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 tabRatio="696"/>
  </bookViews>
  <sheets>
    <sheet name="QUARTERLY-expenditure (2)" sheetId="216" r:id="rId1"/>
    <sheet name="QUARTERLY-Achivement (2)" sheetId="217" r:id="rId2"/>
    <sheet name="EntrySheetDD+SWOTotal+HO" sheetId="6" r:id="rId3"/>
    <sheet name="provision" sheetId="219" r:id="rId4"/>
    <sheet name="P1617" sheetId="1" r:id="rId5"/>
    <sheet name="NP1617" sheetId="2" r:id="rId6"/>
    <sheet name="Summary-p" sheetId="206" r:id="rId7"/>
    <sheet name="bank " sheetId="208" r:id="rId8"/>
    <sheet name="P-2" sheetId="7" r:id="rId9"/>
    <sheet name="P-2B" sheetId="115" r:id="rId10"/>
    <sheet name="P-3" sheetId="116" r:id="rId11"/>
    <sheet name="P-4" sheetId="117" r:id="rId12"/>
    <sheet name="P-5" sheetId="118" r:id="rId13"/>
    <sheet name="P-6" sheetId="119" r:id="rId14"/>
    <sheet name="P-6.1" sheetId="120" r:id="rId15"/>
    <sheet name="P-7" sheetId="121" r:id="rId16"/>
    <sheet name="P-8" sheetId="122" r:id="rId17"/>
    <sheet name="P-10" sheetId="123" r:id="rId18"/>
    <sheet name="P-11" sheetId="124" r:id="rId19"/>
    <sheet name="P-12" sheetId="125" r:id="rId20"/>
    <sheet name="P-13" sheetId="126" r:id="rId21"/>
    <sheet name="P-14" sheetId="127" r:id="rId22"/>
    <sheet name="P-15" sheetId="128" r:id="rId23"/>
    <sheet name="P-16" sheetId="129" r:id="rId24"/>
    <sheet name="P-17" sheetId="130" r:id="rId25"/>
    <sheet name="P-17A" sheetId="131" r:id="rId26"/>
    <sheet name="P-19" sheetId="132" r:id="rId27"/>
    <sheet name="P-20" sheetId="133" r:id="rId28"/>
    <sheet name="P-21" sheetId="134" r:id="rId29"/>
    <sheet name="P-22" sheetId="135" r:id="rId30"/>
    <sheet name="P-24" sheetId="136" r:id="rId31"/>
    <sheet name="P-24A" sheetId="138" r:id="rId32"/>
    <sheet name="P-27" sheetId="139" r:id="rId33"/>
    <sheet name="P-28" sheetId="140" r:id="rId34"/>
    <sheet name="P-29" sheetId="141" r:id="rId35"/>
    <sheet name="P-30" sheetId="142" r:id="rId36"/>
    <sheet name="P-35(239)" sheetId="143" r:id="rId37"/>
    <sheet name="P-356" sheetId="144" r:id="rId38"/>
    <sheet name="P-353" sheetId="145" r:id="rId39"/>
    <sheet name="P-355" sheetId="146" r:id="rId40"/>
    <sheet name="P-354" sheetId="147" r:id="rId41"/>
    <sheet name="P-31" sheetId="148" r:id="rId42"/>
    <sheet name="P-31A" sheetId="149" r:id="rId43"/>
    <sheet name="P-32" sheetId="151" r:id="rId44"/>
    <sheet name="P-32A" sheetId="152" r:id="rId45"/>
    <sheet name="P-32C" sheetId="154" r:id="rId46"/>
    <sheet name="P-32B" sheetId="153" r:id="rId47"/>
    <sheet name="P-33" sheetId="155" r:id="rId48"/>
    <sheet name="P-35A" sheetId="156" r:id="rId49"/>
    <sheet name="P-HS" sheetId="157" r:id="rId50"/>
    <sheet name="P-36" sheetId="158" r:id="rId51"/>
    <sheet name="P-36A" sheetId="159" r:id="rId52"/>
    <sheet name="P-38" sheetId="160" r:id="rId53"/>
    <sheet name="P-39" sheetId="161" r:id="rId54"/>
    <sheet name="P-40" sheetId="162" r:id="rId55"/>
    <sheet name="P-40A" sheetId="163" r:id="rId56"/>
    <sheet name="P-41" sheetId="164" r:id="rId57"/>
    <sheet name="P-42" sheetId="165" r:id="rId58"/>
    <sheet name="P-42A" sheetId="166" r:id="rId59"/>
    <sheet name="P-43" sheetId="167" r:id="rId60"/>
    <sheet name="P-43A" sheetId="168" r:id="rId61"/>
    <sheet name="P-44" sheetId="169" r:id="rId62"/>
    <sheet name="P-44A" sheetId="170" r:id="rId63"/>
    <sheet name="P-47" sheetId="171" r:id="rId64"/>
    <sheet name="P-49A" sheetId="172" r:id="rId65"/>
    <sheet name="P-50" sheetId="173" r:id="rId66"/>
    <sheet name="P-51" sheetId="174" r:id="rId67"/>
    <sheet name="P-52" sheetId="175" r:id="rId68"/>
    <sheet name="m-branch" sheetId="220" r:id="rId69"/>
    <sheet name="P-54" sheetId="176" r:id="rId70"/>
    <sheet name="P-55" sheetId="177" r:id="rId71"/>
    <sheet name="P-57" sheetId="178" r:id="rId72"/>
    <sheet name="P-58" sheetId="179" r:id="rId73"/>
    <sheet name="P-60" sheetId="180" r:id="rId74"/>
    <sheet name="P-60A" sheetId="181" r:id="rId75"/>
    <sheet name="P-61" sheetId="182" r:id="rId76"/>
    <sheet name="P-62" sheetId="183" r:id="rId77"/>
    <sheet name="P-63" sheetId="184" r:id="rId78"/>
    <sheet name="P-65" sheetId="185" r:id="rId79"/>
    <sheet name="P-66" sheetId="186" r:id="rId80"/>
    <sheet name="P-68" sheetId="187" r:id="rId81"/>
    <sheet name="P-69" sheetId="188" r:id="rId82"/>
    <sheet name="P-70" sheetId="189" r:id="rId83"/>
    <sheet name="P-71" sheetId="190" r:id="rId84"/>
    <sheet name="P-72" sheetId="191" r:id="rId85"/>
    <sheet name="P-73" sheetId="192" r:id="rId86"/>
    <sheet name="P-74" sheetId="193" r:id="rId87"/>
    <sheet name="P-75" sheetId="194" r:id="rId88"/>
    <sheet name="NP-10" sheetId="195" r:id="rId89"/>
    <sheet name="NP-19" sheetId="196" r:id="rId90"/>
    <sheet name="NP-24" sheetId="197" r:id="rId91"/>
    <sheet name="NP-27" sheetId="198" r:id="rId92"/>
    <sheet name="NP-28" sheetId="199" r:id="rId93"/>
    <sheet name="NP-33" sheetId="200" r:id="rId94"/>
    <sheet name="NP-48" sheetId="201" r:id="rId95"/>
    <sheet name="NP-63" sheetId="202" r:id="rId96"/>
    <sheet name="NP-66" sheetId="203" r:id="rId97"/>
    <sheet name="NP-68" sheetId="204" r:id="rId98"/>
    <sheet name="001" sheetId="205" r:id="rId99"/>
    <sheet name="QUARTERLY-expenditure" sheetId="209" r:id="rId100"/>
    <sheet name="QUARTERLY-Achivement" sheetId="211" r:id="rId101"/>
    <sheet name="saheri-garibi" sheetId="214" r:id="rId102"/>
    <sheet name="GOI" sheetId="215" r:id="rId103"/>
    <sheet name="GOI (2)" sheetId="218" r:id="rId104"/>
  </sheets>
  <externalReferences>
    <externalReference r:id="rId105"/>
  </externalReferences>
  <definedNames>
    <definedName name="_xlnm.Print_Area" localSheetId="98">'001'!$A$1:$N$43</definedName>
    <definedName name="_xlnm.Print_Area" localSheetId="7">'bank '!$A$1:$G$38</definedName>
    <definedName name="_xlnm.Print_Area" localSheetId="2">'EntrySheetDD+SWOTotal+HO'!$A$1:$NI$191</definedName>
    <definedName name="_xlnm.Print_Area" localSheetId="102">GOI!$A$1:$H$24</definedName>
    <definedName name="_xlnm.Print_Area" localSheetId="103">'GOI (2)'!$A$1:$H$15</definedName>
    <definedName name="_xlnm.Print_Area" localSheetId="88">'NP-10'!$A$1:$N$43</definedName>
    <definedName name="_xlnm.Print_Area" localSheetId="5">'NP1617'!$A$1:$I$45</definedName>
    <definedName name="_xlnm.Print_Area" localSheetId="89">'NP-19'!$A$1:$N$43</definedName>
    <definedName name="_xlnm.Print_Area" localSheetId="90">'NP-24'!$A$1:$N$43</definedName>
    <definedName name="_xlnm.Print_Area" localSheetId="91">'NP-27'!$A$1:$N$43</definedName>
    <definedName name="_xlnm.Print_Area" localSheetId="92">'NP-28'!$A$1:$N$43</definedName>
    <definedName name="_xlnm.Print_Area" localSheetId="93">'NP-33'!$A$1:$N$43</definedName>
    <definedName name="_xlnm.Print_Area" localSheetId="94">'NP-48'!$A$1:$N$43</definedName>
    <definedName name="_xlnm.Print_Area" localSheetId="95">'NP-63'!$A$1:$N$43</definedName>
    <definedName name="_xlnm.Print_Area" localSheetId="96">'NP-66'!$A$1:$N$43</definedName>
    <definedName name="_xlnm.Print_Area" localSheetId="97">'NP-68'!$A$1:$N$43</definedName>
    <definedName name="_xlnm.Print_Area" localSheetId="17">'P-10'!$A$1:$N$43</definedName>
    <definedName name="_xlnm.Print_Area" localSheetId="18">'P-11'!$A$1:$N$43</definedName>
    <definedName name="_xlnm.Print_Area" localSheetId="19">'P-12'!$A$1:$N$43</definedName>
    <definedName name="_xlnm.Print_Area" localSheetId="20">'P-13'!$A$1:$N$43</definedName>
    <definedName name="_xlnm.Print_Area" localSheetId="21">'P-14'!$A$1:$N$43</definedName>
    <definedName name="_xlnm.Print_Area" localSheetId="22">'P-15'!$A$1:$N$43</definedName>
    <definedName name="_xlnm.Print_Area" localSheetId="23">'P-16'!$A$1:$N$43</definedName>
    <definedName name="_xlnm.Print_Area" localSheetId="4">'P1617'!$A$1:$I$144</definedName>
    <definedName name="_xlnm.Print_Area" localSheetId="24">'P-17'!$A$1:$N$43</definedName>
    <definedName name="_xlnm.Print_Area" localSheetId="25">'P-17A'!$A$1:$N$43</definedName>
    <definedName name="_xlnm.Print_Area" localSheetId="26">'P-19'!$A$1:$N$43</definedName>
    <definedName name="_xlnm.Print_Area" localSheetId="8">'P-2'!$A$1:$N$43</definedName>
    <definedName name="_xlnm.Print_Area" localSheetId="27">'P-20'!$A$1:$N$43</definedName>
    <definedName name="_xlnm.Print_Area" localSheetId="28">'P-21'!$A$1:$N$43</definedName>
    <definedName name="_xlnm.Print_Area" localSheetId="29">'P-22'!$A$1:$N$43</definedName>
    <definedName name="_xlnm.Print_Area" localSheetId="30">'P-24'!$A$1:$N$43</definedName>
    <definedName name="_xlnm.Print_Area" localSheetId="31">'P-24A'!$A$1:$N$43</definedName>
    <definedName name="_xlnm.Print_Area" localSheetId="32">'P-27'!$A$1:$N$43</definedName>
    <definedName name="_xlnm.Print_Area" localSheetId="33">'P-28'!$A$1:$N$43</definedName>
    <definedName name="_xlnm.Print_Area" localSheetId="34">'P-29'!$A$1:$N$43</definedName>
    <definedName name="_xlnm.Print_Area" localSheetId="9">'P-2B'!$A$1:$N$43</definedName>
    <definedName name="_xlnm.Print_Area" localSheetId="10">'P-3'!$A$1:$N$43</definedName>
    <definedName name="_xlnm.Print_Area" localSheetId="35">'P-30'!$A$1:$N$43</definedName>
    <definedName name="_xlnm.Print_Area" localSheetId="41">'P-31'!$A$1:$N$43</definedName>
    <definedName name="_xlnm.Print_Area" localSheetId="42">'P-31A'!$A$1:$N$43</definedName>
    <definedName name="_xlnm.Print_Area" localSheetId="43">'P-32'!$A$1:$N$43</definedName>
    <definedName name="_xlnm.Print_Area" localSheetId="44">'P-32A'!$A$1:$N$43</definedName>
    <definedName name="_xlnm.Print_Area" localSheetId="46">'P-32B'!$A$1:$N$43</definedName>
    <definedName name="_xlnm.Print_Area" localSheetId="45">'P-32C'!$A$1:$N$43</definedName>
    <definedName name="_xlnm.Print_Area" localSheetId="47">'P-33'!$A$1:$N$43</definedName>
    <definedName name="_xlnm.Print_Area" localSheetId="36">'P-35(239)'!$A$1:$N$43</definedName>
    <definedName name="_xlnm.Print_Area" localSheetId="38">'P-353'!$A$1:$N$43</definedName>
    <definedName name="_xlnm.Print_Area" localSheetId="40">'P-354'!$A$1:$N$43</definedName>
    <definedName name="_xlnm.Print_Area" localSheetId="39">'P-355'!$A$1:$N$43</definedName>
    <definedName name="_xlnm.Print_Area" localSheetId="37">'P-356'!$A$1:$N$43</definedName>
    <definedName name="_xlnm.Print_Area" localSheetId="48">'P-35A'!$A$1:$N$43</definedName>
    <definedName name="_xlnm.Print_Area" localSheetId="50">'P-36'!$A$1:$N$43</definedName>
    <definedName name="_xlnm.Print_Area" localSheetId="51">'P-36A'!$A$1:$N$43</definedName>
    <definedName name="_xlnm.Print_Area" localSheetId="52">'P-38'!$A$1:$N$43</definedName>
    <definedName name="_xlnm.Print_Area" localSheetId="53">'P-39'!$A$1:$N$43</definedName>
    <definedName name="_xlnm.Print_Area" localSheetId="11">'P-4'!$A$1:$N$43</definedName>
    <definedName name="_xlnm.Print_Area" localSheetId="54">'P-40'!$A$1:$N$43</definedName>
    <definedName name="_xlnm.Print_Area" localSheetId="55">'P-40A'!$A$1:$N$43</definedName>
    <definedName name="_xlnm.Print_Area" localSheetId="56">'P-41'!$A$1:$N$43</definedName>
    <definedName name="_xlnm.Print_Area" localSheetId="57">'P-42'!$A$1:$N$43</definedName>
    <definedName name="_xlnm.Print_Area" localSheetId="58">'P-42A'!$A$1:$N$43</definedName>
    <definedName name="_xlnm.Print_Area" localSheetId="59">'P-43'!$A$1:$N$43</definedName>
    <definedName name="_xlnm.Print_Area" localSheetId="60">'P-43A'!$A$1:$N$43</definedName>
    <definedName name="_xlnm.Print_Area" localSheetId="61">'P-44'!$A$1:$N$43</definedName>
    <definedName name="_xlnm.Print_Area" localSheetId="62">'P-44A'!$A$1:$N$43</definedName>
    <definedName name="_xlnm.Print_Area" localSheetId="63">'P-47'!$A$1:$N$43</definedName>
    <definedName name="_xlnm.Print_Area" localSheetId="64">'P-49A'!$A$1:$N$43</definedName>
    <definedName name="_xlnm.Print_Area" localSheetId="12">'P-5'!$A$1:$N$43</definedName>
    <definedName name="_xlnm.Print_Area" localSheetId="65">'P-50'!$A$1:$N$43</definedName>
    <definedName name="_xlnm.Print_Area" localSheetId="66">'P-51'!$A$1:$N$43</definedName>
    <definedName name="_xlnm.Print_Area" localSheetId="67">'P-52'!$A$1:$N$43</definedName>
    <definedName name="_xlnm.Print_Area" localSheetId="69">'P-54'!$A$1:$N$43</definedName>
    <definedName name="_xlnm.Print_Area" localSheetId="70">'P-55'!$A$1:$N$43</definedName>
    <definedName name="_xlnm.Print_Area" localSheetId="71">'P-57'!$A$1:$N$43</definedName>
    <definedName name="_xlnm.Print_Area" localSheetId="72">'P-58'!$A$1:$N$43</definedName>
    <definedName name="_xlnm.Print_Area" localSheetId="13">'P-6'!$A$1:$N$43</definedName>
    <definedName name="_xlnm.Print_Area" localSheetId="14">'P-6.1'!$A$1:$N$43</definedName>
    <definedName name="_xlnm.Print_Area" localSheetId="73">'P-60'!$A$1:$N$43</definedName>
    <definedName name="_xlnm.Print_Area" localSheetId="74">'P-60A'!$A$1:$N$43</definedName>
    <definedName name="_xlnm.Print_Area" localSheetId="75">'P-61'!$A$1:$N$43</definedName>
    <definedName name="_xlnm.Print_Area" localSheetId="76">'P-62'!$A$1:$N$43</definedName>
    <definedName name="_xlnm.Print_Area" localSheetId="77">'P-63'!$A$1:$N$43</definedName>
    <definedName name="_xlnm.Print_Area" localSheetId="78">'P-65'!$A$1:$N$43</definedName>
    <definedName name="_xlnm.Print_Area" localSheetId="79">'P-66'!$A$1:$N$43</definedName>
    <definedName name="_xlnm.Print_Area" localSheetId="80">'P-68'!$A$1:$N$43</definedName>
    <definedName name="_xlnm.Print_Area" localSheetId="81">'P-69'!$A$1:$N$43</definedName>
    <definedName name="_xlnm.Print_Area" localSheetId="15">'P-7'!$A$1:$N$43</definedName>
    <definedName name="_xlnm.Print_Area" localSheetId="82">'P-70'!$A$1:$N$43</definedName>
    <definedName name="_xlnm.Print_Area" localSheetId="83">'P-71'!$A$1:$N$43</definedName>
    <definedName name="_xlnm.Print_Area" localSheetId="84">'P-72'!$A$1:$N$43</definedName>
    <definedName name="_xlnm.Print_Area" localSheetId="85">'P-73'!$A$1:$N$43</definedName>
    <definedName name="_xlnm.Print_Area" localSheetId="86">'P-74'!$A$1:$N$43</definedName>
    <definedName name="_xlnm.Print_Area" localSheetId="87">'P-75'!$A$1:$N$43</definedName>
    <definedName name="_xlnm.Print_Area" localSheetId="16">'P-8'!$A$1:$N$43</definedName>
    <definedName name="_xlnm.Print_Area" localSheetId="49">'P-HS'!$A$1:$N$43</definedName>
    <definedName name="_xlnm.Print_Area" localSheetId="3">provision!$A$1:$AM$103</definedName>
    <definedName name="_xlnm.Print_Area" localSheetId="100">'QUARTERLY-Achivement'!$A$1:$R$117</definedName>
    <definedName name="_xlnm.Print_Area" localSheetId="1">'QUARTERLY-Achivement (2)'!$A$1:$R$117</definedName>
    <definedName name="_xlnm.Print_Area" localSheetId="99">'QUARTERLY-expenditure'!$A$1:$N$138</definedName>
    <definedName name="_xlnm.Print_Area" localSheetId="0">'QUARTERLY-expenditure (2)'!$A$1:$N$138</definedName>
    <definedName name="_xlnm.Print_Area" localSheetId="101">'saheri-garibi'!$A$1:$L$52</definedName>
    <definedName name="_xlnm.Print_Area" localSheetId="6">'Summary-p'!$A$1:$O$42</definedName>
    <definedName name="_xlnm.Print_Titles" localSheetId="3">provision!$A:$C,provision!$1:$5</definedName>
    <definedName name="_xlnm.Print_Titles" localSheetId="1">'QUARTERLY-Achivement (2)'!$6:$11</definedName>
    <definedName name="_xlnm.Print_Titles" localSheetId="6">'Summary-p'!$1:$5</definedName>
  </definedNames>
  <calcPr calcId="152511"/>
</workbook>
</file>

<file path=xl/calcChain.xml><?xml version="1.0" encoding="utf-8"?>
<calcChain xmlns="http://schemas.openxmlformats.org/spreadsheetml/2006/main">
  <c r="H103" i="217" l="1"/>
  <c r="H117" i="217" s="1"/>
  <c r="H111" i="217"/>
  <c r="I111" i="217"/>
  <c r="J111" i="217"/>
  <c r="K111" i="217"/>
  <c r="L111" i="217"/>
  <c r="M111" i="217"/>
  <c r="N111" i="217"/>
  <c r="G111" i="217"/>
  <c r="H101" i="217"/>
  <c r="I101" i="217"/>
  <c r="J101" i="217"/>
  <c r="K101" i="217"/>
  <c r="L101" i="217"/>
  <c r="M101" i="217"/>
  <c r="N101" i="217"/>
  <c r="G101" i="217"/>
  <c r="H94" i="217"/>
  <c r="I94" i="217"/>
  <c r="J94" i="217"/>
  <c r="K94" i="217"/>
  <c r="L94" i="217"/>
  <c r="M94" i="217"/>
  <c r="N94" i="217"/>
  <c r="G94" i="217"/>
  <c r="H86" i="217"/>
  <c r="I86" i="217"/>
  <c r="J86" i="217"/>
  <c r="K86" i="217"/>
  <c r="L86" i="217"/>
  <c r="M86" i="217"/>
  <c r="N86" i="217"/>
  <c r="G86" i="217"/>
  <c r="H46" i="217"/>
  <c r="I46" i="217"/>
  <c r="I103" i="217" s="1"/>
  <c r="I117" i="217" s="1"/>
  <c r="J46" i="217"/>
  <c r="J103" i="217" s="1"/>
  <c r="J117" i="217" s="1"/>
  <c r="K46" i="217"/>
  <c r="L46" i="217"/>
  <c r="M46" i="217"/>
  <c r="M103" i="217" s="1"/>
  <c r="M117" i="217" s="1"/>
  <c r="N46" i="217"/>
  <c r="G46" i="217"/>
  <c r="G103" i="217" s="1"/>
  <c r="G117" i="217" s="1"/>
  <c r="H71" i="217"/>
  <c r="I71" i="217"/>
  <c r="J71" i="217"/>
  <c r="K71" i="217"/>
  <c r="L71" i="217"/>
  <c r="M71" i="217"/>
  <c r="N71" i="217"/>
  <c r="G71" i="217"/>
  <c r="L103" i="217" l="1"/>
  <c r="L117" i="217" s="1"/>
  <c r="K103" i="217"/>
  <c r="K117" i="217" s="1"/>
  <c r="N103" i="217"/>
  <c r="N117" i="217" s="1"/>
  <c r="P36" i="1"/>
  <c r="Q36" i="1"/>
  <c r="R36" i="1"/>
  <c r="O111" i="1" l="1"/>
  <c r="N111" i="1"/>
  <c r="E12" i="218" l="1"/>
  <c r="G12" i="218"/>
  <c r="D12" i="218"/>
  <c r="G116" i="216" l="1"/>
  <c r="H116" i="216"/>
  <c r="I116" i="216"/>
  <c r="J116" i="216"/>
  <c r="K116" i="216"/>
  <c r="M116" i="216"/>
  <c r="F116" i="216"/>
  <c r="G111" i="216"/>
  <c r="H111" i="216"/>
  <c r="I111" i="216"/>
  <c r="J111" i="216"/>
  <c r="K111" i="216"/>
  <c r="M111" i="216"/>
  <c r="F111" i="216"/>
  <c r="G101" i="216"/>
  <c r="H101" i="216"/>
  <c r="I101" i="216"/>
  <c r="J101" i="216"/>
  <c r="K101" i="216"/>
  <c r="L101" i="216"/>
  <c r="M101" i="216"/>
  <c r="F101" i="216"/>
  <c r="G94" i="216"/>
  <c r="H94" i="216"/>
  <c r="I94" i="216"/>
  <c r="J94" i="216"/>
  <c r="K94" i="216"/>
  <c r="L94" i="216"/>
  <c r="M94" i="216"/>
  <c r="F94" i="216"/>
  <c r="G86" i="216"/>
  <c r="H86" i="216"/>
  <c r="I86" i="216"/>
  <c r="J86" i="216"/>
  <c r="K86" i="216"/>
  <c r="L86" i="216"/>
  <c r="M86" i="216"/>
  <c r="F86" i="216"/>
  <c r="G71" i="216"/>
  <c r="H71" i="216"/>
  <c r="I71" i="216"/>
  <c r="J71" i="216"/>
  <c r="K71" i="216"/>
  <c r="L71" i="216"/>
  <c r="M71" i="216"/>
  <c r="F71" i="216"/>
  <c r="G46" i="216"/>
  <c r="G103" i="216" s="1"/>
  <c r="H46" i="216"/>
  <c r="I46" i="216"/>
  <c r="I103" i="216" s="1"/>
  <c r="I117" i="216" s="1"/>
  <c r="J46" i="216"/>
  <c r="J103" i="216" s="1"/>
  <c r="K46" i="216"/>
  <c r="K103" i="216" s="1"/>
  <c r="L46" i="216"/>
  <c r="L103" i="216" s="1"/>
  <c r="M46" i="216"/>
  <c r="M103" i="216" s="1"/>
  <c r="M117" i="216" s="1"/>
  <c r="F46" i="216"/>
  <c r="F103" i="216" s="1"/>
  <c r="F117" i="216" s="1"/>
  <c r="L114" i="216"/>
  <c r="L115" i="216"/>
  <c r="L113" i="216"/>
  <c r="L106" i="216"/>
  <c r="L107" i="216"/>
  <c r="L108" i="216"/>
  <c r="L109" i="216"/>
  <c r="L110" i="216"/>
  <c r="L105" i="216"/>
  <c r="H103" i="216" l="1"/>
  <c r="H117" i="216" s="1"/>
  <c r="L116" i="216"/>
  <c r="K117" i="216"/>
  <c r="G117" i="216"/>
  <c r="L117" i="216"/>
  <c r="L111" i="216"/>
  <c r="J117" i="216"/>
  <c r="G66" i="1"/>
  <c r="MB84" i="6" l="1"/>
  <c r="MB76" i="6"/>
  <c r="MC76" i="6"/>
  <c r="N42" i="6" l="1"/>
  <c r="O42" i="6"/>
  <c r="P42" i="6"/>
  <c r="Q42" i="6"/>
  <c r="R42" i="6"/>
  <c r="S42" i="6"/>
  <c r="T42" i="6"/>
  <c r="U42" i="6"/>
  <c r="V42" i="6"/>
  <c r="W42" i="6"/>
  <c r="GE81" i="6" l="1"/>
  <c r="GC81" i="6"/>
  <c r="MQ78" i="6" l="1"/>
  <c r="LW8" i="6"/>
  <c r="LX8" i="6"/>
  <c r="LY8" i="6"/>
  <c r="LZ8" i="6"/>
  <c r="MA8" i="6"/>
  <c r="MB8" i="6"/>
  <c r="MC8" i="6"/>
  <c r="MD8" i="6"/>
  <c r="ME8" i="6"/>
  <c r="GB66" i="6" l="1"/>
  <c r="GC66" i="6"/>
  <c r="GD66" i="6"/>
  <c r="GE66" i="6"/>
  <c r="GF66" i="6"/>
  <c r="GG66" i="6"/>
  <c r="GH66" i="6"/>
  <c r="GI66" i="6"/>
  <c r="GJ66" i="6"/>
  <c r="GK66" i="6"/>
  <c r="X162" i="6"/>
  <c r="Y162" i="6"/>
  <c r="Z162" i="6"/>
  <c r="AA162" i="6"/>
  <c r="AB162" i="6"/>
  <c r="AC162" i="6"/>
  <c r="AD162" i="6"/>
  <c r="AE162" i="6"/>
  <c r="AF162" i="6"/>
  <c r="AG162" i="6"/>
  <c r="H15" i="218" l="1"/>
  <c r="F15" i="218"/>
  <c r="E15" i="218"/>
  <c r="H14" i="218"/>
  <c r="F14" i="218"/>
  <c r="E14" i="218"/>
  <c r="G13" i="218"/>
  <c r="D13" i="218"/>
  <c r="E11" i="218"/>
  <c r="E10" i="218"/>
  <c r="E9" i="218"/>
  <c r="E8" i="218"/>
  <c r="F7" i="218"/>
  <c r="H24" i="215"/>
  <c r="F24" i="215"/>
  <c r="E24" i="215"/>
  <c r="H23" i="215"/>
  <c r="F23" i="215"/>
  <c r="E23" i="215"/>
  <c r="E21" i="215"/>
  <c r="J20" i="215"/>
  <c r="E20" i="215"/>
  <c r="E18" i="215"/>
  <c r="E17" i="215"/>
  <c r="E16" i="215"/>
  <c r="E15" i="215"/>
  <c r="E13" i="215"/>
  <c r="E11" i="215"/>
  <c r="E10" i="215"/>
  <c r="E9" i="215"/>
  <c r="F7" i="215"/>
  <c r="I52" i="214"/>
  <c r="F52" i="214"/>
  <c r="E52" i="214"/>
  <c r="L51" i="214"/>
  <c r="H51" i="214"/>
  <c r="G51" i="214"/>
  <c r="N50" i="214"/>
  <c r="K50" i="214" s="1"/>
  <c r="M50" i="214"/>
  <c r="J50" i="214" s="1"/>
  <c r="L50" i="214"/>
  <c r="H50" i="214"/>
  <c r="G50" i="214"/>
  <c r="L49" i="214"/>
  <c r="H49" i="214"/>
  <c r="G49" i="214"/>
  <c r="L48" i="214"/>
  <c r="H48" i="214"/>
  <c r="G48" i="214"/>
  <c r="L47" i="214"/>
  <c r="H47" i="214"/>
  <c r="G47" i="214"/>
  <c r="L46" i="214"/>
  <c r="H46" i="214"/>
  <c r="G46" i="214"/>
  <c r="L45" i="214"/>
  <c r="H45" i="214"/>
  <c r="G45" i="214"/>
  <c r="L44" i="214"/>
  <c r="H44" i="214"/>
  <c r="G44" i="214"/>
  <c r="L43" i="214"/>
  <c r="H43" i="214"/>
  <c r="G43" i="214"/>
  <c r="L42" i="214"/>
  <c r="H42" i="214"/>
  <c r="G42" i="214"/>
  <c r="L41" i="214"/>
  <c r="H41" i="214"/>
  <c r="L40" i="214"/>
  <c r="H40" i="214"/>
  <c r="L39" i="214"/>
  <c r="H39" i="214"/>
  <c r="N38" i="214"/>
  <c r="K38" i="214" s="1"/>
  <c r="L38" i="214"/>
  <c r="H38" i="214"/>
  <c r="G38" i="214"/>
  <c r="L37" i="214"/>
  <c r="H37" i="214"/>
  <c r="G37" i="214"/>
  <c r="L36" i="214"/>
  <c r="H36" i="214"/>
  <c r="G36" i="214"/>
  <c r="L35" i="214"/>
  <c r="H35" i="214"/>
  <c r="G35" i="214"/>
  <c r="L34" i="214"/>
  <c r="H34" i="214"/>
  <c r="G34" i="214"/>
  <c r="L33" i="214"/>
  <c r="H33" i="214"/>
  <c r="G33" i="214"/>
  <c r="L32" i="214"/>
  <c r="H32" i="214"/>
  <c r="G32" i="214"/>
  <c r="L31" i="214"/>
  <c r="H31" i="214"/>
  <c r="G31" i="214"/>
  <c r="L30" i="214"/>
  <c r="H30" i="214"/>
  <c r="N29" i="214"/>
  <c r="K29" i="214" s="1"/>
  <c r="L29" i="214"/>
  <c r="H29" i="214"/>
  <c r="N28" i="214"/>
  <c r="K28" i="214" s="1"/>
  <c r="L28" i="214"/>
  <c r="H28" i="214"/>
  <c r="G28" i="214"/>
  <c r="N27" i="214"/>
  <c r="K27" i="214" s="1"/>
  <c r="L27" i="214"/>
  <c r="H27" i="214"/>
  <c r="G27" i="214"/>
  <c r="N26" i="214"/>
  <c r="K26" i="214" s="1"/>
  <c r="L26" i="214"/>
  <c r="H26" i="214"/>
  <c r="G26" i="214"/>
  <c r="N25" i="214"/>
  <c r="K25" i="214" s="1"/>
  <c r="L25" i="214"/>
  <c r="H25" i="214"/>
  <c r="G25" i="214"/>
  <c r="L24" i="214"/>
  <c r="H24" i="214"/>
  <c r="G24" i="214"/>
  <c r="L23" i="214"/>
  <c r="H23" i="214"/>
  <c r="G23" i="214"/>
  <c r="L22" i="214"/>
  <c r="H22" i="214"/>
  <c r="G22" i="214"/>
  <c r="L21" i="214"/>
  <c r="H21" i="214"/>
  <c r="G21" i="214"/>
  <c r="L20" i="214"/>
  <c r="H20" i="214"/>
  <c r="G20" i="214"/>
  <c r="L19" i="214"/>
  <c r="H19" i="214"/>
  <c r="G19" i="214"/>
  <c r="L18" i="214"/>
  <c r="H18" i="214"/>
  <c r="G18" i="214"/>
  <c r="L17" i="214"/>
  <c r="H17" i="214"/>
  <c r="G17" i="214"/>
  <c r="L16" i="214"/>
  <c r="H16" i="214"/>
  <c r="G16" i="214"/>
  <c r="L15" i="214"/>
  <c r="H15" i="214"/>
  <c r="G15" i="214"/>
  <c r="L14" i="214"/>
  <c r="H14" i="214"/>
  <c r="G14" i="214"/>
  <c r="L13" i="214"/>
  <c r="H13" i="214"/>
  <c r="G13" i="214"/>
  <c r="N12" i="214"/>
  <c r="K12" i="214" s="1"/>
  <c r="L12" i="214"/>
  <c r="H12" i="214"/>
  <c r="G12" i="214"/>
  <c r="L11" i="214"/>
  <c r="H11" i="214"/>
  <c r="G11" i="214"/>
  <c r="L10" i="214"/>
  <c r="H10" i="214"/>
  <c r="G10" i="214"/>
  <c r="L9" i="214"/>
  <c r="H9" i="214"/>
  <c r="G9" i="214"/>
  <c r="L8" i="214"/>
  <c r="H8" i="214"/>
  <c r="G8" i="214"/>
  <c r="R7" i="214"/>
  <c r="L7" i="214"/>
  <c r="L52" i="214" s="1"/>
  <c r="H7" i="214"/>
  <c r="G7" i="214"/>
  <c r="M116" i="211"/>
  <c r="K116" i="211"/>
  <c r="J116" i="211"/>
  <c r="I116" i="211" s="1"/>
  <c r="H116" i="211"/>
  <c r="G116" i="211"/>
  <c r="M115" i="211"/>
  <c r="K115" i="211"/>
  <c r="I115" i="211"/>
  <c r="M114" i="211"/>
  <c r="K114" i="211"/>
  <c r="I114" i="211"/>
  <c r="M113" i="211"/>
  <c r="K113" i="211"/>
  <c r="I113" i="211"/>
  <c r="M112" i="211"/>
  <c r="K112" i="211"/>
  <c r="I112" i="211"/>
  <c r="L111" i="211"/>
  <c r="J111" i="211"/>
  <c r="H111" i="211"/>
  <c r="G111" i="211"/>
  <c r="M110" i="211"/>
  <c r="K110" i="211"/>
  <c r="I110" i="211"/>
  <c r="M109" i="211"/>
  <c r="K109" i="211"/>
  <c r="I109" i="211"/>
  <c r="M108" i="211"/>
  <c r="K108" i="211"/>
  <c r="I108" i="211"/>
  <c r="M107" i="211"/>
  <c r="K107" i="211"/>
  <c r="I107" i="211"/>
  <c r="M106" i="211"/>
  <c r="K106" i="211"/>
  <c r="I106" i="211"/>
  <c r="M105" i="211"/>
  <c r="K105" i="211"/>
  <c r="K111" i="211" s="1"/>
  <c r="I105" i="211"/>
  <c r="M104" i="211"/>
  <c r="K104" i="211"/>
  <c r="I104" i="211"/>
  <c r="M102" i="211"/>
  <c r="K102" i="211"/>
  <c r="I102" i="211"/>
  <c r="L101" i="211"/>
  <c r="J101" i="211"/>
  <c r="H101" i="211"/>
  <c r="G101" i="211"/>
  <c r="M100" i="211"/>
  <c r="K100" i="211"/>
  <c r="I100" i="211"/>
  <c r="M99" i="211"/>
  <c r="K99" i="211"/>
  <c r="I99" i="211"/>
  <c r="M98" i="211"/>
  <c r="K98" i="211"/>
  <c r="I98" i="211"/>
  <c r="M97" i="211"/>
  <c r="K97" i="211"/>
  <c r="I97" i="211"/>
  <c r="M96" i="211"/>
  <c r="M101" i="211" s="1"/>
  <c r="K96" i="211"/>
  <c r="I96" i="211"/>
  <c r="L94" i="211"/>
  <c r="J94" i="211"/>
  <c r="H94" i="211"/>
  <c r="G94" i="211"/>
  <c r="M93" i="211"/>
  <c r="K93" i="211"/>
  <c r="I93" i="211"/>
  <c r="M92" i="211"/>
  <c r="K92" i="211"/>
  <c r="I92" i="211"/>
  <c r="M91" i="211"/>
  <c r="K91" i="211"/>
  <c r="I91" i="211"/>
  <c r="M90" i="211"/>
  <c r="K90" i="211"/>
  <c r="I90" i="211"/>
  <c r="M89" i="211"/>
  <c r="K89" i="211"/>
  <c r="I89" i="211"/>
  <c r="M88" i="211"/>
  <c r="K88" i="211"/>
  <c r="I88" i="211"/>
  <c r="I94" i="211" s="1"/>
  <c r="L86" i="211"/>
  <c r="J86" i="211"/>
  <c r="H86" i="211"/>
  <c r="G86" i="211"/>
  <c r="M85" i="211"/>
  <c r="K85" i="211"/>
  <c r="I85" i="211"/>
  <c r="M84" i="211"/>
  <c r="K84" i="211"/>
  <c r="I84" i="211"/>
  <c r="M83" i="211"/>
  <c r="K83" i="211"/>
  <c r="I83" i="211"/>
  <c r="M82" i="211"/>
  <c r="K82" i="211"/>
  <c r="I82" i="211"/>
  <c r="M81" i="211"/>
  <c r="K81" i="211"/>
  <c r="I81" i="211"/>
  <c r="M80" i="211"/>
  <c r="K80" i="211"/>
  <c r="I80" i="211"/>
  <c r="M79" i="211"/>
  <c r="K79" i="211"/>
  <c r="I79" i="211"/>
  <c r="M78" i="211"/>
  <c r="K78" i="211"/>
  <c r="I78" i="211"/>
  <c r="M77" i="211"/>
  <c r="K77" i="211"/>
  <c r="I77" i="211"/>
  <c r="M76" i="211"/>
  <c r="K76" i="211"/>
  <c r="I76" i="211"/>
  <c r="M75" i="211"/>
  <c r="K75" i="211"/>
  <c r="I75" i="211"/>
  <c r="M74" i="211"/>
  <c r="K74" i="211"/>
  <c r="I74" i="211"/>
  <c r="M73" i="211"/>
  <c r="K73" i="211"/>
  <c r="I73" i="211"/>
  <c r="L71" i="211"/>
  <c r="J71" i="211"/>
  <c r="H71" i="211"/>
  <c r="G71" i="211"/>
  <c r="M70" i="211"/>
  <c r="K70" i="211"/>
  <c r="I70" i="211"/>
  <c r="M69" i="211"/>
  <c r="K69" i="211"/>
  <c r="I69" i="211"/>
  <c r="M68" i="211"/>
  <c r="K68" i="211"/>
  <c r="I68" i="211"/>
  <c r="M67" i="211"/>
  <c r="K67" i="211"/>
  <c r="I67" i="211"/>
  <c r="M66" i="211"/>
  <c r="K66" i="211"/>
  <c r="I66" i="211"/>
  <c r="M65" i="211"/>
  <c r="K65" i="211"/>
  <c r="I65" i="211"/>
  <c r="M64" i="211"/>
  <c r="K64" i="211"/>
  <c r="I64" i="211"/>
  <c r="M63" i="211"/>
  <c r="K63" i="211"/>
  <c r="I63" i="211"/>
  <c r="M62" i="211"/>
  <c r="K62" i="211"/>
  <c r="I62" i="211"/>
  <c r="M61" i="211"/>
  <c r="K61" i="211"/>
  <c r="I61" i="211"/>
  <c r="M60" i="211"/>
  <c r="K60" i="211"/>
  <c r="I60" i="211"/>
  <c r="M59" i="211"/>
  <c r="K59" i="211"/>
  <c r="I59" i="211"/>
  <c r="M58" i="211"/>
  <c r="K58" i="211"/>
  <c r="I58" i="211"/>
  <c r="M57" i="211"/>
  <c r="K57" i="211"/>
  <c r="I57" i="211"/>
  <c r="M56" i="211"/>
  <c r="K56" i="211"/>
  <c r="I56" i="211"/>
  <c r="M55" i="211"/>
  <c r="K55" i="211"/>
  <c r="I55" i="211"/>
  <c r="M54" i="211"/>
  <c r="K54" i="211"/>
  <c r="I54" i="211"/>
  <c r="M53" i="211"/>
  <c r="K53" i="211"/>
  <c r="I53" i="211"/>
  <c r="M52" i="211"/>
  <c r="K52" i="211"/>
  <c r="I52" i="211"/>
  <c r="M51" i="211"/>
  <c r="K51" i="211"/>
  <c r="I51" i="211"/>
  <c r="M50" i="211"/>
  <c r="K50" i="211"/>
  <c r="I50" i="211"/>
  <c r="M49" i="211"/>
  <c r="K49" i="211"/>
  <c r="I49" i="211"/>
  <c r="M48" i="211"/>
  <c r="K48" i="211"/>
  <c r="I48" i="211"/>
  <c r="I71" i="211" s="1"/>
  <c r="L46" i="211"/>
  <c r="J46" i="211"/>
  <c r="H46" i="211"/>
  <c r="G46" i="211"/>
  <c r="G103" i="211" s="1"/>
  <c r="G117" i="211" s="1"/>
  <c r="M45" i="211"/>
  <c r="K45" i="211"/>
  <c r="I45" i="211"/>
  <c r="M44" i="211"/>
  <c r="K44" i="211"/>
  <c r="I44" i="211"/>
  <c r="M43" i="211"/>
  <c r="K43" i="211"/>
  <c r="I43" i="211"/>
  <c r="M42" i="211"/>
  <c r="K42" i="211"/>
  <c r="I42" i="211"/>
  <c r="M41" i="211"/>
  <c r="K41" i="211"/>
  <c r="I41" i="211"/>
  <c r="M40" i="211"/>
  <c r="K40" i="211"/>
  <c r="I40" i="211"/>
  <c r="M39" i="211"/>
  <c r="K39" i="211"/>
  <c r="I39" i="211"/>
  <c r="M38" i="211"/>
  <c r="K38" i="211"/>
  <c r="I38" i="211"/>
  <c r="M37" i="211"/>
  <c r="K37" i="211"/>
  <c r="I37" i="211"/>
  <c r="M36" i="211"/>
  <c r="K36" i="211"/>
  <c r="I36" i="211"/>
  <c r="M35" i="211"/>
  <c r="K35" i="211"/>
  <c r="I35" i="211"/>
  <c r="M34" i="211"/>
  <c r="K34" i="211"/>
  <c r="I34" i="211"/>
  <c r="M33" i="211"/>
  <c r="K33" i="211"/>
  <c r="I33" i="211"/>
  <c r="M32" i="211"/>
  <c r="K32" i="211"/>
  <c r="I32" i="211"/>
  <c r="M31" i="211"/>
  <c r="K31" i="211"/>
  <c r="I31" i="211"/>
  <c r="M30" i="211"/>
  <c r="K30" i="211"/>
  <c r="I30" i="211"/>
  <c r="M29" i="211"/>
  <c r="K29" i="211"/>
  <c r="I29" i="211"/>
  <c r="M28" i="211"/>
  <c r="K28" i="211"/>
  <c r="I28" i="211"/>
  <c r="M27" i="211"/>
  <c r="K27" i="211"/>
  <c r="I27" i="211"/>
  <c r="M26" i="211"/>
  <c r="K26" i="211"/>
  <c r="I26" i="211"/>
  <c r="M25" i="211"/>
  <c r="K25" i="211"/>
  <c r="I25" i="211"/>
  <c r="M24" i="211"/>
  <c r="K24" i="211"/>
  <c r="I24" i="211"/>
  <c r="M23" i="211"/>
  <c r="K23" i="211"/>
  <c r="I23" i="211"/>
  <c r="M22" i="211"/>
  <c r="K22" i="211"/>
  <c r="I22" i="211"/>
  <c r="M21" i="211"/>
  <c r="K21" i="211"/>
  <c r="I21" i="211"/>
  <c r="M20" i="211"/>
  <c r="K20" i="211"/>
  <c r="I20" i="211"/>
  <c r="M19" i="211"/>
  <c r="K19" i="211"/>
  <c r="I19" i="211"/>
  <c r="M18" i="211"/>
  <c r="K18" i="211"/>
  <c r="I18" i="211"/>
  <c r="M17" i="211"/>
  <c r="K17" i="211"/>
  <c r="I17" i="211"/>
  <c r="M16" i="211"/>
  <c r="K16" i="211"/>
  <c r="I16" i="211"/>
  <c r="M15" i="211"/>
  <c r="K15" i="211"/>
  <c r="I15" i="211"/>
  <c r="M14" i="211"/>
  <c r="K14" i="211"/>
  <c r="I14" i="211"/>
  <c r="M13" i="211"/>
  <c r="K13" i="211"/>
  <c r="I13" i="211"/>
  <c r="M135" i="209"/>
  <c r="K135" i="209"/>
  <c r="I135" i="209"/>
  <c r="G135" i="209"/>
  <c r="F135" i="209"/>
  <c r="M116" i="209"/>
  <c r="K116" i="209"/>
  <c r="I116" i="209"/>
  <c r="G116" i="209"/>
  <c r="F116" i="209"/>
  <c r="L115" i="209"/>
  <c r="J115" i="209"/>
  <c r="H115" i="209"/>
  <c r="L114" i="209"/>
  <c r="J114" i="209"/>
  <c r="H114" i="209"/>
  <c r="L113" i="209"/>
  <c r="L116" i="209" s="1"/>
  <c r="J113" i="209"/>
  <c r="J116" i="209" s="1"/>
  <c r="H113" i="209"/>
  <c r="M111" i="209"/>
  <c r="K111" i="209"/>
  <c r="K137" i="209" s="1"/>
  <c r="I111" i="209"/>
  <c r="I137" i="209" s="1"/>
  <c r="G111" i="209"/>
  <c r="F111" i="209"/>
  <c r="L110" i="209"/>
  <c r="J110" i="209"/>
  <c r="H110" i="209"/>
  <c r="L109" i="209"/>
  <c r="J109" i="209"/>
  <c r="H109" i="209"/>
  <c r="L108" i="209"/>
  <c r="J108" i="209"/>
  <c r="H108" i="209"/>
  <c r="L107" i="209"/>
  <c r="J107" i="209"/>
  <c r="H107" i="209"/>
  <c r="L106" i="209"/>
  <c r="J106" i="209"/>
  <c r="H106" i="209"/>
  <c r="L105" i="209"/>
  <c r="J105" i="209"/>
  <c r="J111" i="209" s="1"/>
  <c r="H105" i="209"/>
  <c r="L102" i="209"/>
  <c r="L135" i="209" s="1"/>
  <c r="J102" i="209"/>
  <c r="J135" i="209" s="1"/>
  <c r="H102" i="209"/>
  <c r="H135" i="209" s="1"/>
  <c r="M101" i="209"/>
  <c r="M134" i="209" s="1"/>
  <c r="K101" i="209"/>
  <c r="K134" i="209" s="1"/>
  <c r="I101" i="209"/>
  <c r="I134" i="209" s="1"/>
  <c r="G101" i="209"/>
  <c r="G134" i="209" s="1"/>
  <c r="F101" i="209"/>
  <c r="F134" i="209" s="1"/>
  <c r="L100" i="209"/>
  <c r="J100" i="209"/>
  <c r="H100" i="209"/>
  <c r="L99" i="209"/>
  <c r="J99" i="209"/>
  <c r="H99" i="209"/>
  <c r="L98" i="209"/>
  <c r="J98" i="209"/>
  <c r="H98" i="209"/>
  <c r="L97" i="209"/>
  <c r="J97" i="209"/>
  <c r="H97" i="209"/>
  <c r="L96" i="209"/>
  <c r="J96" i="209"/>
  <c r="H96" i="209"/>
  <c r="H101" i="209" s="1"/>
  <c r="H134" i="209" s="1"/>
  <c r="M94" i="209"/>
  <c r="M133" i="209" s="1"/>
  <c r="K94" i="209"/>
  <c r="K133" i="209" s="1"/>
  <c r="I94" i="209"/>
  <c r="I133" i="209" s="1"/>
  <c r="G94" i="209"/>
  <c r="G133" i="209" s="1"/>
  <c r="F94" i="209"/>
  <c r="F133" i="209" s="1"/>
  <c r="L93" i="209"/>
  <c r="J93" i="209"/>
  <c r="H93" i="209"/>
  <c r="L92" i="209"/>
  <c r="J92" i="209"/>
  <c r="H92" i="209"/>
  <c r="L91" i="209"/>
  <c r="J91" i="209"/>
  <c r="H91" i="209"/>
  <c r="L90" i="209"/>
  <c r="J90" i="209"/>
  <c r="H90" i="209"/>
  <c r="L89" i="209"/>
  <c r="J89" i="209"/>
  <c r="H89" i="209"/>
  <c r="L88" i="209"/>
  <c r="J88" i="209"/>
  <c r="H88" i="209"/>
  <c r="M86" i="209"/>
  <c r="M132" i="209" s="1"/>
  <c r="K86" i="209"/>
  <c r="K132" i="209" s="1"/>
  <c r="I86" i="209"/>
  <c r="I132" i="209" s="1"/>
  <c r="G86" i="209"/>
  <c r="G132" i="209" s="1"/>
  <c r="F86" i="209"/>
  <c r="F132" i="209" s="1"/>
  <c r="L85" i="209"/>
  <c r="J85" i="209"/>
  <c r="H85" i="209"/>
  <c r="L84" i="209"/>
  <c r="J84" i="209"/>
  <c r="H84" i="209"/>
  <c r="L83" i="209"/>
  <c r="J83" i="209"/>
  <c r="H83" i="209"/>
  <c r="L82" i="209"/>
  <c r="J82" i="209"/>
  <c r="H82" i="209"/>
  <c r="L81" i="209"/>
  <c r="J81" i="209"/>
  <c r="H81" i="209"/>
  <c r="L80" i="209"/>
  <c r="J80" i="209"/>
  <c r="H80" i="209"/>
  <c r="L79" i="209"/>
  <c r="J79" i="209"/>
  <c r="H79" i="209"/>
  <c r="L78" i="209"/>
  <c r="J78" i="209"/>
  <c r="H78" i="209"/>
  <c r="L77" i="209"/>
  <c r="J77" i="209"/>
  <c r="H77" i="209"/>
  <c r="L76" i="209"/>
  <c r="J76" i="209"/>
  <c r="H76" i="209"/>
  <c r="L75" i="209"/>
  <c r="J75" i="209"/>
  <c r="H75" i="209"/>
  <c r="L74" i="209"/>
  <c r="J74" i="209"/>
  <c r="H74" i="209"/>
  <c r="L73" i="209"/>
  <c r="J73" i="209"/>
  <c r="H73" i="209"/>
  <c r="M71" i="209"/>
  <c r="M131" i="209" s="1"/>
  <c r="K71" i="209"/>
  <c r="K131" i="209" s="1"/>
  <c r="I71" i="209"/>
  <c r="I131" i="209" s="1"/>
  <c r="G71" i="209"/>
  <c r="G131" i="209" s="1"/>
  <c r="F71" i="209"/>
  <c r="F131" i="209" s="1"/>
  <c r="L70" i="209"/>
  <c r="J70" i="209"/>
  <c r="H70" i="209"/>
  <c r="L69" i="209"/>
  <c r="J69" i="209"/>
  <c r="H69" i="209"/>
  <c r="L68" i="209"/>
  <c r="J68" i="209"/>
  <c r="H68" i="209"/>
  <c r="L67" i="209"/>
  <c r="J67" i="209"/>
  <c r="H67" i="209"/>
  <c r="L66" i="209"/>
  <c r="J66" i="209"/>
  <c r="H66" i="209"/>
  <c r="L65" i="209"/>
  <c r="J65" i="209"/>
  <c r="H65" i="209"/>
  <c r="L64" i="209"/>
  <c r="J64" i="209"/>
  <c r="H64" i="209"/>
  <c r="L63" i="209"/>
  <c r="J63" i="209"/>
  <c r="H63" i="209"/>
  <c r="L62" i="209"/>
  <c r="J62" i="209"/>
  <c r="H62" i="209"/>
  <c r="L61" i="209"/>
  <c r="J61" i="209"/>
  <c r="H61" i="209"/>
  <c r="L60" i="209"/>
  <c r="J60" i="209"/>
  <c r="H60" i="209"/>
  <c r="L59" i="209"/>
  <c r="J59" i="209"/>
  <c r="H59" i="209"/>
  <c r="L58" i="209"/>
  <c r="J58" i="209"/>
  <c r="H58" i="209"/>
  <c r="L57" i="209"/>
  <c r="J57" i="209"/>
  <c r="H57" i="209"/>
  <c r="L56" i="209"/>
  <c r="J56" i="209"/>
  <c r="H56" i="209"/>
  <c r="L55" i="209"/>
  <c r="J55" i="209"/>
  <c r="H55" i="209"/>
  <c r="L54" i="209"/>
  <c r="J54" i="209"/>
  <c r="H54" i="209"/>
  <c r="L53" i="209"/>
  <c r="J53" i="209"/>
  <c r="H53" i="209"/>
  <c r="L52" i="209"/>
  <c r="J52" i="209"/>
  <c r="H52" i="209"/>
  <c r="L51" i="209"/>
  <c r="J51" i="209"/>
  <c r="H51" i="209"/>
  <c r="L50" i="209"/>
  <c r="J50" i="209"/>
  <c r="H50" i="209"/>
  <c r="L49" i="209"/>
  <c r="J49" i="209"/>
  <c r="H49" i="209"/>
  <c r="L48" i="209"/>
  <c r="J48" i="209"/>
  <c r="J71" i="209" s="1"/>
  <c r="J131" i="209" s="1"/>
  <c r="H48" i="209"/>
  <c r="M46" i="209"/>
  <c r="K46" i="209"/>
  <c r="I46" i="209"/>
  <c r="I103" i="209" s="1"/>
  <c r="I117" i="209" s="1"/>
  <c r="G46" i="209"/>
  <c r="F46" i="209"/>
  <c r="L45" i="209"/>
  <c r="J45" i="209"/>
  <c r="H45" i="209"/>
  <c r="L44" i="209"/>
  <c r="J44" i="209"/>
  <c r="H44" i="209"/>
  <c r="L43" i="209"/>
  <c r="J43" i="209"/>
  <c r="H43" i="209"/>
  <c r="L42" i="209"/>
  <c r="J42" i="209"/>
  <c r="H42" i="209"/>
  <c r="L41" i="209"/>
  <c r="J41" i="209"/>
  <c r="H41" i="209"/>
  <c r="L40" i="209"/>
  <c r="J40" i="209"/>
  <c r="H40" i="209"/>
  <c r="L39" i="209"/>
  <c r="J39" i="209"/>
  <c r="H39" i="209"/>
  <c r="L38" i="209"/>
  <c r="J38" i="209"/>
  <c r="H38" i="209"/>
  <c r="L37" i="209"/>
  <c r="J37" i="209"/>
  <c r="H37" i="209"/>
  <c r="L36" i="209"/>
  <c r="J36" i="209"/>
  <c r="H36" i="209"/>
  <c r="L35" i="209"/>
  <c r="J35" i="209"/>
  <c r="H35" i="209"/>
  <c r="L34" i="209"/>
  <c r="J34" i="209"/>
  <c r="H34" i="209"/>
  <c r="L33" i="209"/>
  <c r="J33" i="209"/>
  <c r="H33" i="209"/>
  <c r="L32" i="209"/>
  <c r="J32" i="209"/>
  <c r="H32" i="209"/>
  <c r="L31" i="209"/>
  <c r="J31" i="209"/>
  <c r="H31" i="209"/>
  <c r="L30" i="209"/>
  <c r="J30" i="209"/>
  <c r="H30" i="209"/>
  <c r="L29" i="209"/>
  <c r="J29" i="209"/>
  <c r="H29" i="209"/>
  <c r="L28" i="209"/>
  <c r="J28" i="209"/>
  <c r="H28" i="209"/>
  <c r="L27" i="209"/>
  <c r="J27" i="209"/>
  <c r="H27" i="209"/>
  <c r="L26" i="209"/>
  <c r="J26" i="209"/>
  <c r="H26" i="209"/>
  <c r="L25" i="209"/>
  <c r="J25" i="209"/>
  <c r="H25" i="209"/>
  <c r="L24" i="209"/>
  <c r="J24" i="209"/>
  <c r="H24" i="209"/>
  <c r="L23" i="209"/>
  <c r="J23" i="209"/>
  <c r="H23" i="209"/>
  <c r="L22" i="209"/>
  <c r="J22" i="209"/>
  <c r="H22" i="209"/>
  <c r="L21" i="209"/>
  <c r="J21" i="209"/>
  <c r="H21" i="209"/>
  <c r="L20" i="209"/>
  <c r="J20" i="209"/>
  <c r="H20" i="209"/>
  <c r="L19" i="209"/>
  <c r="J19" i="209"/>
  <c r="H19" i="209"/>
  <c r="L18" i="209"/>
  <c r="J18" i="209"/>
  <c r="H18" i="209"/>
  <c r="L17" i="209"/>
  <c r="J17" i="209"/>
  <c r="H17" i="209"/>
  <c r="L16" i="209"/>
  <c r="J16" i="209"/>
  <c r="H16" i="209"/>
  <c r="L15" i="209"/>
  <c r="J15" i="209"/>
  <c r="H15" i="209"/>
  <c r="L14" i="209"/>
  <c r="J14" i="209"/>
  <c r="H14" i="209"/>
  <c r="L13" i="209"/>
  <c r="J13" i="209"/>
  <c r="J46" i="209" s="1"/>
  <c r="H13" i="209"/>
  <c r="N42" i="205"/>
  <c r="M42" i="205"/>
  <c r="L41" i="205"/>
  <c r="K41" i="205"/>
  <c r="J41" i="205"/>
  <c r="I41" i="205"/>
  <c r="H41" i="205"/>
  <c r="G41" i="205"/>
  <c r="F41" i="205"/>
  <c r="M41" i="205" s="1"/>
  <c r="E41" i="205"/>
  <c r="D41" i="205"/>
  <c r="C40" i="205"/>
  <c r="C43" i="205" s="1"/>
  <c r="L39" i="205"/>
  <c r="K39" i="205"/>
  <c r="J39" i="205"/>
  <c r="I39" i="205"/>
  <c r="H39" i="205"/>
  <c r="G39" i="205"/>
  <c r="F39" i="205"/>
  <c r="E39" i="205"/>
  <c r="D39" i="205"/>
  <c r="L38" i="205"/>
  <c r="K38" i="205"/>
  <c r="J38" i="205"/>
  <c r="I38" i="205"/>
  <c r="H38" i="205"/>
  <c r="G38" i="205"/>
  <c r="F38" i="205"/>
  <c r="E38" i="205"/>
  <c r="D38" i="205"/>
  <c r="L37" i="205"/>
  <c r="K37" i="205"/>
  <c r="J37" i="205"/>
  <c r="I37" i="205"/>
  <c r="H37" i="205"/>
  <c r="G37" i="205"/>
  <c r="F37" i="205"/>
  <c r="M37" i="205" s="1"/>
  <c r="E37" i="205"/>
  <c r="D37" i="205"/>
  <c r="L36" i="205"/>
  <c r="K36" i="205"/>
  <c r="J36" i="205"/>
  <c r="I36" i="205"/>
  <c r="H36" i="205"/>
  <c r="G36" i="205"/>
  <c r="F36" i="205"/>
  <c r="E36" i="205"/>
  <c r="D36" i="205"/>
  <c r="L35" i="205"/>
  <c r="K35" i="205"/>
  <c r="J35" i="205"/>
  <c r="I35" i="205"/>
  <c r="H35" i="205"/>
  <c r="G35" i="205"/>
  <c r="F35" i="205"/>
  <c r="M35" i="205" s="1"/>
  <c r="E35" i="205"/>
  <c r="D35" i="205"/>
  <c r="L34" i="205"/>
  <c r="K34" i="205"/>
  <c r="J34" i="205"/>
  <c r="I34" i="205"/>
  <c r="H34" i="205"/>
  <c r="G34" i="205"/>
  <c r="F34" i="205"/>
  <c r="M34" i="205" s="1"/>
  <c r="E34" i="205"/>
  <c r="D34" i="205"/>
  <c r="L33" i="205"/>
  <c r="K33" i="205"/>
  <c r="J33" i="205"/>
  <c r="I33" i="205"/>
  <c r="H33" i="205"/>
  <c r="G33" i="205"/>
  <c r="F33" i="205"/>
  <c r="M33" i="205" s="1"/>
  <c r="E33" i="205"/>
  <c r="D33" i="205"/>
  <c r="L32" i="205"/>
  <c r="K32" i="205"/>
  <c r="J32" i="205"/>
  <c r="I32" i="205"/>
  <c r="H32" i="205"/>
  <c r="G32" i="205"/>
  <c r="F32" i="205"/>
  <c r="M32" i="205" s="1"/>
  <c r="E32" i="205"/>
  <c r="D32" i="205"/>
  <c r="L31" i="205"/>
  <c r="K31" i="205"/>
  <c r="J31" i="205"/>
  <c r="I31" i="205"/>
  <c r="H31" i="205"/>
  <c r="G31" i="205"/>
  <c r="F31" i="205"/>
  <c r="E31" i="205"/>
  <c r="D31" i="205"/>
  <c r="L30" i="205"/>
  <c r="K30" i="205"/>
  <c r="J30" i="205"/>
  <c r="I30" i="205"/>
  <c r="H30" i="205"/>
  <c r="G30" i="205"/>
  <c r="F30" i="205"/>
  <c r="M30" i="205" s="1"/>
  <c r="E30" i="205"/>
  <c r="D30" i="205"/>
  <c r="L29" i="205"/>
  <c r="K29" i="205"/>
  <c r="J29" i="205"/>
  <c r="I29" i="205"/>
  <c r="H29" i="205"/>
  <c r="G29" i="205"/>
  <c r="F29" i="205"/>
  <c r="E29" i="205"/>
  <c r="D29" i="205"/>
  <c r="L28" i="205"/>
  <c r="K28" i="205"/>
  <c r="J28" i="205"/>
  <c r="I28" i="205"/>
  <c r="H28" i="205"/>
  <c r="G28" i="205"/>
  <c r="F28" i="205"/>
  <c r="M28" i="205" s="1"/>
  <c r="E28" i="205"/>
  <c r="D28" i="205"/>
  <c r="L27" i="205"/>
  <c r="K27" i="205"/>
  <c r="J27" i="205"/>
  <c r="I27" i="205"/>
  <c r="H27" i="205"/>
  <c r="G27" i="205"/>
  <c r="F27" i="205"/>
  <c r="M27" i="205" s="1"/>
  <c r="E27" i="205"/>
  <c r="D27" i="205"/>
  <c r="L26" i="205"/>
  <c r="K26" i="205"/>
  <c r="J26" i="205"/>
  <c r="I26" i="205"/>
  <c r="H26" i="205"/>
  <c r="G26" i="205"/>
  <c r="F26" i="205"/>
  <c r="E26" i="205"/>
  <c r="D26" i="205"/>
  <c r="L25" i="205"/>
  <c r="K25" i="205"/>
  <c r="J25" i="205"/>
  <c r="I25" i="205"/>
  <c r="H25" i="205"/>
  <c r="G25" i="205"/>
  <c r="F25" i="205"/>
  <c r="E25" i="205"/>
  <c r="D25" i="205"/>
  <c r="L24" i="205"/>
  <c r="K24" i="205"/>
  <c r="J24" i="205"/>
  <c r="I24" i="205"/>
  <c r="H24" i="205"/>
  <c r="G24" i="205"/>
  <c r="F24" i="205"/>
  <c r="M24" i="205" s="1"/>
  <c r="E24" i="205"/>
  <c r="D24" i="205"/>
  <c r="L23" i="205"/>
  <c r="K23" i="205"/>
  <c r="J23" i="205"/>
  <c r="I23" i="205"/>
  <c r="H23" i="205"/>
  <c r="G23" i="205"/>
  <c r="F23" i="205"/>
  <c r="M23" i="205" s="1"/>
  <c r="E23" i="205"/>
  <c r="D23" i="205"/>
  <c r="L22" i="205"/>
  <c r="K22" i="205"/>
  <c r="J22" i="205"/>
  <c r="I22" i="205"/>
  <c r="H22" i="205"/>
  <c r="G22" i="205"/>
  <c r="F22" i="205"/>
  <c r="E22" i="205"/>
  <c r="D22" i="205"/>
  <c r="L21" i="205"/>
  <c r="K21" i="205"/>
  <c r="J21" i="205"/>
  <c r="I21" i="205"/>
  <c r="H21" i="205"/>
  <c r="G21" i="205"/>
  <c r="F21" i="205"/>
  <c r="E21" i="205"/>
  <c r="D21" i="205"/>
  <c r="L20" i="205"/>
  <c r="K20" i="205"/>
  <c r="J20" i="205"/>
  <c r="I20" i="205"/>
  <c r="H20" i="205"/>
  <c r="G20" i="205"/>
  <c r="F20" i="205"/>
  <c r="M20" i="205" s="1"/>
  <c r="E20" i="205"/>
  <c r="D20" i="205"/>
  <c r="L19" i="205"/>
  <c r="K19" i="205"/>
  <c r="J19" i="205"/>
  <c r="I19" i="205"/>
  <c r="H19" i="205"/>
  <c r="G19" i="205"/>
  <c r="F19" i="205"/>
  <c r="M19" i="205" s="1"/>
  <c r="E19" i="205"/>
  <c r="D19" i="205"/>
  <c r="L18" i="205"/>
  <c r="K18" i="205"/>
  <c r="J18" i="205"/>
  <c r="I18" i="205"/>
  <c r="H18" i="205"/>
  <c r="G18" i="205"/>
  <c r="F18" i="205"/>
  <c r="E18" i="205"/>
  <c r="D18" i="205"/>
  <c r="L17" i="205"/>
  <c r="K17" i="205"/>
  <c r="J17" i="205"/>
  <c r="I17" i="205"/>
  <c r="H17" i="205"/>
  <c r="G17" i="205"/>
  <c r="F17" i="205"/>
  <c r="E17" i="205"/>
  <c r="D17" i="205"/>
  <c r="L16" i="205"/>
  <c r="K16" i="205"/>
  <c r="J16" i="205"/>
  <c r="I16" i="205"/>
  <c r="H16" i="205"/>
  <c r="G16" i="205"/>
  <c r="F16" i="205"/>
  <c r="M16" i="205" s="1"/>
  <c r="E16" i="205"/>
  <c r="D16" i="205"/>
  <c r="L15" i="205"/>
  <c r="K15" i="205"/>
  <c r="J15" i="205"/>
  <c r="I15" i="205"/>
  <c r="H15" i="205"/>
  <c r="G15" i="205"/>
  <c r="F15" i="205"/>
  <c r="M15" i="205" s="1"/>
  <c r="E15" i="205"/>
  <c r="D15" i="205"/>
  <c r="L14" i="205"/>
  <c r="K14" i="205"/>
  <c r="J14" i="205"/>
  <c r="I14" i="205"/>
  <c r="H14" i="205"/>
  <c r="G14" i="205"/>
  <c r="F14" i="205"/>
  <c r="M14" i="205" s="1"/>
  <c r="E14" i="205"/>
  <c r="D14" i="205"/>
  <c r="L13" i="205"/>
  <c r="K13" i="205"/>
  <c r="J13" i="205"/>
  <c r="I13" i="205"/>
  <c r="H13" i="205"/>
  <c r="G13" i="205"/>
  <c r="F13" i="205"/>
  <c r="M13" i="205" s="1"/>
  <c r="E13" i="205"/>
  <c r="D13" i="205"/>
  <c r="L12" i="205"/>
  <c r="K12" i="205"/>
  <c r="J12" i="205"/>
  <c r="I12" i="205"/>
  <c r="H12" i="205"/>
  <c r="G12" i="205"/>
  <c r="F12" i="205"/>
  <c r="E12" i="205"/>
  <c r="D12" i="205"/>
  <c r="L11" i="205"/>
  <c r="K11" i="205"/>
  <c r="J11" i="205"/>
  <c r="I11" i="205"/>
  <c r="H11" i="205"/>
  <c r="G11" i="205"/>
  <c r="F11" i="205"/>
  <c r="E11" i="205"/>
  <c r="D11" i="205"/>
  <c r="L10" i="205"/>
  <c r="K10" i="205"/>
  <c r="J10" i="205"/>
  <c r="I10" i="205"/>
  <c r="H10" i="205"/>
  <c r="G10" i="205"/>
  <c r="F10" i="205"/>
  <c r="M10" i="205" s="1"/>
  <c r="E10" i="205"/>
  <c r="D10" i="205"/>
  <c r="L9" i="205"/>
  <c r="K9" i="205"/>
  <c r="J9" i="205"/>
  <c r="I9" i="205"/>
  <c r="H9" i="205"/>
  <c r="G9" i="205"/>
  <c r="F9" i="205"/>
  <c r="E9" i="205"/>
  <c r="D9" i="205"/>
  <c r="L8" i="205"/>
  <c r="K8" i="205"/>
  <c r="J8" i="205"/>
  <c r="I8" i="205"/>
  <c r="H8" i="205"/>
  <c r="G8" i="205"/>
  <c r="F8" i="205"/>
  <c r="E8" i="205"/>
  <c r="D8" i="205"/>
  <c r="L7" i="205"/>
  <c r="K7" i="205"/>
  <c r="J7" i="205"/>
  <c r="I7" i="205"/>
  <c r="H7" i="205"/>
  <c r="G7" i="205"/>
  <c r="F7" i="205"/>
  <c r="E7" i="205"/>
  <c r="D7" i="205"/>
  <c r="A1" i="205"/>
  <c r="N42" i="204"/>
  <c r="M42" i="204"/>
  <c r="L41" i="204"/>
  <c r="K41" i="204"/>
  <c r="J41" i="204"/>
  <c r="I41" i="204"/>
  <c r="H41" i="204"/>
  <c r="G41" i="204"/>
  <c r="F41" i="204"/>
  <c r="M41" i="204" s="1"/>
  <c r="E41" i="204"/>
  <c r="D41" i="204"/>
  <c r="C40" i="204"/>
  <c r="C43" i="204" s="1"/>
  <c r="L39" i="204"/>
  <c r="K39" i="204"/>
  <c r="J39" i="204"/>
  <c r="I39" i="204"/>
  <c r="H39" i="204"/>
  <c r="G39" i="204"/>
  <c r="F39" i="204"/>
  <c r="M39" i="204" s="1"/>
  <c r="E39" i="204"/>
  <c r="D39" i="204"/>
  <c r="L38" i="204"/>
  <c r="K38" i="204"/>
  <c r="J38" i="204"/>
  <c r="I38" i="204"/>
  <c r="H38" i="204"/>
  <c r="G38" i="204"/>
  <c r="F38" i="204"/>
  <c r="E38" i="204"/>
  <c r="D38" i="204"/>
  <c r="L37" i="204"/>
  <c r="K37" i="204"/>
  <c r="J37" i="204"/>
  <c r="I37" i="204"/>
  <c r="H37" i="204"/>
  <c r="G37" i="204"/>
  <c r="F37" i="204"/>
  <c r="M37" i="204" s="1"/>
  <c r="E37" i="204"/>
  <c r="D37" i="204"/>
  <c r="L36" i="204"/>
  <c r="K36" i="204"/>
  <c r="J36" i="204"/>
  <c r="I36" i="204"/>
  <c r="H36" i="204"/>
  <c r="G36" i="204"/>
  <c r="F36" i="204"/>
  <c r="E36" i="204"/>
  <c r="D36" i="204"/>
  <c r="L35" i="204"/>
  <c r="K35" i="204"/>
  <c r="J35" i="204"/>
  <c r="I35" i="204"/>
  <c r="H35" i="204"/>
  <c r="G35" i="204"/>
  <c r="F35" i="204"/>
  <c r="M35" i="204" s="1"/>
  <c r="E35" i="204"/>
  <c r="D35" i="204"/>
  <c r="L34" i="204"/>
  <c r="K34" i="204"/>
  <c r="J34" i="204"/>
  <c r="I34" i="204"/>
  <c r="H34" i="204"/>
  <c r="G34" i="204"/>
  <c r="F34" i="204"/>
  <c r="M34" i="204" s="1"/>
  <c r="E34" i="204"/>
  <c r="D34" i="204"/>
  <c r="L33" i="204"/>
  <c r="K33" i="204"/>
  <c r="J33" i="204"/>
  <c r="I33" i="204"/>
  <c r="H33" i="204"/>
  <c r="G33" i="204"/>
  <c r="F33" i="204"/>
  <c r="M33" i="204" s="1"/>
  <c r="E33" i="204"/>
  <c r="D33" i="204"/>
  <c r="L32" i="204"/>
  <c r="K32" i="204"/>
  <c r="J32" i="204"/>
  <c r="I32" i="204"/>
  <c r="H32" i="204"/>
  <c r="G32" i="204"/>
  <c r="F32" i="204"/>
  <c r="E32" i="204"/>
  <c r="D32" i="204"/>
  <c r="L31" i="204"/>
  <c r="K31" i="204"/>
  <c r="J31" i="204"/>
  <c r="I31" i="204"/>
  <c r="H31" i="204"/>
  <c r="G31" i="204"/>
  <c r="F31" i="204"/>
  <c r="M31" i="204" s="1"/>
  <c r="E31" i="204"/>
  <c r="D31" i="204"/>
  <c r="L30" i="204"/>
  <c r="K30" i="204"/>
  <c r="J30" i="204"/>
  <c r="I30" i="204"/>
  <c r="H30" i="204"/>
  <c r="G30" i="204"/>
  <c r="F30" i="204"/>
  <c r="M30" i="204" s="1"/>
  <c r="E30" i="204"/>
  <c r="D30" i="204"/>
  <c r="L29" i="204"/>
  <c r="K29" i="204"/>
  <c r="J29" i="204"/>
  <c r="I29" i="204"/>
  <c r="H29" i="204"/>
  <c r="G29" i="204"/>
  <c r="F29" i="204"/>
  <c r="E29" i="204"/>
  <c r="D29" i="204"/>
  <c r="L28" i="204"/>
  <c r="K28" i="204"/>
  <c r="J28" i="204"/>
  <c r="I28" i="204"/>
  <c r="H28" i="204"/>
  <c r="G28" i="204"/>
  <c r="F28" i="204"/>
  <c r="E28" i="204"/>
  <c r="D28" i="204"/>
  <c r="L27" i="204"/>
  <c r="K27" i="204"/>
  <c r="J27" i="204"/>
  <c r="I27" i="204"/>
  <c r="H27" i="204"/>
  <c r="G27" i="204"/>
  <c r="F27" i="204"/>
  <c r="E27" i="204"/>
  <c r="D27" i="204"/>
  <c r="L26" i="204"/>
  <c r="K26" i="204"/>
  <c r="J26" i="204"/>
  <c r="I26" i="204"/>
  <c r="H26" i="204"/>
  <c r="G26" i="204"/>
  <c r="F26" i="204"/>
  <c r="E26" i="204"/>
  <c r="D26" i="204"/>
  <c r="L25" i="204"/>
  <c r="K25" i="204"/>
  <c r="J25" i="204"/>
  <c r="I25" i="204"/>
  <c r="H25" i="204"/>
  <c r="G25" i="204"/>
  <c r="F25" i="204"/>
  <c r="E25" i="204"/>
  <c r="D25" i="204"/>
  <c r="L24" i="204"/>
  <c r="K24" i="204"/>
  <c r="J24" i="204"/>
  <c r="I24" i="204"/>
  <c r="H24" i="204"/>
  <c r="G24" i="204"/>
  <c r="F24" i="204"/>
  <c r="E24" i="204"/>
  <c r="D24" i="204"/>
  <c r="L23" i="204"/>
  <c r="K23" i="204"/>
  <c r="J23" i="204"/>
  <c r="I23" i="204"/>
  <c r="H23" i="204"/>
  <c r="G23" i="204"/>
  <c r="F23" i="204"/>
  <c r="M23" i="204" s="1"/>
  <c r="E23" i="204"/>
  <c r="D23" i="204"/>
  <c r="L22" i="204"/>
  <c r="K22" i="204"/>
  <c r="J22" i="204"/>
  <c r="I22" i="204"/>
  <c r="H22" i="204"/>
  <c r="G22" i="204"/>
  <c r="F22" i="204"/>
  <c r="E22" i="204"/>
  <c r="D22" i="204"/>
  <c r="L21" i="204"/>
  <c r="K21" i="204"/>
  <c r="J21" i="204"/>
  <c r="I21" i="204"/>
  <c r="H21" i="204"/>
  <c r="G21" i="204"/>
  <c r="F21" i="204"/>
  <c r="E21" i="204"/>
  <c r="D21" i="204"/>
  <c r="L20" i="204"/>
  <c r="K20" i="204"/>
  <c r="J20" i="204"/>
  <c r="I20" i="204"/>
  <c r="H20" i="204"/>
  <c r="G20" i="204"/>
  <c r="F20" i="204"/>
  <c r="E20" i="204"/>
  <c r="D20" i="204"/>
  <c r="L19" i="204"/>
  <c r="K19" i="204"/>
  <c r="J19" i="204"/>
  <c r="I19" i="204"/>
  <c r="H19" i="204"/>
  <c r="G19" i="204"/>
  <c r="F19" i="204"/>
  <c r="E19" i="204"/>
  <c r="D19" i="204"/>
  <c r="L18" i="204"/>
  <c r="K18" i="204"/>
  <c r="J18" i="204"/>
  <c r="I18" i="204"/>
  <c r="H18" i="204"/>
  <c r="G18" i="204"/>
  <c r="F18" i="204"/>
  <c r="M18" i="204" s="1"/>
  <c r="E18" i="204"/>
  <c r="D18" i="204"/>
  <c r="L17" i="204"/>
  <c r="K17" i="204"/>
  <c r="J17" i="204"/>
  <c r="I17" i="204"/>
  <c r="H17" i="204"/>
  <c r="G17" i="204"/>
  <c r="F17" i="204"/>
  <c r="E17" i="204"/>
  <c r="D17" i="204"/>
  <c r="L16" i="204"/>
  <c r="K16" i="204"/>
  <c r="J16" i="204"/>
  <c r="I16" i="204"/>
  <c r="H16" i="204"/>
  <c r="G16" i="204"/>
  <c r="F16" i="204"/>
  <c r="M16" i="204" s="1"/>
  <c r="E16" i="204"/>
  <c r="D16" i="204"/>
  <c r="L15" i="204"/>
  <c r="K15" i="204"/>
  <c r="J15" i="204"/>
  <c r="I15" i="204"/>
  <c r="H15" i="204"/>
  <c r="G15" i="204"/>
  <c r="F15" i="204"/>
  <c r="E15" i="204"/>
  <c r="D15" i="204"/>
  <c r="L14" i="204"/>
  <c r="K14" i="204"/>
  <c r="J14" i="204"/>
  <c r="I14" i="204"/>
  <c r="H14" i="204"/>
  <c r="G14" i="204"/>
  <c r="F14" i="204"/>
  <c r="E14" i="204"/>
  <c r="D14" i="204"/>
  <c r="L13" i="204"/>
  <c r="K13" i="204"/>
  <c r="J13" i="204"/>
  <c r="I13" i="204"/>
  <c r="H13" i="204"/>
  <c r="G13" i="204"/>
  <c r="F13" i="204"/>
  <c r="M13" i="204" s="1"/>
  <c r="E13" i="204"/>
  <c r="D13" i="204"/>
  <c r="L12" i="204"/>
  <c r="K12" i="204"/>
  <c r="J12" i="204"/>
  <c r="I12" i="204"/>
  <c r="H12" i="204"/>
  <c r="G12" i="204"/>
  <c r="F12" i="204"/>
  <c r="M12" i="204" s="1"/>
  <c r="E12" i="204"/>
  <c r="D12" i="204"/>
  <c r="L11" i="204"/>
  <c r="K11" i="204"/>
  <c r="J11" i="204"/>
  <c r="I11" i="204"/>
  <c r="H11" i="204"/>
  <c r="G11" i="204"/>
  <c r="F11" i="204"/>
  <c r="M11" i="204" s="1"/>
  <c r="E11" i="204"/>
  <c r="D11" i="204"/>
  <c r="L10" i="204"/>
  <c r="K10" i="204"/>
  <c r="J10" i="204"/>
  <c r="I10" i="204"/>
  <c r="H10" i="204"/>
  <c r="G10" i="204"/>
  <c r="F10" i="204"/>
  <c r="M10" i="204" s="1"/>
  <c r="E10" i="204"/>
  <c r="D10" i="204"/>
  <c r="L9" i="204"/>
  <c r="K9" i="204"/>
  <c r="J9" i="204"/>
  <c r="I9" i="204"/>
  <c r="H9" i="204"/>
  <c r="G9" i="204"/>
  <c r="F9" i="204"/>
  <c r="M9" i="204" s="1"/>
  <c r="E9" i="204"/>
  <c r="D9" i="204"/>
  <c r="L8" i="204"/>
  <c r="K8" i="204"/>
  <c r="J8" i="204"/>
  <c r="I8" i="204"/>
  <c r="H8" i="204"/>
  <c r="G8" i="204"/>
  <c r="F8" i="204"/>
  <c r="E8" i="204"/>
  <c r="D8" i="204"/>
  <c r="L7" i="204"/>
  <c r="K7" i="204"/>
  <c r="J7" i="204"/>
  <c r="I7" i="204"/>
  <c r="H7" i="204"/>
  <c r="G7" i="204"/>
  <c r="F7" i="204"/>
  <c r="E7" i="204"/>
  <c r="D7" i="204"/>
  <c r="A1" i="204"/>
  <c r="N42" i="203"/>
  <c r="M42" i="203"/>
  <c r="L41" i="203"/>
  <c r="K41" i="203"/>
  <c r="J41" i="203"/>
  <c r="I41" i="203"/>
  <c r="H41" i="203"/>
  <c r="G41" i="203"/>
  <c r="F41" i="203"/>
  <c r="M41" i="203" s="1"/>
  <c r="E41" i="203"/>
  <c r="D41" i="203"/>
  <c r="C40" i="203"/>
  <c r="C43" i="203" s="1"/>
  <c r="L39" i="203"/>
  <c r="K39" i="203"/>
  <c r="J39" i="203"/>
  <c r="I39" i="203"/>
  <c r="H39" i="203"/>
  <c r="G39" i="203"/>
  <c r="F39" i="203"/>
  <c r="M39" i="203" s="1"/>
  <c r="E39" i="203"/>
  <c r="D39" i="203"/>
  <c r="L38" i="203"/>
  <c r="K38" i="203"/>
  <c r="J38" i="203"/>
  <c r="I38" i="203"/>
  <c r="H38" i="203"/>
  <c r="G38" i="203"/>
  <c r="F38" i="203"/>
  <c r="M38" i="203" s="1"/>
  <c r="E38" i="203"/>
  <c r="D38" i="203"/>
  <c r="L37" i="203"/>
  <c r="K37" i="203"/>
  <c r="J37" i="203"/>
  <c r="I37" i="203"/>
  <c r="H37" i="203"/>
  <c r="G37" i="203"/>
  <c r="F37" i="203"/>
  <c r="E37" i="203"/>
  <c r="D37" i="203"/>
  <c r="L36" i="203"/>
  <c r="K36" i="203"/>
  <c r="J36" i="203"/>
  <c r="I36" i="203"/>
  <c r="H36" i="203"/>
  <c r="G36" i="203"/>
  <c r="F36" i="203"/>
  <c r="E36" i="203"/>
  <c r="D36" i="203"/>
  <c r="L35" i="203"/>
  <c r="K35" i="203"/>
  <c r="J35" i="203"/>
  <c r="I35" i="203"/>
  <c r="H35" i="203"/>
  <c r="G35" i="203"/>
  <c r="F35" i="203"/>
  <c r="E35" i="203"/>
  <c r="D35" i="203"/>
  <c r="L34" i="203"/>
  <c r="K34" i="203"/>
  <c r="J34" i="203"/>
  <c r="I34" i="203"/>
  <c r="H34" i="203"/>
  <c r="G34" i="203"/>
  <c r="F34" i="203"/>
  <c r="M34" i="203" s="1"/>
  <c r="E34" i="203"/>
  <c r="D34" i="203"/>
  <c r="L33" i="203"/>
  <c r="K33" i="203"/>
  <c r="J33" i="203"/>
  <c r="I33" i="203"/>
  <c r="H33" i="203"/>
  <c r="G33" i="203"/>
  <c r="F33" i="203"/>
  <c r="E33" i="203"/>
  <c r="D33" i="203"/>
  <c r="L32" i="203"/>
  <c r="K32" i="203"/>
  <c r="J32" i="203"/>
  <c r="I32" i="203"/>
  <c r="H32" i="203"/>
  <c r="G32" i="203"/>
  <c r="F32" i="203"/>
  <c r="E32" i="203"/>
  <c r="D32" i="203"/>
  <c r="L31" i="203"/>
  <c r="K31" i="203"/>
  <c r="J31" i="203"/>
  <c r="I31" i="203"/>
  <c r="H31" i="203"/>
  <c r="G31" i="203"/>
  <c r="F31" i="203"/>
  <c r="M31" i="203" s="1"/>
  <c r="E31" i="203"/>
  <c r="D31" i="203"/>
  <c r="L30" i="203"/>
  <c r="K30" i="203"/>
  <c r="J30" i="203"/>
  <c r="I30" i="203"/>
  <c r="H30" i="203"/>
  <c r="G30" i="203"/>
  <c r="F30" i="203"/>
  <c r="E30" i="203"/>
  <c r="D30" i="203"/>
  <c r="L29" i="203"/>
  <c r="K29" i="203"/>
  <c r="J29" i="203"/>
  <c r="I29" i="203"/>
  <c r="H29" i="203"/>
  <c r="G29" i="203"/>
  <c r="F29" i="203"/>
  <c r="E29" i="203"/>
  <c r="D29" i="203"/>
  <c r="L28" i="203"/>
  <c r="K28" i="203"/>
  <c r="J28" i="203"/>
  <c r="I28" i="203"/>
  <c r="H28" i="203"/>
  <c r="G28" i="203"/>
  <c r="F28" i="203"/>
  <c r="M28" i="203" s="1"/>
  <c r="E28" i="203"/>
  <c r="D28" i="203"/>
  <c r="L27" i="203"/>
  <c r="K27" i="203"/>
  <c r="J27" i="203"/>
  <c r="I27" i="203"/>
  <c r="H27" i="203"/>
  <c r="G27" i="203"/>
  <c r="F27" i="203"/>
  <c r="M27" i="203" s="1"/>
  <c r="E27" i="203"/>
  <c r="D27" i="203"/>
  <c r="L26" i="203"/>
  <c r="K26" i="203"/>
  <c r="J26" i="203"/>
  <c r="I26" i="203"/>
  <c r="H26" i="203"/>
  <c r="G26" i="203"/>
  <c r="F26" i="203"/>
  <c r="M26" i="203" s="1"/>
  <c r="E26" i="203"/>
  <c r="D26" i="203"/>
  <c r="L25" i="203"/>
  <c r="K25" i="203"/>
  <c r="J25" i="203"/>
  <c r="I25" i="203"/>
  <c r="H25" i="203"/>
  <c r="G25" i="203"/>
  <c r="F25" i="203"/>
  <c r="E25" i="203"/>
  <c r="D25" i="203"/>
  <c r="L24" i="203"/>
  <c r="K24" i="203"/>
  <c r="J24" i="203"/>
  <c r="I24" i="203"/>
  <c r="H24" i="203"/>
  <c r="G24" i="203"/>
  <c r="F24" i="203"/>
  <c r="E24" i="203"/>
  <c r="D24" i="203"/>
  <c r="L23" i="203"/>
  <c r="K23" i="203"/>
  <c r="J23" i="203"/>
  <c r="I23" i="203"/>
  <c r="H23" i="203"/>
  <c r="G23" i="203"/>
  <c r="F23" i="203"/>
  <c r="M23" i="203" s="1"/>
  <c r="E23" i="203"/>
  <c r="D23" i="203"/>
  <c r="L22" i="203"/>
  <c r="K22" i="203"/>
  <c r="J22" i="203"/>
  <c r="I22" i="203"/>
  <c r="H22" i="203"/>
  <c r="G22" i="203"/>
  <c r="F22" i="203"/>
  <c r="E22" i="203"/>
  <c r="D22" i="203"/>
  <c r="L21" i="203"/>
  <c r="K21" i="203"/>
  <c r="J21" i="203"/>
  <c r="I21" i="203"/>
  <c r="H21" i="203"/>
  <c r="G21" i="203"/>
  <c r="F21" i="203"/>
  <c r="E21" i="203"/>
  <c r="D21" i="203"/>
  <c r="L20" i="203"/>
  <c r="K20" i="203"/>
  <c r="J20" i="203"/>
  <c r="I20" i="203"/>
  <c r="H20" i="203"/>
  <c r="G20" i="203"/>
  <c r="F20" i="203"/>
  <c r="E20" i="203"/>
  <c r="D20" i="203"/>
  <c r="L19" i="203"/>
  <c r="K19" i="203"/>
  <c r="J19" i="203"/>
  <c r="I19" i="203"/>
  <c r="H19" i="203"/>
  <c r="G19" i="203"/>
  <c r="F19" i="203"/>
  <c r="M19" i="203" s="1"/>
  <c r="E19" i="203"/>
  <c r="D19" i="203"/>
  <c r="L18" i="203"/>
  <c r="K18" i="203"/>
  <c r="J18" i="203"/>
  <c r="I18" i="203"/>
  <c r="H18" i="203"/>
  <c r="G18" i="203"/>
  <c r="F18" i="203"/>
  <c r="E18" i="203"/>
  <c r="D18" i="203"/>
  <c r="L17" i="203"/>
  <c r="K17" i="203"/>
  <c r="J17" i="203"/>
  <c r="I17" i="203"/>
  <c r="H17" i="203"/>
  <c r="G17" i="203"/>
  <c r="F17" i="203"/>
  <c r="E17" i="203"/>
  <c r="D17" i="203"/>
  <c r="L16" i="203"/>
  <c r="K16" i="203"/>
  <c r="J16" i="203"/>
  <c r="I16" i="203"/>
  <c r="H16" i="203"/>
  <c r="G16" i="203"/>
  <c r="F16" i="203"/>
  <c r="M16" i="203" s="1"/>
  <c r="E16" i="203"/>
  <c r="D16" i="203"/>
  <c r="L15" i="203"/>
  <c r="K15" i="203"/>
  <c r="J15" i="203"/>
  <c r="I15" i="203"/>
  <c r="H15" i="203"/>
  <c r="G15" i="203"/>
  <c r="F15" i="203"/>
  <c r="M15" i="203" s="1"/>
  <c r="E15" i="203"/>
  <c r="D15" i="203"/>
  <c r="L14" i="203"/>
  <c r="K14" i="203"/>
  <c r="J14" i="203"/>
  <c r="I14" i="203"/>
  <c r="H14" i="203"/>
  <c r="G14" i="203"/>
  <c r="F14" i="203"/>
  <c r="E14" i="203"/>
  <c r="D14" i="203"/>
  <c r="L13" i="203"/>
  <c r="K13" i="203"/>
  <c r="J13" i="203"/>
  <c r="I13" i="203"/>
  <c r="H13" i="203"/>
  <c r="G13" i="203"/>
  <c r="F13" i="203"/>
  <c r="E13" i="203"/>
  <c r="D13" i="203"/>
  <c r="L12" i="203"/>
  <c r="K12" i="203"/>
  <c r="J12" i="203"/>
  <c r="I12" i="203"/>
  <c r="H12" i="203"/>
  <c r="G12" i="203"/>
  <c r="F12" i="203"/>
  <c r="E12" i="203"/>
  <c r="D12" i="203"/>
  <c r="L11" i="203"/>
  <c r="K11" i="203"/>
  <c r="J11" i="203"/>
  <c r="I11" i="203"/>
  <c r="H11" i="203"/>
  <c r="G11" i="203"/>
  <c r="F11" i="203"/>
  <c r="M11" i="203" s="1"/>
  <c r="E11" i="203"/>
  <c r="D11" i="203"/>
  <c r="L10" i="203"/>
  <c r="K10" i="203"/>
  <c r="J10" i="203"/>
  <c r="I10" i="203"/>
  <c r="H10" i="203"/>
  <c r="G10" i="203"/>
  <c r="F10" i="203"/>
  <c r="M10" i="203" s="1"/>
  <c r="E10" i="203"/>
  <c r="D10" i="203"/>
  <c r="L9" i="203"/>
  <c r="K9" i="203"/>
  <c r="J9" i="203"/>
  <c r="I9" i="203"/>
  <c r="H9" i="203"/>
  <c r="G9" i="203"/>
  <c r="F9" i="203"/>
  <c r="E9" i="203"/>
  <c r="D9" i="203"/>
  <c r="L8" i="203"/>
  <c r="K8" i="203"/>
  <c r="J8" i="203"/>
  <c r="I8" i="203"/>
  <c r="H8" i="203"/>
  <c r="G8" i="203"/>
  <c r="F8" i="203"/>
  <c r="M8" i="203" s="1"/>
  <c r="E8" i="203"/>
  <c r="D8" i="203"/>
  <c r="L7" i="203"/>
  <c r="K7" i="203"/>
  <c r="J7" i="203"/>
  <c r="I7" i="203"/>
  <c r="H7" i="203"/>
  <c r="G7" i="203"/>
  <c r="F7" i="203"/>
  <c r="E7" i="203"/>
  <c r="D7" i="203"/>
  <c r="A1" i="203"/>
  <c r="C43" i="202"/>
  <c r="N42" i="202"/>
  <c r="M42" i="202"/>
  <c r="M41" i="202"/>
  <c r="L41" i="202"/>
  <c r="K41" i="202"/>
  <c r="J41" i="202"/>
  <c r="I41" i="202"/>
  <c r="H41" i="202"/>
  <c r="G41" i="202"/>
  <c r="F41" i="202"/>
  <c r="E41" i="202"/>
  <c r="D41" i="202"/>
  <c r="C40" i="202"/>
  <c r="L39" i="202"/>
  <c r="K39" i="202"/>
  <c r="J39" i="202"/>
  <c r="I39" i="202"/>
  <c r="H39" i="202"/>
  <c r="G39" i="202"/>
  <c r="F39" i="202"/>
  <c r="M39" i="202" s="1"/>
  <c r="E39" i="202"/>
  <c r="D39" i="202"/>
  <c r="L38" i="202"/>
  <c r="K38" i="202"/>
  <c r="J38" i="202"/>
  <c r="I38" i="202"/>
  <c r="H38" i="202"/>
  <c r="G38" i="202"/>
  <c r="F38" i="202"/>
  <c r="E38" i="202"/>
  <c r="D38" i="202"/>
  <c r="L37" i="202"/>
  <c r="K37" i="202"/>
  <c r="J37" i="202"/>
  <c r="I37" i="202"/>
  <c r="H37" i="202"/>
  <c r="G37" i="202"/>
  <c r="F37" i="202"/>
  <c r="E37" i="202"/>
  <c r="D37" i="202"/>
  <c r="L36" i="202"/>
  <c r="K36" i="202"/>
  <c r="J36" i="202"/>
  <c r="I36" i="202"/>
  <c r="H36" i="202"/>
  <c r="G36" i="202"/>
  <c r="F36" i="202"/>
  <c r="M36" i="202" s="1"/>
  <c r="E36" i="202"/>
  <c r="D36" i="202"/>
  <c r="L35" i="202"/>
  <c r="K35" i="202"/>
  <c r="J35" i="202"/>
  <c r="I35" i="202"/>
  <c r="H35" i="202"/>
  <c r="G35" i="202"/>
  <c r="F35" i="202"/>
  <c r="M35" i="202" s="1"/>
  <c r="E35" i="202"/>
  <c r="D35" i="202"/>
  <c r="L34" i="202"/>
  <c r="K34" i="202"/>
  <c r="J34" i="202"/>
  <c r="I34" i="202"/>
  <c r="H34" i="202"/>
  <c r="G34" i="202"/>
  <c r="F34" i="202"/>
  <c r="M34" i="202" s="1"/>
  <c r="E34" i="202"/>
  <c r="D34" i="202"/>
  <c r="L33" i="202"/>
  <c r="K33" i="202"/>
  <c r="J33" i="202"/>
  <c r="I33" i="202"/>
  <c r="H33" i="202"/>
  <c r="G33" i="202"/>
  <c r="F33" i="202"/>
  <c r="M33" i="202" s="1"/>
  <c r="E33" i="202"/>
  <c r="D33" i="202"/>
  <c r="L32" i="202"/>
  <c r="K32" i="202"/>
  <c r="J32" i="202"/>
  <c r="I32" i="202"/>
  <c r="H32" i="202"/>
  <c r="G32" i="202"/>
  <c r="F32" i="202"/>
  <c r="E32" i="202"/>
  <c r="D32" i="202"/>
  <c r="L31" i="202"/>
  <c r="K31" i="202"/>
  <c r="J31" i="202"/>
  <c r="I31" i="202"/>
  <c r="H31" i="202"/>
  <c r="G31" i="202"/>
  <c r="F31" i="202"/>
  <c r="E31" i="202"/>
  <c r="D31" i="202"/>
  <c r="L30" i="202"/>
  <c r="K30" i="202"/>
  <c r="J30" i="202"/>
  <c r="I30" i="202"/>
  <c r="H30" i="202"/>
  <c r="G30" i="202"/>
  <c r="F30" i="202"/>
  <c r="E30" i="202"/>
  <c r="D30" i="202"/>
  <c r="L29" i="202"/>
  <c r="K29" i="202"/>
  <c r="J29" i="202"/>
  <c r="I29" i="202"/>
  <c r="H29" i="202"/>
  <c r="G29" i="202"/>
  <c r="F29" i="202"/>
  <c r="E29" i="202"/>
  <c r="D29" i="202"/>
  <c r="L28" i="202"/>
  <c r="K28" i="202"/>
  <c r="J28" i="202"/>
  <c r="I28" i="202"/>
  <c r="H28" i="202"/>
  <c r="G28" i="202"/>
  <c r="F28" i="202"/>
  <c r="M28" i="202" s="1"/>
  <c r="E28" i="202"/>
  <c r="D28" i="202"/>
  <c r="L27" i="202"/>
  <c r="K27" i="202"/>
  <c r="J27" i="202"/>
  <c r="I27" i="202"/>
  <c r="H27" i="202"/>
  <c r="G27" i="202"/>
  <c r="F27" i="202"/>
  <c r="M27" i="202" s="1"/>
  <c r="E27" i="202"/>
  <c r="D27" i="202"/>
  <c r="L26" i="202"/>
  <c r="K26" i="202"/>
  <c r="J26" i="202"/>
  <c r="I26" i="202"/>
  <c r="H26" i="202"/>
  <c r="G26" i="202"/>
  <c r="F26" i="202"/>
  <c r="M26" i="202" s="1"/>
  <c r="E26" i="202"/>
  <c r="D26" i="202"/>
  <c r="L25" i="202"/>
  <c r="K25" i="202"/>
  <c r="J25" i="202"/>
  <c r="I25" i="202"/>
  <c r="H25" i="202"/>
  <c r="G25" i="202"/>
  <c r="F25" i="202"/>
  <c r="M25" i="202" s="1"/>
  <c r="E25" i="202"/>
  <c r="D25" i="202"/>
  <c r="L24" i="202"/>
  <c r="K24" i="202"/>
  <c r="J24" i="202"/>
  <c r="I24" i="202"/>
  <c r="H24" i="202"/>
  <c r="G24" i="202"/>
  <c r="F24" i="202"/>
  <c r="M24" i="202" s="1"/>
  <c r="E24" i="202"/>
  <c r="D24" i="202"/>
  <c r="L23" i="202"/>
  <c r="K23" i="202"/>
  <c r="J23" i="202"/>
  <c r="I23" i="202"/>
  <c r="H23" i="202"/>
  <c r="G23" i="202"/>
  <c r="F23" i="202"/>
  <c r="E23" i="202"/>
  <c r="D23" i="202"/>
  <c r="L22" i="202"/>
  <c r="K22" i="202"/>
  <c r="J22" i="202"/>
  <c r="I22" i="202"/>
  <c r="H22" i="202"/>
  <c r="G22" i="202"/>
  <c r="F22" i="202"/>
  <c r="M22" i="202" s="1"/>
  <c r="E22" i="202"/>
  <c r="D22" i="202"/>
  <c r="L21" i="202"/>
  <c r="K21" i="202"/>
  <c r="J21" i="202"/>
  <c r="I21" i="202"/>
  <c r="H21" i="202"/>
  <c r="G21" i="202"/>
  <c r="F21" i="202"/>
  <c r="E21" i="202"/>
  <c r="D21" i="202"/>
  <c r="L20" i="202"/>
  <c r="K20" i="202"/>
  <c r="J20" i="202"/>
  <c r="I20" i="202"/>
  <c r="H20" i="202"/>
  <c r="G20" i="202"/>
  <c r="F20" i="202"/>
  <c r="E20" i="202"/>
  <c r="D20" i="202"/>
  <c r="L19" i="202"/>
  <c r="K19" i="202"/>
  <c r="J19" i="202"/>
  <c r="I19" i="202"/>
  <c r="H19" i="202"/>
  <c r="G19" i="202"/>
  <c r="F19" i="202"/>
  <c r="M19" i="202" s="1"/>
  <c r="E19" i="202"/>
  <c r="D19" i="202"/>
  <c r="L18" i="202"/>
  <c r="K18" i="202"/>
  <c r="J18" i="202"/>
  <c r="I18" i="202"/>
  <c r="H18" i="202"/>
  <c r="G18" i="202"/>
  <c r="F18" i="202"/>
  <c r="M18" i="202" s="1"/>
  <c r="E18" i="202"/>
  <c r="D18" i="202"/>
  <c r="L17" i="202"/>
  <c r="K17" i="202"/>
  <c r="J17" i="202"/>
  <c r="I17" i="202"/>
  <c r="H17" i="202"/>
  <c r="G17" i="202"/>
  <c r="F17" i="202"/>
  <c r="M17" i="202" s="1"/>
  <c r="E17" i="202"/>
  <c r="D17" i="202"/>
  <c r="L16" i="202"/>
  <c r="K16" i="202"/>
  <c r="J16" i="202"/>
  <c r="I16" i="202"/>
  <c r="H16" i="202"/>
  <c r="G16" i="202"/>
  <c r="F16" i="202"/>
  <c r="E16" i="202"/>
  <c r="D16" i="202"/>
  <c r="L15" i="202"/>
  <c r="K15" i="202"/>
  <c r="J15" i="202"/>
  <c r="I15" i="202"/>
  <c r="H15" i="202"/>
  <c r="G15" i="202"/>
  <c r="F15" i="202"/>
  <c r="M15" i="202" s="1"/>
  <c r="E15" i="202"/>
  <c r="D15" i="202"/>
  <c r="L14" i="202"/>
  <c r="K14" i="202"/>
  <c r="J14" i="202"/>
  <c r="I14" i="202"/>
  <c r="H14" i="202"/>
  <c r="G14" i="202"/>
  <c r="F14" i="202"/>
  <c r="E14" i="202"/>
  <c r="D14" i="202"/>
  <c r="L13" i="202"/>
  <c r="K13" i="202"/>
  <c r="J13" i="202"/>
  <c r="I13" i="202"/>
  <c r="H13" i="202"/>
  <c r="G13" i="202"/>
  <c r="F13" i="202"/>
  <c r="M13" i="202" s="1"/>
  <c r="E13" i="202"/>
  <c r="D13" i="202"/>
  <c r="L12" i="202"/>
  <c r="K12" i="202"/>
  <c r="J12" i="202"/>
  <c r="I12" i="202"/>
  <c r="H12" i="202"/>
  <c r="G12" i="202"/>
  <c r="F12" i="202"/>
  <c r="M12" i="202" s="1"/>
  <c r="E12" i="202"/>
  <c r="D12" i="202"/>
  <c r="L11" i="202"/>
  <c r="K11" i="202"/>
  <c r="J11" i="202"/>
  <c r="I11" i="202"/>
  <c r="H11" i="202"/>
  <c r="G11" i="202"/>
  <c r="F11" i="202"/>
  <c r="M11" i="202" s="1"/>
  <c r="E11" i="202"/>
  <c r="D11" i="202"/>
  <c r="L10" i="202"/>
  <c r="K10" i="202"/>
  <c r="J10" i="202"/>
  <c r="I10" i="202"/>
  <c r="H10" i="202"/>
  <c r="G10" i="202"/>
  <c r="F10" i="202"/>
  <c r="M10" i="202" s="1"/>
  <c r="E10" i="202"/>
  <c r="D10" i="202"/>
  <c r="L9" i="202"/>
  <c r="K9" i="202"/>
  <c r="J9" i="202"/>
  <c r="I9" i="202"/>
  <c r="H9" i="202"/>
  <c r="G9" i="202"/>
  <c r="F9" i="202"/>
  <c r="M9" i="202" s="1"/>
  <c r="E9" i="202"/>
  <c r="D9" i="202"/>
  <c r="L8" i="202"/>
  <c r="K8" i="202"/>
  <c r="J8" i="202"/>
  <c r="I8" i="202"/>
  <c r="H8" i="202"/>
  <c r="G8" i="202"/>
  <c r="F8" i="202"/>
  <c r="M8" i="202" s="1"/>
  <c r="E8" i="202"/>
  <c r="D8" i="202"/>
  <c r="L7" i="202"/>
  <c r="K7" i="202"/>
  <c r="J7" i="202"/>
  <c r="I7" i="202"/>
  <c r="H7" i="202"/>
  <c r="G7" i="202"/>
  <c r="F7" i="202"/>
  <c r="E7" i="202"/>
  <c r="D7" i="202"/>
  <c r="A1" i="202"/>
  <c r="N42" i="201"/>
  <c r="M42" i="201"/>
  <c r="L41" i="201"/>
  <c r="K41" i="201"/>
  <c r="J41" i="201"/>
  <c r="I41" i="201"/>
  <c r="H41" i="201"/>
  <c r="G41" i="201"/>
  <c r="F41" i="201"/>
  <c r="E41" i="201"/>
  <c r="D41" i="201"/>
  <c r="C40" i="201"/>
  <c r="C43" i="201" s="1"/>
  <c r="L39" i="201"/>
  <c r="K39" i="201"/>
  <c r="J39" i="201"/>
  <c r="I39" i="201"/>
  <c r="H39" i="201"/>
  <c r="G39" i="201"/>
  <c r="F39" i="201"/>
  <c r="E39" i="201"/>
  <c r="D39" i="201"/>
  <c r="L38" i="201"/>
  <c r="K38" i="201"/>
  <c r="J38" i="201"/>
  <c r="I38" i="201"/>
  <c r="H38" i="201"/>
  <c r="G38" i="201"/>
  <c r="F38" i="201"/>
  <c r="E38" i="201"/>
  <c r="D38" i="201"/>
  <c r="L37" i="201"/>
  <c r="K37" i="201"/>
  <c r="J37" i="201"/>
  <c r="I37" i="201"/>
  <c r="H37" i="201"/>
  <c r="G37" i="201"/>
  <c r="F37" i="201"/>
  <c r="M37" i="201" s="1"/>
  <c r="E37" i="201"/>
  <c r="D37" i="201"/>
  <c r="L36" i="201"/>
  <c r="K36" i="201"/>
  <c r="J36" i="201"/>
  <c r="I36" i="201"/>
  <c r="H36" i="201"/>
  <c r="G36" i="201"/>
  <c r="F36" i="201"/>
  <c r="E36" i="201"/>
  <c r="D36" i="201"/>
  <c r="L35" i="201"/>
  <c r="K35" i="201"/>
  <c r="J35" i="201"/>
  <c r="I35" i="201"/>
  <c r="H35" i="201"/>
  <c r="G35" i="201"/>
  <c r="F35" i="201"/>
  <c r="E35" i="201"/>
  <c r="D35" i="201"/>
  <c r="L34" i="201"/>
  <c r="K34" i="201"/>
  <c r="J34" i="201"/>
  <c r="I34" i="201"/>
  <c r="H34" i="201"/>
  <c r="G34" i="201"/>
  <c r="F34" i="201"/>
  <c r="E34" i="201"/>
  <c r="D34" i="201"/>
  <c r="L33" i="201"/>
  <c r="K33" i="201"/>
  <c r="J33" i="201"/>
  <c r="I33" i="201"/>
  <c r="H33" i="201"/>
  <c r="G33" i="201"/>
  <c r="F33" i="201"/>
  <c r="E33" i="201"/>
  <c r="D33" i="201"/>
  <c r="L32" i="201"/>
  <c r="K32" i="201"/>
  <c r="J32" i="201"/>
  <c r="I32" i="201"/>
  <c r="H32" i="201"/>
  <c r="G32" i="201"/>
  <c r="F32" i="201"/>
  <c r="E32" i="201"/>
  <c r="D32" i="201"/>
  <c r="L31" i="201"/>
  <c r="K31" i="201"/>
  <c r="J31" i="201"/>
  <c r="I31" i="201"/>
  <c r="H31" i="201"/>
  <c r="G31" i="201"/>
  <c r="F31" i="201"/>
  <c r="E31" i="201"/>
  <c r="D31" i="201"/>
  <c r="L30" i="201"/>
  <c r="K30" i="201"/>
  <c r="J30" i="201"/>
  <c r="I30" i="201"/>
  <c r="H30" i="201"/>
  <c r="G30" i="201"/>
  <c r="F30" i="201"/>
  <c r="E30" i="201"/>
  <c r="D30" i="201"/>
  <c r="L29" i="201"/>
  <c r="K29" i="201"/>
  <c r="J29" i="201"/>
  <c r="I29" i="201"/>
  <c r="H29" i="201"/>
  <c r="G29" i="201"/>
  <c r="F29" i="201"/>
  <c r="E29" i="201"/>
  <c r="D29" i="201"/>
  <c r="L28" i="201"/>
  <c r="K28" i="201"/>
  <c r="J28" i="201"/>
  <c r="I28" i="201"/>
  <c r="H28" i="201"/>
  <c r="G28" i="201"/>
  <c r="F28" i="201"/>
  <c r="E28" i="201"/>
  <c r="D28" i="201"/>
  <c r="L27" i="201"/>
  <c r="K27" i="201"/>
  <c r="J27" i="201"/>
  <c r="I27" i="201"/>
  <c r="H27" i="201"/>
  <c r="G27" i="201"/>
  <c r="F27" i="201"/>
  <c r="E27" i="201"/>
  <c r="D27" i="201"/>
  <c r="L26" i="201"/>
  <c r="K26" i="201"/>
  <c r="J26" i="201"/>
  <c r="I26" i="201"/>
  <c r="H26" i="201"/>
  <c r="G26" i="201"/>
  <c r="F26" i="201"/>
  <c r="E26" i="201"/>
  <c r="D26" i="201"/>
  <c r="L25" i="201"/>
  <c r="K25" i="201"/>
  <c r="J25" i="201"/>
  <c r="I25" i="201"/>
  <c r="H25" i="201"/>
  <c r="G25" i="201"/>
  <c r="F25" i="201"/>
  <c r="M25" i="201" s="1"/>
  <c r="E25" i="201"/>
  <c r="D25" i="201"/>
  <c r="L24" i="201"/>
  <c r="K24" i="201"/>
  <c r="J24" i="201"/>
  <c r="I24" i="201"/>
  <c r="H24" i="201"/>
  <c r="G24" i="201"/>
  <c r="F24" i="201"/>
  <c r="M24" i="201" s="1"/>
  <c r="E24" i="201"/>
  <c r="D24" i="201"/>
  <c r="L23" i="201"/>
  <c r="K23" i="201"/>
  <c r="J23" i="201"/>
  <c r="I23" i="201"/>
  <c r="H23" i="201"/>
  <c r="G23" i="201"/>
  <c r="F23" i="201"/>
  <c r="M23" i="201" s="1"/>
  <c r="E23" i="201"/>
  <c r="D23" i="201"/>
  <c r="L22" i="201"/>
  <c r="K22" i="201"/>
  <c r="J22" i="201"/>
  <c r="I22" i="201"/>
  <c r="H22" i="201"/>
  <c r="G22" i="201"/>
  <c r="F22" i="201"/>
  <c r="E22" i="201"/>
  <c r="D22" i="201"/>
  <c r="L21" i="201"/>
  <c r="K21" i="201"/>
  <c r="J21" i="201"/>
  <c r="I21" i="201"/>
  <c r="H21" i="201"/>
  <c r="G21" i="201"/>
  <c r="F21" i="201"/>
  <c r="E21" i="201"/>
  <c r="D21" i="201"/>
  <c r="L20" i="201"/>
  <c r="K20" i="201"/>
  <c r="J20" i="201"/>
  <c r="I20" i="201"/>
  <c r="H20" i="201"/>
  <c r="G20" i="201"/>
  <c r="F20" i="201"/>
  <c r="E20" i="201"/>
  <c r="D20" i="201"/>
  <c r="L19" i="201"/>
  <c r="K19" i="201"/>
  <c r="J19" i="201"/>
  <c r="I19" i="201"/>
  <c r="H19" i="201"/>
  <c r="G19" i="201"/>
  <c r="F19" i="201"/>
  <c r="E19" i="201"/>
  <c r="D19" i="201"/>
  <c r="L18" i="201"/>
  <c r="K18" i="201"/>
  <c r="J18" i="201"/>
  <c r="I18" i="201"/>
  <c r="H18" i="201"/>
  <c r="G18" i="201"/>
  <c r="F18" i="201"/>
  <c r="E18" i="201"/>
  <c r="D18" i="201"/>
  <c r="L17" i="201"/>
  <c r="K17" i="201"/>
  <c r="J17" i="201"/>
  <c r="I17" i="201"/>
  <c r="H17" i="201"/>
  <c r="G17" i="201"/>
  <c r="F17" i="201"/>
  <c r="E17" i="201"/>
  <c r="D17" i="201"/>
  <c r="L16" i="201"/>
  <c r="K16" i="201"/>
  <c r="J16" i="201"/>
  <c r="I16" i="201"/>
  <c r="H16" i="201"/>
  <c r="G16" i="201"/>
  <c r="F16" i="201"/>
  <c r="E16" i="201"/>
  <c r="D16" i="201"/>
  <c r="L15" i="201"/>
  <c r="K15" i="201"/>
  <c r="J15" i="201"/>
  <c r="I15" i="201"/>
  <c r="H15" i="201"/>
  <c r="G15" i="201"/>
  <c r="F15" i="201"/>
  <c r="M15" i="201" s="1"/>
  <c r="E15" i="201"/>
  <c r="D15" i="201"/>
  <c r="L14" i="201"/>
  <c r="K14" i="201"/>
  <c r="J14" i="201"/>
  <c r="I14" i="201"/>
  <c r="H14" i="201"/>
  <c r="G14" i="201"/>
  <c r="F14" i="201"/>
  <c r="E14" i="201"/>
  <c r="D14" i="201"/>
  <c r="L13" i="201"/>
  <c r="K13" i="201"/>
  <c r="J13" i="201"/>
  <c r="I13" i="201"/>
  <c r="H13" i="201"/>
  <c r="G13" i="201"/>
  <c r="F13" i="201"/>
  <c r="M13" i="201" s="1"/>
  <c r="E13" i="201"/>
  <c r="D13" i="201"/>
  <c r="L12" i="201"/>
  <c r="K12" i="201"/>
  <c r="J12" i="201"/>
  <c r="I12" i="201"/>
  <c r="H12" i="201"/>
  <c r="G12" i="201"/>
  <c r="F12" i="201"/>
  <c r="E12" i="201"/>
  <c r="D12" i="201"/>
  <c r="L11" i="201"/>
  <c r="K11" i="201"/>
  <c r="J11" i="201"/>
  <c r="I11" i="201"/>
  <c r="H11" i="201"/>
  <c r="G11" i="201"/>
  <c r="F11" i="201"/>
  <c r="M11" i="201" s="1"/>
  <c r="E11" i="201"/>
  <c r="D11" i="201"/>
  <c r="L10" i="201"/>
  <c r="K10" i="201"/>
  <c r="J10" i="201"/>
  <c r="I10" i="201"/>
  <c r="H10" i="201"/>
  <c r="G10" i="201"/>
  <c r="F10" i="201"/>
  <c r="E10" i="201"/>
  <c r="D10" i="201"/>
  <c r="L9" i="201"/>
  <c r="K9" i="201"/>
  <c r="J9" i="201"/>
  <c r="I9" i="201"/>
  <c r="H9" i="201"/>
  <c r="G9" i="201"/>
  <c r="F9" i="201"/>
  <c r="E9" i="201"/>
  <c r="D9" i="201"/>
  <c r="L8" i="201"/>
  <c r="K8" i="201"/>
  <c r="J8" i="201"/>
  <c r="I8" i="201"/>
  <c r="H8" i="201"/>
  <c r="G8" i="201"/>
  <c r="F8" i="201"/>
  <c r="E8" i="201"/>
  <c r="D8" i="201"/>
  <c r="L7" i="201"/>
  <c r="K7" i="201"/>
  <c r="J7" i="201"/>
  <c r="I7" i="201"/>
  <c r="H7" i="201"/>
  <c r="G7" i="201"/>
  <c r="F7" i="201"/>
  <c r="M7" i="201" s="1"/>
  <c r="E7" i="201"/>
  <c r="D7" i="201"/>
  <c r="A1" i="201"/>
  <c r="N42" i="200"/>
  <c r="M42" i="200"/>
  <c r="L41" i="200"/>
  <c r="K41" i="200"/>
  <c r="J41" i="200"/>
  <c r="I41" i="200"/>
  <c r="H41" i="200"/>
  <c r="G41" i="200"/>
  <c r="F41" i="200"/>
  <c r="E41" i="200"/>
  <c r="D41" i="200"/>
  <c r="C40" i="200"/>
  <c r="C43" i="200" s="1"/>
  <c r="L39" i="200"/>
  <c r="K39" i="200"/>
  <c r="J39" i="200"/>
  <c r="I39" i="200"/>
  <c r="H39" i="200"/>
  <c r="G39" i="200"/>
  <c r="F39" i="200"/>
  <c r="E39" i="200"/>
  <c r="D39" i="200"/>
  <c r="L38" i="200"/>
  <c r="K38" i="200"/>
  <c r="J38" i="200"/>
  <c r="I38" i="200"/>
  <c r="H38" i="200"/>
  <c r="G38" i="200"/>
  <c r="F38" i="200"/>
  <c r="E38" i="200"/>
  <c r="D38" i="200"/>
  <c r="L37" i="200"/>
  <c r="K37" i="200"/>
  <c r="J37" i="200"/>
  <c r="I37" i="200"/>
  <c r="H37" i="200"/>
  <c r="G37" i="200"/>
  <c r="F37" i="200"/>
  <c r="E37" i="200"/>
  <c r="D37" i="200"/>
  <c r="L36" i="200"/>
  <c r="K36" i="200"/>
  <c r="J36" i="200"/>
  <c r="I36" i="200"/>
  <c r="H36" i="200"/>
  <c r="G36" i="200"/>
  <c r="F36" i="200"/>
  <c r="M36" i="200" s="1"/>
  <c r="E36" i="200"/>
  <c r="D36" i="200"/>
  <c r="L35" i="200"/>
  <c r="K35" i="200"/>
  <c r="J35" i="200"/>
  <c r="I35" i="200"/>
  <c r="H35" i="200"/>
  <c r="G35" i="200"/>
  <c r="F35" i="200"/>
  <c r="E35" i="200"/>
  <c r="D35" i="200"/>
  <c r="L34" i="200"/>
  <c r="K34" i="200"/>
  <c r="J34" i="200"/>
  <c r="I34" i="200"/>
  <c r="H34" i="200"/>
  <c r="G34" i="200"/>
  <c r="F34" i="200"/>
  <c r="E34" i="200"/>
  <c r="D34" i="200"/>
  <c r="L33" i="200"/>
  <c r="K33" i="200"/>
  <c r="J33" i="200"/>
  <c r="I33" i="200"/>
  <c r="H33" i="200"/>
  <c r="G33" i="200"/>
  <c r="F33" i="200"/>
  <c r="E33" i="200"/>
  <c r="D33" i="200"/>
  <c r="L32" i="200"/>
  <c r="K32" i="200"/>
  <c r="J32" i="200"/>
  <c r="I32" i="200"/>
  <c r="H32" i="200"/>
  <c r="G32" i="200"/>
  <c r="F32" i="200"/>
  <c r="E32" i="200"/>
  <c r="D32" i="200"/>
  <c r="L31" i="200"/>
  <c r="K31" i="200"/>
  <c r="J31" i="200"/>
  <c r="I31" i="200"/>
  <c r="H31" i="200"/>
  <c r="G31" i="200"/>
  <c r="F31" i="200"/>
  <c r="M31" i="200" s="1"/>
  <c r="E31" i="200"/>
  <c r="D31" i="200"/>
  <c r="L30" i="200"/>
  <c r="K30" i="200"/>
  <c r="J30" i="200"/>
  <c r="I30" i="200"/>
  <c r="H30" i="200"/>
  <c r="G30" i="200"/>
  <c r="F30" i="200"/>
  <c r="M30" i="200" s="1"/>
  <c r="E30" i="200"/>
  <c r="D30" i="200"/>
  <c r="L29" i="200"/>
  <c r="K29" i="200"/>
  <c r="J29" i="200"/>
  <c r="I29" i="200"/>
  <c r="H29" i="200"/>
  <c r="G29" i="200"/>
  <c r="F29" i="200"/>
  <c r="E29" i="200"/>
  <c r="D29" i="200"/>
  <c r="L28" i="200"/>
  <c r="K28" i="200"/>
  <c r="J28" i="200"/>
  <c r="I28" i="200"/>
  <c r="H28" i="200"/>
  <c r="G28" i="200"/>
  <c r="F28" i="200"/>
  <c r="M28" i="200" s="1"/>
  <c r="E28" i="200"/>
  <c r="D28" i="200"/>
  <c r="L27" i="200"/>
  <c r="K27" i="200"/>
  <c r="J27" i="200"/>
  <c r="I27" i="200"/>
  <c r="H27" i="200"/>
  <c r="G27" i="200"/>
  <c r="F27" i="200"/>
  <c r="E27" i="200"/>
  <c r="D27" i="200"/>
  <c r="L26" i="200"/>
  <c r="K26" i="200"/>
  <c r="J26" i="200"/>
  <c r="I26" i="200"/>
  <c r="H26" i="200"/>
  <c r="G26" i="200"/>
  <c r="F26" i="200"/>
  <c r="M26" i="200" s="1"/>
  <c r="E26" i="200"/>
  <c r="D26" i="200"/>
  <c r="L25" i="200"/>
  <c r="K25" i="200"/>
  <c r="J25" i="200"/>
  <c r="I25" i="200"/>
  <c r="H25" i="200"/>
  <c r="G25" i="200"/>
  <c r="F25" i="200"/>
  <c r="E25" i="200"/>
  <c r="D25" i="200"/>
  <c r="L24" i="200"/>
  <c r="K24" i="200"/>
  <c r="J24" i="200"/>
  <c r="I24" i="200"/>
  <c r="H24" i="200"/>
  <c r="G24" i="200"/>
  <c r="F24" i="200"/>
  <c r="E24" i="200"/>
  <c r="D24" i="200"/>
  <c r="L23" i="200"/>
  <c r="K23" i="200"/>
  <c r="J23" i="200"/>
  <c r="I23" i="200"/>
  <c r="H23" i="200"/>
  <c r="G23" i="200"/>
  <c r="F23" i="200"/>
  <c r="E23" i="200"/>
  <c r="D23" i="200"/>
  <c r="L22" i="200"/>
  <c r="K22" i="200"/>
  <c r="J22" i="200"/>
  <c r="I22" i="200"/>
  <c r="H22" i="200"/>
  <c r="G22" i="200"/>
  <c r="F22" i="200"/>
  <c r="M22" i="200" s="1"/>
  <c r="E22" i="200"/>
  <c r="D22" i="200"/>
  <c r="L21" i="200"/>
  <c r="K21" i="200"/>
  <c r="J21" i="200"/>
  <c r="I21" i="200"/>
  <c r="H21" i="200"/>
  <c r="G21" i="200"/>
  <c r="F21" i="200"/>
  <c r="N21" i="200" s="1"/>
  <c r="E21" i="200"/>
  <c r="D21" i="200"/>
  <c r="L20" i="200"/>
  <c r="K20" i="200"/>
  <c r="J20" i="200"/>
  <c r="I20" i="200"/>
  <c r="H20" i="200"/>
  <c r="G20" i="200"/>
  <c r="F20" i="200"/>
  <c r="M20" i="200" s="1"/>
  <c r="E20" i="200"/>
  <c r="D20" i="200"/>
  <c r="L19" i="200"/>
  <c r="K19" i="200"/>
  <c r="J19" i="200"/>
  <c r="I19" i="200"/>
  <c r="H19" i="200"/>
  <c r="G19" i="200"/>
  <c r="F19" i="200"/>
  <c r="E19" i="200"/>
  <c r="D19" i="200"/>
  <c r="L18" i="200"/>
  <c r="K18" i="200"/>
  <c r="J18" i="200"/>
  <c r="I18" i="200"/>
  <c r="H18" i="200"/>
  <c r="G18" i="200"/>
  <c r="F18" i="200"/>
  <c r="M18" i="200" s="1"/>
  <c r="E18" i="200"/>
  <c r="D18" i="200"/>
  <c r="L17" i="200"/>
  <c r="K17" i="200"/>
  <c r="J17" i="200"/>
  <c r="I17" i="200"/>
  <c r="H17" i="200"/>
  <c r="G17" i="200"/>
  <c r="F17" i="200"/>
  <c r="E17" i="200"/>
  <c r="D17" i="200"/>
  <c r="L16" i="200"/>
  <c r="K16" i="200"/>
  <c r="J16" i="200"/>
  <c r="I16" i="200"/>
  <c r="H16" i="200"/>
  <c r="G16" i="200"/>
  <c r="F16" i="200"/>
  <c r="E16" i="200"/>
  <c r="D16" i="200"/>
  <c r="L15" i="200"/>
  <c r="K15" i="200"/>
  <c r="J15" i="200"/>
  <c r="I15" i="200"/>
  <c r="H15" i="200"/>
  <c r="G15" i="200"/>
  <c r="F15" i="200"/>
  <c r="M15" i="200" s="1"/>
  <c r="E15" i="200"/>
  <c r="D15" i="200"/>
  <c r="L14" i="200"/>
  <c r="K14" i="200"/>
  <c r="J14" i="200"/>
  <c r="I14" i="200"/>
  <c r="H14" i="200"/>
  <c r="G14" i="200"/>
  <c r="F14" i="200"/>
  <c r="E14" i="200"/>
  <c r="D14" i="200"/>
  <c r="L13" i="200"/>
  <c r="K13" i="200"/>
  <c r="J13" i="200"/>
  <c r="I13" i="200"/>
  <c r="H13" i="200"/>
  <c r="G13" i="200"/>
  <c r="F13" i="200"/>
  <c r="M13" i="200" s="1"/>
  <c r="E13" i="200"/>
  <c r="D13" i="200"/>
  <c r="L12" i="200"/>
  <c r="K12" i="200"/>
  <c r="J12" i="200"/>
  <c r="I12" i="200"/>
  <c r="H12" i="200"/>
  <c r="G12" i="200"/>
  <c r="F12" i="200"/>
  <c r="M12" i="200" s="1"/>
  <c r="E12" i="200"/>
  <c r="D12" i="200"/>
  <c r="L11" i="200"/>
  <c r="K11" i="200"/>
  <c r="J11" i="200"/>
  <c r="I11" i="200"/>
  <c r="H11" i="200"/>
  <c r="G11" i="200"/>
  <c r="F11" i="200"/>
  <c r="M11" i="200" s="1"/>
  <c r="E11" i="200"/>
  <c r="D11" i="200"/>
  <c r="L10" i="200"/>
  <c r="K10" i="200"/>
  <c r="J10" i="200"/>
  <c r="I10" i="200"/>
  <c r="H10" i="200"/>
  <c r="G10" i="200"/>
  <c r="F10" i="200"/>
  <c r="M10" i="200" s="1"/>
  <c r="E10" i="200"/>
  <c r="D10" i="200"/>
  <c r="L9" i="200"/>
  <c r="K9" i="200"/>
  <c r="J9" i="200"/>
  <c r="I9" i="200"/>
  <c r="H9" i="200"/>
  <c r="G9" i="200"/>
  <c r="F9" i="200"/>
  <c r="E9" i="200"/>
  <c r="D9" i="200"/>
  <c r="L8" i="200"/>
  <c r="K8" i="200"/>
  <c r="J8" i="200"/>
  <c r="I8" i="200"/>
  <c r="H8" i="200"/>
  <c r="G8" i="200"/>
  <c r="F8" i="200"/>
  <c r="M8" i="200" s="1"/>
  <c r="E8" i="200"/>
  <c r="D8" i="200"/>
  <c r="L7" i="200"/>
  <c r="K7" i="200"/>
  <c r="J7" i="200"/>
  <c r="I7" i="200"/>
  <c r="H7" i="200"/>
  <c r="G7" i="200"/>
  <c r="F7" i="200"/>
  <c r="E7" i="200"/>
  <c r="D7" i="200"/>
  <c r="A1" i="200"/>
  <c r="N42" i="199"/>
  <c r="M42" i="199"/>
  <c r="L41" i="199"/>
  <c r="K41" i="199"/>
  <c r="J41" i="199"/>
  <c r="I41" i="199"/>
  <c r="H41" i="199"/>
  <c r="G41" i="199"/>
  <c r="F41" i="199"/>
  <c r="E41" i="199"/>
  <c r="D41" i="199"/>
  <c r="C40" i="199"/>
  <c r="C43" i="199" s="1"/>
  <c r="L39" i="199"/>
  <c r="K39" i="199"/>
  <c r="J39" i="199"/>
  <c r="I39" i="199"/>
  <c r="H39" i="199"/>
  <c r="G39" i="199"/>
  <c r="F39" i="199"/>
  <c r="E39" i="199"/>
  <c r="D39" i="199"/>
  <c r="L38" i="199"/>
  <c r="K38" i="199"/>
  <c r="J38" i="199"/>
  <c r="I38" i="199"/>
  <c r="H38" i="199"/>
  <c r="G38" i="199"/>
  <c r="F38" i="199"/>
  <c r="E38" i="199"/>
  <c r="D38" i="199"/>
  <c r="L37" i="199"/>
  <c r="K37" i="199"/>
  <c r="J37" i="199"/>
  <c r="I37" i="199"/>
  <c r="H37" i="199"/>
  <c r="G37" i="199"/>
  <c r="F37" i="199"/>
  <c r="M37" i="199" s="1"/>
  <c r="E37" i="199"/>
  <c r="D37" i="199"/>
  <c r="L36" i="199"/>
  <c r="K36" i="199"/>
  <c r="J36" i="199"/>
  <c r="I36" i="199"/>
  <c r="H36" i="199"/>
  <c r="G36" i="199"/>
  <c r="F36" i="199"/>
  <c r="E36" i="199"/>
  <c r="D36" i="199"/>
  <c r="L35" i="199"/>
  <c r="K35" i="199"/>
  <c r="J35" i="199"/>
  <c r="I35" i="199"/>
  <c r="H35" i="199"/>
  <c r="G35" i="199"/>
  <c r="F35" i="199"/>
  <c r="M35" i="199" s="1"/>
  <c r="E35" i="199"/>
  <c r="D35" i="199"/>
  <c r="L34" i="199"/>
  <c r="K34" i="199"/>
  <c r="J34" i="199"/>
  <c r="I34" i="199"/>
  <c r="H34" i="199"/>
  <c r="G34" i="199"/>
  <c r="F34" i="199"/>
  <c r="E34" i="199"/>
  <c r="D34" i="199"/>
  <c r="L33" i="199"/>
  <c r="K33" i="199"/>
  <c r="J33" i="199"/>
  <c r="I33" i="199"/>
  <c r="H33" i="199"/>
  <c r="G33" i="199"/>
  <c r="F33" i="199"/>
  <c r="M33" i="199" s="1"/>
  <c r="E33" i="199"/>
  <c r="D33" i="199"/>
  <c r="L32" i="199"/>
  <c r="K32" i="199"/>
  <c r="J32" i="199"/>
  <c r="I32" i="199"/>
  <c r="H32" i="199"/>
  <c r="G32" i="199"/>
  <c r="F32" i="199"/>
  <c r="M32" i="199" s="1"/>
  <c r="E32" i="199"/>
  <c r="D32" i="199"/>
  <c r="L31" i="199"/>
  <c r="K31" i="199"/>
  <c r="J31" i="199"/>
  <c r="I31" i="199"/>
  <c r="H31" i="199"/>
  <c r="G31" i="199"/>
  <c r="F31" i="199"/>
  <c r="M31" i="199" s="1"/>
  <c r="E31" i="199"/>
  <c r="D31" i="199"/>
  <c r="L30" i="199"/>
  <c r="K30" i="199"/>
  <c r="J30" i="199"/>
  <c r="I30" i="199"/>
  <c r="H30" i="199"/>
  <c r="G30" i="199"/>
  <c r="F30" i="199"/>
  <c r="E30" i="199"/>
  <c r="D30" i="199"/>
  <c r="L29" i="199"/>
  <c r="K29" i="199"/>
  <c r="J29" i="199"/>
  <c r="I29" i="199"/>
  <c r="H29" i="199"/>
  <c r="G29" i="199"/>
  <c r="F29" i="199"/>
  <c r="M29" i="199" s="1"/>
  <c r="E29" i="199"/>
  <c r="D29" i="199"/>
  <c r="L28" i="199"/>
  <c r="K28" i="199"/>
  <c r="J28" i="199"/>
  <c r="I28" i="199"/>
  <c r="H28" i="199"/>
  <c r="G28" i="199"/>
  <c r="F28" i="199"/>
  <c r="E28" i="199"/>
  <c r="D28" i="199"/>
  <c r="L27" i="199"/>
  <c r="K27" i="199"/>
  <c r="J27" i="199"/>
  <c r="I27" i="199"/>
  <c r="H27" i="199"/>
  <c r="G27" i="199"/>
  <c r="F27" i="199"/>
  <c r="M27" i="199" s="1"/>
  <c r="E27" i="199"/>
  <c r="D27" i="199"/>
  <c r="L26" i="199"/>
  <c r="K26" i="199"/>
  <c r="J26" i="199"/>
  <c r="I26" i="199"/>
  <c r="H26" i="199"/>
  <c r="G26" i="199"/>
  <c r="F26" i="199"/>
  <c r="E26" i="199"/>
  <c r="D26" i="199"/>
  <c r="L25" i="199"/>
  <c r="K25" i="199"/>
  <c r="J25" i="199"/>
  <c r="I25" i="199"/>
  <c r="H25" i="199"/>
  <c r="G25" i="199"/>
  <c r="F25" i="199"/>
  <c r="M25" i="199" s="1"/>
  <c r="E25" i="199"/>
  <c r="D25" i="199"/>
  <c r="L24" i="199"/>
  <c r="K24" i="199"/>
  <c r="J24" i="199"/>
  <c r="I24" i="199"/>
  <c r="H24" i="199"/>
  <c r="G24" i="199"/>
  <c r="F24" i="199"/>
  <c r="E24" i="199"/>
  <c r="D24" i="199"/>
  <c r="L23" i="199"/>
  <c r="K23" i="199"/>
  <c r="J23" i="199"/>
  <c r="I23" i="199"/>
  <c r="H23" i="199"/>
  <c r="G23" i="199"/>
  <c r="F23" i="199"/>
  <c r="E23" i="199"/>
  <c r="D23" i="199"/>
  <c r="L22" i="199"/>
  <c r="K22" i="199"/>
  <c r="J22" i="199"/>
  <c r="I22" i="199"/>
  <c r="H22" i="199"/>
  <c r="G22" i="199"/>
  <c r="F22" i="199"/>
  <c r="M22" i="199" s="1"/>
  <c r="E22" i="199"/>
  <c r="D22" i="199"/>
  <c r="L21" i="199"/>
  <c r="K21" i="199"/>
  <c r="J21" i="199"/>
  <c r="I21" i="199"/>
  <c r="H21" i="199"/>
  <c r="G21" i="199"/>
  <c r="F21" i="199"/>
  <c r="E21" i="199"/>
  <c r="D21" i="199"/>
  <c r="L20" i="199"/>
  <c r="K20" i="199"/>
  <c r="J20" i="199"/>
  <c r="I20" i="199"/>
  <c r="H20" i="199"/>
  <c r="G20" i="199"/>
  <c r="F20" i="199"/>
  <c r="E20" i="199"/>
  <c r="D20" i="199"/>
  <c r="L19" i="199"/>
  <c r="K19" i="199"/>
  <c r="J19" i="199"/>
  <c r="I19" i="199"/>
  <c r="H19" i="199"/>
  <c r="G19" i="199"/>
  <c r="F19" i="199"/>
  <c r="E19" i="199"/>
  <c r="D19" i="199"/>
  <c r="L18" i="199"/>
  <c r="K18" i="199"/>
  <c r="J18" i="199"/>
  <c r="I18" i="199"/>
  <c r="H18" i="199"/>
  <c r="G18" i="199"/>
  <c r="F18" i="199"/>
  <c r="E18" i="199"/>
  <c r="D18" i="199"/>
  <c r="L17" i="199"/>
  <c r="K17" i="199"/>
  <c r="J17" i="199"/>
  <c r="I17" i="199"/>
  <c r="H17" i="199"/>
  <c r="G17" i="199"/>
  <c r="F17" i="199"/>
  <c r="E17" i="199"/>
  <c r="D17" i="199"/>
  <c r="L16" i="199"/>
  <c r="K16" i="199"/>
  <c r="J16" i="199"/>
  <c r="I16" i="199"/>
  <c r="H16" i="199"/>
  <c r="G16" i="199"/>
  <c r="F16" i="199"/>
  <c r="M16" i="199" s="1"/>
  <c r="E16" i="199"/>
  <c r="D16" i="199"/>
  <c r="L15" i="199"/>
  <c r="K15" i="199"/>
  <c r="J15" i="199"/>
  <c r="I15" i="199"/>
  <c r="H15" i="199"/>
  <c r="G15" i="199"/>
  <c r="F15" i="199"/>
  <c r="E15" i="199"/>
  <c r="D15" i="199"/>
  <c r="L14" i="199"/>
  <c r="K14" i="199"/>
  <c r="J14" i="199"/>
  <c r="I14" i="199"/>
  <c r="H14" i="199"/>
  <c r="G14" i="199"/>
  <c r="F14" i="199"/>
  <c r="M14" i="199" s="1"/>
  <c r="E14" i="199"/>
  <c r="D14" i="199"/>
  <c r="L13" i="199"/>
  <c r="K13" i="199"/>
  <c r="J13" i="199"/>
  <c r="I13" i="199"/>
  <c r="H13" i="199"/>
  <c r="G13" i="199"/>
  <c r="F13" i="199"/>
  <c r="E13" i="199"/>
  <c r="D13" i="199"/>
  <c r="L12" i="199"/>
  <c r="K12" i="199"/>
  <c r="J12" i="199"/>
  <c r="I12" i="199"/>
  <c r="H12" i="199"/>
  <c r="G12" i="199"/>
  <c r="F12" i="199"/>
  <c r="M12" i="199" s="1"/>
  <c r="E12" i="199"/>
  <c r="D12" i="199"/>
  <c r="L11" i="199"/>
  <c r="K11" i="199"/>
  <c r="J11" i="199"/>
  <c r="I11" i="199"/>
  <c r="H11" i="199"/>
  <c r="G11" i="199"/>
  <c r="F11" i="199"/>
  <c r="E11" i="199"/>
  <c r="D11" i="199"/>
  <c r="M10" i="199"/>
  <c r="L10" i="199"/>
  <c r="K10" i="199"/>
  <c r="J10" i="199"/>
  <c r="I10" i="199"/>
  <c r="H10" i="199"/>
  <c r="G10" i="199"/>
  <c r="F10" i="199"/>
  <c r="E10" i="199"/>
  <c r="D10" i="199"/>
  <c r="L9" i="199"/>
  <c r="K9" i="199"/>
  <c r="J9" i="199"/>
  <c r="I9" i="199"/>
  <c r="H9" i="199"/>
  <c r="G9" i="199"/>
  <c r="F9" i="199"/>
  <c r="E9" i="199"/>
  <c r="D9" i="199"/>
  <c r="L8" i="199"/>
  <c r="K8" i="199"/>
  <c r="J8" i="199"/>
  <c r="I8" i="199"/>
  <c r="H8" i="199"/>
  <c r="G8" i="199"/>
  <c r="F8" i="199"/>
  <c r="M8" i="199" s="1"/>
  <c r="E8" i="199"/>
  <c r="D8" i="199"/>
  <c r="L7" i="199"/>
  <c r="K7" i="199"/>
  <c r="J7" i="199"/>
  <c r="I7" i="199"/>
  <c r="H7" i="199"/>
  <c r="G7" i="199"/>
  <c r="F7" i="199"/>
  <c r="E7" i="199"/>
  <c r="D7" i="199"/>
  <c r="A1" i="199"/>
  <c r="N42" i="198"/>
  <c r="M42" i="198"/>
  <c r="L41" i="198"/>
  <c r="K41" i="198"/>
  <c r="J41" i="198"/>
  <c r="I41" i="198"/>
  <c r="H41" i="198"/>
  <c r="G41" i="198"/>
  <c r="F41" i="198"/>
  <c r="M41" i="198" s="1"/>
  <c r="E41" i="198"/>
  <c r="D41" i="198"/>
  <c r="C40" i="198"/>
  <c r="C43" i="198" s="1"/>
  <c r="L39" i="198"/>
  <c r="K39" i="198"/>
  <c r="J39" i="198"/>
  <c r="I39" i="198"/>
  <c r="H39" i="198"/>
  <c r="G39" i="198"/>
  <c r="F39" i="198"/>
  <c r="M39" i="198" s="1"/>
  <c r="E39" i="198"/>
  <c r="D39" i="198"/>
  <c r="L38" i="198"/>
  <c r="K38" i="198"/>
  <c r="J38" i="198"/>
  <c r="I38" i="198"/>
  <c r="H38" i="198"/>
  <c r="G38" i="198"/>
  <c r="F38" i="198"/>
  <c r="M38" i="198" s="1"/>
  <c r="E38" i="198"/>
  <c r="D38" i="198"/>
  <c r="L37" i="198"/>
  <c r="K37" i="198"/>
  <c r="J37" i="198"/>
  <c r="I37" i="198"/>
  <c r="H37" i="198"/>
  <c r="G37" i="198"/>
  <c r="F37" i="198"/>
  <c r="E37" i="198"/>
  <c r="D37" i="198"/>
  <c r="L36" i="198"/>
  <c r="K36" i="198"/>
  <c r="J36" i="198"/>
  <c r="I36" i="198"/>
  <c r="H36" i="198"/>
  <c r="G36" i="198"/>
  <c r="F36" i="198"/>
  <c r="E36" i="198"/>
  <c r="D36" i="198"/>
  <c r="L35" i="198"/>
  <c r="K35" i="198"/>
  <c r="J35" i="198"/>
  <c r="I35" i="198"/>
  <c r="H35" i="198"/>
  <c r="G35" i="198"/>
  <c r="F35" i="198"/>
  <c r="M35" i="198" s="1"/>
  <c r="E35" i="198"/>
  <c r="D35" i="198"/>
  <c r="L34" i="198"/>
  <c r="K34" i="198"/>
  <c r="J34" i="198"/>
  <c r="I34" i="198"/>
  <c r="H34" i="198"/>
  <c r="G34" i="198"/>
  <c r="F34" i="198"/>
  <c r="M34" i="198" s="1"/>
  <c r="E34" i="198"/>
  <c r="D34" i="198"/>
  <c r="L33" i="198"/>
  <c r="K33" i="198"/>
  <c r="J33" i="198"/>
  <c r="I33" i="198"/>
  <c r="H33" i="198"/>
  <c r="G33" i="198"/>
  <c r="F33" i="198"/>
  <c r="E33" i="198"/>
  <c r="D33" i="198"/>
  <c r="L32" i="198"/>
  <c r="K32" i="198"/>
  <c r="J32" i="198"/>
  <c r="I32" i="198"/>
  <c r="H32" i="198"/>
  <c r="G32" i="198"/>
  <c r="F32" i="198"/>
  <c r="M32" i="198" s="1"/>
  <c r="E32" i="198"/>
  <c r="D32" i="198"/>
  <c r="L31" i="198"/>
  <c r="K31" i="198"/>
  <c r="J31" i="198"/>
  <c r="I31" i="198"/>
  <c r="H31" i="198"/>
  <c r="G31" i="198"/>
  <c r="F31" i="198"/>
  <c r="E31" i="198"/>
  <c r="D31" i="198"/>
  <c r="M30" i="198"/>
  <c r="L30" i="198"/>
  <c r="K30" i="198"/>
  <c r="J30" i="198"/>
  <c r="I30" i="198"/>
  <c r="H30" i="198"/>
  <c r="G30" i="198"/>
  <c r="F30" i="198"/>
  <c r="E30" i="198"/>
  <c r="D30" i="198"/>
  <c r="L29" i="198"/>
  <c r="K29" i="198"/>
  <c r="J29" i="198"/>
  <c r="I29" i="198"/>
  <c r="H29" i="198"/>
  <c r="G29" i="198"/>
  <c r="F29" i="198"/>
  <c r="E29" i="198"/>
  <c r="D29" i="198"/>
  <c r="L28" i="198"/>
  <c r="K28" i="198"/>
  <c r="J28" i="198"/>
  <c r="I28" i="198"/>
  <c r="H28" i="198"/>
  <c r="G28" i="198"/>
  <c r="F28" i="198"/>
  <c r="M28" i="198" s="1"/>
  <c r="E28" i="198"/>
  <c r="D28" i="198"/>
  <c r="L27" i="198"/>
  <c r="K27" i="198"/>
  <c r="J27" i="198"/>
  <c r="I27" i="198"/>
  <c r="H27" i="198"/>
  <c r="G27" i="198"/>
  <c r="F27" i="198"/>
  <c r="E27" i="198"/>
  <c r="D27" i="198"/>
  <c r="L26" i="198"/>
  <c r="K26" i="198"/>
  <c r="J26" i="198"/>
  <c r="I26" i="198"/>
  <c r="H26" i="198"/>
  <c r="G26" i="198"/>
  <c r="F26" i="198"/>
  <c r="M26" i="198" s="1"/>
  <c r="E26" i="198"/>
  <c r="D26" i="198"/>
  <c r="L25" i="198"/>
  <c r="K25" i="198"/>
  <c r="J25" i="198"/>
  <c r="I25" i="198"/>
  <c r="H25" i="198"/>
  <c r="G25" i="198"/>
  <c r="F25" i="198"/>
  <c r="M25" i="198" s="1"/>
  <c r="E25" i="198"/>
  <c r="D25" i="198"/>
  <c r="L24" i="198"/>
  <c r="K24" i="198"/>
  <c r="J24" i="198"/>
  <c r="I24" i="198"/>
  <c r="H24" i="198"/>
  <c r="G24" i="198"/>
  <c r="F24" i="198"/>
  <c r="M24" i="198" s="1"/>
  <c r="E24" i="198"/>
  <c r="D24" i="198"/>
  <c r="L23" i="198"/>
  <c r="K23" i="198"/>
  <c r="J23" i="198"/>
  <c r="I23" i="198"/>
  <c r="H23" i="198"/>
  <c r="G23" i="198"/>
  <c r="F23" i="198"/>
  <c r="E23" i="198"/>
  <c r="D23" i="198"/>
  <c r="L22" i="198"/>
  <c r="K22" i="198"/>
  <c r="J22" i="198"/>
  <c r="I22" i="198"/>
  <c r="H22" i="198"/>
  <c r="G22" i="198"/>
  <c r="F22" i="198"/>
  <c r="E22" i="198"/>
  <c r="D22" i="198"/>
  <c r="L21" i="198"/>
  <c r="K21" i="198"/>
  <c r="J21" i="198"/>
  <c r="I21" i="198"/>
  <c r="H21" i="198"/>
  <c r="G21" i="198"/>
  <c r="F21" i="198"/>
  <c r="E21" i="198"/>
  <c r="D21" i="198"/>
  <c r="L20" i="198"/>
  <c r="K20" i="198"/>
  <c r="J20" i="198"/>
  <c r="I20" i="198"/>
  <c r="H20" i="198"/>
  <c r="G20" i="198"/>
  <c r="F20" i="198"/>
  <c r="M20" i="198" s="1"/>
  <c r="E20" i="198"/>
  <c r="D20" i="198"/>
  <c r="L19" i="198"/>
  <c r="K19" i="198"/>
  <c r="J19" i="198"/>
  <c r="I19" i="198"/>
  <c r="H19" i="198"/>
  <c r="G19" i="198"/>
  <c r="F19" i="198"/>
  <c r="E19" i="198"/>
  <c r="D19" i="198"/>
  <c r="L18" i="198"/>
  <c r="K18" i="198"/>
  <c r="J18" i="198"/>
  <c r="I18" i="198"/>
  <c r="H18" i="198"/>
  <c r="G18" i="198"/>
  <c r="F18" i="198"/>
  <c r="M18" i="198" s="1"/>
  <c r="E18" i="198"/>
  <c r="D18" i="198"/>
  <c r="L17" i="198"/>
  <c r="K17" i="198"/>
  <c r="J17" i="198"/>
  <c r="I17" i="198"/>
  <c r="H17" i="198"/>
  <c r="G17" i="198"/>
  <c r="F17" i="198"/>
  <c r="E17" i="198"/>
  <c r="D17" i="198"/>
  <c r="L16" i="198"/>
  <c r="K16" i="198"/>
  <c r="J16" i="198"/>
  <c r="I16" i="198"/>
  <c r="H16" i="198"/>
  <c r="G16" i="198"/>
  <c r="F16" i="198"/>
  <c r="E16" i="198"/>
  <c r="D16" i="198"/>
  <c r="L15" i="198"/>
  <c r="K15" i="198"/>
  <c r="J15" i="198"/>
  <c r="I15" i="198"/>
  <c r="H15" i="198"/>
  <c r="G15" i="198"/>
  <c r="F15" i="198"/>
  <c r="M15" i="198" s="1"/>
  <c r="E15" i="198"/>
  <c r="D15" i="198"/>
  <c r="L14" i="198"/>
  <c r="K14" i="198"/>
  <c r="J14" i="198"/>
  <c r="I14" i="198"/>
  <c r="H14" i="198"/>
  <c r="G14" i="198"/>
  <c r="F14" i="198"/>
  <c r="E14" i="198"/>
  <c r="D14" i="198"/>
  <c r="L13" i="198"/>
  <c r="K13" i="198"/>
  <c r="J13" i="198"/>
  <c r="I13" i="198"/>
  <c r="H13" i="198"/>
  <c r="G13" i="198"/>
  <c r="F13" i="198"/>
  <c r="M13" i="198" s="1"/>
  <c r="E13" i="198"/>
  <c r="D13" i="198"/>
  <c r="L12" i="198"/>
  <c r="K12" i="198"/>
  <c r="J12" i="198"/>
  <c r="I12" i="198"/>
  <c r="H12" i="198"/>
  <c r="G12" i="198"/>
  <c r="F12" i="198"/>
  <c r="E12" i="198"/>
  <c r="D12" i="198"/>
  <c r="L11" i="198"/>
  <c r="K11" i="198"/>
  <c r="J11" i="198"/>
  <c r="I11" i="198"/>
  <c r="H11" i="198"/>
  <c r="G11" i="198"/>
  <c r="F11" i="198"/>
  <c r="M11" i="198" s="1"/>
  <c r="E11" i="198"/>
  <c r="D11" i="198"/>
  <c r="L10" i="198"/>
  <c r="K10" i="198"/>
  <c r="J10" i="198"/>
  <c r="I10" i="198"/>
  <c r="H10" i="198"/>
  <c r="G10" i="198"/>
  <c r="F10" i="198"/>
  <c r="E10" i="198"/>
  <c r="D10" i="198"/>
  <c r="L9" i="198"/>
  <c r="K9" i="198"/>
  <c r="J9" i="198"/>
  <c r="I9" i="198"/>
  <c r="H9" i="198"/>
  <c r="G9" i="198"/>
  <c r="F9" i="198"/>
  <c r="M9" i="198" s="1"/>
  <c r="E9" i="198"/>
  <c r="D9" i="198"/>
  <c r="L8" i="198"/>
  <c r="K8" i="198"/>
  <c r="J8" i="198"/>
  <c r="I8" i="198"/>
  <c r="H8" i="198"/>
  <c r="G8" i="198"/>
  <c r="F8" i="198"/>
  <c r="M8" i="198" s="1"/>
  <c r="E8" i="198"/>
  <c r="D8" i="198"/>
  <c r="L7" i="198"/>
  <c r="K7" i="198"/>
  <c r="J7" i="198"/>
  <c r="I7" i="198"/>
  <c r="H7" i="198"/>
  <c r="G7" i="198"/>
  <c r="F7" i="198"/>
  <c r="E7" i="198"/>
  <c r="D7" i="198"/>
  <c r="A1" i="198"/>
  <c r="N42" i="197"/>
  <c r="M42" i="197"/>
  <c r="L41" i="197"/>
  <c r="K41" i="197"/>
  <c r="J41" i="197"/>
  <c r="I41" i="197"/>
  <c r="H41" i="197"/>
  <c r="G41" i="197"/>
  <c r="F41" i="197"/>
  <c r="M41" i="197" s="1"/>
  <c r="E41" i="197"/>
  <c r="D41" i="197"/>
  <c r="C40" i="197"/>
  <c r="C43" i="197" s="1"/>
  <c r="L39" i="197"/>
  <c r="K39" i="197"/>
  <c r="J39" i="197"/>
  <c r="I39" i="197"/>
  <c r="H39" i="197"/>
  <c r="G39" i="197"/>
  <c r="F39" i="197"/>
  <c r="M39" i="197" s="1"/>
  <c r="E39" i="197"/>
  <c r="D39" i="197"/>
  <c r="L38" i="197"/>
  <c r="K38" i="197"/>
  <c r="J38" i="197"/>
  <c r="I38" i="197"/>
  <c r="H38" i="197"/>
  <c r="G38" i="197"/>
  <c r="F38" i="197"/>
  <c r="M38" i="197" s="1"/>
  <c r="E38" i="197"/>
  <c r="D38" i="197"/>
  <c r="L37" i="197"/>
  <c r="K37" i="197"/>
  <c r="J37" i="197"/>
  <c r="I37" i="197"/>
  <c r="H37" i="197"/>
  <c r="G37" i="197"/>
  <c r="F37" i="197"/>
  <c r="E37" i="197"/>
  <c r="D37" i="197"/>
  <c r="L36" i="197"/>
  <c r="K36" i="197"/>
  <c r="J36" i="197"/>
  <c r="I36" i="197"/>
  <c r="H36" i="197"/>
  <c r="G36" i="197"/>
  <c r="F36" i="197"/>
  <c r="E36" i="197"/>
  <c r="D36" i="197"/>
  <c r="L35" i="197"/>
  <c r="K35" i="197"/>
  <c r="J35" i="197"/>
  <c r="I35" i="197"/>
  <c r="H35" i="197"/>
  <c r="G35" i="197"/>
  <c r="F35" i="197"/>
  <c r="M35" i="197" s="1"/>
  <c r="E35" i="197"/>
  <c r="D35" i="197"/>
  <c r="L34" i="197"/>
  <c r="K34" i="197"/>
  <c r="J34" i="197"/>
  <c r="I34" i="197"/>
  <c r="H34" i="197"/>
  <c r="G34" i="197"/>
  <c r="F34" i="197"/>
  <c r="M34" i="197" s="1"/>
  <c r="E34" i="197"/>
  <c r="D34" i="197"/>
  <c r="L33" i="197"/>
  <c r="K33" i="197"/>
  <c r="J33" i="197"/>
  <c r="I33" i="197"/>
  <c r="H33" i="197"/>
  <c r="G33" i="197"/>
  <c r="F33" i="197"/>
  <c r="E33" i="197"/>
  <c r="D33" i="197"/>
  <c r="L32" i="197"/>
  <c r="K32" i="197"/>
  <c r="J32" i="197"/>
  <c r="I32" i="197"/>
  <c r="H32" i="197"/>
  <c r="G32" i="197"/>
  <c r="F32" i="197"/>
  <c r="M32" i="197" s="1"/>
  <c r="E32" i="197"/>
  <c r="D32" i="197"/>
  <c r="L31" i="197"/>
  <c r="K31" i="197"/>
  <c r="J31" i="197"/>
  <c r="I31" i="197"/>
  <c r="H31" i="197"/>
  <c r="G31" i="197"/>
  <c r="F31" i="197"/>
  <c r="M31" i="197" s="1"/>
  <c r="E31" i="197"/>
  <c r="D31" i="197"/>
  <c r="L30" i="197"/>
  <c r="K30" i="197"/>
  <c r="J30" i="197"/>
  <c r="I30" i="197"/>
  <c r="H30" i="197"/>
  <c r="G30" i="197"/>
  <c r="F30" i="197"/>
  <c r="M30" i="197" s="1"/>
  <c r="E30" i="197"/>
  <c r="D30" i="197"/>
  <c r="L29" i="197"/>
  <c r="K29" i="197"/>
  <c r="J29" i="197"/>
  <c r="I29" i="197"/>
  <c r="H29" i="197"/>
  <c r="G29" i="197"/>
  <c r="F29" i="197"/>
  <c r="M29" i="197" s="1"/>
  <c r="E29" i="197"/>
  <c r="D29" i="197"/>
  <c r="L28" i="197"/>
  <c r="K28" i="197"/>
  <c r="J28" i="197"/>
  <c r="I28" i="197"/>
  <c r="H28" i="197"/>
  <c r="G28" i="197"/>
  <c r="F28" i="197"/>
  <c r="E28" i="197"/>
  <c r="D28" i="197"/>
  <c r="L27" i="197"/>
  <c r="K27" i="197"/>
  <c r="J27" i="197"/>
  <c r="I27" i="197"/>
  <c r="H27" i="197"/>
  <c r="G27" i="197"/>
  <c r="F27" i="197"/>
  <c r="E27" i="197"/>
  <c r="D27" i="197"/>
  <c r="L26" i="197"/>
  <c r="K26" i="197"/>
  <c r="J26" i="197"/>
  <c r="I26" i="197"/>
  <c r="H26" i="197"/>
  <c r="G26" i="197"/>
  <c r="F26" i="197"/>
  <c r="M26" i="197" s="1"/>
  <c r="E26" i="197"/>
  <c r="D26" i="197"/>
  <c r="L25" i="197"/>
  <c r="K25" i="197"/>
  <c r="J25" i="197"/>
  <c r="I25" i="197"/>
  <c r="H25" i="197"/>
  <c r="G25" i="197"/>
  <c r="F25" i="197"/>
  <c r="E25" i="197"/>
  <c r="D25" i="197"/>
  <c r="L24" i="197"/>
  <c r="K24" i="197"/>
  <c r="J24" i="197"/>
  <c r="I24" i="197"/>
  <c r="H24" i="197"/>
  <c r="G24" i="197"/>
  <c r="F24" i="197"/>
  <c r="M24" i="197" s="1"/>
  <c r="E24" i="197"/>
  <c r="D24" i="197"/>
  <c r="L23" i="197"/>
  <c r="K23" i="197"/>
  <c r="J23" i="197"/>
  <c r="I23" i="197"/>
  <c r="H23" i="197"/>
  <c r="G23" i="197"/>
  <c r="F23" i="197"/>
  <c r="E23" i="197"/>
  <c r="D23" i="197"/>
  <c r="L22" i="197"/>
  <c r="K22" i="197"/>
  <c r="J22" i="197"/>
  <c r="I22" i="197"/>
  <c r="H22" i="197"/>
  <c r="G22" i="197"/>
  <c r="F22" i="197"/>
  <c r="M22" i="197" s="1"/>
  <c r="E22" i="197"/>
  <c r="D22" i="197"/>
  <c r="L21" i="197"/>
  <c r="K21" i="197"/>
  <c r="J21" i="197"/>
  <c r="I21" i="197"/>
  <c r="H21" i="197"/>
  <c r="G21" i="197"/>
  <c r="F21" i="197"/>
  <c r="E21" i="197"/>
  <c r="D21" i="197"/>
  <c r="L20" i="197"/>
  <c r="K20" i="197"/>
  <c r="J20" i="197"/>
  <c r="I20" i="197"/>
  <c r="H20" i="197"/>
  <c r="G20" i="197"/>
  <c r="F20" i="197"/>
  <c r="M20" i="197" s="1"/>
  <c r="E20" i="197"/>
  <c r="D20" i="197"/>
  <c r="L19" i="197"/>
  <c r="K19" i="197"/>
  <c r="J19" i="197"/>
  <c r="I19" i="197"/>
  <c r="H19" i="197"/>
  <c r="G19" i="197"/>
  <c r="F19" i="197"/>
  <c r="M19" i="197" s="1"/>
  <c r="E19" i="197"/>
  <c r="D19" i="197"/>
  <c r="L18" i="197"/>
  <c r="K18" i="197"/>
  <c r="J18" i="197"/>
  <c r="I18" i="197"/>
  <c r="H18" i="197"/>
  <c r="G18" i="197"/>
  <c r="F18" i="197"/>
  <c r="M18" i="197" s="1"/>
  <c r="E18" i="197"/>
  <c r="D18" i="197"/>
  <c r="L17" i="197"/>
  <c r="K17" i="197"/>
  <c r="J17" i="197"/>
  <c r="I17" i="197"/>
  <c r="H17" i="197"/>
  <c r="G17" i="197"/>
  <c r="F17" i="197"/>
  <c r="M17" i="197" s="1"/>
  <c r="E17" i="197"/>
  <c r="D17" i="197"/>
  <c r="L16" i="197"/>
  <c r="K16" i="197"/>
  <c r="J16" i="197"/>
  <c r="I16" i="197"/>
  <c r="H16" i="197"/>
  <c r="G16" i="197"/>
  <c r="F16" i="197"/>
  <c r="E16" i="197"/>
  <c r="D16" i="197"/>
  <c r="L15" i="197"/>
  <c r="K15" i="197"/>
  <c r="J15" i="197"/>
  <c r="I15" i="197"/>
  <c r="H15" i="197"/>
  <c r="G15" i="197"/>
  <c r="F15" i="197"/>
  <c r="M15" i="197" s="1"/>
  <c r="E15" i="197"/>
  <c r="D15" i="197"/>
  <c r="L14" i="197"/>
  <c r="K14" i="197"/>
  <c r="J14" i="197"/>
  <c r="I14" i="197"/>
  <c r="H14" i="197"/>
  <c r="G14" i="197"/>
  <c r="F14" i="197"/>
  <c r="E14" i="197"/>
  <c r="D14" i="197"/>
  <c r="L13" i="197"/>
  <c r="K13" i="197"/>
  <c r="J13" i="197"/>
  <c r="I13" i="197"/>
  <c r="H13" i="197"/>
  <c r="G13" i="197"/>
  <c r="F13" i="197"/>
  <c r="M13" i="197" s="1"/>
  <c r="E13" i="197"/>
  <c r="D13" i="197"/>
  <c r="L12" i="197"/>
  <c r="K12" i="197"/>
  <c r="J12" i="197"/>
  <c r="I12" i="197"/>
  <c r="H12" i="197"/>
  <c r="G12" i="197"/>
  <c r="F12" i="197"/>
  <c r="E12" i="197"/>
  <c r="D12" i="197"/>
  <c r="L11" i="197"/>
  <c r="K11" i="197"/>
  <c r="J11" i="197"/>
  <c r="I11" i="197"/>
  <c r="H11" i="197"/>
  <c r="G11" i="197"/>
  <c r="F11" i="197"/>
  <c r="M11" i="197" s="1"/>
  <c r="E11" i="197"/>
  <c r="D11" i="197"/>
  <c r="L10" i="197"/>
  <c r="K10" i="197"/>
  <c r="J10" i="197"/>
  <c r="I10" i="197"/>
  <c r="H10" i="197"/>
  <c r="G10" i="197"/>
  <c r="F10" i="197"/>
  <c r="E10" i="197"/>
  <c r="D10" i="197"/>
  <c r="L9" i="197"/>
  <c r="K9" i="197"/>
  <c r="J9" i="197"/>
  <c r="I9" i="197"/>
  <c r="H9" i="197"/>
  <c r="G9" i="197"/>
  <c r="F9" i="197"/>
  <c r="M9" i="197" s="1"/>
  <c r="E9" i="197"/>
  <c r="D9" i="197"/>
  <c r="L8" i="197"/>
  <c r="K8" i="197"/>
  <c r="J8" i="197"/>
  <c r="I8" i="197"/>
  <c r="H8" i="197"/>
  <c r="G8" i="197"/>
  <c r="F8" i="197"/>
  <c r="M8" i="197" s="1"/>
  <c r="E8" i="197"/>
  <c r="D8" i="197"/>
  <c r="L7" i="197"/>
  <c r="K7" i="197"/>
  <c r="J7" i="197"/>
  <c r="I7" i="197"/>
  <c r="H7" i="197"/>
  <c r="G7" i="197"/>
  <c r="F7" i="197"/>
  <c r="M7" i="197" s="1"/>
  <c r="E7" i="197"/>
  <c r="D7" i="197"/>
  <c r="A1" i="197"/>
  <c r="N42" i="196"/>
  <c r="M42" i="196"/>
  <c r="L41" i="196"/>
  <c r="K41" i="196"/>
  <c r="J41" i="196"/>
  <c r="I41" i="196"/>
  <c r="H41" i="196"/>
  <c r="G41" i="196"/>
  <c r="F41" i="196"/>
  <c r="E41" i="196"/>
  <c r="D41" i="196"/>
  <c r="C40" i="196"/>
  <c r="C43" i="196" s="1"/>
  <c r="L39" i="196"/>
  <c r="K39" i="196"/>
  <c r="J39" i="196"/>
  <c r="I39" i="196"/>
  <c r="H39" i="196"/>
  <c r="G39" i="196"/>
  <c r="F39" i="196"/>
  <c r="M39" i="196" s="1"/>
  <c r="E39" i="196"/>
  <c r="D39" i="196"/>
  <c r="L38" i="196"/>
  <c r="K38" i="196"/>
  <c r="J38" i="196"/>
  <c r="I38" i="196"/>
  <c r="H38" i="196"/>
  <c r="G38" i="196"/>
  <c r="F38" i="196"/>
  <c r="M38" i="196" s="1"/>
  <c r="E38" i="196"/>
  <c r="D38" i="196"/>
  <c r="L37" i="196"/>
  <c r="K37" i="196"/>
  <c r="J37" i="196"/>
  <c r="I37" i="196"/>
  <c r="H37" i="196"/>
  <c r="G37" i="196"/>
  <c r="F37" i="196"/>
  <c r="E37" i="196"/>
  <c r="D37" i="196"/>
  <c r="L36" i="196"/>
  <c r="K36" i="196"/>
  <c r="J36" i="196"/>
  <c r="I36" i="196"/>
  <c r="H36" i="196"/>
  <c r="G36" i="196"/>
  <c r="F36" i="196"/>
  <c r="M36" i="196" s="1"/>
  <c r="E36" i="196"/>
  <c r="D36" i="196"/>
  <c r="L35" i="196"/>
  <c r="K35" i="196"/>
  <c r="J35" i="196"/>
  <c r="I35" i="196"/>
  <c r="H35" i="196"/>
  <c r="G35" i="196"/>
  <c r="F35" i="196"/>
  <c r="E35" i="196"/>
  <c r="D35" i="196"/>
  <c r="L34" i="196"/>
  <c r="K34" i="196"/>
  <c r="J34" i="196"/>
  <c r="I34" i="196"/>
  <c r="H34" i="196"/>
  <c r="G34" i="196"/>
  <c r="F34" i="196"/>
  <c r="M34" i="196" s="1"/>
  <c r="E34" i="196"/>
  <c r="D34" i="196"/>
  <c r="L33" i="196"/>
  <c r="K33" i="196"/>
  <c r="J33" i="196"/>
  <c r="I33" i="196"/>
  <c r="H33" i="196"/>
  <c r="G33" i="196"/>
  <c r="F33" i="196"/>
  <c r="E33" i="196"/>
  <c r="D33" i="196"/>
  <c r="L32" i="196"/>
  <c r="K32" i="196"/>
  <c r="J32" i="196"/>
  <c r="I32" i="196"/>
  <c r="H32" i="196"/>
  <c r="G32" i="196"/>
  <c r="F32" i="196"/>
  <c r="E32" i="196"/>
  <c r="D32" i="196"/>
  <c r="L31" i="196"/>
  <c r="K31" i="196"/>
  <c r="J31" i="196"/>
  <c r="I31" i="196"/>
  <c r="H31" i="196"/>
  <c r="G31" i="196"/>
  <c r="F31" i="196"/>
  <c r="M31" i="196" s="1"/>
  <c r="E31" i="196"/>
  <c r="D31" i="196"/>
  <c r="L30" i="196"/>
  <c r="K30" i="196"/>
  <c r="J30" i="196"/>
  <c r="I30" i="196"/>
  <c r="H30" i="196"/>
  <c r="G30" i="196"/>
  <c r="F30" i="196"/>
  <c r="E30" i="196"/>
  <c r="D30" i="196"/>
  <c r="L29" i="196"/>
  <c r="K29" i="196"/>
  <c r="J29" i="196"/>
  <c r="I29" i="196"/>
  <c r="H29" i="196"/>
  <c r="G29" i="196"/>
  <c r="F29" i="196"/>
  <c r="E29" i="196"/>
  <c r="D29" i="196"/>
  <c r="L28" i="196"/>
  <c r="K28" i="196"/>
  <c r="J28" i="196"/>
  <c r="I28" i="196"/>
  <c r="H28" i="196"/>
  <c r="G28" i="196"/>
  <c r="F28" i="196"/>
  <c r="E28" i="196"/>
  <c r="D28" i="196"/>
  <c r="L27" i="196"/>
  <c r="K27" i="196"/>
  <c r="J27" i="196"/>
  <c r="I27" i="196"/>
  <c r="H27" i="196"/>
  <c r="G27" i="196"/>
  <c r="F27" i="196"/>
  <c r="E27" i="196"/>
  <c r="D27" i="196"/>
  <c r="L26" i="196"/>
  <c r="K26" i="196"/>
  <c r="J26" i="196"/>
  <c r="I26" i="196"/>
  <c r="H26" i="196"/>
  <c r="G26" i="196"/>
  <c r="F26" i="196"/>
  <c r="M26" i="196" s="1"/>
  <c r="E26" i="196"/>
  <c r="D26" i="196"/>
  <c r="L25" i="196"/>
  <c r="K25" i="196"/>
  <c r="J25" i="196"/>
  <c r="I25" i="196"/>
  <c r="H25" i="196"/>
  <c r="G25" i="196"/>
  <c r="F25" i="196"/>
  <c r="E25" i="196"/>
  <c r="D25" i="196"/>
  <c r="L24" i="196"/>
  <c r="K24" i="196"/>
  <c r="J24" i="196"/>
  <c r="I24" i="196"/>
  <c r="H24" i="196"/>
  <c r="G24" i="196"/>
  <c r="F24" i="196"/>
  <c r="M24" i="196" s="1"/>
  <c r="E24" i="196"/>
  <c r="D24" i="196"/>
  <c r="L23" i="196"/>
  <c r="K23" i="196"/>
  <c r="J23" i="196"/>
  <c r="I23" i="196"/>
  <c r="H23" i="196"/>
  <c r="G23" i="196"/>
  <c r="F23" i="196"/>
  <c r="E23" i="196"/>
  <c r="D23" i="196"/>
  <c r="L22" i="196"/>
  <c r="K22" i="196"/>
  <c r="J22" i="196"/>
  <c r="I22" i="196"/>
  <c r="H22" i="196"/>
  <c r="G22" i="196"/>
  <c r="F22" i="196"/>
  <c r="M22" i="196" s="1"/>
  <c r="E22" i="196"/>
  <c r="D22" i="196"/>
  <c r="L21" i="196"/>
  <c r="K21" i="196"/>
  <c r="J21" i="196"/>
  <c r="I21" i="196"/>
  <c r="H21" i="196"/>
  <c r="G21" i="196"/>
  <c r="F21" i="196"/>
  <c r="E21" i="196"/>
  <c r="D21" i="196"/>
  <c r="L20" i="196"/>
  <c r="K20" i="196"/>
  <c r="J20" i="196"/>
  <c r="I20" i="196"/>
  <c r="H20" i="196"/>
  <c r="G20" i="196"/>
  <c r="F20" i="196"/>
  <c r="M20" i="196" s="1"/>
  <c r="E20" i="196"/>
  <c r="D20" i="196"/>
  <c r="L19" i="196"/>
  <c r="K19" i="196"/>
  <c r="J19" i="196"/>
  <c r="I19" i="196"/>
  <c r="H19" i="196"/>
  <c r="G19" i="196"/>
  <c r="F19" i="196"/>
  <c r="E19" i="196"/>
  <c r="D19" i="196"/>
  <c r="L18" i="196"/>
  <c r="K18" i="196"/>
  <c r="J18" i="196"/>
  <c r="I18" i="196"/>
  <c r="H18" i="196"/>
  <c r="G18" i="196"/>
  <c r="F18" i="196"/>
  <c r="M18" i="196" s="1"/>
  <c r="E18" i="196"/>
  <c r="D18" i="196"/>
  <c r="L17" i="196"/>
  <c r="K17" i="196"/>
  <c r="J17" i="196"/>
  <c r="I17" i="196"/>
  <c r="H17" i="196"/>
  <c r="G17" i="196"/>
  <c r="F17" i="196"/>
  <c r="E17" i="196"/>
  <c r="D17" i="196"/>
  <c r="L16" i="196"/>
  <c r="K16" i="196"/>
  <c r="J16" i="196"/>
  <c r="I16" i="196"/>
  <c r="H16" i="196"/>
  <c r="G16" i="196"/>
  <c r="F16" i="196"/>
  <c r="E16" i="196"/>
  <c r="D16" i="196"/>
  <c r="L15" i="196"/>
  <c r="K15" i="196"/>
  <c r="J15" i="196"/>
  <c r="I15" i="196"/>
  <c r="H15" i="196"/>
  <c r="G15" i="196"/>
  <c r="F15" i="196"/>
  <c r="M15" i="196" s="1"/>
  <c r="E15" i="196"/>
  <c r="D15" i="196"/>
  <c r="L14" i="196"/>
  <c r="K14" i="196"/>
  <c r="J14" i="196"/>
  <c r="I14" i="196"/>
  <c r="H14" i="196"/>
  <c r="G14" i="196"/>
  <c r="F14" i="196"/>
  <c r="E14" i="196"/>
  <c r="D14" i="196"/>
  <c r="L13" i="196"/>
  <c r="K13" i="196"/>
  <c r="J13" i="196"/>
  <c r="I13" i="196"/>
  <c r="H13" i="196"/>
  <c r="G13" i="196"/>
  <c r="F13" i="196"/>
  <c r="M13" i="196" s="1"/>
  <c r="E13" i="196"/>
  <c r="D13" i="196"/>
  <c r="L12" i="196"/>
  <c r="K12" i="196"/>
  <c r="J12" i="196"/>
  <c r="I12" i="196"/>
  <c r="H12" i="196"/>
  <c r="G12" i="196"/>
  <c r="F12" i="196"/>
  <c r="M12" i="196" s="1"/>
  <c r="E12" i="196"/>
  <c r="D12" i="196"/>
  <c r="L11" i="196"/>
  <c r="K11" i="196"/>
  <c r="J11" i="196"/>
  <c r="I11" i="196"/>
  <c r="H11" i="196"/>
  <c r="G11" i="196"/>
  <c r="F11" i="196"/>
  <c r="E11" i="196"/>
  <c r="D11" i="196"/>
  <c r="L10" i="196"/>
  <c r="K10" i="196"/>
  <c r="J10" i="196"/>
  <c r="I10" i="196"/>
  <c r="H10" i="196"/>
  <c r="G10" i="196"/>
  <c r="F10" i="196"/>
  <c r="M10" i="196" s="1"/>
  <c r="E10" i="196"/>
  <c r="D10" i="196"/>
  <c r="L9" i="196"/>
  <c r="K9" i="196"/>
  <c r="J9" i="196"/>
  <c r="I9" i="196"/>
  <c r="H9" i="196"/>
  <c r="G9" i="196"/>
  <c r="F9" i="196"/>
  <c r="E9" i="196"/>
  <c r="D9" i="196"/>
  <c r="L8" i="196"/>
  <c r="K8" i="196"/>
  <c r="J8" i="196"/>
  <c r="I8" i="196"/>
  <c r="H8" i="196"/>
  <c r="G8" i="196"/>
  <c r="F8" i="196"/>
  <c r="M8" i="196" s="1"/>
  <c r="E8" i="196"/>
  <c r="D8" i="196"/>
  <c r="L7" i="196"/>
  <c r="K7" i="196"/>
  <c r="J7" i="196"/>
  <c r="I7" i="196"/>
  <c r="H7" i="196"/>
  <c r="G7" i="196"/>
  <c r="F7" i="196"/>
  <c r="E7" i="196"/>
  <c r="D7" i="196"/>
  <c r="A1" i="196"/>
  <c r="N42" i="195"/>
  <c r="M42" i="195"/>
  <c r="L41" i="195"/>
  <c r="K41" i="195"/>
  <c r="J41" i="195"/>
  <c r="I41" i="195"/>
  <c r="H41" i="195"/>
  <c r="G41" i="195"/>
  <c r="F41" i="195"/>
  <c r="M41" i="195" s="1"/>
  <c r="E41" i="195"/>
  <c r="D41" i="195"/>
  <c r="C40" i="195"/>
  <c r="C43" i="195" s="1"/>
  <c r="L39" i="195"/>
  <c r="K39" i="195"/>
  <c r="J39" i="195"/>
  <c r="I39" i="195"/>
  <c r="H39" i="195"/>
  <c r="G39" i="195"/>
  <c r="F39" i="195"/>
  <c r="E39" i="195"/>
  <c r="D39" i="195"/>
  <c r="L38" i="195"/>
  <c r="K38" i="195"/>
  <c r="J38" i="195"/>
  <c r="I38" i="195"/>
  <c r="H38" i="195"/>
  <c r="G38" i="195"/>
  <c r="F38" i="195"/>
  <c r="M38" i="195" s="1"/>
  <c r="E38" i="195"/>
  <c r="D38" i="195"/>
  <c r="L37" i="195"/>
  <c r="K37" i="195"/>
  <c r="J37" i="195"/>
  <c r="I37" i="195"/>
  <c r="H37" i="195"/>
  <c r="G37" i="195"/>
  <c r="F37" i="195"/>
  <c r="E37" i="195"/>
  <c r="D37" i="195"/>
  <c r="L36" i="195"/>
  <c r="K36" i="195"/>
  <c r="J36" i="195"/>
  <c r="I36" i="195"/>
  <c r="H36" i="195"/>
  <c r="G36" i="195"/>
  <c r="F36" i="195"/>
  <c r="E36" i="195"/>
  <c r="D36" i="195"/>
  <c r="L35" i="195"/>
  <c r="K35" i="195"/>
  <c r="J35" i="195"/>
  <c r="I35" i="195"/>
  <c r="H35" i="195"/>
  <c r="G35" i="195"/>
  <c r="F35" i="195"/>
  <c r="M35" i="195" s="1"/>
  <c r="E35" i="195"/>
  <c r="D35" i="195"/>
  <c r="L34" i="195"/>
  <c r="K34" i="195"/>
  <c r="J34" i="195"/>
  <c r="I34" i="195"/>
  <c r="H34" i="195"/>
  <c r="G34" i="195"/>
  <c r="F34" i="195"/>
  <c r="E34" i="195"/>
  <c r="D34" i="195"/>
  <c r="L33" i="195"/>
  <c r="K33" i="195"/>
  <c r="J33" i="195"/>
  <c r="I33" i="195"/>
  <c r="H33" i="195"/>
  <c r="G33" i="195"/>
  <c r="F33" i="195"/>
  <c r="E33" i="195"/>
  <c r="D33" i="195"/>
  <c r="L32" i="195"/>
  <c r="K32" i="195"/>
  <c r="J32" i="195"/>
  <c r="I32" i="195"/>
  <c r="H32" i="195"/>
  <c r="G32" i="195"/>
  <c r="F32" i="195"/>
  <c r="E32" i="195"/>
  <c r="D32" i="195"/>
  <c r="L31" i="195"/>
  <c r="K31" i="195"/>
  <c r="J31" i="195"/>
  <c r="I31" i="195"/>
  <c r="H31" i="195"/>
  <c r="G31" i="195"/>
  <c r="F31" i="195"/>
  <c r="M31" i="195" s="1"/>
  <c r="E31" i="195"/>
  <c r="D31" i="195"/>
  <c r="L30" i="195"/>
  <c r="K30" i="195"/>
  <c r="J30" i="195"/>
  <c r="I30" i="195"/>
  <c r="H30" i="195"/>
  <c r="G30" i="195"/>
  <c r="F30" i="195"/>
  <c r="E30" i="195"/>
  <c r="D30" i="195"/>
  <c r="L29" i="195"/>
  <c r="K29" i="195"/>
  <c r="J29" i="195"/>
  <c r="I29" i="195"/>
  <c r="H29" i="195"/>
  <c r="G29" i="195"/>
  <c r="F29" i="195"/>
  <c r="E29" i="195"/>
  <c r="D29" i="195"/>
  <c r="L28" i="195"/>
  <c r="K28" i="195"/>
  <c r="J28" i="195"/>
  <c r="I28" i="195"/>
  <c r="H28" i="195"/>
  <c r="G28" i="195"/>
  <c r="F28" i="195"/>
  <c r="M28" i="195" s="1"/>
  <c r="E28" i="195"/>
  <c r="D28" i="195"/>
  <c r="L27" i="195"/>
  <c r="K27" i="195"/>
  <c r="J27" i="195"/>
  <c r="I27" i="195"/>
  <c r="H27" i="195"/>
  <c r="G27" i="195"/>
  <c r="F27" i="195"/>
  <c r="E27" i="195"/>
  <c r="D27" i="195"/>
  <c r="L26" i="195"/>
  <c r="K26" i="195"/>
  <c r="J26" i="195"/>
  <c r="I26" i="195"/>
  <c r="H26" i="195"/>
  <c r="G26" i="195"/>
  <c r="F26" i="195"/>
  <c r="M26" i="195" s="1"/>
  <c r="E26" i="195"/>
  <c r="D26" i="195"/>
  <c r="L25" i="195"/>
  <c r="K25" i="195"/>
  <c r="J25" i="195"/>
  <c r="I25" i="195"/>
  <c r="H25" i="195"/>
  <c r="G25" i="195"/>
  <c r="F25" i="195"/>
  <c r="E25" i="195"/>
  <c r="D25" i="195"/>
  <c r="L24" i="195"/>
  <c r="K24" i="195"/>
  <c r="J24" i="195"/>
  <c r="I24" i="195"/>
  <c r="H24" i="195"/>
  <c r="G24" i="195"/>
  <c r="F24" i="195"/>
  <c r="M24" i="195" s="1"/>
  <c r="E24" i="195"/>
  <c r="D24" i="195"/>
  <c r="L23" i="195"/>
  <c r="K23" i="195"/>
  <c r="J23" i="195"/>
  <c r="I23" i="195"/>
  <c r="H23" i="195"/>
  <c r="G23" i="195"/>
  <c r="F23" i="195"/>
  <c r="E23" i="195"/>
  <c r="D23" i="195"/>
  <c r="L22" i="195"/>
  <c r="K22" i="195"/>
  <c r="J22" i="195"/>
  <c r="I22" i="195"/>
  <c r="H22" i="195"/>
  <c r="G22" i="195"/>
  <c r="F22" i="195"/>
  <c r="M22" i="195" s="1"/>
  <c r="E22" i="195"/>
  <c r="D22" i="195"/>
  <c r="L21" i="195"/>
  <c r="K21" i="195"/>
  <c r="J21" i="195"/>
  <c r="I21" i="195"/>
  <c r="H21" i="195"/>
  <c r="G21" i="195"/>
  <c r="F21" i="195"/>
  <c r="M21" i="195" s="1"/>
  <c r="E21" i="195"/>
  <c r="D21" i="195"/>
  <c r="L20" i="195"/>
  <c r="K20" i="195"/>
  <c r="J20" i="195"/>
  <c r="I20" i="195"/>
  <c r="H20" i="195"/>
  <c r="G20" i="195"/>
  <c r="F20" i="195"/>
  <c r="M20" i="195" s="1"/>
  <c r="E20" i="195"/>
  <c r="D20" i="195"/>
  <c r="L19" i="195"/>
  <c r="K19" i="195"/>
  <c r="J19" i="195"/>
  <c r="I19" i="195"/>
  <c r="H19" i="195"/>
  <c r="G19" i="195"/>
  <c r="F19" i="195"/>
  <c r="M19" i="195" s="1"/>
  <c r="E19" i="195"/>
  <c r="D19" i="195"/>
  <c r="L18" i="195"/>
  <c r="K18" i="195"/>
  <c r="J18" i="195"/>
  <c r="I18" i="195"/>
  <c r="H18" i="195"/>
  <c r="G18" i="195"/>
  <c r="F18" i="195"/>
  <c r="E18" i="195"/>
  <c r="D18" i="195"/>
  <c r="L17" i="195"/>
  <c r="K17" i="195"/>
  <c r="J17" i="195"/>
  <c r="I17" i="195"/>
  <c r="H17" i="195"/>
  <c r="G17" i="195"/>
  <c r="F17" i="195"/>
  <c r="M17" i="195" s="1"/>
  <c r="E17" i="195"/>
  <c r="D17" i="195"/>
  <c r="L16" i="195"/>
  <c r="K16" i="195"/>
  <c r="J16" i="195"/>
  <c r="I16" i="195"/>
  <c r="H16" i="195"/>
  <c r="G16" i="195"/>
  <c r="F16" i="195"/>
  <c r="E16" i="195"/>
  <c r="D16" i="195"/>
  <c r="L15" i="195"/>
  <c r="K15" i="195"/>
  <c r="J15" i="195"/>
  <c r="I15" i="195"/>
  <c r="H15" i="195"/>
  <c r="G15" i="195"/>
  <c r="F15" i="195"/>
  <c r="M15" i="195" s="1"/>
  <c r="E15" i="195"/>
  <c r="D15" i="195"/>
  <c r="L14" i="195"/>
  <c r="K14" i="195"/>
  <c r="J14" i="195"/>
  <c r="I14" i="195"/>
  <c r="H14" i="195"/>
  <c r="G14" i="195"/>
  <c r="F14" i="195"/>
  <c r="E14" i="195"/>
  <c r="D14" i="195"/>
  <c r="L13" i="195"/>
  <c r="K13" i="195"/>
  <c r="J13" i="195"/>
  <c r="I13" i="195"/>
  <c r="H13" i="195"/>
  <c r="G13" i="195"/>
  <c r="F13" i="195"/>
  <c r="M13" i="195" s="1"/>
  <c r="E13" i="195"/>
  <c r="D13" i="195"/>
  <c r="L12" i="195"/>
  <c r="K12" i="195"/>
  <c r="J12" i="195"/>
  <c r="I12" i="195"/>
  <c r="H12" i="195"/>
  <c r="G12" i="195"/>
  <c r="F12" i="195"/>
  <c r="E12" i="195"/>
  <c r="D12" i="195"/>
  <c r="L11" i="195"/>
  <c r="K11" i="195"/>
  <c r="J11" i="195"/>
  <c r="I11" i="195"/>
  <c r="H11" i="195"/>
  <c r="G11" i="195"/>
  <c r="F11" i="195"/>
  <c r="M11" i="195" s="1"/>
  <c r="E11" i="195"/>
  <c r="D11" i="195"/>
  <c r="L10" i="195"/>
  <c r="K10" i="195"/>
  <c r="J10" i="195"/>
  <c r="I10" i="195"/>
  <c r="H10" i="195"/>
  <c r="G10" i="195"/>
  <c r="F10" i="195"/>
  <c r="E10" i="195"/>
  <c r="D10" i="195"/>
  <c r="L9" i="195"/>
  <c r="K9" i="195"/>
  <c r="J9" i="195"/>
  <c r="I9" i="195"/>
  <c r="H9" i="195"/>
  <c r="G9" i="195"/>
  <c r="F9" i="195"/>
  <c r="E9" i="195"/>
  <c r="D9" i="195"/>
  <c r="L8" i="195"/>
  <c r="K8" i="195"/>
  <c r="J8" i="195"/>
  <c r="I8" i="195"/>
  <c r="H8" i="195"/>
  <c r="G8" i="195"/>
  <c r="F8" i="195"/>
  <c r="E8" i="195"/>
  <c r="D8" i="195"/>
  <c r="L7" i="195"/>
  <c r="K7" i="195"/>
  <c r="J7" i="195"/>
  <c r="I7" i="195"/>
  <c r="H7" i="195"/>
  <c r="G7" i="195"/>
  <c r="F7" i="195"/>
  <c r="E7" i="195"/>
  <c r="D7" i="195"/>
  <c r="A1" i="195"/>
  <c r="N42" i="194"/>
  <c r="M42" i="194"/>
  <c r="L41" i="194"/>
  <c r="K41" i="194"/>
  <c r="J41" i="194"/>
  <c r="I41" i="194"/>
  <c r="H41" i="194"/>
  <c r="F41" i="194"/>
  <c r="M41" i="194" s="1"/>
  <c r="E41" i="194"/>
  <c r="D41" i="194"/>
  <c r="G40" i="194"/>
  <c r="G43" i="194" s="1"/>
  <c r="C40" i="194"/>
  <c r="C43" i="194" s="1"/>
  <c r="L39" i="194"/>
  <c r="K39" i="194"/>
  <c r="J39" i="194"/>
  <c r="I39" i="194"/>
  <c r="H39" i="194"/>
  <c r="F39" i="194"/>
  <c r="M39" i="194" s="1"/>
  <c r="E39" i="194"/>
  <c r="D39" i="194"/>
  <c r="L38" i="194"/>
  <c r="K38" i="194"/>
  <c r="J38" i="194"/>
  <c r="I38" i="194"/>
  <c r="H38" i="194"/>
  <c r="F38" i="194"/>
  <c r="M38" i="194" s="1"/>
  <c r="E38" i="194"/>
  <c r="D38" i="194"/>
  <c r="L37" i="194"/>
  <c r="K37" i="194"/>
  <c r="J37" i="194"/>
  <c r="I37" i="194"/>
  <c r="H37" i="194"/>
  <c r="F37" i="194"/>
  <c r="E37" i="194"/>
  <c r="D37" i="194"/>
  <c r="L36" i="194"/>
  <c r="K36" i="194"/>
  <c r="J36" i="194"/>
  <c r="I36" i="194"/>
  <c r="H36" i="194"/>
  <c r="F36" i="194"/>
  <c r="E36" i="194"/>
  <c r="D36" i="194"/>
  <c r="L35" i="194"/>
  <c r="K35" i="194"/>
  <c r="J35" i="194"/>
  <c r="I35" i="194"/>
  <c r="H35" i="194"/>
  <c r="F35" i="194"/>
  <c r="M35" i="194" s="1"/>
  <c r="E35" i="194"/>
  <c r="D35" i="194"/>
  <c r="L34" i="194"/>
  <c r="K34" i="194"/>
  <c r="J34" i="194"/>
  <c r="I34" i="194"/>
  <c r="H34" i="194"/>
  <c r="F34" i="194"/>
  <c r="E34" i="194"/>
  <c r="D34" i="194"/>
  <c r="L33" i="194"/>
  <c r="K33" i="194"/>
  <c r="J33" i="194"/>
  <c r="I33" i="194"/>
  <c r="H33" i="194"/>
  <c r="F33" i="194"/>
  <c r="M33" i="194" s="1"/>
  <c r="E33" i="194"/>
  <c r="D33" i="194"/>
  <c r="L32" i="194"/>
  <c r="K32" i="194"/>
  <c r="J32" i="194"/>
  <c r="I32" i="194"/>
  <c r="H32" i="194"/>
  <c r="F32" i="194"/>
  <c r="M32" i="194" s="1"/>
  <c r="E32" i="194"/>
  <c r="D32" i="194"/>
  <c r="L31" i="194"/>
  <c r="K31" i="194"/>
  <c r="J31" i="194"/>
  <c r="I31" i="194"/>
  <c r="H31" i="194"/>
  <c r="F31" i="194"/>
  <c r="M31" i="194" s="1"/>
  <c r="E31" i="194"/>
  <c r="D31" i="194"/>
  <c r="L30" i="194"/>
  <c r="K30" i="194"/>
  <c r="J30" i="194"/>
  <c r="I30" i="194"/>
  <c r="H30" i="194"/>
  <c r="F30" i="194"/>
  <c r="M30" i="194" s="1"/>
  <c r="E30" i="194"/>
  <c r="D30" i="194"/>
  <c r="L29" i="194"/>
  <c r="K29" i="194"/>
  <c r="J29" i="194"/>
  <c r="I29" i="194"/>
  <c r="H29" i="194"/>
  <c r="F29" i="194"/>
  <c r="E29" i="194"/>
  <c r="D29" i="194"/>
  <c r="L28" i="194"/>
  <c r="K28" i="194"/>
  <c r="J28" i="194"/>
  <c r="I28" i="194"/>
  <c r="H28" i="194"/>
  <c r="F28" i="194"/>
  <c r="M28" i="194" s="1"/>
  <c r="E28" i="194"/>
  <c r="D28" i="194"/>
  <c r="L27" i="194"/>
  <c r="K27" i="194"/>
  <c r="J27" i="194"/>
  <c r="I27" i="194"/>
  <c r="H27" i="194"/>
  <c r="F27" i="194"/>
  <c r="M27" i="194" s="1"/>
  <c r="E27" i="194"/>
  <c r="D27" i="194"/>
  <c r="L26" i="194"/>
  <c r="K26" i="194"/>
  <c r="J26" i="194"/>
  <c r="I26" i="194"/>
  <c r="H26" i="194"/>
  <c r="F26" i="194"/>
  <c r="E26" i="194"/>
  <c r="D26" i="194"/>
  <c r="L25" i="194"/>
  <c r="K25" i="194"/>
  <c r="J25" i="194"/>
  <c r="I25" i="194"/>
  <c r="H25" i="194"/>
  <c r="F25" i="194"/>
  <c r="M25" i="194" s="1"/>
  <c r="E25" i="194"/>
  <c r="D25" i="194"/>
  <c r="L24" i="194"/>
  <c r="K24" i="194"/>
  <c r="J24" i="194"/>
  <c r="I24" i="194"/>
  <c r="H24" i="194"/>
  <c r="F24" i="194"/>
  <c r="M24" i="194" s="1"/>
  <c r="E24" i="194"/>
  <c r="D24" i="194"/>
  <c r="L23" i="194"/>
  <c r="K23" i="194"/>
  <c r="J23" i="194"/>
  <c r="I23" i="194"/>
  <c r="H23" i="194"/>
  <c r="F23" i="194"/>
  <c r="E23" i="194"/>
  <c r="D23" i="194"/>
  <c r="L22" i="194"/>
  <c r="K22" i="194"/>
  <c r="J22" i="194"/>
  <c r="I22" i="194"/>
  <c r="H22" i="194"/>
  <c r="F22" i="194"/>
  <c r="M22" i="194" s="1"/>
  <c r="E22" i="194"/>
  <c r="D22" i="194"/>
  <c r="L21" i="194"/>
  <c r="K21" i="194"/>
  <c r="J21" i="194"/>
  <c r="I21" i="194"/>
  <c r="H21" i="194"/>
  <c r="F21" i="194"/>
  <c r="E21" i="194"/>
  <c r="D21" i="194"/>
  <c r="L20" i="194"/>
  <c r="K20" i="194"/>
  <c r="J20" i="194"/>
  <c r="I20" i="194"/>
  <c r="H20" i="194"/>
  <c r="F20" i="194"/>
  <c r="M20" i="194" s="1"/>
  <c r="E20" i="194"/>
  <c r="D20" i="194"/>
  <c r="L19" i="194"/>
  <c r="K19" i="194"/>
  <c r="J19" i="194"/>
  <c r="I19" i="194"/>
  <c r="H19" i="194"/>
  <c r="F19" i="194"/>
  <c r="E19" i="194"/>
  <c r="D19" i="194"/>
  <c r="L18" i="194"/>
  <c r="K18" i="194"/>
  <c r="J18" i="194"/>
  <c r="I18" i="194"/>
  <c r="H18" i="194"/>
  <c r="F18" i="194"/>
  <c r="E18" i="194"/>
  <c r="D18" i="194"/>
  <c r="L17" i="194"/>
  <c r="K17" i="194"/>
  <c r="J17" i="194"/>
  <c r="I17" i="194"/>
  <c r="H17" i="194"/>
  <c r="F17" i="194"/>
  <c r="M17" i="194" s="1"/>
  <c r="E17" i="194"/>
  <c r="D17" i="194"/>
  <c r="L16" i="194"/>
  <c r="K16" i="194"/>
  <c r="J16" i="194"/>
  <c r="I16" i="194"/>
  <c r="H16" i="194"/>
  <c r="F16" i="194"/>
  <c r="E16" i="194"/>
  <c r="D16" i="194"/>
  <c r="L15" i="194"/>
  <c r="K15" i="194"/>
  <c r="J15" i="194"/>
  <c r="I15" i="194"/>
  <c r="H15" i="194"/>
  <c r="F15" i="194"/>
  <c r="E15" i="194"/>
  <c r="D15" i="194"/>
  <c r="L14" i="194"/>
  <c r="K14" i="194"/>
  <c r="J14" i="194"/>
  <c r="I14" i="194"/>
  <c r="H14" i="194"/>
  <c r="F14" i="194"/>
  <c r="M14" i="194" s="1"/>
  <c r="E14" i="194"/>
  <c r="D14" i="194"/>
  <c r="L13" i="194"/>
  <c r="K13" i="194"/>
  <c r="J13" i="194"/>
  <c r="I13" i="194"/>
  <c r="H13" i="194"/>
  <c r="F13" i="194"/>
  <c r="E13" i="194"/>
  <c r="D13" i="194"/>
  <c r="L12" i="194"/>
  <c r="K12" i="194"/>
  <c r="J12" i="194"/>
  <c r="I12" i="194"/>
  <c r="H12" i="194"/>
  <c r="F12" i="194"/>
  <c r="E12" i="194"/>
  <c r="D12" i="194"/>
  <c r="L11" i="194"/>
  <c r="K11" i="194"/>
  <c r="J11" i="194"/>
  <c r="I11" i="194"/>
  <c r="H11" i="194"/>
  <c r="F11" i="194"/>
  <c r="M11" i="194" s="1"/>
  <c r="E11" i="194"/>
  <c r="D11" i="194"/>
  <c r="L10" i="194"/>
  <c r="K10" i="194"/>
  <c r="J10" i="194"/>
  <c r="I10" i="194"/>
  <c r="H10" i="194"/>
  <c r="F10" i="194"/>
  <c r="E10" i="194"/>
  <c r="D10" i="194"/>
  <c r="L9" i="194"/>
  <c r="K9" i="194"/>
  <c r="J9" i="194"/>
  <c r="I9" i="194"/>
  <c r="H9" i="194"/>
  <c r="F9" i="194"/>
  <c r="M9" i="194" s="1"/>
  <c r="E9" i="194"/>
  <c r="D9" i="194"/>
  <c r="L8" i="194"/>
  <c r="K8" i="194"/>
  <c r="J8" i="194"/>
  <c r="I8" i="194"/>
  <c r="H8" i="194"/>
  <c r="F8" i="194"/>
  <c r="E8" i="194"/>
  <c r="D8" i="194"/>
  <c r="L7" i="194"/>
  <c r="K7" i="194"/>
  <c r="J7" i="194"/>
  <c r="I7" i="194"/>
  <c r="H7" i="194"/>
  <c r="F7" i="194"/>
  <c r="M7" i="194" s="1"/>
  <c r="E7" i="194"/>
  <c r="D7" i="194"/>
  <c r="A1" i="194"/>
  <c r="N42" i="193"/>
  <c r="M42" i="193"/>
  <c r="L41" i="193"/>
  <c r="K41" i="193"/>
  <c r="J41" i="193"/>
  <c r="I41" i="193"/>
  <c r="H41" i="193"/>
  <c r="G41" i="193"/>
  <c r="F41" i="193"/>
  <c r="E41" i="193"/>
  <c r="D41" i="193"/>
  <c r="G40" i="193"/>
  <c r="C40" i="193"/>
  <c r="C43" i="193" s="1"/>
  <c r="L39" i="193"/>
  <c r="K39" i="193"/>
  <c r="J39" i="193"/>
  <c r="I39" i="193"/>
  <c r="H39" i="193"/>
  <c r="F39" i="193"/>
  <c r="M39" i="193" s="1"/>
  <c r="E39" i="193"/>
  <c r="D39" i="193"/>
  <c r="L38" i="193"/>
  <c r="K38" i="193"/>
  <c r="J38" i="193"/>
  <c r="I38" i="193"/>
  <c r="H38" i="193"/>
  <c r="F38" i="193"/>
  <c r="M38" i="193" s="1"/>
  <c r="E38" i="193"/>
  <c r="D38" i="193"/>
  <c r="L37" i="193"/>
  <c r="K37" i="193"/>
  <c r="J37" i="193"/>
  <c r="I37" i="193"/>
  <c r="H37" i="193"/>
  <c r="F37" i="193"/>
  <c r="E37" i="193"/>
  <c r="D37" i="193"/>
  <c r="L36" i="193"/>
  <c r="K36" i="193"/>
  <c r="J36" i="193"/>
  <c r="I36" i="193"/>
  <c r="H36" i="193"/>
  <c r="F36" i="193"/>
  <c r="E36" i="193"/>
  <c r="D36" i="193"/>
  <c r="L35" i="193"/>
  <c r="K35" i="193"/>
  <c r="J35" i="193"/>
  <c r="I35" i="193"/>
  <c r="H35" i="193"/>
  <c r="F35" i="193"/>
  <c r="E35" i="193"/>
  <c r="D35" i="193"/>
  <c r="L34" i="193"/>
  <c r="K34" i="193"/>
  <c r="J34" i="193"/>
  <c r="I34" i="193"/>
  <c r="H34" i="193"/>
  <c r="F34" i="193"/>
  <c r="M34" i="193" s="1"/>
  <c r="E34" i="193"/>
  <c r="D34" i="193"/>
  <c r="L33" i="193"/>
  <c r="K33" i="193"/>
  <c r="J33" i="193"/>
  <c r="I33" i="193"/>
  <c r="H33" i="193"/>
  <c r="F33" i="193"/>
  <c r="M33" i="193" s="1"/>
  <c r="E33" i="193"/>
  <c r="D33" i="193"/>
  <c r="L32" i="193"/>
  <c r="K32" i="193"/>
  <c r="J32" i="193"/>
  <c r="I32" i="193"/>
  <c r="H32" i="193"/>
  <c r="F32" i="193"/>
  <c r="E32" i="193"/>
  <c r="D32" i="193"/>
  <c r="L31" i="193"/>
  <c r="K31" i="193"/>
  <c r="J31" i="193"/>
  <c r="I31" i="193"/>
  <c r="H31" i="193"/>
  <c r="F31" i="193"/>
  <c r="M31" i="193" s="1"/>
  <c r="E31" i="193"/>
  <c r="D31" i="193"/>
  <c r="L30" i="193"/>
  <c r="K30" i="193"/>
  <c r="J30" i="193"/>
  <c r="I30" i="193"/>
  <c r="H30" i="193"/>
  <c r="F30" i="193"/>
  <c r="M30" i="193" s="1"/>
  <c r="E30" i="193"/>
  <c r="D30" i="193"/>
  <c r="L29" i="193"/>
  <c r="K29" i="193"/>
  <c r="J29" i="193"/>
  <c r="I29" i="193"/>
  <c r="H29" i="193"/>
  <c r="F29" i="193"/>
  <c r="E29" i="193"/>
  <c r="D29" i="193"/>
  <c r="L28" i="193"/>
  <c r="K28" i="193"/>
  <c r="J28" i="193"/>
  <c r="I28" i="193"/>
  <c r="H28" i="193"/>
  <c r="F28" i="193"/>
  <c r="E28" i="193"/>
  <c r="D28" i="193"/>
  <c r="L27" i="193"/>
  <c r="K27" i="193"/>
  <c r="J27" i="193"/>
  <c r="I27" i="193"/>
  <c r="H27" i="193"/>
  <c r="F27" i="193"/>
  <c r="M27" i="193" s="1"/>
  <c r="E27" i="193"/>
  <c r="D27" i="193"/>
  <c r="M26" i="193"/>
  <c r="L26" i="193"/>
  <c r="K26" i="193"/>
  <c r="J26" i="193"/>
  <c r="I26" i="193"/>
  <c r="H26" i="193"/>
  <c r="F26" i="193"/>
  <c r="E26" i="193"/>
  <c r="D26" i="193"/>
  <c r="N26" i="193" s="1"/>
  <c r="L25" i="193"/>
  <c r="K25" i="193"/>
  <c r="J25" i="193"/>
  <c r="I25" i="193"/>
  <c r="H25" i="193"/>
  <c r="F25" i="193"/>
  <c r="E25" i="193"/>
  <c r="D25" i="193"/>
  <c r="L24" i="193"/>
  <c r="K24" i="193"/>
  <c r="J24" i="193"/>
  <c r="I24" i="193"/>
  <c r="H24" i="193"/>
  <c r="F24" i="193"/>
  <c r="E24" i="193"/>
  <c r="D24" i="193"/>
  <c r="L23" i="193"/>
  <c r="K23" i="193"/>
  <c r="J23" i="193"/>
  <c r="I23" i="193"/>
  <c r="H23" i="193"/>
  <c r="F23" i="193"/>
  <c r="M23" i="193" s="1"/>
  <c r="E23" i="193"/>
  <c r="D23" i="193"/>
  <c r="L22" i="193"/>
  <c r="K22" i="193"/>
  <c r="J22" i="193"/>
  <c r="I22" i="193"/>
  <c r="H22" i="193"/>
  <c r="F22" i="193"/>
  <c r="E22" i="193"/>
  <c r="D22" i="193"/>
  <c r="L21" i="193"/>
  <c r="K21" i="193"/>
  <c r="J21" i="193"/>
  <c r="I21" i="193"/>
  <c r="H21" i="193"/>
  <c r="F21" i="193"/>
  <c r="M21" i="193" s="1"/>
  <c r="E21" i="193"/>
  <c r="D21" i="193"/>
  <c r="L20" i="193"/>
  <c r="K20" i="193"/>
  <c r="J20" i="193"/>
  <c r="I20" i="193"/>
  <c r="H20" i="193"/>
  <c r="F20" i="193"/>
  <c r="M20" i="193" s="1"/>
  <c r="E20" i="193"/>
  <c r="D20" i="193"/>
  <c r="N20" i="193" s="1"/>
  <c r="L19" i="193"/>
  <c r="K19" i="193"/>
  <c r="J19" i="193"/>
  <c r="I19" i="193"/>
  <c r="H19" i="193"/>
  <c r="F19" i="193"/>
  <c r="E19" i="193"/>
  <c r="D19" i="193"/>
  <c r="L18" i="193"/>
  <c r="K18" i="193"/>
  <c r="J18" i="193"/>
  <c r="I18" i="193"/>
  <c r="H18" i="193"/>
  <c r="F18" i="193"/>
  <c r="M18" i="193" s="1"/>
  <c r="E18" i="193"/>
  <c r="D18" i="193"/>
  <c r="L17" i="193"/>
  <c r="K17" i="193"/>
  <c r="J17" i="193"/>
  <c r="I17" i="193"/>
  <c r="H17" i="193"/>
  <c r="F17" i="193"/>
  <c r="E17" i="193"/>
  <c r="D17" i="193"/>
  <c r="L16" i="193"/>
  <c r="K16" i="193"/>
  <c r="J16" i="193"/>
  <c r="I16" i="193"/>
  <c r="H16" i="193"/>
  <c r="F16" i="193"/>
  <c r="E16" i="193"/>
  <c r="D16" i="193"/>
  <c r="L15" i="193"/>
  <c r="K15" i="193"/>
  <c r="J15" i="193"/>
  <c r="I15" i="193"/>
  <c r="H15" i="193"/>
  <c r="F15" i="193"/>
  <c r="M15" i="193" s="1"/>
  <c r="E15" i="193"/>
  <c r="D15" i="193"/>
  <c r="L14" i="193"/>
  <c r="K14" i="193"/>
  <c r="J14" i="193"/>
  <c r="I14" i="193"/>
  <c r="H14" i="193"/>
  <c r="F14" i="193"/>
  <c r="E14" i="193"/>
  <c r="D14" i="193"/>
  <c r="L13" i="193"/>
  <c r="K13" i="193"/>
  <c r="J13" i="193"/>
  <c r="I13" i="193"/>
  <c r="H13" i="193"/>
  <c r="F13" i="193"/>
  <c r="M13" i="193" s="1"/>
  <c r="E13" i="193"/>
  <c r="D13" i="193"/>
  <c r="L12" i="193"/>
  <c r="K12" i="193"/>
  <c r="J12" i="193"/>
  <c r="I12" i="193"/>
  <c r="H12" i="193"/>
  <c r="F12" i="193"/>
  <c r="M12" i="193" s="1"/>
  <c r="E12" i="193"/>
  <c r="D12" i="193"/>
  <c r="L11" i="193"/>
  <c r="K11" i="193"/>
  <c r="J11" i="193"/>
  <c r="I11" i="193"/>
  <c r="H11" i="193"/>
  <c r="F11" i="193"/>
  <c r="E11" i="193"/>
  <c r="D11" i="193"/>
  <c r="L10" i="193"/>
  <c r="K10" i="193"/>
  <c r="J10" i="193"/>
  <c r="I10" i="193"/>
  <c r="H10" i="193"/>
  <c r="F10" i="193"/>
  <c r="E10" i="193"/>
  <c r="D10" i="193"/>
  <c r="L9" i="193"/>
  <c r="K9" i="193"/>
  <c r="J9" i="193"/>
  <c r="I9" i="193"/>
  <c r="H9" i="193"/>
  <c r="F9" i="193"/>
  <c r="E9" i="193"/>
  <c r="D9" i="193"/>
  <c r="L8" i="193"/>
  <c r="K8" i="193"/>
  <c r="J8" i="193"/>
  <c r="I8" i="193"/>
  <c r="H8" i="193"/>
  <c r="F8" i="193"/>
  <c r="M8" i="193" s="1"/>
  <c r="E8" i="193"/>
  <c r="D8" i="193"/>
  <c r="L7" i="193"/>
  <c r="K7" i="193"/>
  <c r="J7" i="193"/>
  <c r="I7" i="193"/>
  <c r="H7" i="193"/>
  <c r="F7" i="193"/>
  <c r="M7" i="193" s="1"/>
  <c r="E7" i="193"/>
  <c r="D7" i="193"/>
  <c r="A1" i="193"/>
  <c r="N42" i="192"/>
  <c r="M42" i="192"/>
  <c r="L41" i="192"/>
  <c r="K41" i="192"/>
  <c r="J41" i="192"/>
  <c r="I41" i="192"/>
  <c r="H41" i="192"/>
  <c r="G41" i="192"/>
  <c r="F41" i="192"/>
  <c r="M41" i="192" s="1"/>
  <c r="E41" i="192"/>
  <c r="D41" i="192"/>
  <c r="G40" i="192"/>
  <c r="C40" i="192"/>
  <c r="C43" i="192" s="1"/>
  <c r="L39" i="192"/>
  <c r="K39" i="192"/>
  <c r="J39" i="192"/>
  <c r="I39" i="192"/>
  <c r="H39" i="192"/>
  <c r="F39" i="192"/>
  <c r="E39" i="192"/>
  <c r="D39" i="192"/>
  <c r="L38" i="192"/>
  <c r="K38" i="192"/>
  <c r="J38" i="192"/>
  <c r="I38" i="192"/>
  <c r="H38" i="192"/>
  <c r="F38" i="192"/>
  <c r="M38" i="192" s="1"/>
  <c r="E38" i="192"/>
  <c r="D38" i="192"/>
  <c r="L37" i="192"/>
  <c r="K37" i="192"/>
  <c r="J37" i="192"/>
  <c r="I37" i="192"/>
  <c r="H37" i="192"/>
  <c r="F37" i="192"/>
  <c r="E37" i="192"/>
  <c r="D37" i="192"/>
  <c r="L36" i="192"/>
  <c r="K36" i="192"/>
  <c r="J36" i="192"/>
  <c r="I36" i="192"/>
  <c r="H36" i="192"/>
  <c r="F36" i="192"/>
  <c r="M36" i="192" s="1"/>
  <c r="E36" i="192"/>
  <c r="D36" i="192"/>
  <c r="L35" i="192"/>
  <c r="K35" i="192"/>
  <c r="J35" i="192"/>
  <c r="I35" i="192"/>
  <c r="H35" i="192"/>
  <c r="F35" i="192"/>
  <c r="M35" i="192" s="1"/>
  <c r="E35" i="192"/>
  <c r="D35" i="192"/>
  <c r="L34" i="192"/>
  <c r="K34" i="192"/>
  <c r="J34" i="192"/>
  <c r="I34" i="192"/>
  <c r="H34" i="192"/>
  <c r="F34" i="192"/>
  <c r="E34" i="192"/>
  <c r="D34" i="192"/>
  <c r="L33" i="192"/>
  <c r="K33" i="192"/>
  <c r="J33" i="192"/>
  <c r="I33" i="192"/>
  <c r="H33" i="192"/>
  <c r="F33" i="192"/>
  <c r="E33" i="192"/>
  <c r="D33" i="192"/>
  <c r="L32" i="192"/>
  <c r="K32" i="192"/>
  <c r="J32" i="192"/>
  <c r="I32" i="192"/>
  <c r="H32" i="192"/>
  <c r="F32" i="192"/>
  <c r="M32" i="192" s="1"/>
  <c r="E32" i="192"/>
  <c r="D32" i="192"/>
  <c r="L31" i="192"/>
  <c r="K31" i="192"/>
  <c r="J31" i="192"/>
  <c r="I31" i="192"/>
  <c r="H31" i="192"/>
  <c r="F31" i="192"/>
  <c r="M31" i="192" s="1"/>
  <c r="E31" i="192"/>
  <c r="D31" i="192"/>
  <c r="L30" i="192"/>
  <c r="K30" i="192"/>
  <c r="J30" i="192"/>
  <c r="I30" i="192"/>
  <c r="H30" i="192"/>
  <c r="F30" i="192"/>
  <c r="E30" i="192"/>
  <c r="D30" i="192"/>
  <c r="L29" i="192"/>
  <c r="K29" i="192"/>
  <c r="J29" i="192"/>
  <c r="I29" i="192"/>
  <c r="H29" i="192"/>
  <c r="F29" i="192"/>
  <c r="E29" i="192"/>
  <c r="D29" i="192"/>
  <c r="L28" i="192"/>
  <c r="K28" i="192"/>
  <c r="J28" i="192"/>
  <c r="I28" i="192"/>
  <c r="H28" i="192"/>
  <c r="F28" i="192"/>
  <c r="M28" i="192" s="1"/>
  <c r="E28" i="192"/>
  <c r="D28" i="192"/>
  <c r="L27" i="192"/>
  <c r="K27" i="192"/>
  <c r="J27" i="192"/>
  <c r="I27" i="192"/>
  <c r="H27" i="192"/>
  <c r="F27" i="192"/>
  <c r="E27" i="192"/>
  <c r="D27" i="192"/>
  <c r="L26" i="192"/>
  <c r="K26" i="192"/>
  <c r="J26" i="192"/>
  <c r="I26" i="192"/>
  <c r="H26" i="192"/>
  <c r="F26" i="192"/>
  <c r="E26" i="192"/>
  <c r="D26" i="192"/>
  <c r="L25" i="192"/>
  <c r="K25" i="192"/>
  <c r="J25" i="192"/>
  <c r="I25" i="192"/>
  <c r="H25" i="192"/>
  <c r="F25" i="192"/>
  <c r="M25" i="192" s="1"/>
  <c r="E25" i="192"/>
  <c r="D25" i="192"/>
  <c r="L24" i="192"/>
  <c r="K24" i="192"/>
  <c r="J24" i="192"/>
  <c r="I24" i="192"/>
  <c r="H24" i="192"/>
  <c r="F24" i="192"/>
  <c r="E24" i="192"/>
  <c r="D24" i="192"/>
  <c r="L23" i="192"/>
  <c r="K23" i="192"/>
  <c r="J23" i="192"/>
  <c r="I23" i="192"/>
  <c r="H23" i="192"/>
  <c r="F23" i="192"/>
  <c r="M23" i="192" s="1"/>
  <c r="E23" i="192"/>
  <c r="D23" i="192"/>
  <c r="L22" i="192"/>
  <c r="K22" i="192"/>
  <c r="J22" i="192"/>
  <c r="I22" i="192"/>
  <c r="H22" i="192"/>
  <c r="F22" i="192"/>
  <c r="E22" i="192"/>
  <c r="D22" i="192"/>
  <c r="L21" i="192"/>
  <c r="K21" i="192"/>
  <c r="J21" i="192"/>
  <c r="I21" i="192"/>
  <c r="H21" i="192"/>
  <c r="F21" i="192"/>
  <c r="M21" i="192" s="1"/>
  <c r="E21" i="192"/>
  <c r="D21" i="192"/>
  <c r="L20" i="192"/>
  <c r="K20" i="192"/>
  <c r="J20" i="192"/>
  <c r="I20" i="192"/>
  <c r="H20" i="192"/>
  <c r="F20" i="192"/>
  <c r="E20" i="192"/>
  <c r="D20" i="192"/>
  <c r="L19" i="192"/>
  <c r="K19" i="192"/>
  <c r="J19" i="192"/>
  <c r="I19" i="192"/>
  <c r="H19" i="192"/>
  <c r="F19" i="192"/>
  <c r="E19" i="192"/>
  <c r="D19" i="192"/>
  <c r="L18" i="192"/>
  <c r="K18" i="192"/>
  <c r="J18" i="192"/>
  <c r="I18" i="192"/>
  <c r="H18" i="192"/>
  <c r="F18" i="192"/>
  <c r="E18" i="192"/>
  <c r="D18" i="192"/>
  <c r="L17" i="192"/>
  <c r="K17" i="192"/>
  <c r="J17" i="192"/>
  <c r="I17" i="192"/>
  <c r="H17" i="192"/>
  <c r="F17" i="192"/>
  <c r="E17" i="192"/>
  <c r="D17" i="192"/>
  <c r="L16" i="192"/>
  <c r="K16" i="192"/>
  <c r="J16" i="192"/>
  <c r="I16" i="192"/>
  <c r="H16" i="192"/>
  <c r="F16" i="192"/>
  <c r="M16" i="192" s="1"/>
  <c r="E16" i="192"/>
  <c r="D16" i="192"/>
  <c r="L15" i="192"/>
  <c r="K15" i="192"/>
  <c r="J15" i="192"/>
  <c r="I15" i="192"/>
  <c r="H15" i="192"/>
  <c r="F15" i="192"/>
  <c r="M15" i="192" s="1"/>
  <c r="E15" i="192"/>
  <c r="D15" i="192"/>
  <c r="L14" i="192"/>
  <c r="K14" i="192"/>
  <c r="J14" i="192"/>
  <c r="I14" i="192"/>
  <c r="H14" i="192"/>
  <c r="F14" i="192"/>
  <c r="E14" i="192"/>
  <c r="D14" i="192"/>
  <c r="L13" i="192"/>
  <c r="K13" i="192"/>
  <c r="J13" i="192"/>
  <c r="I13" i="192"/>
  <c r="H13" i="192"/>
  <c r="F13" i="192"/>
  <c r="M13" i="192" s="1"/>
  <c r="E13" i="192"/>
  <c r="D13" i="192"/>
  <c r="L12" i="192"/>
  <c r="K12" i="192"/>
  <c r="J12" i="192"/>
  <c r="I12" i="192"/>
  <c r="H12" i="192"/>
  <c r="F12" i="192"/>
  <c r="M12" i="192" s="1"/>
  <c r="E12" i="192"/>
  <c r="D12" i="192"/>
  <c r="L11" i="192"/>
  <c r="K11" i="192"/>
  <c r="J11" i="192"/>
  <c r="I11" i="192"/>
  <c r="H11" i="192"/>
  <c r="F11" i="192"/>
  <c r="M11" i="192" s="1"/>
  <c r="E11" i="192"/>
  <c r="D11" i="192"/>
  <c r="L10" i="192"/>
  <c r="K10" i="192"/>
  <c r="J10" i="192"/>
  <c r="I10" i="192"/>
  <c r="H10" i="192"/>
  <c r="F10" i="192"/>
  <c r="E10" i="192"/>
  <c r="D10" i="192"/>
  <c r="L9" i="192"/>
  <c r="K9" i="192"/>
  <c r="J9" i="192"/>
  <c r="I9" i="192"/>
  <c r="H9" i="192"/>
  <c r="F9" i="192"/>
  <c r="E9" i="192"/>
  <c r="D9" i="192"/>
  <c r="L8" i="192"/>
  <c r="K8" i="192"/>
  <c r="J8" i="192"/>
  <c r="I8" i="192"/>
  <c r="H8" i="192"/>
  <c r="F8" i="192"/>
  <c r="M8" i="192" s="1"/>
  <c r="E8" i="192"/>
  <c r="D8" i="192"/>
  <c r="L7" i="192"/>
  <c r="K7" i="192"/>
  <c r="J7" i="192"/>
  <c r="I7" i="192"/>
  <c r="H7" i="192"/>
  <c r="F7" i="192"/>
  <c r="E7" i="192"/>
  <c r="D7" i="192"/>
  <c r="A1" i="192"/>
  <c r="N42" i="191"/>
  <c r="M42" i="191"/>
  <c r="L41" i="191"/>
  <c r="K41" i="191"/>
  <c r="J41" i="191"/>
  <c r="I41" i="191"/>
  <c r="H41" i="191"/>
  <c r="G41" i="191"/>
  <c r="F41" i="191"/>
  <c r="M41" i="191" s="1"/>
  <c r="E41" i="191"/>
  <c r="D41" i="191"/>
  <c r="G40" i="191"/>
  <c r="C40" i="191"/>
  <c r="C43" i="191" s="1"/>
  <c r="L39" i="191"/>
  <c r="K39" i="191"/>
  <c r="J39" i="191"/>
  <c r="I39" i="191"/>
  <c r="H39" i="191"/>
  <c r="F39" i="191"/>
  <c r="M39" i="191" s="1"/>
  <c r="E39" i="191"/>
  <c r="D39" i="191"/>
  <c r="L38" i="191"/>
  <c r="K38" i="191"/>
  <c r="J38" i="191"/>
  <c r="I38" i="191"/>
  <c r="H38" i="191"/>
  <c r="F38" i="191"/>
  <c r="E38" i="191"/>
  <c r="D38" i="191"/>
  <c r="L37" i="191"/>
  <c r="K37" i="191"/>
  <c r="J37" i="191"/>
  <c r="I37" i="191"/>
  <c r="H37" i="191"/>
  <c r="F37" i="191"/>
  <c r="M37" i="191" s="1"/>
  <c r="E37" i="191"/>
  <c r="D37" i="191"/>
  <c r="L36" i="191"/>
  <c r="K36" i="191"/>
  <c r="J36" i="191"/>
  <c r="I36" i="191"/>
  <c r="H36" i="191"/>
  <c r="F36" i="191"/>
  <c r="M36" i="191" s="1"/>
  <c r="E36" i="191"/>
  <c r="D36" i="191"/>
  <c r="L35" i="191"/>
  <c r="K35" i="191"/>
  <c r="J35" i="191"/>
  <c r="I35" i="191"/>
  <c r="H35" i="191"/>
  <c r="F35" i="191"/>
  <c r="E35" i="191"/>
  <c r="D35" i="191"/>
  <c r="L34" i="191"/>
  <c r="K34" i="191"/>
  <c r="J34" i="191"/>
  <c r="I34" i="191"/>
  <c r="H34" i="191"/>
  <c r="F34" i="191"/>
  <c r="E34" i="191"/>
  <c r="D34" i="191"/>
  <c r="L33" i="191"/>
  <c r="K33" i="191"/>
  <c r="J33" i="191"/>
  <c r="I33" i="191"/>
  <c r="H33" i="191"/>
  <c r="F33" i="191"/>
  <c r="E33" i="191"/>
  <c r="D33" i="191"/>
  <c r="L32" i="191"/>
  <c r="K32" i="191"/>
  <c r="J32" i="191"/>
  <c r="I32" i="191"/>
  <c r="H32" i="191"/>
  <c r="F32" i="191"/>
  <c r="M32" i="191" s="1"/>
  <c r="E32" i="191"/>
  <c r="D32" i="191"/>
  <c r="L31" i="191"/>
  <c r="K31" i="191"/>
  <c r="J31" i="191"/>
  <c r="I31" i="191"/>
  <c r="H31" i="191"/>
  <c r="F31" i="191"/>
  <c r="E31" i="191"/>
  <c r="D31" i="191"/>
  <c r="L30" i="191"/>
  <c r="K30" i="191"/>
  <c r="J30" i="191"/>
  <c r="I30" i="191"/>
  <c r="H30" i="191"/>
  <c r="F30" i="191"/>
  <c r="E30" i="191"/>
  <c r="D30" i="191"/>
  <c r="L29" i="191"/>
  <c r="K29" i="191"/>
  <c r="J29" i="191"/>
  <c r="I29" i="191"/>
  <c r="H29" i="191"/>
  <c r="F29" i="191"/>
  <c r="E29" i="191"/>
  <c r="D29" i="191"/>
  <c r="L28" i="191"/>
  <c r="K28" i="191"/>
  <c r="J28" i="191"/>
  <c r="I28" i="191"/>
  <c r="H28" i="191"/>
  <c r="F28" i="191"/>
  <c r="M28" i="191" s="1"/>
  <c r="E28" i="191"/>
  <c r="D28" i="191"/>
  <c r="L27" i="191"/>
  <c r="K27" i="191"/>
  <c r="J27" i="191"/>
  <c r="I27" i="191"/>
  <c r="H27" i="191"/>
  <c r="F27" i="191"/>
  <c r="E27" i="191"/>
  <c r="D27" i="191"/>
  <c r="L26" i="191"/>
  <c r="K26" i="191"/>
  <c r="J26" i="191"/>
  <c r="I26" i="191"/>
  <c r="H26" i="191"/>
  <c r="F26" i="191"/>
  <c r="E26" i="191"/>
  <c r="D26" i="191"/>
  <c r="L25" i="191"/>
  <c r="K25" i="191"/>
  <c r="J25" i="191"/>
  <c r="I25" i="191"/>
  <c r="H25" i="191"/>
  <c r="F25" i="191"/>
  <c r="M25" i="191" s="1"/>
  <c r="E25" i="191"/>
  <c r="D25" i="191"/>
  <c r="L24" i="191"/>
  <c r="K24" i="191"/>
  <c r="J24" i="191"/>
  <c r="I24" i="191"/>
  <c r="H24" i="191"/>
  <c r="F24" i="191"/>
  <c r="E24" i="191"/>
  <c r="D24" i="191"/>
  <c r="L23" i="191"/>
  <c r="K23" i="191"/>
  <c r="J23" i="191"/>
  <c r="I23" i="191"/>
  <c r="H23" i="191"/>
  <c r="F23" i="191"/>
  <c r="M23" i="191" s="1"/>
  <c r="E23" i="191"/>
  <c r="D23" i="191"/>
  <c r="L22" i="191"/>
  <c r="K22" i="191"/>
  <c r="J22" i="191"/>
  <c r="I22" i="191"/>
  <c r="H22" i="191"/>
  <c r="F22" i="191"/>
  <c r="M22" i="191" s="1"/>
  <c r="E22" i="191"/>
  <c r="D22" i="191"/>
  <c r="L21" i="191"/>
  <c r="K21" i="191"/>
  <c r="J21" i="191"/>
  <c r="I21" i="191"/>
  <c r="H21" i="191"/>
  <c r="F21" i="191"/>
  <c r="M21" i="191" s="1"/>
  <c r="E21" i="191"/>
  <c r="D21" i="191"/>
  <c r="L20" i="191"/>
  <c r="K20" i="191"/>
  <c r="J20" i="191"/>
  <c r="I20" i="191"/>
  <c r="H20" i="191"/>
  <c r="F20" i="191"/>
  <c r="E20" i="191"/>
  <c r="D20" i="191"/>
  <c r="L19" i="191"/>
  <c r="K19" i="191"/>
  <c r="J19" i="191"/>
  <c r="I19" i="191"/>
  <c r="H19" i="191"/>
  <c r="F19" i="191"/>
  <c r="E19" i="191"/>
  <c r="D19" i="191"/>
  <c r="L18" i="191"/>
  <c r="K18" i="191"/>
  <c r="J18" i="191"/>
  <c r="I18" i="191"/>
  <c r="H18" i="191"/>
  <c r="F18" i="191"/>
  <c r="E18" i="191"/>
  <c r="D18" i="191"/>
  <c r="L17" i="191"/>
  <c r="K17" i="191"/>
  <c r="J17" i="191"/>
  <c r="I17" i="191"/>
  <c r="H17" i="191"/>
  <c r="F17" i="191"/>
  <c r="M17" i="191" s="1"/>
  <c r="E17" i="191"/>
  <c r="D17" i="191"/>
  <c r="L16" i="191"/>
  <c r="K16" i="191"/>
  <c r="J16" i="191"/>
  <c r="I16" i="191"/>
  <c r="H16" i="191"/>
  <c r="F16" i="191"/>
  <c r="M16" i="191" s="1"/>
  <c r="E16" i="191"/>
  <c r="D16" i="191"/>
  <c r="L15" i="191"/>
  <c r="K15" i="191"/>
  <c r="J15" i="191"/>
  <c r="I15" i="191"/>
  <c r="H15" i="191"/>
  <c r="F15" i="191"/>
  <c r="M15" i="191" s="1"/>
  <c r="E15" i="191"/>
  <c r="D15" i="191"/>
  <c r="L14" i="191"/>
  <c r="K14" i="191"/>
  <c r="J14" i="191"/>
  <c r="I14" i="191"/>
  <c r="H14" i="191"/>
  <c r="F14" i="191"/>
  <c r="M14" i="191" s="1"/>
  <c r="E14" i="191"/>
  <c r="D14" i="191"/>
  <c r="L13" i="191"/>
  <c r="K13" i="191"/>
  <c r="J13" i="191"/>
  <c r="I13" i="191"/>
  <c r="H13" i="191"/>
  <c r="F13" i="191"/>
  <c r="M13" i="191" s="1"/>
  <c r="E13" i="191"/>
  <c r="D13" i="191"/>
  <c r="L12" i="191"/>
  <c r="K12" i="191"/>
  <c r="J12" i="191"/>
  <c r="I12" i="191"/>
  <c r="H12" i="191"/>
  <c r="F12" i="191"/>
  <c r="M12" i="191" s="1"/>
  <c r="E12" i="191"/>
  <c r="D12" i="191"/>
  <c r="L11" i="191"/>
  <c r="K11" i="191"/>
  <c r="J11" i="191"/>
  <c r="I11" i="191"/>
  <c r="H11" i="191"/>
  <c r="F11" i="191"/>
  <c r="M11" i="191" s="1"/>
  <c r="E11" i="191"/>
  <c r="D11" i="191"/>
  <c r="L10" i="191"/>
  <c r="K10" i="191"/>
  <c r="J10" i="191"/>
  <c r="I10" i="191"/>
  <c r="H10" i="191"/>
  <c r="F10" i="191"/>
  <c r="M10" i="191" s="1"/>
  <c r="E10" i="191"/>
  <c r="D10" i="191"/>
  <c r="L9" i="191"/>
  <c r="K9" i="191"/>
  <c r="J9" i="191"/>
  <c r="I9" i="191"/>
  <c r="H9" i="191"/>
  <c r="F9" i="191"/>
  <c r="E9" i="191"/>
  <c r="D9" i="191"/>
  <c r="L8" i="191"/>
  <c r="K8" i="191"/>
  <c r="J8" i="191"/>
  <c r="I8" i="191"/>
  <c r="H8" i="191"/>
  <c r="F8" i="191"/>
  <c r="M8" i="191" s="1"/>
  <c r="E8" i="191"/>
  <c r="D8" i="191"/>
  <c r="L7" i="191"/>
  <c r="K7" i="191"/>
  <c r="J7" i="191"/>
  <c r="I7" i="191"/>
  <c r="H7" i="191"/>
  <c r="F7" i="191"/>
  <c r="M7" i="191" s="1"/>
  <c r="E7" i="191"/>
  <c r="D7" i="191"/>
  <c r="A1" i="191"/>
  <c r="C43" i="190"/>
  <c r="N42" i="190"/>
  <c r="M42" i="190"/>
  <c r="L41" i="190"/>
  <c r="K41" i="190"/>
  <c r="J41" i="190"/>
  <c r="I41" i="190"/>
  <c r="H41" i="190"/>
  <c r="G41" i="190"/>
  <c r="F41" i="190"/>
  <c r="M41" i="190" s="1"/>
  <c r="E41" i="190"/>
  <c r="D41" i="190"/>
  <c r="G40" i="190"/>
  <c r="C40" i="190"/>
  <c r="L39" i="190"/>
  <c r="K39" i="190"/>
  <c r="J39" i="190"/>
  <c r="I39" i="190"/>
  <c r="H39" i="190"/>
  <c r="F39" i="190"/>
  <c r="M39" i="190" s="1"/>
  <c r="E39" i="190"/>
  <c r="D39" i="190"/>
  <c r="L38" i="190"/>
  <c r="K38" i="190"/>
  <c r="J38" i="190"/>
  <c r="I38" i="190"/>
  <c r="H38" i="190"/>
  <c r="F38" i="190"/>
  <c r="M38" i="190" s="1"/>
  <c r="E38" i="190"/>
  <c r="D38" i="190"/>
  <c r="L37" i="190"/>
  <c r="K37" i="190"/>
  <c r="J37" i="190"/>
  <c r="I37" i="190"/>
  <c r="H37" i="190"/>
  <c r="F37" i="190"/>
  <c r="E37" i="190"/>
  <c r="D37" i="190"/>
  <c r="L36" i="190"/>
  <c r="K36" i="190"/>
  <c r="J36" i="190"/>
  <c r="I36" i="190"/>
  <c r="H36" i="190"/>
  <c r="F36" i="190"/>
  <c r="M36" i="190" s="1"/>
  <c r="E36" i="190"/>
  <c r="D36" i="190"/>
  <c r="L35" i="190"/>
  <c r="K35" i="190"/>
  <c r="J35" i="190"/>
  <c r="I35" i="190"/>
  <c r="H35" i="190"/>
  <c r="F35" i="190"/>
  <c r="M35" i="190" s="1"/>
  <c r="E35" i="190"/>
  <c r="D35" i="190"/>
  <c r="N35" i="190" s="1"/>
  <c r="L34" i="190"/>
  <c r="K34" i="190"/>
  <c r="J34" i="190"/>
  <c r="I34" i="190"/>
  <c r="H34" i="190"/>
  <c r="F34" i="190"/>
  <c r="M34" i="190" s="1"/>
  <c r="E34" i="190"/>
  <c r="D34" i="190"/>
  <c r="L33" i="190"/>
  <c r="K33" i="190"/>
  <c r="J33" i="190"/>
  <c r="I33" i="190"/>
  <c r="H33" i="190"/>
  <c r="F33" i="190"/>
  <c r="E33" i="190"/>
  <c r="D33" i="190"/>
  <c r="L32" i="190"/>
  <c r="K32" i="190"/>
  <c r="J32" i="190"/>
  <c r="I32" i="190"/>
  <c r="H32" i="190"/>
  <c r="F32" i="190"/>
  <c r="M32" i="190" s="1"/>
  <c r="E32" i="190"/>
  <c r="D32" i="190"/>
  <c r="L31" i="190"/>
  <c r="K31" i="190"/>
  <c r="J31" i="190"/>
  <c r="I31" i="190"/>
  <c r="H31" i="190"/>
  <c r="F31" i="190"/>
  <c r="M31" i="190" s="1"/>
  <c r="E31" i="190"/>
  <c r="D31" i="190"/>
  <c r="L30" i="190"/>
  <c r="K30" i="190"/>
  <c r="J30" i="190"/>
  <c r="I30" i="190"/>
  <c r="H30" i="190"/>
  <c r="F30" i="190"/>
  <c r="E30" i="190"/>
  <c r="D30" i="190"/>
  <c r="L29" i="190"/>
  <c r="K29" i="190"/>
  <c r="J29" i="190"/>
  <c r="I29" i="190"/>
  <c r="H29" i="190"/>
  <c r="F29" i="190"/>
  <c r="M29" i="190" s="1"/>
  <c r="E29" i="190"/>
  <c r="D29" i="190"/>
  <c r="L28" i="190"/>
  <c r="K28" i="190"/>
  <c r="J28" i="190"/>
  <c r="I28" i="190"/>
  <c r="H28" i="190"/>
  <c r="F28" i="190"/>
  <c r="M28" i="190" s="1"/>
  <c r="E28" i="190"/>
  <c r="D28" i="190"/>
  <c r="L27" i="190"/>
  <c r="K27" i="190"/>
  <c r="J27" i="190"/>
  <c r="I27" i="190"/>
  <c r="H27" i="190"/>
  <c r="F27" i="190"/>
  <c r="M27" i="190" s="1"/>
  <c r="E27" i="190"/>
  <c r="D27" i="190"/>
  <c r="L26" i="190"/>
  <c r="K26" i="190"/>
  <c r="J26" i="190"/>
  <c r="I26" i="190"/>
  <c r="H26" i="190"/>
  <c r="F26" i="190"/>
  <c r="M26" i="190" s="1"/>
  <c r="E26" i="190"/>
  <c r="D26" i="190"/>
  <c r="L25" i="190"/>
  <c r="K25" i="190"/>
  <c r="J25" i="190"/>
  <c r="I25" i="190"/>
  <c r="H25" i="190"/>
  <c r="F25" i="190"/>
  <c r="E25" i="190"/>
  <c r="D25" i="190"/>
  <c r="L24" i="190"/>
  <c r="K24" i="190"/>
  <c r="J24" i="190"/>
  <c r="I24" i="190"/>
  <c r="H24" i="190"/>
  <c r="F24" i="190"/>
  <c r="E24" i="190"/>
  <c r="D24" i="190"/>
  <c r="L23" i="190"/>
  <c r="K23" i="190"/>
  <c r="J23" i="190"/>
  <c r="I23" i="190"/>
  <c r="H23" i="190"/>
  <c r="F23" i="190"/>
  <c r="E23" i="190"/>
  <c r="D23" i="190"/>
  <c r="L22" i="190"/>
  <c r="K22" i="190"/>
  <c r="J22" i="190"/>
  <c r="I22" i="190"/>
  <c r="H22" i="190"/>
  <c r="F22" i="190"/>
  <c r="M22" i="190" s="1"/>
  <c r="E22" i="190"/>
  <c r="D22" i="190"/>
  <c r="L21" i="190"/>
  <c r="K21" i="190"/>
  <c r="J21" i="190"/>
  <c r="I21" i="190"/>
  <c r="H21" i="190"/>
  <c r="F21" i="190"/>
  <c r="M21" i="190" s="1"/>
  <c r="E21" i="190"/>
  <c r="D21" i="190"/>
  <c r="L20" i="190"/>
  <c r="K20" i="190"/>
  <c r="J20" i="190"/>
  <c r="I20" i="190"/>
  <c r="H20" i="190"/>
  <c r="F20" i="190"/>
  <c r="E20" i="190"/>
  <c r="D20" i="190"/>
  <c r="L19" i="190"/>
  <c r="K19" i="190"/>
  <c r="J19" i="190"/>
  <c r="I19" i="190"/>
  <c r="H19" i="190"/>
  <c r="F19" i="190"/>
  <c r="M19" i="190" s="1"/>
  <c r="E19" i="190"/>
  <c r="D19" i="190"/>
  <c r="L18" i="190"/>
  <c r="K18" i="190"/>
  <c r="J18" i="190"/>
  <c r="I18" i="190"/>
  <c r="H18" i="190"/>
  <c r="F18" i="190"/>
  <c r="M18" i="190" s="1"/>
  <c r="E18" i="190"/>
  <c r="D18" i="190"/>
  <c r="L17" i="190"/>
  <c r="K17" i="190"/>
  <c r="J17" i="190"/>
  <c r="I17" i="190"/>
  <c r="H17" i="190"/>
  <c r="F17" i="190"/>
  <c r="E17" i="190"/>
  <c r="D17" i="190"/>
  <c r="L16" i="190"/>
  <c r="K16" i="190"/>
  <c r="J16" i="190"/>
  <c r="I16" i="190"/>
  <c r="H16" i="190"/>
  <c r="F16" i="190"/>
  <c r="M16" i="190" s="1"/>
  <c r="E16" i="190"/>
  <c r="D16" i="190"/>
  <c r="L15" i="190"/>
  <c r="K15" i="190"/>
  <c r="J15" i="190"/>
  <c r="I15" i="190"/>
  <c r="H15" i="190"/>
  <c r="F15" i="190"/>
  <c r="E15" i="190"/>
  <c r="D15" i="190"/>
  <c r="L14" i="190"/>
  <c r="K14" i="190"/>
  <c r="J14" i="190"/>
  <c r="I14" i="190"/>
  <c r="H14" i="190"/>
  <c r="F14" i="190"/>
  <c r="M14" i="190" s="1"/>
  <c r="E14" i="190"/>
  <c r="D14" i="190"/>
  <c r="L13" i="190"/>
  <c r="K13" i="190"/>
  <c r="J13" i="190"/>
  <c r="I13" i="190"/>
  <c r="H13" i="190"/>
  <c r="F13" i="190"/>
  <c r="M13" i="190" s="1"/>
  <c r="E13" i="190"/>
  <c r="D13" i="190"/>
  <c r="L12" i="190"/>
  <c r="K12" i="190"/>
  <c r="J12" i="190"/>
  <c r="I12" i="190"/>
  <c r="H12" i="190"/>
  <c r="F12" i="190"/>
  <c r="E12" i="190"/>
  <c r="D12" i="190"/>
  <c r="L11" i="190"/>
  <c r="K11" i="190"/>
  <c r="J11" i="190"/>
  <c r="I11" i="190"/>
  <c r="H11" i="190"/>
  <c r="F11" i="190"/>
  <c r="E11" i="190"/>
  <c r="D11" i="190"/>
  <c r="L10" i="190"/>
  <c r="K10" i="190"/>
  <c r="J10" i="190"/>
  <c r="I10" i="190"/>
  <c r="H10" i="190"/>
  <c r="F10" i="190"/>
  <c r="E10" i="190"/>
  <c r="D10" i="190"/>
  <c r="L9" i="190"/>
  <c r="K9" i="190"/>
  <c r="J9" i="190"/>
  <c r="I9" i="190"/>
  <c r="H9" i="190"/>
  <c r="F9" i="190"/>
  <c r="M9" i="190" s="1"/>
  <c r="E9" i="190"/>
  <c r="D9" i="190"/>
  <c r="L8" i="190"/>
  <c r="K8" i="190"/>
  <c r="J8" i="190"/>
  <c r="I8" i="190"/>
  <c r="H8" i="190"/>
  <c r="F8" i="190"/>
  <c r="E8" i="190"/>
  <c r="D8" i="190"/>
  <c r="L7" i="190"/>
  <c r="K7" i="190"/>
  <c r="J7" i="190"/>
  <c r="I7" i="190"/>
  <c r="H7" i="190"/>
  <c r="F7" i="190"/>
  <c r="M7" i="190" s="1"/>
  <c r="E7" i="190"/>
  <c r="D7" i="190"/>
  <c r="A1" i="190"/>
  <c r="N42" i="189"/>
  <c r="M42" i="189"/>
  <c r="L41" i="189"/>
  <c r="K41" i="189"/>
  <c r="J41" i="189"/>
  <c r="I41" i="189"/>
  <c r="H41" i="189"/>
  <c r="G41" i="189"/>
  <c r="F41" i="189"/>
  <c r="M41" i="189" s="1"/>
  <c r="E41" i="189"/>
  <c r="D41" i="189"/>
  <c r="C40" i="189"/>
  <c r="C43" i="189" s="1"/>
  <c r="L39" i="189"/>
  <c r="K39" i="189"/>
  <c r="J39" i="189"/>
  <c r="I39" i="189"/>
  <c r="H39" i="189"/>
  <c r="G39" i="189"/>
  <c r="F39" i="189"/>
  <c r="E39" i="189"/>
  <c r="D39" i="189"/>
  <c r="L38" i="189"/>
  <c r="K38" i="189"/>
  <c r="J38" i="189"/>
  <c r="I38" i="189"/>
  <c r="H38" i="189"/>
  <c r="G38" i="189"/>
  <c r="F38" i="189"/>
  <c r="M38" i="189" s="1"/>
  <c r="E38" i="189"/>
  <c r="D38" i="189"/>
  <c r="L37" i="189"/>
  <c r="K37" i="189"/>
  <c r="J37" i="189"/>
  <c r="I37" i="189"/>
  <c r="H37" i="189"/>
  <c r="G37" i="189"/>
  <c r="F37" i="189"/>
  <c r="E37" i="189"/>
  <c r="D37" i="189"/>
  <c r="L36" i="189"/>
  <c r="K36" i="189"/>
  <c r="J36" i="189"/>
  <c r="I36" i="189"/>
  <c r="H36" i="189"/>
  <c r="G36" i="189"/>
  <c r="F36" i="189"/>
  <c r="E36" i="189"/>
  <c r="D36" i="189"/>
  <c r="L35" i="189"/>
  <c r="K35" i="189"/>
  <c r="J35" i="189"/>
  <c r="I35" i="189"/>
  <c r="H35" i="189"/>
  <c r="G35" i="189"/>
  <c r="F35" i="189"/>
  <c r="M35" i="189" s="1"/>
  <c r="E35" i="189"/>
  <c r="D35" i="189"/>
  <c r="L34" i="189"/>
  <c r="K34" i="189"/>
  <c r="J34" i="189"/>
  <c r="I34" i="189"/>
  <c r="H34" i="189"/>
  <c r="G34" i="189"/>
  <c r="F34" i="189"/>
  <c r="M34" i="189" s="1"/>
  <c r="E34" i="189"/>
  <c r="D34" i="189"/>
  <c r="L33" i="189"/>
  <c r="K33" i="189"/>
  <c r="J33" i="189"/>
  <c r="I33" i="189"/>
  <c r="H33" i="189"/>
  <c r="G33" i="189"/>
  <c r="F33" i="189"/>
  <c r="M33" i="189" s="1"/>
  <c r="E33" i="189"/>
  <c r="D33" i="189"/>
  <c r="L32" i="189"/>
  <c r="K32" i="189"/>
  <c r="J32" i="189"/>
  <c r="I32" i="189"/>
  <c r="H32" i="189"/>
  <c r="G32" i="189"/>
  <c r="F32" i="189"/>
  <c r="E32" i="189"/>
  <c r="D32" i="189"/>
  <c r="L31" i="189"/>
  <c r="K31" i="189"/>
  <c r="J31" i="189"/>
  <c r="I31" i="189"/>
  <c r="H31" i="189"/>
  <c r="G31" i="189"/>
  <c r="F31" i="189"/>
  <c r="E31" i="189"/>
  <c r="D31" i="189"/>
  <c r="L30" i="189"/>
  <c r="K30" i="189"/>
  <c r="J30" i="189"/>
  <c r="I30" i="189"/>
  <c r="H30" i="189"/>
  <c r="G30" i="189"/>
  <c r="F30" i="189"/>
  <c r="M30" i="189" s="1"/>
  <c r="E30" i="189"/>
  <c r="D30" i="189"/>
  <c r="L29" i="189"/>
  <c r="K29" i="189"/>
  <c r="J29" i="189"/>
  <c r="I29" i="189"/>
  <c r="H29" i="189"/>
  <c r="G29" i="189"/>
  <c r="F29" i="189"/>
  <c r="M29" i="189" s="1"/>
  <c r="E29" i="189"/>
  <c r="D29" i="189"/>
  <c r="L28" i="189"/>
  <c r="K28" i="189"/>
  <c r="J28" i="189"/>
  <c r="I28" i="189"/>
  <c r="H28" i="189"/>
  <c r="G28" i="189"/>
  <c r="F28" i="189"/>
  <c r="M28" i="189" s="1"/>
  <c r="E28" i="189"/>
  <c r="D28" i="189"/>
  <c r="L27" i="189"/>
  <c r="K27" i="189"/>
  <c r="J27" i="189"/>
  <c r="I27" i="189"/>
  <c r="H27" i="189"/>
  <c r="G27" i="189"/>
  <c r="F27" i="189"/>
  <c r="E27" i="189"/>
  <c r="D27" i="189"/>
  <c r="L26" i="189"/>
  <c r="K26" i="189"/>
  <c r="J26" i="189"/>
  <c r="I26" i="189"/>
  <c r="H26" i="189"/>
  <c r="G26" i="189"/>
  <c r="F26" i="189"/>
  <c r="E26" i="189"/>
  <c r="D26" i="189"/>
  <c r="L25" i="189"/>
  <c r="K25" i="189"/>
  <c r="J25" i="189"/>
  <c r="I25" i="189"/>
  <c r="H25" i="189"/>
  <c r="G25" i="189"/>
  <c r="F25" i="189"/>
  <c r="M25" i="189" s="1"/>
  <c r="E25" i="189"/>
  <c r="D25" i="189"/>
  <c r="L24" i="189"/>
  <c r="K24" i="189"/>
  <c r="J24" i="189"/>
  <c r="I24" i="189"/>
  <c r="H24" i="189"/>
  <c r="G24" i="189"/>
  <c r="F24" i="189"/>
  <c r="E24" i="189"/>
  <c r="D24" i="189"/>
  <c r="L23" i="189"/>
  <c r="K23" i="189"/>
  <c r="J23" i="189"/>
  <c r="I23" i="189"/>
  <c r="H23" i="189"/>
  <c r="G23" i="189"/>
  <c r="F23" i="189"/>
  <c r="M23" i="189" s="1"/>
  <c r="E23" i="189"/>
  <c r="D23" i="189"/>
  <c r="M22" i="189"/>
  <c r="L22" i="189"/>
  <c r="K22" i="189"/>
  <c r="J22" i="189"/>
  <c r="I22" i="189"/>
  <c r="H22" i="189"/>
  <c r="G22" i="189"/>
  <c r="F22" i="189"/>
  <c r="E22" i="189"/>
  <c r="D22" i="189"/>
  <c r="L21" i="189"/>
  <c r="K21" i="189"/>
  <c r="J21" i="189"/>
  <c r="I21" i="189"/>
  <c r="H21" i="189"/>
  <c r="G21" i="189"/>
  <c r="F21" i="189"/>
  <c r="E21" i="189"/>
  <c r="D21" i="189"/>
  <c r="L20" i="189"/>
  <c r="K20" i="189"/>
  <c r="J20" i="189"/>
  <c r="I20" i="189"/>
  <c r="H20" i="189"/>
  <c r="G20" i="189"/>
  <c r="F20" i="189"/>
  <c r="M20" i="189" s="1"/>
  <c r="E20" i="189"/>
  <c r="D20" i="189"/>
  <c r="L19" i="189"/>
  <c r="K19" i="189"/>
  <c r="J19" i="189"/>
  <c r="I19" i="189"/>
  <c r="H19" i="189"/>
  <c r="G19" i="189"/>
  <c r="F19" i="189"/>
  <c r="M19" i="189" s="1"/>
  <c r="E19" i="189"/>
  <c r="D19" i="189"/>
  <c r="L18" i="189"/>
  <c r="K18" i="189"/>
  <c r="J18" i="189"/>
  <c r="I18" i="189"/>
  <c r="H18" i="189"/>
  <c r="G18" i="189"/>
  <c r="F18" i="189"/>
  <c r="E18" i="189"/>
  <c r="D18" i="189"/>
  <c r="L17" i="189"/>
  <c r="K17" i="189"/>
  <c r="J17" i="189"/>
  <c r="I17" i="189"/>
  <c r="H17" i="189"/>
  <c r="G17" i="189"/>
  <c r="F17" i="189"/>
  <c r="E17" i="189"/>
  <c r="D17" i="189"/>
  <c r="L16" i="189"/>
  <c r="K16" i="189"/>
  <c r="J16" i="189"/>
  <c r="I16" i="189"/>
  <c r="H16" i="189"/>
  <c r="G16" i="189"/>
  <c r="F16" i="189"/>
  <c r="M16" i="189" s="1"/>
  <c r="E16" i="189"/>
  <c r="D16" i="189"/>
  <c r="L15" i="189"/>
  <c r="K15" i="189"/>
  <c r="J15" i="189"/>
  <c r="I15" i="189"/>
  <c r="H15" i="189"/>
  <c r="G15" i="189"/>
  <c r="F15" i="189"/>
  <c r="E15" i="189"/>
  <c r="D15" i="189"/>
  <c r="L14" i="189"/>
  <c r="K14" i="189"/>
  <c r="J14" i="189"/>
  <c r="I14" i="189"/>
  <c r="H14" i="189"/>
  <c r="G14" i="189"/>
  <c r="F14" i="189"/>
  <c r="M14" i="189" s="1"/>
  <c r="E14" i="189"/>
  <c r="D14" i="189"/>
  <c r="L13" i="189"/>
  <c r="K13" i="189"/>
  <c r="J13" i="189"/>
  <c r="I13" i="189"/>
  <c r="H13" i="189"/>
  <c r="G13" i="189"/>
  <c r="F13" i="189"/>
  <c r="E13" i="189"/>
  <c r="D13" i="189"/>
  <c r="L12" i="189"/>
  <c r="K12" i="189"/>
  <c r="J12" i="189"/>
  <c r="I12" i="189"/>
  <c r="H12" i="189"/>
  <c r="G12" i="189"/>
  <c r="F12" i="189"/>
  <c r="E12" i="189"/>
  <c r="D12" i="189"/>
  <c r="M11" i="189"/>
  <c r="L11" i="189"/>
  <c r="K11" i="189"/>
  <c r="J11" i="189"/>
  <c r="I11" i="189"/>
  <c r="H11" i="189"/>
  <c r="G11" i="189"/>
  <c r="F11" i="189"/>
  <c r="E11" i="189"/>
  <c r="D11" i="189"/>
  <c r="L10" i="189"/>
  <c r="K10" i="189"/>
  <c r="J10" i="189"/>
  <c r="I10" i="189"/>
  <c r="H10" i="189"/>
  <c r="G10" i="189"/>
  <c r="F10" i="189"/>
  <c r="E10" i="189"/>
  <c r="D10" i="189"/>
  <c r="L9" i="189"/>
  <c r="K9" i="189"/>
  <c r="J9" i="189"/>
  <c r="I9" i="189"/>
  <c r="H9" i="189"/>
  <c r="G9" i="189"/>
  <c r="F9" i="189"/>
  <c r="E9" i="189"/>
  <c r="D9" i="189"/>
  <c r="L8" i="189"/>
  <c r="K8" i="189"/>
  <c r="J8" i="189"/>
  <c r="I8" i="189"/>
  <c r="H8" i="189"/>
  <c r="G8" i="189"/>
  <c r="F8" i="189"/>
  <c r="E8" i="189"/>
  <c r="D8" i="189"/>
  <c r="L7" i="189"/>
  <c r="K7" i="189"/>
  <c r="J7" i="189"/>
  <c r="I7" i="189"/>
  <c r="H7" i="189"/>
  <c r="G7" i="189"/>
  <c r="F7" i="189"/>
  <c r="E7" i="189"/>
  <c r="D7" i="189"/>
  <c r="A1" i="189"/>
  <c r="N42" i="188"/>
  <c r="M42" i="188"/>
  <c r="L41" i="188"/>
  <c r="K41" i="188"/>
  <c r="J41" i="188"/>
  <c r="I41" i="188"/>
  <c r="H41" i="188"/>
  <c r="G41" i="188"/>
  <c r="F41" i="188"/>
  <c r="E41" i="188"/>
  <c r="D41" i="188"/>
  <c r="C40" i="188"/>
  <c r="C43" i="188" s="1"/>
  <c r="L39" i="188"/>
  <c r="K39" i="188"/>
  <c r="J39" i="188"/>
  <c r="I39" i="188"/>
  <c r="H39" i="188"/>
  <c r="G39" i="188"/>
  <c r="F39" i="188"/>
  <c r="E39" i="188"/>
  <c r="D39" i="188"/>
  <c r="L38" i="188"/>
  <c r="K38" i="188"/>
  <c r="J38" i="188"/>
  <c r="I38" i="188"/>
  <c r="H38" i="188"/>
  <c r="G38" i="188"/>
  <c r="F38" i="188"/>
  <c r="M38" i="188" s="1"/>
  <c r="E38" i="188"/>
  <c r="D38" i="188"/>
  <c r="L37" i="188"/>
  <c r="K37" i="188"/>
  <c r="J37" i="188"/>
  <c r="I37" i="188"/>
  <c r="H37" i="188"/>
  <c r="G37" i="188"/>
  <c r="F37" i="188"/>
  <c r="E37" i="188"/>
  <c r="D37" i="188"/>
  <c r="L36" i="188"/>
  <c r="K36" i="188"/>
  <c r="J36" i="188"/>
  <c r="I36" i="188"/>
  <c r="H36" i="188"/>
  <c r="G36" i="188"/>
  <c r="F36" i="188"/>
  <c r="M36" i="188" s="1"/>
  <c r="E36" i="188"/>
  <c r="D36" i="188"/>
  <c r="L35" i="188"/>
  <c r="K35" i="188"/>
  <c r="J35" i="188"/>
  <c r="I35" i="188"/>
  <c r="H35" i="188"/>
  <c r="G35" i="188"/>
  <c r="F35" i="188"/>
  <c r="E35" i="188"/>
  <c r="D35" i="188"/>
  <c r="L34" i="188"/>
  <c r="K34" i="188"/>
  <c r="J34" i="188"/>
  <c r="I34" i="188"/>
  <c r="H34" i="188"/>
  <c r="G34" i="188"/>
  <c r="F34" i="188"/>
  <c r="E34" i="188"/>
  <c r="D34" i="188"/>
  <c r="L33" i="188"/>
  <c r="K33" i="188"/>
  <c r="J33" i="188"/>
  <c r="I33" i="188"/>
  <c r="H33" i="188"/>
  <c r="G33" i="188"/>
  <c r="F33" i="188"/>
  <c r="M33" i="188" s="1"/>
  <c r="E33" i="188"/>
  <c r="D33" i="188"/>
  <c r="L32" i="188"/>
  <c r="K32" i="188"/>
  <c r="J32" i="188"/>
  <c r="I32" i="188"/>
  <c r="H32" i="188"/>
  <c r="G32" i="188"/>
  <c r="F32" i="188"/>
  <c r="M32" i="188" s="1"/>
  <c r="E32" i="188"/>
  <c r="D32" i="188"/>
  <c r="L31" i="188"/>
  <c r="K31" i="188"/>
  <c r="J31" i="188"/>
  <c r="I31" i="188"/>
  <c r="H31" i="188"/>
  <c r="G31" i="188"/>
  <c r="F31" i="188"/>
  <c r="M31" i="188" s="1"/>
  <c r="E31" i="188"/>
  <c r="D31" i="188"/>
  <c r="L30" i="188"/>
  <c r="K30" i="188"/>
  <c r="J30" i="188"/>
  <c r="I30" i="188"/>
  <c r="H30" i="188"/>
  <c r="G30" i="188"/>
  <c r="F30" i="188"/>
  <c r="E30" i="188"/>
  <c r="D30" i="188"/>
  <c r="L29" i="188"/>
  <c r="K29" i="188"/>
  <c r="J29" i="188"/>
  <c r="I29" i="188"/>
  <c r="H29" i="188"/>
  <c r="G29" i="188"/>
  <c r="F29" i="188"/>
  <c r="M29" i="188" s="1"/>
  <c r="E29" i="188"/>
  <c r="D29" i="188"/>
  <c r="L28" i="188"/>
  <c r="K28" i="188"/>
  <c r="J28" i="188"/>
  <c r="I28" i="188"/>
  <c r="H28" i="188"/>
  <c r="G28" i="188"/>
  <c r="F28" i="188"/>
  <c r="E28" i="188"/>
  <c r="D28" i="188"/>
  <c r="L27" i="188"/>
  <c r="K27" i="188"/>
  <c r="J27" i="188"/>
  <c r="I27" i="188"/>
  <c r="H27" i="188"/>
  <c r="G27" i="188"/>
  <c r="F27" i="188"/>
  <c r="M27" i="188" s="1"/>
  <c r="E27" i="188"/>
  <c r="D27" i="188"/>
  <c r="L26" i="188"/>
  <c r="K26" i="188"/>
  <c r="J26" i="188"/>
  <c r="I26" i="188"/>
  <c r="H26" i="188"/>
  <c r="G26" i="188"/>
  <c r="F26" i="188"/>
  <c r="E26" i="188"/>
  <c r="D26" i="188"/>
  <c r="L25" i="188"/>
  <c r="K25" i="188"/>
  <c r="J25" i="188"/>
  <c r="I25" i="188"/>
  <c r="H25" i="188"/>
  <c r="G25" i="188"/>
  <c r="F25" i="188"/>
  <c r="M25" i="188" s="1"/>
  <c r="E25" i="188"/>
  <c r="D25" i="188"/>
  <c r="L24" i="188"/>
  <c r="K24" i="188"/>
  <c r="J24" i="188"/>
  <c r="I24" i="188"/>
  <c r="H24" i="188"/>
  <c r="G24" i="188"/>
  <c r="F24" i="188"/>
  <c r="E24" i="188"/>
  <c r="D24" i="188"/>
  <c r="L23" i="188"/>
  <c r="K23" i="188"/>
  <c r="J23" i="188"/>
  <c r="I23" i="188"/>
  <c r="H23" i="188"/>
  <c r="G23" i="188"/>
  <c r="F23" i="188"/>
  <c r="M23" i="188" s="1"/>
  <c r="E23" i="188"/>
  <c r="D23" i="188"/>
  <c r="L22" i="188"/>
  <c r="K22" i="188"/>
  <c r="J22" i="188"/>
  <c r="I22" i="188"/>
  <c r="H22" i="188"/>
  <c r="G22" i="188"/>
  <c r="F22" i="188"/>
  <c r="E22" i="188"/>
  <c r="D22" i="188"/>
  <c r="L21" i="188"/>
  <c r="K21" i="188"/>
  <c r="J21" i="188"/>
  <c r="I21" i="188"/>
  <c r="H21" i="188"/>
  <c r="G21" i="188"/>
  <c r="F21" i="188"/>
  <c r="M21" i="188" s="1"/>
  <c r="E21" i="188"/>
  <c r="D21" i="188"/>
  <c r="L20" i="188"/>
  <c r="K20" i="188"/>
  <c r="J20" i="188"/>
  <c r="I20" i="188"/>
  <c r="H20" i="188"/>
  <c r="G20" i="188"/>
  <c r="F20" i="188"/>
  <c r="E20" i="188"/>
  <c r="D20" i="188"/>
  <c r="L19" i="188"/>
  <c r="K19" i="188"/>
  <c r="J19" i="188"/>
  <c r="I19" i="188"/>
  <c r="H19" i="188"/>
  <c r="G19" i="188"/>
  <c r="F19" i="188"/>
  <c r="M19" i="188" s="1"/>
  <c r="E19" i="188"/>
  <c r="D19" i="188"/>
  <c r="L18" i="188"/>
  <c r="K18" i="188"/>
  <c r="J18" i="188"/>
  <c r="I18" i="188"/>
  <c r="H18" i="188"/>
  <c r="G18" i="188"/>
  <c r="F18" i="188"/>
  <c r="M18" i="188" s="1"/>
  <c r="E18" i="188"/>
  <c r="D18" i="188"/>
  <c r="L17" i="188"/>
  <c r="K17" i="188"/>
  <c r="J17" i="188"/>
  <c r="I17" i="188"/>
  <c r="H17" i="188"/>
  <c r="G17" i="188"/>
  <c r="F17" i="188"/>
  <c r="E17" i="188"/>
  <c r="D17" i="188"/>
  <c r="L16" i="188"/>
  <c r="K16" i="188"/>
  <c r="J16" i="188"/>
  <c r="I16" i="188"/>
  <c r="H16" i="188"/>
  <c r="G16" i="188"/>
  <c r="F16" i="188"/>
  <c r="M16" i="188" s="1"/>
  <c r="E16" i="188"/>
  <c r="D16" i="188"/>
  <c r="L15" i="188"/>
  <c r="K15" i="188"/>
  <c r="J15" i="188"/>
  <c r="I15" i="188"/>
  <c r="H15" i="188"/>
  <c r="G15" i="188"/>
  <c r="F15" i="188"/>
  <c r="M15" i="188" s="1"/>
  <c r="E15" i="188"/>
  <c r="D15" i="188"/>
  <c r="L14" i="188"/>
  <c r="K14" i="188"/>
  <c r="J14" i="188"/>
  <c r="I14" i="188"/>
  <c r="H14" i="188"/>
  <c r="G14" i="188"/>
  <c r="F14" i="188"/>
  <c r="M14" i="188" s="1"/>
  <c r="E14" i="188"/>
  <c r="D14" i="188"/>
  <c r="L13" i="188"/>
  <c r="K13" i="188"/>
  <c r="J13" i="188"/>
  <c r="I13" i="188"/>
  <c r="H13" i="188"/>
  <c r="G13" i="188"/>
  <c r="F13" i="188"/>
  <c r="E13" i="188"/>
  <c r="D13" i="188"/>
  <c r="L12" i="188"/>
  <c r="K12" i="188"/>
  <c r="J12" i="188"/>
  <c r="I12" i="188"/>
  <c r="H12" i="188"/>
  <c r="G12" i="188"/>
  <c r="F12" i="188"/>
  <c r="M12" i="188" s="1"/>
  <c r="E12" i="188"/>
  <c r="D12" i="188"/>
  <c r="L11" i="188"/>
  <c r="K11" i="188"/>
  <c r="J11" i="188"/>
  <c r="I11" i="188"/>
  <c r="H11" i="188"/>
  <c r="G11" i="188"/>
  <c r="F11" i="188"/>
  <c r="M11" i="188" s="1"/>
  <c r="E11" i="188"/>
  <c r="D11" i="188"/>
  <c r="L10" i="188"/>
  <c r="K10" i="188"/>
  <c r="J10" i="188"/>
  <c r="I10" i="188"/>
  <c r="H10" i="188"/>
  <c r="G10" i="188"/>
  <c r="F10" i="188"/>
  <c r="M10" i="188" s="1"/>
  <c r="E10" i="188"/>
  <c r="D10" i="188"/>
  <c r="L9" i="188"/>
  <c r="K9" i="188"/>
  <c r="J9" i="188"/>
  <c r="I9" i="188"/>
  <c r="H9" i="188"/>
  <c r="G9" i="188"/>
  <c r="F9" i="188"/>
  <c r="M9" i="188" s="1"/>
  <c r="E9" i="188"/>
  <c r="D9" i="188"/>
  <c r="L8" i="188"/>
  <c r="K8" i="188"/>
  <c r="J8" i="188"/>
  <c r="I8" i="188"/>
  <c r="H8" i="188"/>
  <c r="G8" i="188"/>
  <c r="F8" i="188"/>
  <c r="M8" i="188" s="1"/>
  <c r="E8" i="188"/>
  <c r="D8" i="188"/>
  <c r="L7" i="188"/>
  <c r="K7" i="188"/>
  <c r="J7" i="188"/>
  <c r="I7" i="188"/>
  <c r="H7" i="188"/>
  <c r="G7" i="188"/>
  <c r="F7" i="188"/>
  <c r="M7" i="188" s="1"/>
  <c r="E7" i="188"/>
  <c r="D7" i="188"/>
  <c r="A1" i="188"/>
  <c r="N42" i="187"/>
  <c r="M42" i="187"/>
  <c r="L41" i="187"/>
  <c r="K41" i="187"/>
  <c r="J41" i="187"/>
  <c r="I41" i="187"/>
  <c r="H41" i="187"/>
  <c r="G41" i="187"/>
  <c r="F41" i="187"/>
  <c r="M41" i="187" s="1"/>
  <c r="E41" i="187"/>
  <c r="D41" i="187"/>
  <c r="G40" i="187"/>
  <c r="C40" i="187"/>
  <c r="C43" i="187" s="1"/>
  <c r="L39" i="187"/>
  <c r="K39" i="187"/>
  <c r="J39" i="187"/>
  <c r="I39" i="187"/>
  <c r="H39" i="187"/>
  <c r="F39" i="187"/>
  <c r="M39" i="187" s="1"/>
  <c r="E39" i="187"/>
  <c r="D39" i="187"/>
  <c r="L38" i="187"/>
  <c r="K38" i="187"/>
  <c r="J38" i="187"/>
  <c r="I38" i="187"/>
  <c r="H38" i="187"/>
  <c r="F38" i="187"/>
  <c r="M38" i="187" s="1"/>
  <c r="E38" i="187"/>
  <c r="D38" i="187"/>
  <c r="L37" i="187"/>
  <c r="K37" i="187"/>
  <c r="J37" i="187"/>
  <c r="I37" i="187"/>
  <c r="H37" i="187"/>
  <c r="F37" i="187"/>
  <c r="E37" i="187"/>
  <c r="D37" i="187"/>
  <c r="L36" i="187"/>
  <c r="K36" i="187"/>
  <c r="J36" i="187"/>
  <c r="I36" i="187"/>
  <c r="H36" i="187"/>
  <c r="F36" i="187"/>
  <c r="E36" i="187"/>
  <c r="D36" i="187"/>
  <c r="L35" i="187"/>
  <c r="K35" i="187"/>
  <c r="J35" i="187"/>
  <c r="I35" i="187"/>
  <c r="H35" i="187"/>
  <c r="F35" i="187"/>
  <c r="M35" i="187" s="1"/>
  <c r="E35" i="187"/>
  <c r="D35" i="187"/>
  <c r="L34" i="187"/>
  <c r="K34" i="187"/>
  <c r="J34" i="187"/>
  <c r="I34" i="187"/>
  <c r="H34" i="187"/>
  <c r="F34" i="187"/>
  <c r="M34" i="187" s="1"/>
  <c r="E34" i="187"/>
  <c r="D34" i="187"/>
  <c r="L33" i="187"/>
  <c r="K33" i="187"/>
  <c r="J33" i="187"/>
  <c r="I33" i="187"/>
  <c r="H33" i="187"/>
  <c r="F33" i="187"/>
  <c r="M33" i="187" s="1"/>
  <c r="E33" i="187"/>
  <c r="D33" i="187"/>
  <c r="L32" i="187"/>
  <c r="K32" i="187"/>
  <c r="J32" i="187"/>
  <c r="I32" i="187"/>
  <c r="H32" i="187"/>
  <c r="F32" i="187"/>
  <c r="E32" i="187"/>
  <c r="D32" i="187"/>
  <c r="L31" i="187"/>
  <c r="K31" i="187"/>
  <c r="J31" i="187"/>
  <c r="I31" i="187"/>
  <c r="H31" i="187"/>
  <c r="F31" i="187"/>
  <c r="E31" i="187"/>
  <c r="D31" i="187"/>
  <c r="L30" i="187"/>
  <c r="K30" i="187"/>
  <c r="J30" i="187"/>
  <c r="I30" i="187"/>
  <c r="H30" i="187"/>
  <c r="F30" i="187"/>
  <c r="E30" i="187"/>
  <c r="D30" i="187"/>
  <c r="L29" i="187"/>
  <c r="K29" i="187"/>
  <c r="J29" i="187"/>
  <c r="I29" i="187"/>
  <c r="H29" i="187"/>
  <c r="F29" i="187"/>
  <c r="M29" i="187" s="1"/>
  <c r="E29" i="187"/>
  <c r="D29" i="187"/>
  <c r="L28" i="187"/>
  <c r="K28" i="187"/>
  <c r="J28" i="187"/>
  <c r="I28" i="187"/>
  <c r="H28" i="187"/>
  <c r="F28" i="187"/>
  <c r="M28" i="187" s="1"/>
  <c r="E28" i="187"/>
  <c r="D28" i="187"/>
  <c r="L27" i="187"/>
  <c r="K27" i="187"/>
  <c r="J27" i="187"/>
  <c r="I27" i="187"/>
  <c r="H27" i="187"/>
  <c r="F27" i="187"/>
  <c r="M27" i="187" s="1"/>
  <c r="E27" i="187"/>
  <c r="D27" i="187"/>
  <c r="L26" i="187"/>
  <c r="K26" i="187"/>
  <c r="J26" i="187"/>
  <c r="I26" i="187"/>
  <c r="H26" i="187"/>
  <c r="F26" i="187"/>
  <c r="E26" i="187"/>
  <c r="D26" i="187"/>
  <c r="L25" i="187"/>
  <c r="K25" i="187"/>
  <c r="J25" i="187"/>
  <c r="I25" i="187"/>
  <c r="H25" i="187"/>
  <c r="F25" i="187"/>
  <c r="M25" i="187" s="1"/>
  <c r="E25" i="187"/>
  <c r="D25" i="187"/>
  <c r="L24" i="187"/>
  <c r="K24" i="187"/>
  <c r="J24" i="187"/>
  <c r="I24" i="187"/>
  <c r="H24" i="187"/>
  <c r="F24" i="187"/>
  <c r="M24" i="187" s="1"/>
  <c r="E24" i="187"/>
  <c r="D24" i="187"/>
  <c r="L23" i="187"/>
  <c r="K23" i="187"/>
  <c r="J23" i="187"/>
  <c r="I23" i="187"/>
  <c r="H23" i="187"/>
  <c r="F23" i="187"/>
  <c r="M23" i="187" s="1"/>
  <c r="E23" i="187"/>
  <c r="D23" i="187"/>
  <c r="L22" i="187"/>
  <c r="K22" i="187"/>
  <c r="J22" i="187"/>
  <c r="I22" i="187"/>
  <c r="H22" i="187"/>
  <c r="F22" i="187"/>
  <c r="E22" i="187"/>
  <c r="D22" i="187"/>
  <c r="L21" i="187"/>
  <c r="K21" i="187"/>
  <c r="J21" i="187"/>
  <c r="I21" i="187"/>
  <c r="H21" i="187"/>
  <c r="F21" i="187"/>
  <c r="M21" i="187" s="1"/>
  <c r="E21" i="187"/>
  <c r="D21" i="187"/>
  <c r="L20" i="187"/>
  <c r="K20" i="187"/>
  <c r="J20" i="187"/>
  <c r="I20" i="187"/>
  <c r="H20" i="187"/>
  <c r="F20" i="187"/>
  <c r="M20" i="187" s="1"/>
  <c r="E20" i="187"/>
  <c r="D20" i="187"/>
  <c r="L19" i="187"/>
  <c r="K19" i="187"/>
  <c r="J19" i="187"/>
  <c r="I19" i="187"/>
  <c r="H19" i="187"/>
  <c r="F19" i="187"/>
  <c r="M19" i="187" s="1"/>
  <c r="E19" i="187"/>
  <c r="D19" i="187"/>
  <c r="L18" i="187"/>
  <c r="K18" i="187"/>
  <c r="J18" i="187"/>
  <c r="I18" i="187"/>
  <c r="H18" i="187"/>
  <c r="F18" i="187"/>
  <c r="E18" i="187"/>
  <c r="D18" i="187"/>
  <c r="L17" i="187"/>
  <c r="K17" i="187"/>
  <c r="J17" i="187"/>
  <c r="I17" i="187"/>
  <c r="H17" i="187"/>
  <c r="F17" i="187"/>
  <c r="E17" i="187"/>
  <c r="D17" i="187"/>
  <c r="L16" i="187"/>
  <c r="K16" i="187"/>
  <c r="J16" i="187"/>
  <c r="I16" i="187"/>
  <c r="H16" i="187"/>
  <c r="F16" i="187"/>
  <c r="M16" i="187" s="1"/>
  <c r="E16" i="187"/>
  <c r="D16" i="187"/>
  <c r="L15" i="187"/>
  <c r="K15" i="187"/>
  <c r="J15" i="187"/>
  <c r="I15" i="187"/>
  <c r="H15" i="187"/>
  <c r="F15" i="187"/>
  <c r="M15" i="187" s="1"/>
  <c r="E15" i="187"/>
  <c r="D15" i="187"/>
  <c r="L14" i="187"/>
  <c r="K14" i="187"/>
  <c r="J14" i="187"/>
  <c r="I14" i="187"/>
  <c r="H14" i="187"/>
  <c r="F14" i="187"/>
  <c r="M14" i="187" s="1"/>
  <c r="E14" i="187"/>
  <c r="D14" i="187"/>
  <c r="L13" i="187"/>
  <c r="K13" i="187"/>
  <c r="J13" i="187"/>
  <c r="I13" i="187"/>
  <c r="H13" i="187"/>
  <c r="F13" i="187"/>
  <c r="M13" i="187" s="1"/>
  <c r="E13" i="187"/>
  <c r="D13" i="187"/>
  <c r="L12" i="187"/>
  <c r="K12" i="187"/>
  <c r="J12" i="187"/>
  <c r="I12" i="187"/>
  <c r="H12" i="187"/>
  <c r="F12" i="187"/>
  <c r="M12" i="187" s="1"/>
  <c r="E12" i="187"/>
  <c r="D12" i="187"/>
  <c r="L11" i="187"/>
  <c r="K11" i="187"/>
  <c r="J11" i="187"/>
  <c r="I11" i="187"/>
  <c r="H11" i="187"/>
  <c r="F11" i="187"/>
  <c r="M11" i="187" s="1"/>
  <c r="E11" i="187"/>
  <c r="D11" i="187"/>
  <c r="L10" i="187"/>
  <c r="K10" i="187"/>
  <c r="J10" i="187"/>
  <c r="I10" i="187"/>
  <c r="H10" i="187"/>
  <c r="F10" i="187"/>
  <c r="M10" i="187" s="1"/>
  <c r="E10" i="187"/>
  <c r="D10" i="187"/>
  <c r="L9" i="187"/>
  <c r="K9" i="187"/>
  <c r="J9" i="187"/>
  <c r="I9" i="187"/>
  <c r="H9" i="187"/>
  <c r="F9" i="187"/>
  <c r="M9" i="187" s="1"/>
  <c r="E9" i="187"/>
  <c r="D9" i="187"/>
  <c r="L8" i="187"/>
  <c r="K8" i="187"/>
  <c r="J8" i="187"/>
  <c r="I8" i="187"/>
  <c r="H8" i="187"/>
  <c r="F8" i="187"/>
  <c r="M8" i="187" s="1"/>
  <c r="E8" i="187"/>
  <c r="D8" i="187"/>
  <c r="L7" i="187"/>
  <c r="K7" i="187"/>
  <c r="J7" i="187"/>
  <c r="I7" i="187"/>
  <c r="H7" i="187"/>
  <c r="F7" i="187"/>
  <c r="M7" i="187" s="1"/>
  <c r="E7" i="187"/>
  <c r="D7" i="187"/>
  <c r="A1" i="187"/>
  <c r="N42" i="186"/>
  <c r="M42" i="186"/>
  <c r="L41" i="186"/>
  <c r="K41" i="186"/>
  <c r="J41" i="186"/>
  <c r="I41" i="186"/>
  <c r="H41" i="186"/>
  <c r="F41" i="186"/>
  <c r="M41" i="186" s="1"/>
  <c r="E41" i="186"/>
  <c r="D41" i="186"/>
  <c r="G40" i="186"/>
  <c r="G43" i="186" s="1"/>
  <c r="C40" i="186"/>
  <c r="C43" i="186" s="1"/>
  <c r="L39" i="186"/>
  <c r="K39" i="186"/>
  <c r="J39" i="186"/>
  <c r="I39" i="186"/>
  <c r="H39" i="186"/>
  <c r="F39" i="186"/>
  <c r="M39" i="186" s="1"/>
  <c r="E39" i="186"/>
  <c r="D39" i="186"/>
  <c r="L38" i="186"/>
  <c r="K38" i="186"/>
  <c r="J38" i="186"/>
  <c r="I38" i="186"/>
  <c r="H38" i="186"/>
  <c r="F38" i="186"/>
  <c r="E38" i="186"/>
  <c r="D38" i="186"/>
  <c r="L37" i="186"/>
  <c r="K37" i="186"/>
  <c r="J37" i="186"/>
  <c r="I37" i="186"/>
  <c r="H37" i="186"/>
  <c r="F37" i="186"/>
  <c r="M37" i="186" s="1"/>
  <c r="E37" i="186"/>
  <c r="D37" i="186"/>
  <c r="L36" i="186"/>
  <c r="K36" i="186"/>
  <c r="J36" i="186"/>
  <c r="I36" i="186"/>
  <c r="H36" i="186"/>
  <c r="F36" i="186"/>
  <c r="E36" i="186"/>
  <c r="D36" i="186"/>
  <c r="L35" i="186"/>
  <c r="K35" i="186"/>
  <c r="J35" i="186"/>
  <c r="I35" i="186"/>
  <c r="H35" i="186"/>
  <c r="F35" i="186"/>
  <c r="E35" i="186"/>
  <c r="D35" i="186"/>
  <c r="L34" i="186"/>
  <c r="K34" i="186"/>
  <c r="J34" i="186"/>
  <c r="I34" i="186"/>
  <c r="H34" i="186"/>
  <c r="F34" i="186"/>
  <c r="M34" i="186" s="1"/>
  <c r="E34" i="186"/>
  <c r="D34" i="186"/>
  <c r="L33" i="186"/>
  <c r="K33" i="186"/>
  <c r="J33" i="186"/>
  <c r="I33" i="186"/>
  <c r="H33" i="186"/>
  <c r="F33" i="186"/>
  <c r="E33" i="186"/>
  <c r="D33" i="186"/>
  <c r="L32" i="186"/>
  <c r="K32" i="186"/>
  <c r="J32" i="186"/>
  <c r="I32" i="186"/>
  <c r="H32" i="186"/>
  <c r="F32" i="186"/>
  <c r="M32" i="186" s="1"/>
  <c r="E32" i="186"/>
  <c r="D32" i="186"/>
  <c r="L31" i="186"/>
  <c r="K31" i="186"/>
  <c r="J31" i="186"/>
  <c r="I31" i="186"/>
  <c r="H31" i="186"/>
  <c r="F31" i="186"/>
  <c r="E31" i="186"/>
  <c r="D31" i="186"/>
  <c r="L30" i="186"/>
  <c r="K30" i="186"/>
  <c r="J30" i="186"/>
  <c r="I30" i="186"/>
  <c r="H30" i="186"/>
  <c r="F30" i="186"/>
  <c r="M30" i="186" s="1"/>
  <c r="E30" i="186"/>
  <c r="D30" i="186"/>
  <c r="L29" i="186"/>
  <c r="K29" i="186"/>
  <c r="J29" i="186"/>
  <c r="I29" i="186"/>
  <c r="H29" i="186"/>
  <c r="F29" i="186"/>
  <c r="E29" i="186"/>
  <c r="D29" i="186"/>
  <c r="L28" i="186"/>
  <c r="K28" i="186"/>
  <c r="J28" i="186"/>
  <c r="I28" i="186"/>
  <c r="H28" i="186"/>
  <c r="F28" i="186"/>
  <c r="M28" i="186" s="1"/>
  <c r="E28" i="186"/>
  <c r="D28" i="186"/>
  <c r="L27" i="186"/>
  <c r="K27" i="186"/>
  <c r="J27" i="186"/>
  <c r="I27" i="186"/>
  <c r="H27" i="186"/>
  <c r="F27" i="186"/>
  <c r="M27" i="186" s="1"/>
  <c r="E27" i="186"/>
  <c r="D27" i="186"/>
  <c r="L26" i="186"/>
  <c r="K26" i="186"/>
  <c r="J26" i="186"/>
  <c r="I26" i="186"/>
  <c r="H26" i="186"/>
  <c r="F26" i="186"/>
  <c r="M26" i="186" s="1"/>
  <c r="E26" i="186"/>
  <c r="D26" i="186"/>
  <c r="L25" i="186"/>
  <c r="K25" i="186"/>
  <c r="J25" i="186"/>
  <c r="I25" i="186"/>
  <c r="H25" i="186"/>
  <c r="F25" i="186"/>
  <c r="M25" i="186" s="1"/>
  <c r="E25" i="186"/>
  <c r="D25" i="186"/>
  <c r="L24" i="186"/>
  <c r="K24" i="186"/>
  <c r="J24" i="186"/>
  <c r="I24" i="186"/>
  <c r="H24" i="186"/>
  <c r="F24" i="186"/>
  <c r="M24" i="186" s="1"/>
  <c r="E24" i="186"/>
  <c r="D24" i="186"/>
  <c r="L23" i="186"/>
  <c r="K23" i="186"/>
  <c r="J23" i="186"/>
  <c r="I23" i="186"/>
  <c r="H23" i="186"/>
  <c r="F23" i="186"/>
  <c r="M23" i="186" s="1"/>
  <c r="E23" i="186"/>
  <c r="D23" i="186"/>
  <c r="L22" i="186"/>
  <c r="K22" i="186"/>
  <c r="J22" i="186"/>
  <c r="I22" i="186"/>
  <c r="H22" i="186"/>
  <c r="F22" i="186"/>
  <c r="M22" i="186" s="1"/>
  <c r="E22" i="186"/>
  <c r="D22" i="186"/>
  <c r="L21" i="186"/>
  <c r="K21" i="186"/>
  <c r="J21" i="186"/>
  <c r="I21" i="186"/>
  <c r="H21" i="186"/>
  <c r="F21" i="186"/>
  <c r="E21" i="186"/>
  <c r="D21" i="186"/>
  <c r="L20" i="186"/>
  <c r="K20" i="186"/>
  <c r="J20" i="186"/>
  <c r="I20" i="186"/>
  <c r="H20" i="186"/>
  <c r="F20" i="186"/>
  <c r="E20" i="186"/>
  <c r="D20" i="186"/>
  <c r="L19" i="186"/>
  <c r="K19" i="186"/>
  <c r="J19" i="186"/>
  <c r="I19" i="186"/>
  <c r="H19" i="186"/>
  <c r="F19" i="186"/>
  <c r="E19" i="186"/>
  <c r="D19" i="186"/>
  <c r="L18" i="186"/>
  <c r="K18" i="186"/>
  <c r="J18" i="186"/>
  <c r="I18" i="186"/>
  <c r="H18" i="186"/>
  <c r="F18" i="186"/>
  <c r="M18" i="186" s="1"/>
  <c r="E18" i="186"/>
  <c r="D18" i="186"/>
  <c r="L17" i="186"/>
  <c r="K17" i="186"/>
  <c r="J17" i="186"/>
  <c r="I17" i="186"/>
  <c r="H17" i="186"/>
  <c r="F17" i="186"/>
  <c r="E17" i="186"/>
  <c r="D17" i="186"/>
  <c r="L16" i="186"/>
  <c r="K16" i="186"/>
  <c r="J16" i="186"/>
  <c r="I16" i="186"/>
  <c r="H16" i="186"/>
  <c r="F16" i="186"/>
  <c r="M16" i="186" s="1"/>
  <c r="E16" i="186"/>
  <c r="D16" i="186"/>
  <c r="L15" i="186"/>
  <c r="K15" i="186"/>
  <c r="J15" i="186"/>
  <c r="I15" i="186"/>
  <c r="H15" i="186"/>
  <c r="F15" i="186"/>
  <c r="E15" i="186"/>
  <c r="D15" i="186"/>
  <c r="L14" i="186"/>
  <c r="K14" i="186"/>
  <c r="J14" i="186"/>
  <c r="I14" i="186"/>
  <c r="H14" i="186"/>
  <c r="F14" i="186"/>
  <c r="M14" i="186" s="1"/>
  <c r="E14" i="186"/>
  <c r="D14" i="186"/>
  <c r="L13" i="186"/>
  <c r="K13" i="186"/>
  <c r="J13" i="186"/>
  <c r="I13" i="186"/>
  <c r="H13" i="186"/>
  <c r="F13" i="186"/>
  <c r="E13" i="186"/>
  <c r="D13" i="186"/>
  <c r="L12" i="186"/>
  <c r="K12" i="186"/>
  <c r="J12" i="186"/>
  <c r="I12" i="186"/>
  <c r="H12" i="186"/>
  <c r="F12" i="186"/>
  <c r="E12" i="186"/>
  <c r="D12" i="186"/>
  <c r="L11" i="186"/>
  <c r="K11" i="186"/>
  <c r="J11" i="186"/>
  <c r="I11" i="186"/>
  <c r="H11" i="186"/>
  <c r="F11" i="186"/>
  <c r="M11" i="186" s="1"/>
  <c r="E11" i="186"/>
  <c r="D11" i="186"/>
  <c r="L10" i="186"/>
  <c r="K10" i="186"/>
  <c r="J10" i="186"/>
  <c r="I10" i="186"/>
  <c r="H10" i="186"/>
  <c r="F10" i="186"/>
  <c r="M10" i="186" s="1"/>
  <c r="E10" i="186"/>
  <c r="D10" i="186"/>
  <c r="L9" i="186"/>
  <c r="K9" i="186"/>
  <c r="J9" i="186"/>
  <c r="I9" i="186"/>
  <c r="H9" i="186"/>
  <c r="F9" i="186"/>
  <c r="E9" i="186"/>
  <c r="D9" i="186"/>
  <c r="L8" i="186"/>
  <c r="K8" i="186"/>
  <c r="J8" i="186"/>
  <c r="I8" i="186"/>
  <c r="H8" i="186"/>
  <c r="F8" i="186"/>
  <c r="M8" i="186" s="1"/>
  <c r="E8" i="186"/>
  <c r="D8" i="186"/>
  <c r="L7" i="186"/>
  <c r="K7" i="186"/>
  <c r="J7" i="186"/>
  <c r="I7" i="186"/>
  <c r="H7" i="186"/>
  <c r="F7" i="186"/>
  <c r="M7" i="186" s="1"/>
  <c r="E7" i="186"/>
  <c r="D7" i="186"/>
  <c r="A1" i="186"/>
  <c r="N42" i="185"/>
  <c r="M42" i="185"/>
  <c r="L41" i="185"/>
  <c r="K41" i="185"/>
  <c r="J41" i="185"/>
  <c r="I41" i="185"/>
  <c r="H41" i="185"/>
  <c r="G41" i="185"/>
  <c r="F41" i="185"/>
  <c r="M41" i="185" s="1"/>
  <c r="E41" i="185"/>
  <c r="D41" i="185"/>
  <c r="G40" i="185"/>
  <c r="C40" i="185"/>
  <c r="C43" i="185" s="1"/>
  <c r="L39" i="185"/>
  <c r="K39" i="185"/>
  <c r="J39" i="185"/>
  <c r="I39" i="185"/>
  <c r="H39" i="185"/>
  <c r="F39" i="185"/>
  <c r="M39" i="185" s="1"/>
  <c r="E39" i="185"/>
  <c r="D39" i="185"/>
  <c r="L38" i="185"/>
  <c r="K38" i="185"/>
  <c r="J38" i="185"/>
  <c r="I38" i="185"/>
  <c r="H38" i="185"/>
  <c r="F38" i="185"/>
  <c r="M38" i="185" s="1"/>
  <c r="E38" i="185"/>
  <c r="D38" i="185"/>
  <c r="L37" i="185"/>
  <c r="K37" i="185"/>
  <c r="J37" i="185"/>
  <c r="I37" i="185"/>
  <c r="H37" i="185"/>
  <c r="F37" i="185"/>
  <c r="E37" i="185"/>
  <c r="D37" i="185"/>
  <c r="L36" i="185"/>
  <c r="K36" i="185"/>
  <c r="J36" i="185"/>
  <c r="I36" i="185"/>
  <c r="H36" i="185"/>
  <c r="F36" i="185"/>
  <c r="E36" i="185"/>
  <c r="D36" i="185"/>
  <c r="L35" i="185"/>
  <c r="K35" i="185"/>
  <c r="J35" i="185"/>
  <c r="I35" i="185"/>
  <c r="H35" i="185"/>
  <c r="F35" i="185"/>
  <c r="E35" i="185"/>
  <c r="D35" i="185"/>
  <c r="L34" i="185"/>
  <c r="K34" i="185"/>
  <c r="J34" i="185"/>
  <c r="I34" i="185"/>
  <c r="H34" i="185"/>
  <c r="F34" i="185"/>
  <c r="M34" i="185" s="1"/>
  <c r="E34" i="185"/>
  <c r="D34" i="185"/>
  <c r="L33" i="185"/>
  <c r="K33" i="185"/>
  <c r="J33" i="185"/>
  <c r="I33" i="185"/>
  <c r="H33" i="185"/>
  <c r="F33" i="185"/>
  <c r="M33" i="185" s="1"/>
  <c r="E33" i="185"/>
  <c r="D33" i="185"/>
  <c r="L32" i="185"/>
  <c r="K32" i="185"/>
  <c r="J32" i="185"/>
  <c r="I32" i="185"/>
  <c r="H32" i="185"/>
  <c r="F32" i="185"/>
  <c r="M32" i="185" s="1"/>
  <c r="E32" i="185"/>
  <c r="D32" i="185"/>
  <c r="L31" i="185"/>
  <c r="K31" i="185"/>
  <c r="J31" i="185"/>
  <c r="I31" i="185"/>
  <c r="H31" i="185"/>
  <c r="F31" i="185"/>
  <c r="E31" i="185"/>
  <c r="D31" i="185"/>
  <c r="L30" i="185"/>
  <c r="K30" i="185"/>
  <c r="J30" i="185"/>
  <c r="I30" i="185"/>
  <c r="H30" i="185"/>
  <c r="F30" i="185"/>
  <c r="E30" i="185"/>
  <c r="D30" i="185"/>
  <c r="L29" i="185"/>
  <c r="K29" i="185"/>
  <c r="J29" i="185"/>
  <c r="I29" i="185"/>
  <c r="H29" i="185"/>
  <c r="F29" i="185"/>
  <c r="M29" i="185" s="1"/>
  <c r="E29" i="185"/>
  <c r="D29" i="185"/>
  <c r="L28" i="185"/>
  <c r="K28" i="185"/>
  <c r="J28" i="185"/>
  <c r="I28" i="185"/>
  <c r="H28" i="185"/>
  <c r="F28" i="185"/>
  <c r="E28" i="185"/>
  <c r="D28" i="185"/>
  <c r="L27" i="185"/>
  <c r="K27" i="185"/>
  <c r="J27" i="185"/>
  <c r="I27" i="185"/>
  <c r="H27" i="185"/>
  <c r="F27" i="185"/>
  <c r="E27" i="185"/>
  <c r="D27" i="185"/>
  <c r="L26" i="185"/>
  <c r="K26" i="185"/>
  <c r="J26" i="185"/>
  <c r="I26" i="185"/>
  <c r="H26" i="185"/>
  <c r="F26" i="185"/>
  <c r="E26" i="185"/>
  <c r="D26" i="185"/>
  <c r="L25" i="185"/>
  <c r="K25" i="185"/>
  <c r="J25" i="185"/>
  <c r="I25" i="185"/>
  <c r="H25" i="185"/>
  <c r="F25" i="185"/>
  <c r="E25" i="185"/>
  <c r="D25" i="185"/>
  <c r="L24" i="185"/>
  <c r="K24" i="185"/>
  <c r="J24" i="185"/>
  <c r="I24" i="185"/>
  <c r="H24" i="185"/>
  <c r="F24" i="185"/>
  <c r="M24" i="185" s="1"/>
  <c r="E24" i="185"/>
  <c r="D24" i="185"/>
  <c r="L23" i="185"/>
  <c r="K23" i="185"/>
  <c r="J23" i="185"/>
  <c r="I23" i="185"/>
  <c r="H23" i="185"/>
  <c r="F23" i="185"/>
  <c r="M23" i="185" s="1"/>
  <c r="E23" i="185"/>
  <c r="D23" i="185"/>
  <c r="L22" i="185"/>
  <c r="K22" i="185"/>
  <c r="J22" i="185"/>
  <c r="I22" i="185"/>
  <c r="H22" i="185"/>
  <c r="F22" i="185"/>
  <c r="M22" i="185" s="1"/>
  <c r="E22" i="185"/>
  <c r="D22" i="185"/>
  <c r="L21" i="185"/>
  <c r="K21" i="185"/>
  <c r="J21" i="185"/>
  <c r="I21" i="185"/>
  <c r="H21" i="185"/>
  <c r="F21" i="185"/>
  <c r="E21" i="185"/>
  <c r="D21" i="185"/>
  <c r="L20" i="185"/>
  <c r="K20" i="185"/>
  <c r="J20" i="185"/>
  <c r="I20" i="185"/>
  <c r="H20" i="185"/>
  <c r="F20" i="185"/>
  <c r="M20" i="185" s="1"/>
  <c r="E20" i="185"/>
  <c r="D20" i="185"/>
  <c r="L19" i="185"/>
  <c r="K19" i="185"/>
  <c r="J19" i="185"/>
  <c r="I19" i="185"/>
  <c r="H19" i="185"/>
  <c r="F19" i="185"/>
  <c r="E19" i="185"/>
  <c r="D19" i="185"/>
  <c r="L18" i="185"/>
  <c r="K18" i="185"/>
  <c r="J18" i="185"/>
  <c r="I18" i="185"/>
  <c r="H18" i="185"/>
  <c r="F18" i="185"/>
  <c r="E18" i="185"/>
  <c r="D18" i="185"/>
  <c r="L17" i="185"/>
  <c r="K17" i="185"/>
  <c r="J17" i="185"/>
  <c r="I17" i="185"/>
  <c r="H17" i="185"/>
  <c r="F17" i="185"/>
  <c r="M17" i="185" s="1"/>
  <c r="E17" i="185"/>
  <c r="D17" i="185"/>
  <c r="L16" i="185"/>
  <c r="K16" i="185"/>
  <c r="J16" i="185"/>
  <c r="I16" i="185"/>
  <c r="H16" i="185"/>
  <c r="F16" i="185"/>
  <c r="M16" i="185" s="1"/>
  <c r="E16" i="185"/>
  <c r="D16" i="185"/>
  <c r="L15" i="185"/>
  <c r="K15" i="185"/>
  <c r="J15" i="185"/>
  <c r="I15" i="185"/>
  <c r="H15" i="185"/>
  <c r="F15" i="185"/>
  <c r="E15" i="185"/>
  <c r="D15" i="185"/>
  <c r="L14" i="185"/>
  <c r="K14" i="185"/>
  <c r="J14" i="185"/>
  <c r="I14" i="185"/>
  <c r="H14" i="185"/>
  <c r="F14" i="185"/>
  <c r="M14" i="185" s="1"/>
  <c r="E14" i="185"/>
  <c r="D14" i="185"/>
  <c r="L13" i="185"/>
  <c r="K13" i="185"/>
  <c r="J13" i="185"/>
  <c r="I13" i="185"/>
  <c r="H13" i="185"/>
  <c r="F13" i="185"/>
  <c r="E13" i="185"/>
  <c r="D13" i="185"/>
  <c r="L12" i="185"/>
  <c r="K12" i="185"/>
  <c r="J12" i="185"/>
  <c r="I12" i="185"/>
  <c r="H12" i="185"/>
  <c r="F12" i="185"/>
  <c r="M12" i="185" s="1"/>
  <c r="E12" i="185"/>
  <c r="D12" i="185"/>
  <c r="L11" i="185"/>
  <c r="K11" i="185"/>
  <c r="J11" i="185"/>
  <c r="I11" i="185"/>
  <c r="H11" i="185"/>
  <c r="F11" i="185"/>
  <c r="E11" i="185"/>
  <c r="D11" i="185"/>
  <c r="L10" i="185"/>
  <c r="K10" i="185"/>
  <c r="J10" i="185"/>
  <c r="I10" i="185"/>
  <c r="H10" i="185"/>
  <c r="F10" i="185"/>
  <c r="E10" i="185"/>
  <c r="D10" i="185"/>
  <c r="L9" i="185"/>
  <c r="K9" i="185"/>
  <c r="J9" i="185"/>
  <c r="I9" i="185"/>
  <c r="H9" i="185"/>
  <c r="F9" i="185"/>
  <c r="M9" i="185" s="1"/>
  <c r="E9" i="185"/>
  <c r="D9" i="185"/>
  <c r="L8" i="185"/>
  <c r="K8" i="185"/>
  <c r="J8" i="185"/>
  <c r="I8" i="185"/>
  <c r="H8" i="185"/>
  <c r="F8" i="185"/>
  <c r="M8" i="185" s="1"/>
  <c r="E8" i="185"/>
  <c r="D8" i="185"/>
  <c r="L7" i="185"/>
  <c r="K7" i="185"/>
  <c r="J7" i="185"/>
  <c r="I7" i="185"/>
  <c r="H7" i="185"/>
  <c r="F7" i="185"/>
  <c r="M7" i="185" s="1"/>
  <c r="E7" i="185"/>
  <c r="D7" i="185"/>
  <c r="A1" i="185"/>
  <c r="N42" i="184"/>
  <c r="M42" i="184"/>
  <c r="L41" i="184"/>
  <c r="K41" i="184"/>
  <c r="J41" i="184"/>
  <c r="I41" i="184"/>
  <c r="H41" i="184"/>
  <c r="F41" i="184"/>
  <c r="M41" i="184" s="1"/>
  <c r="E41" i="184"/>
  <c r="D41" i="184"/>
  <c r="G40" i="184"/>
  <c r="G43" i="184" s="1"/>
  <c r="C40" i="184"/>
  <c r="C43" i="184" s="1"/>
  <c r="L39" i="184"/>
  <c r="K39" i="184"/>
  <c r="J39" i="184"/>
  <c r="I39" i="184"/>
  <c r="H39" i="184"/>
  <c r="F39" i="184"/>
  <c r="M39" i="184" s="1"/>
  <c r="E39" i="184"/>
  <c r="D39" i="184"/>
  <c r="L38" i="184"/>
  <c r="K38" i="184"/>
  <c r="J38" i="184"/>
  <c r="I38" i="184"/>
  <c r="H38" i="184"/>
  <c r="F38" i="184"/>
  <c r="E38" i="184"/>
  <c r="D38" i="184"/>
  <c r="L37" i="184"/>
  <c r="K37" i="184"/>
  <c r="J37" i="184"/>
  <c r="I37" i="184"/>
  <c r="H37" i="184"/>
  <c r="F37" i="184"/>
  <c r="M37" i="184" s="1"/>
  <c r="E37" i="184"/>
  <c r="D37" i="184"/>
  <c r="L36" i="184"/>
  <c r="K36" i="184"/>
  <c r="J36" i="184"/>
  <c r="I36" i="184"/>
  <c r="H36" i="184"/>
  <c r="F36" i="184"/>
  <c r="E36" i="184"/>
  <c r="D36" i="184"/>
  <c r="L35" i="184"/>
  <c r="K35" i="184"/>
  <c r="J35" i="184"/>
  <c r="I35" i="184"/>
  <c r="H35" i="184"/>
  <c r="F35" i="184"/>
  <c r="E35" i="184"/>
  <c r="D35" i="184"/>
  <c r="L34" i="184"/>
  <c r="K34" i="184"/>
  <c r="J34" i="184"/>
  <c r="I34" i="184"/>
  <c r="H34" i="184"/>
  <c r="F34" i="184"/>
  <c r="M34" i="184" s="1"/>
  <c r="E34" i="184"/>
  <c r="D34" i="184"/>
  <c r="L33" i="184"/>
  <c r="K33" i="184"/>
  <c r="J33" i="184"/>
  <c r="I33" i="184"/>
  <c r="H33" i="184"/>
  <c r="F33" i="184"/>
  <c r="M33" i="184" s="1"/>
  <c r="E33" i="184"/>
  <c r="D33" i="184"/>
  <c r="L32" i="184"/>
  <c r="K32" i="184"/>
  <c r="J32" i="184"/>
  <c r="I32" i="184"/>
  <c r="H32" i="184"/>
  <c r="F32" i="184"/>
  <c r="M32" i="184" s="1"/>
  <c r="E32" i="184"/>
  <c r="D32" i="184"/>
  <c r="L31" i="184"/>
  <c r="K31" i="184"/>
  <c r="J31" i="184"/>
  <c r="I31" i="184"/>
  <c r="H31" i="184"/>
  <c r="F31" i="184"/>
  <c r="M31" i="184" s="1"/>
  <c r="E31" i="184"/>
  <c r="D31" i="184"/>
  <c r="L30" i="184"/>
  <c r="K30" i="184"/>
  <c r="J30" i="184"/>
  <c r="I30" i="184"/>
  <c r="H30" i="184"/>
  <c r="F30" i="184"/>
  <c r="M30" i="184" s="1"/>
  <c r="E30" i="184"/>
  <c r="D30" i="184"/>
  <c r="L29" i="184"/>
  <c r="K29" i="184"/>
  <c r="J29" i="184"/>
  <c r="I29" i="184"/>
  <c r="H29" i="184"/>
  <c r="F29" i="184"/>
  <c r="E29" i="184"/>
  <c r="D29" i="184"/>
  <c r="L28" i="184"/>
  <c r="K28" i="184"/>
  <c r="J28" i="184"/>
  <c r="I28" i="184"/>
  <c r="H28" i="184"/>
  <c r="F28" i="184"/>
  <c r="M28" i="184" s="1"/>
  <c r="E28" i="184"/>
  <c r="D28" i="184"/>
  <c r="L27" i="184"/>
  <c r="K27" i="184"/>
  <c r="J27" i="184"/>
  <c r="I27" i="184"/>
  <c r="H27" i="184"/>
  <c r="F27" i="184"/>
  <c r="E27" i="184"/>
  <c r="D27" i="184"/>
  <c r="L26" i="184"/>
  <c r="K26" i="184"/>
  <c r="J26" i="184"/>
  <c r="I26" i="184"/>
  <c r="H26" i="184"/>
  <c r="F26" i="184"/>
  <c r="E26" i="184"/>
  <c r="D26" i="184"/>
  <c r="L25" i="184"/>
  <c r="K25" i="184"/>
  <c r="J25" i="184"/>
  <c r="I25" i="184"/>
  <c r="H25" i="184"/>
  <c r="F25" i="184"/>
  <c r="E25" i="184"/>
  <c r="D25" i="184"/>
  <c r="L24" i="184"/>
  <c r="K24" i="184"/>
  <c r="J24" i="184"/>
  <c r="I24" i="184"/>
  <c r="H24" i="184"/>
  <c r="F24" i="184"/>
  <c r="M24" i="184" s="1"/>
  <c r="E24" i="184"/>
  <c r="D24" i="184"/>
  <c r="L23" i="184"/>
  <c r="K23" i="184"/>
  <c r="J23" i="184"/>
  <c r="I23" i="184"/>
  <c r="H23" i="184"/>
  <c r="F23" i="184"/>
  <c r="M23" i="184" s="1"/>
  <c r="E23" i="184"/>
  <c r="D23" i="184"/>
  <c r="L22" i="184"/>
  <c r="K22" i="184"/>
  <c r="J22" i="184"/>
  <c r="I22" i="184"/>
  <c r="H22" i="184"/>
  <c r="F22" i="184"/>
  <c r="M22" i="184" s="1"/>
  <c r="E22" i="184"/>
  <c r="D22" i="184"/>
  <c r="L21" i="184"/>
  <c r="K21" i="184"/>
  <c r="J21" i="184"/>
  <c r="I21" i="184"/>
  <c r="H21" i="184"/>
  <c r="F21" i="184"/>
  <c r="M21" i="184" s="1"/>
  <c r="E21" i="184"/>
  <c r="D21" i="184"/>
  <c r="L20" i="184"/>
  <c r="K20" i="184"/>
  <c r="J20" i="184"/>
  <c r="I20" i="184"/>
  <c r="H20" i="184"/>
  <c r="F20" i="184"/>
  <c r="E20" i="184"/>
  <c r="D20" i="184"/>
  <c r="L19" i="184"/>
  <c r="K19" i="184"/>
  <c r="J19" i="184"/>
  <c r="I19" i="184"/>
  <c r="H19" i="184"/>
  <c r="F19" i="184"/>
  <c r="M19" i="184" s="1"/>
  <c r="E19" i="184"/>
  <c r="D19" i="184"/>
  <c r="L18" i="184"/>
  <c r="K18" i="184"/>
  <c r="J18" i="184"/>
  <c r="I18" i="184"/>
  <c r="H18" i="184"/>
  <c r="F18" i="184"/>
  <c r="M18" i="184" s="1"/>
  <c r="E18" i="184"/>
  <c r="D18" i="184"/>
  <c r="L17" i="184"/>
  <c r="K17" i="184"/>
  <c r="J17" i="184"/>
  <c r="I17" i="184"/>
  <c r="H17" i="184"/>
  <c r="F17" i="184"/>
  <c r="M17" i="184" s="1"/>
  <c r="E17" i="184"/>
  <c r="D17" i="184"/>
  <c r="L16" i="184"/>
  <c r="K16" i="184"/>
  <c r="J16" i="184"/>
  <c r="I16" i="184"/>
  <c r="H16" i="184"/>
  <c r="F16" i="184"/>
  <c r="M16" i="184" s="1"/>
  <c r="E16" i="184"/>
  <c r="D16" i="184"/>
  <c r="L15" i="184"/>
  <c r="K15" i="184"/>
  <c r="J15" i="184"/>
  <c r="I15" i="184"/>
  <c r="H15" i="184"/>
  <c r="F15" i="184"/>
  <c r="E15" i="184"/>
  <c r="D15" i="184"/>
  <c r="L14" i="184"/>
  <c r="K14" i="184"/>
  <c r="J14" i="184"/>
  <c r="I14" i="184"/>
  <c r="H14" i="184"/>
  <c r="F14" i="184"/>
  <c r="M14" i="184" s="1"/>
  <c r="E14" i="184"/>
  <c r="D14" i="184"/>
  <c r="L13" i="184"/>
  <c r="K13" i="184"/>
  <c r="J13" i="184"/>
  <c r="I13" i="184"/>
  <c r="H13" i="184"/>
  <c r="F13" i="184"/>
  <c r="E13" i="184"/>
  <c r="D13" i="184"/>
  <c r="L12" i="184"/>
  <c r="K12" i="184"/>
  <c r="J12" i="184"/>
  <c r="I12" i="184"/>
  <c r="H12" i="184"/>
  <c r="F12" i="184"/>
  <c r="M12" i="184" s="1"/>
  <c r="E12" i="184"/>
  <c r="D12" i="184"/>
  <c r="L11" i="184"/>
  <c r="K11" i="184"/>
  <c r="J11" i="184"/>
  <c r="I11" i="184"/>
  <c r="H11" i="184"/>
  <c r="F11" i="184"/>
  <c r="M11" i="184" s="1"/>
  <c r="E11" i="184"/>
  <c r="D11" i="184"/>
  <c r="L10" i="184"/>
  <c r="K10" i="184"/>
  <c r="J10" i="184"/>
  <c r="I10" i="184"/>
  <c r="H10" i="184"/>
  <c r="F10" i="184"/>
  <c r="M10" i="184" s="1"/>
  <c r="E10" i="184"/>
  <c r="D10" i="184"/>
  <c r="L9" i="184"/>
  <c r="K9" i="184"/>
  <c r="J9" i="184"/>
  <c r="I9" i="184"/>
  <c r="H9" i="184"/>
  <c r="F9" i="184"/>
  <c r="M9" i="184" s="1"/>
  <c r="E9" i="184"/>
  <c r="D9" i="184"/>
  <c r="L8" i="184"/>
  <c r="K8" i="184"/>
  <c r="J8" i="184"/>
  <c r="I8" i="184"/>
  <c r="H8" i="184"/>
  <c r="F8" i="184"/>
  <c r="M8" i="184" s="1"/>
  <c r="E8" i="184"/>
  <c r="D8" i="184"/>
  <c r="L7" i="184"/>
  <c r="K7" i="184"/>
  <c r="J7" i="184"/>
  <c r="I7" i="184"/>
  <c r="H7" i="184"/>
  <c r="F7" i="184"/>
  <c r="M7" i="184" s="1"/>
  <c r="E7" i="184"/>
  <c r="D7" i="184"/>
  <c r="A1" i="184"/>
  <c r="N42" i="183"/>
  <c r="M42" i="183"/>
  <c r="L41" i="183"/>
  <c r="K41" i="183"/>
  <c r="J41" i="183"/>
  <c r="I41" i="183"/>
  <c r="H41" i="183"/>
  <c r="G41" i="183"/>
  <c r="F41" i="183"/>
  <c r="M41" i="183" s="1"/>
  <c r="E41" i="183"/>
  <c r="D41" i="183"/>
  <c r="G40" i="183"/>
  <c r="C40" i="183"/>
  <c r="C43" i="183" s="1"/>
  <c r="L39" i="183"/>
  <c r="K39" i="183"/>
  <c r="J39" i="183"/>
  <c r="I39" i="183"/>
  <c r="H39" i="183"/>
  <c r="F39" i="183"/>
  <c r="E39" i="183"/>
  <c r="D39" i="183"/>
  <c r="L38" i="183"/>
  <c r="K38" i="183"/>
  <c r="J38" i="183"/>
  <c r="I38" i="183"/>
  <c r="H38" i="183"/>
  <c r="F38" i="183"/>
  <c r="M38" i="183" s="1"/>
  <c r="E38" i="183"/>
  <c r="D38" i="183"/>
  <c r="L37" i="183"/>
  <c r="K37" i="183"/>
  <c r="J37" i="183"/>
  <c r="I37" i="183"/>
  <c r="H37" i="183"/>
  <c r="F37" i="183"/>
  <c r="E37" i="183"/>
  <c r="D37" i="183"/>
  <c r="L36" i="183"/>
  <c r="K36" i="183"/>
  <c r="J36" i="183"/>
  <c r="I36" i="183"/>
  <c r="H36" i="183"/>
  <c r="F36" i="183"/>
  <c r="E36" i="183"/>
  <c r="D36" i="183"/>
  <c r="L35" i="183"/>
  <c r="K35" i="183"/>
  <c r="J35" i="183"/>
  <c r="I35" i="183"/>
  <c r="H35" i="183"/>
  <c r="F35" i="183"/>
  <c r="M35" i="183" s="1"/>
  <c r="E35" i="183"/>
  <c r="D35" i="183"/>
  <c r="L34" i="183"/>
  <c r="K34" i="183"/>
  <c r="J34" i="183"/>
  <c r="I34" i="183"/>
  <c r="H34" i="183"/>
  <c r="F34" i="183"/>
  <c r="E34" i="183"/>
  <c r="D34" i="183"/>
  <c r="L33" i="183"/>
  <c r="K33" i="183"/>
  <c r="J33" i="183"/>
  <c r="I33" i="183"/>
  <c r="H33" i="183"/>
  <c r="F33" i="183"/>
  <c r="E33" i="183"/>
  <c r="D33" i="183"/>
  <c r="L32" i="183"/>
  <c r="K32" i="183"/>
  <c r="J32" i="183"/>
  <c r="I32" i="183"/>
  <c r="H32" i="183"/>
  <c r="F32" i="183"/>
  <c r="M32" i="183" s="1"/>
  <c r="E32" i="183"/>
  <c r="D32" i="183"/>
  <c r="L31" i="183"/>
  <c r="K31" i="183"/>
  <c r="J31" i="183"/>
  <c r="I31" i="183"/>
  <c r="H31" i="183"/>
  <c r="F31" i="183"/>
  <c r="M31" i="183" s="1"/>
  <c r="E31" i="183"/>
  <c r="D31" i="183"/>
  <c r="L30" i="183"/>
  <c r="K30" i="183"/>
  <c r="J30" i="183"/>
  <c r="I30" i="183"/>
  <c r="H30" i="183"/>
  <c r="F30" i="183"/>
  <c r="E30" i="183"/>
  <c r="D30" i="183"/>
  <c r="L29" i="183"/>
  <c r="K29" i="183"/>
  <c r="J29" i="183"/>
  <c r="I29" i="183"/>
  <c r="H29" i="183"/>
  <c r="F29" i="183"/>
  <c r="M29" i="183" s="1"/>
  <c r="E29" i="183"/>
  <c r="D29" i="183"/>
  <c r="L28" i="183"/>
  <c r="K28" i="183"/>
  <c r="J28" i="183"/>
  <c r="I28" i="183"/>
  <c r="H28" i="183"/>
  <c r="F28" i="183"/>
  <c r="E28" i="183"/>
  <c r="D28" i="183"/>
  <c r="L27" i="183"/>
  <c r="K27" i="183"/>
  <c r="J27" i="183"/>
  <c r="I27" i="183"/>
  <c r="H27" i="183"/>
  <c r="F27" i="183"/>
  <c r="M27" i="183" s="1"/>
  <c r="E27" i="183"/>
  <c r="D27" i="183"/>
  <c r="L26" i="183"/>
  <c r="K26" i="183"/>
  <c r="J26" i="183"/>
  <c r="I26" i="183"/>
  <c r="H26" i="183"/>
  <c r="F26" i="183"/>
  <c r="M26" i="183" s="1"/>
  <c r="E26" i="183"/>
  <c r="D26" i="183"/>
  <c r="L25" i="183"/>
  <c r="K25" i="183"/>
  <c r="J25" i="183"/>
  <c r="I25" i="183"/>
  <c r="H25" i="183"/>
  <c r="F25" i="183"/>
  <c r="M25" i="183" s="1"/>
  <c r="E25" i="183"/>
  <c r="D25" i="183"/>
  <c r="L24" i="183"/>
  <c r="K24" i="183"/>
  <c r="J24" i="183"/>
  <c r="I24" i="183"/>
  <c r="H24" i="183"/>
  <c r="F24" i="183"/>
  <c r="E24" i="183"/>
  <c r="D24" i="183"/>
  <c r="L23" i="183"/>
  <c r="K23" i="183"/>
  <c r="J23" i="183"/>
  <c r="I23" i="183"/>
  <c r="H23" i="183"/>
  <c r="F23" i="183"/>
  <c r="E23" i="183"/>
  <c r="D23" i="183"/>
  <c r="L22" i="183"/>
  <c r="K22" i="183"/>
  <c r="J22" i="183"/>
  <c r="I22" i="183"/>
  <c r="H22" i="183"/>
  <c r="F22" i="183"/>
  <c r="M22" i="183" s="1"/>
  <c r="E22" i="183"/>
  <c r="D22" i="183"/>
  <c r="L21" i="183"/>
  <c r="K21" i="183"/>
  <c r="J21" i="183"/>
  <c r="I21" i="183"/>
  <c r="H21" i="183"/>
  <c r="F21" i="183"/>
  <c r="E21" i="183"/>
  <c r="D21" i="183"/>
  <c r="L20" i="183"/>
  <c r="K20" i="183"/>
  <c r="J20" i="183"/>
  <c r="I20" i="183"/>
  <c r="H20" i="183"/>
  <c r="F20" i="183"/>
  <c r="M20" i="183" s="1"/>
  <c r="E20" i="183"/>
  <c r="D20" i="183"/>
  <c r="L19" i="183"/>
  <c r="K19" i="183"/>
  <c r="J19" i="183"/>
  <c r="I19" i="183"/>
  <c r="H19" i="183"/>
  <c r="F19" i="183"/>
  <c r="E19" i="183"/>
  <c r="D19" i="183"/>
  <c r="L18" i="183"/>
  <c r="K18" i="183"/>
  <c r="J18" i="183"/>
  <c r="I18" i="183"/>
  <c r="H18" i="183"/>
  <c r="F18" i="183"/>
  <c r="E18" i="183"/>
  <c r="D18" i="183"/>
  <c r="L17" i="183"/>
  <c r="K17" i="183"/>
  <c r="J17" i="183"/>
  <c r="I17" i="183"/>
  <c r="H17" i="183"/>
  <c r="F17" i="183"/>
  <c r="M17" i="183" s="1"/>
  <c r="E17" i="183"/>
  <c r="D17" i="183"/>
  <c r="L16" i="183"/>
  <c r="K16" i="183"/>
  <c r="J16" i="183"/>
  <c r="I16" i="183"/>
  <c r="H16" i="183"/>
  <c r="F16" i="183"/>
  <c r="M16" i="183" s="1"/>
  <c r="E16" i="183"/>
  <c r="D16" i="183"/>
  <c r="L15" i="183"/>
  <c r="K15" i="183"/>
  <c r="J15" i="183"/>
  <c r="I15" i="183"/>
  <c r="H15" i="183"/>
  <c r="F15" i="183"/>
  <c r="M15" i="183" s="1"/>
  <c r="E15" i="183"/>
  <c r="D15" i="183"/>
  <c r="L14" i="183"/>
  <c r="K14" i="183"/>
  <c r="J14" i="183"/>
  <c r="I14" i="183"/>
  <c r="H14" i="183"/>
  <c r="F14" i="183"/>
  <c r="M14" i="183" s="1"/>
  <c r="E14" i="183"/>
  <c r="D14" i="183"/>
  <c r="L13" i="183"/>
  <c r="K13" i="183"/>
  <c r="J13" i="183"/>
  <c r="I13" i="183"/>
  <c r="H13" i="183"/>
  <c r="F13" i="183"/>
  <c r="M13" i="183" s="1"/>
  <c r="E13" i="183"/>
  <c r="D13" i="183"/>
  <c r="L12" i="183"/>
  <c r="K12" i="183"/>
  <c r="J12" i="183"/>
  <c r="I12" i="183"/>
  <c r="H12" i="183"/>
  <c r="F12" i="183"/>
  <c r="M12" i="183" s="1"/>
  <c r="E12" i="183"/>
  <c r="D12" i="183"/>
  <c r="L11" i="183"/>
  <c r="K11" i="183"/>
  <c r="J11" i="183"/>
  <c r="I11" i="183"/>
  <c r="H11" i="183"/>
  <c r="F11" i="183"/>
  <c r="M11" i="183" s="1"/>
  <c r="E11" i="183"/>
  <c r="D11" i="183"/>
  <c r="L10" i="183"/>
  <c r="K10" i="183"/>
  <c r="J10" i="183"/>
  <c r="I10" i="183"/>
  <c r="H10" i="183"/>
  <c r="F10" i="183"/>
  <c r="M10" i="183" s="1"/>
  <c r="E10" i="183"/>
  <c r="D10" i="183"/>
  <c r="L9" i="183"/>
  <c r="K9" i="183"/>
  <c r="J9" i="183"/>
  <c r="I9" i="183"/>
  <c r="H9" i="183"/>
  <c r="F9" i="183"/>
  <c r="E9" i="183"/>
  <c r="D9" i="183"/>
  <c r="L8" i="183"/>
  <c r="K8" i="183"/>
  <c r="J8" i="183"/>
  <c r="I8" i="183"/>
  <c r="H8" i="183"/>
  <c r="F8" i="183"/>
  <c r="E8" i="183"/>
  <c r="D8" i="183"/>
  <c r="L7" i="183"/>
  <c r="K7" i="183"/>
  <c r="J7" i="183"/>
  <c r="I7" i="183"/>
  <c r="H7" i="183"/>
  <c r="F7" i="183"/>
  <c r="M7" i="183" s="1"/>
  <c r="E7" i="183"/>
  <c r="D7" i="183"/>
  <c r="A1" i="183"/>
  <c r="N42" i="182"/>
  <c r="M42" i="182"/>
  <c r="L41" i="182"/>
  <c r="K41" i="182"/>
  <c r="J41" i="182"/>
  <c r="I41" i="182"/>
  <c r="H41" i="182"/>
  <c r="F41" i="182"/>
  <c r="E41" i="182"/>
  <c r="D41" i="182"/>
  <c r="G40" i="182"/>
  <c r="G43" i="182" s="1"/>
  <c r="C40" i="182"/>
  <c r="C43" i="182" s="1"/>
  <c r="L39" i="182"/>
  <c r="K39" i="182"/>
  <c r="J39" i="182"/>
  <c r="I39" i="182"/>
  <c r="H39" i="182"/>
  <c r="F39" i="182"/>
  <c r="M39" i="182" s="1"/>
  <c r="E39" i="182"/>
  <c r="D39" i="182"/>
  <c r="L38" i="182"/>
  <c r="K38" i="182"/>
  <c r="J38" i="182"/>
  <c r="I38" i="182"/>
  <c r="H38" i="182"/>
  <c r="F38" i="182"/>
  <c r="E38" i="182"/>
  <c r="D38" i="182"/>
  <c r="L37" i="182"/>
  <c r="K37" i="182"/>
  <c r="J37" i="182"/>
  <c r="I37" i="182"/>
  <c r="H37" i="182"/>
  <c r="F37" i="182"/>
  <c r="E37" i="182"/>
  <c r="D37" i="182"/>
  <c r="L36" i="182"/>
  <c r="K36" i="182"/>
  <c r="J36" i="182"/>
  <c r="I36" i="182"/>
  <c r="H36" i="182"/>
  <c r="F36" i="182"/>
  <c r="M36" i="182" s="1"/>
  <c r="E36" i="182"/>
  <c r="D36" i="182"/>
  <c r="L35" i="182"/>
  <c r="K35" i="182"/>
  <c r="J35" i="182"/>
  <c r="I35" i="182"/>
  <c r="H35" i="182"/>
  <c r="F35" i="182"/>
  <c r="E35" i="182"/>
  <c r="D35" i="182"/>
  <c r="L34" i="182"/>
  <c r="K34" i="182"/>
  <c r="J34" i="182"/>
  <c r="I34" i="182"/>
  <c r="H34" i="182"/>
  <c r="F34" i="182"/>
  <c r="E34" i="182"/>
  <c r="D34" i="182"/>
  <c r="L33" i="182"/>
  <c r="K33" i="182"/>
  <c r="J33" i="182"/>
  <c r="I33" i="182"/>
  <c r="H33" i="182"/>
  <c r="F33" i="182"/>
  <c r="M33" i="182" s="1"/>
  <c r="E33" i="182"/>
  <c r="D33" i="182"/>
  <c r="L32" i="182"/>
  <c r="K32" i="182"/>
  <c r="J32" i="182"/>
  <c r="I32" i="182"/>
  <c r="H32" i="182"/>
  <c r="F32" i="182"/>
  <c r="E32" i="182"/>
  <c r="D32" i="182"/>
  <c r="L31" i="182"/>
  <c r="K31" i="182"/>
  <c r="J31" i="182"/>
  <c r="I31" i="182"/>
  <c r="H31" i="182"/>
  <c r="F31" i="182"/>
  <c r="M31" i="182" s="1"/>
  <c r="E31" i="182"/>
  <c r="D31" i="182"/>
  <c r="L30" i="182"/>
  <c r="K30" i="182"/>
  <c r="J30" i="182"/>
  <c r="I30" i="182"/>
  <c r="H30" i="182"/>
  <c r="F30" i="182"/>
  <c r="E30" i="182"/>
  <c r="D30" i="182"/>
  <c r="L29" i="182"/>
  <c r="K29" i="182"/>
  <c r="J29" i="182"/>
  <c r="I29" i="182"/>
  <c r="H29" i="182"/>
  <c r="F29" i="182"/>
  <c r="M29" i="182" s="1"/>
  <c r="E29" i="182"/>
  <c r="D29" i="182"/>
  <c r="L28" i="182"/>
  <c r="K28" i="182"/>
  <c r="J28" i="182"/>
  <c r="I28" i="182"/>
  <c r="H28" i="182"/>
  <c r="F28" i="182"/>
  <c r="E28" i="182"/>
  <c r="D28" i="182"/>
  <c r="L27" i="182"/>
  <c r="K27" i="182"/>
  <c r="J27" i="182"/>
  <c r="I27" i="182"/>
  <c r="H27" i="182"/>
  <c r="F27" i="182"/>
  <c r="E27" i="182"/>
  <c r="D27" i="182"/>
  <c r="L26" i="182"/>
  <c r="K26" i="182"/>
  <c r="J26" i="182"/>
  <c r="I26" i="182"/>
  <c r="H26" i="182"/>
  <c r="F26" i="182"/>
  <c r="M26" i="182" s="1"/>
  <c r="E26" i="182"/>
  <c r="D26" i="182"/>
  <c r="L25" i="182"/>
  <c r="K25" i="182"/>
  <c r="J25" i="182"/>
  <c r="I25" i="182"/>
  <c r="H25" i="182"/>
  <c r="F25" i="182"/>
  <c r="M25" i="182" s="1"/>
  <c r="E25" i="182"/>
  <c r="D25" i="182"/>
  <c r="L24" i="182"/>
  <c r="K24" i="182"/>
  <c r="J24" i="182"/>
  <c r="I24" i="182"/>
  <c r="H24" i="182"/>
  <c r="F24" i="182"/>
  <c r="E24" i="182"/>
  <c r="D24" i="182"/>
  <c r="L23" i="182"/>
  <c r="K23" i="182"/>
  <c r="J23" i="182"/>
  <c r="I23" i="182"/>
  <c r="H23" i="182"/>
  <c r="F23" i="182"/>
  <c r="E23" i="182"/>
  <c r="D23" i="182"/>
  <c r="L22" i="182"/>
  <c r="K22" i="182"/>
  <c r="J22" i="182"/>
  <c r="I22" i="182"/>
  <c r="H22" i="182"/>
  <c r="F22" i="182"/>
  <c r="M22" i="182" s="1"/>
  <c r="E22" i="182"/>
  <c r="D22" i="182"/>
  <c r="L21" i="182"/>
  <c r="K21" i="182"/>
  <c r="J21" i="182"/>
  <c r="I21" i="182"/>
  <c r="H21" i="182"/>
  <c r="F21" i="182"/>
  <c r="E21" i="182"/>
  <c r="D21" i="182"/>
  <c r="L20" i="182"/>
  <c r="K20" i="182"/>
  <c r="J20" i="182"/>
  <c r="I20" i="182"/>
  <c r="H20" i="182"/>
  <c r="F20" i="182"/>
  <c r="M20" i="182" s="1"/>
  <c r="E20" i="182"/>
  <c r="D20" i="182"/>
  <c r="L19" i="182"/>
  <c r="K19" i="182"/>
  <c r="J19" i="182"/>
  <c r="I19" i="182"/>
  <c r="H19" i="182"/>
  <c r="F19" i="182"/>
  <c r="E19" i="182"/>
  <c r="D19" i="182"/>
  <c r="L18" i="182"/>
  <c r="K18" i="182"/>
  <c r="J18" i="182"/>
  <c r="I18" i="182"/>
  <c r="H18" i="182"/>
  <c r="F18" i="182"/>
  <c r="M18" i="182" s="1"/>
  <c r="E18" i="182"/>
  <c r="D18" i="182"/>
  <c r="L17" i="182"/>
  <c r="K17" i="182"/>
  <c r="J17" i="182"/>
  <c r="I17" i="182"/>
  <c r="H17" i="182"/>
  <c r="F17" i="182"/>
  <c r="M17" i="182" s="1"/>
  <c r="E17" i="182"/>
  <c r="D17" i="182"/>
  <c r="L16" i="182"/>
  <c r="K16" i="182"/>
  <c r="J16" i="182"/>
  <c r="I16" i="182"/>
  <c r="H16" i="182"/>
  <c r="F16" i="182"/>
  <c r="M16" i="182" s="1"/>
  <c r="E16" i="182"/>
  <c r="D16" i="182"/>
  <c r="L15" i="182"/>
  <c r="K15" i="182"/>
  <c r="J15" i="182"/>
  <c r="I15" i="182"/>
  <c r="H15" i="182"/>
  <c r="F15" i="182"/>
  <c r="E15" i="182"/>
  <c r="D15" i="182"/>
  <c r="L14" i="182"/>
  <c r="K14" i="182"/>
  <c r="J14" i="182"/>
  <c r="I14" i="182"/>
  <c r="H14" i="182"/>
  <c r="F14" i="182"/>
  <c r="M14" i="182" s="1"/>
  <c r="E14" i="182"/>
  <c r="D14" i="182"/>
  <c r="L13" i="182"/>
  <c r="K13" i="182"/>
  <c r="J13" i="182"/>
  <c r="I13" i="182"/>
  <c r="H13" i="182"/>
  <c r="F13" i="182"/>
  <c r="M13" i="182" s="1"/>
  <c r="E13" i="182"/>
  <c r="D13" i="182"/>
  <c r="L12" i="182"/>
  <c r="K12" i="182"/>
  <c r="J12" i="182"/>
  <c r="I12" i="182"/>
  <c r="H12" i="182"/>
  <c r="F12" i="182"/>
  <c r="M12" i="182" s="1"/>
  <c r="E12" i="182"/>
  <c r="D12" i="182"/>
  <c r="L11" i="182"/>
  <c r="K11" i="182"/>
  <c r="J11" i="182"/>
  <c r="I11" i="182"/>
  <c r="H11" i="182"/>
  <c r="F11" i="182"/>
  <c r="M11" i="182" s="1"/>
  <c r="E11" i="182"/>
  <c r="D11" i="182"/>
  <c r="L10" i="182"/>
  <c r="K10" i="182"/>
  <c r="J10" i="182"/>
  <c r="I10" i="182"/>
  <c r="H10" i="182"/>
  <c r="F10" i="182"/>
  <c r="M10" i="182" s="1"/>
  <c r="E10" i="182"/>
  <c r="D10" i="182"/>
  <c r="L9" i="182"/>
  <c r="K9" i="182"/>
  <c r="J9" i="182"/>
  <c r="I9" i="182"/>
  <c r="H9" i="182"/>
  <c r="F9" i="182"/>
  <c r="M9" i="182" s="1"/>
  <c r="E9" i="182"/>
  <c r="D9" i="182"/>
  <c r="L8" i="182"/>
  <c r="K8" i="182"/>
  <c r="J8" i="182"/>
  <c r="I8" i="182"/>
  <c r="H8" i="182"/>
  <c r="F8" i="182"/>
  <c r="M8" i="182" s="1"/>
  <c r="E8" i="182"/>
  <c r="D8" i="182"/>
  <c r="L7" i="182"/>
  <c r="K7" i="182"/>
  <c r="J7" i="182"/>
  <c r="I7" i="182"/>
  <c r="H7" i="182"/>
  <c r="F7" i="182"/>
  <c r="M7" i="182" s="1"/>
  <c r="E7" i="182"/>
  <c r="D7" i="182"/>
  <c r="A1" i="182"/>
  <c r="N42" i="181"/>
  <c r="M42" i="181"/>
  <c r="L41" i="181"/>
  <c r="K41" i="181"/>
  <c r="J41" i="181"/>
  <c r="I41" i="181"/>
  <c r="H41" i="181"/>
  <c r="F41" i="181"/>
  <c r="M41" i="181" s="1"/>
  <c r="E41" i="181"/>
  <c r="D41" i="181"/>
  <c r="G40" i="181"/>
  <c r="G43" i="181" s="1"/>
  <c r="C40" i="181"/>
  <c r="C43" i="181" s="1"/>
  <c r="L39" i="181"/>
  <c r="K39" i="181"/>
  <c r="J39" i="181"/>
  <c r="I39" i="181"/>
  <c r="H39" i="181"/>
  <c r="F39" i="181"/>
  <c r="M39" i="181" s="1"/>
  <c r="E39" i="181"/>
  <c r="D39" i="181"/>
  <c r="L38" i="181"/>
  <c r="K38" i="181"/>
  <c r="J38" i="181"/>
  <c r="I38" i="181"/>
  <c r="H38" i="181"/>
  <c r="F38" i="181"/>
  <c r="E38" i="181"/>
  <c r="D38" i="181"/>
  <c r="L37" i="181"/>
  <c r="K37" i="181"/>
  <c r="J37" i="181"/>
  <c r="I37" i="181"/>
  <c r="H37" i="181"/>
  <c r="F37" i="181"/>
  <c r="E37" i="181"/>
  <c r="D37" i="181"/>
  <c r="L36" i="181"/>
  <c r="K36" i="181"/>
  <c r="J36" i="181"/>
  <c r="I36" i="181"/>
  <c r="H36" i="181"/>
  <c r="F36" i="181"/>
  <c r="M36" i="181" s="1"/>
  <c r="E36" i="181"/>
  <c r="D36" i="181"/>
  <c r="L35" i="181"/>
  <c r="K35" i="181"/>
  <c r="J35" i="181"/>
  <c r="I35" i="181"/>
  <c r="H35" i="181"/>
  <c r="F35" i="181"/>
  <c r="M35" i="181" s="1"/>
  <c r="E35" i="181"/>
  <c r="D35" i="181"/>
  <c r="N35" i="181" s="1"/>
  <c r="L34" i="181"/>
  <c r="K34" i="181"/>
  <c r="J34" i="181"/>
  <c r="I34" i="181"/>
  <c r="H34" i="181"/>
  <c r="F34" i="181"/>
  <c r="M34" i="181" s="1"/>
  <c r="E34" i="181"/>
  <c r="D34" i="181"/>
  <c r="L33" i="181"/>
  <c r="K33" i="181"/>
  <c r="J33" i="181"/>
  <c r="I33" i="181"/>
  <c r="H33" i="181"/>
  <c r="F33" i="181"/>
  <c r="M33" i="181" s="1"/>
  <c r="E33" i="181"/>
  <c r="D33" i="181"/>
  <c r="L32" i="181"/>
  <c r="K32" i="181"/>
  <c r="J32" i="181"/>
  <c r="I32" i="181"/>
  <c r="H32" i="181"/>
  <c r="F32" i="181"/>
  <c r="E32" i="181"/>
  <c r="D32" i="181"/>
  <c r="L31" i="181"/>
  <c r="K31" i="181"/>
  <c r="J31" i="181"/>
  <c r="I31" i="181"/>
  <c r="H31" i="181"/>
  <c r="F31" i="181"/>
  <c r="E31" i="181"/>
  <c r="D31" i="181"/>
  <c r="L30" i="181"/>
  <c r="K30" i="181"/>
  <c r="J30" i="181"/>
  <c r="I30" i="181"/>
  <c r="H30" i="181"/>
  <c r="F30" i="181"/>
  <c r="E30" i="181"/>
  <c r="D30" i="181"/>
  <c r="L29" i="181"/>
  <c r="K29" i="181"/>
  <c r="J29" i="181"/>
  <c r="I29" i="181"/>
  <c r="H29" i="181"/>
  <c r="F29" i="181"/>
  <c r="M29" i="181" s="1"/>
  <c r="E29" i="181"/>
  <c r="D29" i="181"/>
  <c r="L28" i="181"/>
  <c r="K28" i="181"/>
  <c r="J28" i="181"/>
  <c r="I28" i="181"/>
  <c r="H28" i="181"/>
  <c r="F28" i="181"/>
  <c r="E28" i="181"/>
  <c r="D28" i="181"/>
  <c r="L27" i="181"/>
  <c r="K27" i="181"/>
  <c r="J27" i="181"/>
  <c r="I27" i="181"/>
  <c r="H27" i="181"/>
  <c r="F27" i="181"/>
  <c r="M27" i="181" s="1"/>
  <c r="E27" i="181"/>
  <c r="D27" i="181"/>
  <c r="L26" i="181"/>
  <c r="K26" i="181"/>
  <c r="J26" i="181"/>
  <c r="I26" i="181"/>
  <c r="H26" i="181"/>
  <c r="F26" i="181"/>
  <c r="M26" i="181" s="1"/>
  <c r="E26" i="181"/>
  <c r="D26" i="181"/>
  <c r="L25" i="181"/>
  <c r="K25" i="181"/>
  <c r="J25" i="181"/>
  <c r="I25" i="181"/>
  <c r="H25" i="181"/>
  <c r="F25" i="181"/>
  <c r="E25" i="181"/>
  <c r="D25" i="181"/>
  <c r="L24" i="181"/>
  <c r="K24" i="181"/>
  <c r="J24" i="181"/>
  <c r="I24" i="181"/>
  <c r="H24" i="181"/>
  <c r="F24" i="181"/>
  <c r="M24" i="181" s="1"/>
  <c r="E24" i="181"/>
  <c r="D24" i="181"/>
  <c r="L23" i="181"/>
  <c r="K23" i="181"/>
  <c r="J23" i="181"/>
  <c r="I23" i="181"/>
  <c r="H23" i="181"/>
  <c r="F23" i="181"/>
  <c r="M23" i="181" s="1"/>
  <c r="E23" i="181"/>
  <c r="D23" i="181"/>
  <c r="L22" i="181"/>
  <c r="K22" i="181"/>
  <c r="J22" i="181"/>
  <c r="I22" i="181"/>
  <c r="H22" i="181"/>
  <c r="F22" i="181"/>
  <c r="M22" i="181" s="1"/>
  <c r="E22" i="181"/>
  <c r="D22" i="181"/>
  <c r="L21" i="181"/>
  <c r="K21" i="181"/>
  <c r="J21" i="181"/>
  <c r="I21" i="181"/>
  <c r="H21" i="181"/>
  <c r="F21" i="181"/>
  <c r="E21" i="181"/>
  <c r="D21" i="181"/>
  <c r="L20" i="181"/>
  <c r="K20" i="181"/>
  <c r="J20" i="181"/>
  <c r="I20" i="181"/>
  <c r="H20" i="181"/>
  <c r="F20" i="181"/>
  <c r="E20" i="181"/>
  <c r="D20" i="181"/>
  <c r="L19" i="181"/>
  <c r="K19" i="181"/>
  <c r="J19" i="181"/>
  <c r="I19" i="181"/>
  <c r="H19" i="181"/>
  <c r="F19" i="181"/>
  <c r="M19" i="181" s="1"/>
  <c r="E19" i="181"/>
  <c r="D19" i="181"/>
  <c r="L18" i="181"/>
  <c r="K18" i="181"/>
  <c r="J18" i="181"/>
  <c r="I18" i="181"/>
  <c r="H18" i="181"/>
  <c r="F18" i="181"/>
  <c r="M18" i="181" s="1"/>
  <c r="E18" i="181"/>
  <c r="D18" i="181"/>
  <c r="L17" i="181"/>
  <c r="K17" i="181"/>
  <c r="J17" i="181"/>
  <c r="I17" i="181"/>
  <c r="H17" i="181"/>
  <c r="F17" i="181"/>
  <c r="E17" i="181"/>
  <c r="D17" i="181"/>
  <c r="L16" i="181"/>
  <c r="K16" i="181"/>
  <c r="J16" i="181"/>
  <c r="I16" i="181"/>
  <c r="H16" i="181"/>
  <c r="F16" i="181"/>
  <c r="M16" i="181" s="1"/>
  <c r="E16" i="181"/>
  <c r="D16" i="181"/>
  <c r="L15" i="181"/>
  <c r="K15" i="181"/>
  <c r="J15" i="181"/>
  <c r="I15" i="181"/>
  <c r="H15" i="181"/>
  <c r="F15" i="181"/>
  <c r="E15" i="181"/>
  <c r="D15" i="181"/>
  <c r="L14" i="181"/>
  <c r="K14" i="181"/>
  <c r="J14" i="181"/>
  <c r="I14" i="181"/>
  <c r="H14" i="181"/>
  <c r="F14" i="181"/>
  <c r="M14" i="181" s="1"/>
  <c r="E14" i="181"/>
  <c r="D14" i="181"/>
  <c r="L13" i="181"/>
  <c r="K13" i="181"/>
  <c r="J13" i="181"/>
  <c r="I13" i="181"/>
  <c r="H13" i="181"/>
  <c r="F13" i="181"/>
  <c r="E13" i="181"/>
  <c r="D13" i="181"/>
  <c r="L12" i="181"/>
  <c r="K12" i="181"/>
  <c r="J12" i="181"/>
  <c r="I12" i="181"/>
  <c r="H12" i="181"/>
  <c r="F12" i="181"/>
  <c r="M12" i="181" s="1"/>
  <c r="E12" i="181"/>
  <c r="D12" i="181"/>
  <c r="L11" i="181"/>
  <c r="K11" i="181"/>
  <c r="J11" i="181"/>
  <c r="I11" i="181"/>
  <c r="H11" i="181"/>
  <c r="F11" i="181"/>
  <c r="M11" i="181" s="1"/>
  <c r="E11" i="181"/>
  <c r="D11" i="181"/>
  <c r="L10" i="181"/>
  <c r="K10" i="181"/>
  <c r="J10" i="181"/>
  <c r="I10" i="181"/>
  <c r="H10" i="181"/>
  <c r="F10" i="181"/>
  <c r="M10" i="181" s="1"/>
  <c r="E10" i="181"/>
  <c r="D10" i="181"/>
  <c r="L9" i="181"/>
  <c r="K9" i="181"/>
  <c r="J9" i="181"/>
  <c r="I9" i="181"/>
  <c r="H9" i="181"/>
  <c r="F9" i="181"/>
  <c r="E9" i="181"/>
  <c r="D9" i="181"/>
  <c r="L8" i="181"/>
  <c r="K8" i="181"/>
  <c r="J8" i="181"/>
  <c r="I8" i="181"/>
  <c r="H8" i="181"/>
  <c r="F8" i="181"/>
  <c r="E8" i="181"/>
  <c r="D8" i="181"/>
  <c r="L7" i="181"/>
  <c r="K7" i="181"/>
  <c r="J7" i="181"/>
  <c r="I7" i="181"/>
  <c r="H7" i="181"/>
  <c r="F7" i="181"/>
  <c r="E7" i="181"/>
  <c r="D7" i="181"/>
  <c r="A1" i="181"/>
  <c r="N42" i="180"/>
  <c r="M42" i="180"/>
  <c r="L41" i="180"/>
  <c r="K41" i="180"/>
  <c r="J41" i="180"/>
  <c r="I41" i="180"/>
  <c r="H41" i="180"/>
  <c r="G41" i="180"/>
  <c r="F41" i="180"/>
  <c r="M41" i="180" s="1"/>
  <c r="E41" i="180"/>
  <c r="D41" i="180"/>
  <c r="G40" i="180"/>
  <c r="C40" i="180"/>
  <c r="C43" i="180" s="1"/>
  <c r="L39" i="180"/>
  <c r="K39" i="180"/>
  <c r="J39" i="180"/>
  <c r="I39" i="180"/>
  <c r="H39" i="180"/>
  <c r="F39" i="180"/>
  <c r="M39" i="180" s="1"/>
  <c r="E39" i="180"/>
  <c r="D39" i="180"/>
  <c r="L38" i="180"/>
  <c r="K38" i="180"/>
  <c r="J38" i="180"/>
  <c r="I38" i="180"/>
  <c r="H38" i="180"/>
  <c r="F38" i="180"/>
  <c r="E38" i="180"/>
  <c r="D38" i="180"/>
  <c r="L37" i="180"/>
  <c r="K37" i="180"/>
  <c r="J37" i="180"/>
  <c r="I37" i="180"/>
  <c r="H37" i="180"/>
  <c r="F37" i="180"/>
  <c r="M37" i="180" s="1"/>
  <c r="E37" i="180"/>
  <c r="D37" i="180"/>
  <c r="L36" i="180"/>
  <c r="K36" i="180"/>
  <c r="J36" i="180"/>
  <c r="I36" i="180"/>
  <c r="H36" i="180"/>
  <c r="F36" i="180"/>
  <c r="E36" i="180"/>
  <c r="D36" i="180"/>
  <c r="L35" i="180"/>
  <c r="K35" i="180"/>
  <c r="J35" i="180"/>
  <c r="I35" i="180"/>
  <c r="H35" i="180"/>
  <c r="F35" i="180"/>
  <c r="E35" i="180"/>
  <c r="D35" i="180"/>
  <c r="L34" i="180"/>
  <c r="K34" i="180"/>
  <c r="J34" i="180"/>
  <c r="I34" i="180"/>
  <c r="H34" i="180"/>
  <c r="F34" i="180"/>
  <c r="M34" i="180" s="1"/>
  <c r="E34" i="180"/>
  <c r="D34" i="180"/>
  <c r="L33" i="180"/>
  <c r="K33" i="180"/>
  <c r="J33" i="180"/>
  <c r="I33" i="180"/>
  <c r="H33" i="180"/>
  <c r="F33" i="180"/>
  <c r="M33" i="180" s="1"/>
  <c r="E33" i="180"/>
  <c r="D33" i="180"/>
  <c r="L32" i="180"/>
  <c r="K32" i="180"/>
  <c r="J32" i="180"/>
  <c r="I32" i="180"/>
  <c r="H32" i="180"/>
  <c r="F32" i="180"/>
  <c r="M32" i="180" s="1"/>
  <c r="E32" i="180"/>
  <c r="D32" i="180"/>
  <c r="L31" i="180"/>
  <c r="K31" i="180"/>
  <c r="J31" i="180"/>
  <c r="I31" i="180"/>
  <c r="H31" i="180"/>
  <c r="F31" i="180"/>
  <c r="M31" i="180" s="1"/>
  <c r="E31" i="180"/>
  <c r="D31" i="180"/>
  <c r="L30" i="180"/>
  <c r="K30" i="180"/>
  <c r="J30" i="180"/>
  <c r="I30" i="180"/>
  <c r="H30" i="180"/>
  <c r="F30" i="180"/>
  <c r="M30" i="180" s="1"/>
  <c r="E30" i="180"/>
  <c r="D30" i="180"/>
  <c r="L29" i="180"/>
  <c r="K29" i="180"/>
  <c r="J29" i="180"/>
  <c r="I29" i="180"/>
  <c r="H29" i="180"/>
  <c r="F29" i="180"/>
  <c r="E29" i="180"/>
  <c r="D29" i="180"/>
  <c r="L28" i="180"/>
  <c r="K28" i="180"/>
  <c r="J28" i="180"/>
  <c r="I28" i="180"/>
  <c r="H28" i="180"/>
  <c r="F28" i="180"/>
  <c r="M28" i="180" s="1"/>
  <c r="E28" i="180"/>
  <c r="D28" i="180"/>
  <c r="L27" i="180"/>
  <c r="K27" i="180"/>
  <c r="J27" i="180"/>
  <c r="I27" i="180"/>
  <c r="H27" i="180"/>
  <c r="F27" i="180"/>
  <c r="M27" i="180" s="1"/>
  <c r="E27" i="180"/>
  <c r="D27" i="180"/>
  <c r="L26" i="180"/>
  <c r="K26" i="180"/>
  <c r="J26" i="180"/>
  <c r="I26" i="180"/>
  <c r="H26" i="180"/>
  <c r="F26" i="180"/>
  <c r="M26" i="180" s="1"/>
  <c r="E26" i="180"/>
  <c r="D26" i="180"/>
  <c r="L25" i="180"/>
  <c r="K25" i="180"/>
  <c r="J25" i="180"/>
  <c r="I25" i="180"/>
  <c r="H25" i="180"/>
  <c r="F25" i="180"/>
  <c r="M25" i="180" s="1"/>
  <c r="E25" i="180"/>
  <c r="D25" i="180"/>
  <c r="L24" i="180"/>
  <c r="K24" i="180"/>
  <c r="J24" i="180"/>
  <c r="I24" i="180"/>
  <c r="H24" i="180"/>
  <c r="F24" i="180"/>
  <c r="M24" i="180" s="1"/>
  <c r="E24" i="180"/>
  <c r="D24" i="180"/>
  <c r="L23" i="180"/>
  <c r="K23" i="180"/>
  <c r="J23" i="180"/>
  <c r="I23" i="180"/>
  <c r="H23" i="180"/>
  <c r="F23" i="180"/>
  <c r="E23" i="180"/>
  <c r="D23" i="180"/>
  <c r="L22" i="180"/>
  <c r="K22" i="180"/>
  <c r="J22" i="180"/>
  <c r="I22" i="180"/>
  <c r="H22" i="180"/>
  <c r="F22" i="180"/>
  <c r="M22" i="180" s="1"/>
  <c r="E22" i="180"/>
  <c r="D22" i="180"/>
  <c r="L21" i="180"/>
  <c r="K21" i="180"/>
  <c r="J21" i="180"/>
  <c r="I21" i="180"/>
  <c r="H21" i="180"/>
  <c r="F21" i="180"/>
  <c r="E21" i="180"/>
  <c r="D21" i="180"/>
  <c r="L20" i="180"/>
  <c r="K20" i="180"/>
  <c r="J20" i="180"/>
  <c r="I20" i="180"/>
  <c r="H20" i="180"/>
  <c r="F20" i="180"/>
  <c r="M20" i="180" s="1"/>
  <c r="E20" i="180"/>
  <c r="D20" i="180"/>
  <c r="L19" i="180"/>
  <c r="K19" i="180"/>
  <c r="J19" i="180"/>
  <c r="I19" i="180"/>
  <c r="H19" i="180"/>
  <c r="F19" i="180"/>
  <c r="E19" i="180"/>
  <c r="D19" i="180"/>
  <c r="L18" i="180"/>
  <c r="K18" i="180"/>
  <c r="J18" i="180"/>
  <c r="I18" i="180"/>
  <c r="H18" i="180"/>
  <c r="F18" i="180"/>
  <c r="E18" i="180"/>
  <c r="D18" i="180"/>
  <c r="L17" i="180"/>
  <c r="K17" i="180"/>
  <c r="J17" i="180"/>
  <c r="I17" i="180"/>
  <c r="H17" i="180"/>
  <c r="F17" i="180"/>
  <c r="M17" i="180" s="1"/>
  <c r="E17" i="180"/>
  <c r="D17" i="180"/>
  <c r="L16" i="180"/>
  <c r="K16" i="180"/>
  <c r="J16" i="180"/>
  <c r="I16" i="180"/>
  <c r="H16" i="180"/>
  <c r="F16" i="180"/>
  <c r="E16" i="180"/>
  <c r="D16" i="180"/>
  <c r="L15" i="180"/>
  <c r="K15" i="180"/>
  <c r="J15" i="180"/>
  <c r="I15" i="180"/>
  <c r="H15" i="180"/>
  <c r="F15" i="180"/>
  <c r="M15" i="180" s="1"/>
  <c r="E15" i="180"/>
  <c r="D15" i="180"/>
  <c r="L14" i="180"/>
  <c r="K14" i="180"/>
  <c r="J14" i="180"/>
  <c r="I14" i="180"/>
  <c r="H14" i="180"/>
  <c r="F14" i="180"/>
  <c r="M14" i="180" s="1"/>
  <c r="E14" i="180"/>
  <c r="D14" i="180"/>
  <c r="L13" i="180"/>
  <c r="K13" i="180"/>
  <c r="J13" i="180"/>
  <c r="I13" i="180"/>
  <c r="H13" i="180"/>
  <c r="F13" i="180"/>
  <c r="E13" i="180"/>
  <c r="D13" i="180"/>
  <c r="L12" i="180"/>
  <c r="K12" i="180"/>
  <c r="J12" i="180"/>
  <c r="I12" i="180"/>
  <c r="H12" i="180"/>
  <c r="F12" i="180"/>
  <c r="M12" i="180" s="1"/>
  <c r="E12" i="180"/>
  <c r="D12" i="180"/>
  <c r="L11" i="180"/>
  <c r="K11" i="180"/>
  <c r="J11" i="180"/>
  <c r="I11" i="180"/>
  <c r="H11" i="180"/>
  <c r="F11" i="180"/>
  <c r="E11" i="180"/>
  <c r="D11" i="180"/>
  <c r="L10" i="180"/>
  <c r="K10" i="180"/>
  <c r="J10" i="180"/>
  <c r="I10" i="180"/>
  <c r="H10" i="180"/>
  <c r="F10" i="180"/>
  <c r="E10" i="180"/>
  <c r="D10" i="180"/>
  <c r="L9" i="180"/>
  <c r="K9" i="180"/>
  <c r="J9" i="180"/>
  <c r="I9" i="180"/>
  <c r="H9" i="180"/>
  <c r="F9" i="180"/>
  <c r="M9" i="180" s="1"/>
  <c r="E9" i="180"/>
  <c r="D9" i="180"/>
  <c r="L8" i="180"/>
  <c r="K8" i="180"/>
  <c r="J8" i="180"/>
  <c r="I8" i="180"/>
  <c r="H8" i="180"/>
  <c r="F8" i="180"/>
  <c r="E8" i="180"/>
  <c r="D8" i="180"/>
  <c r="L7" i="180"/>
  <c r="K7" i="180"/>
  <c r="J7" i="180"/>
  <c r="I7" i="180"/>
  <c r="H7" i="180"/>
  <c r="F7" i="180"/>
  <c r="M7" i="180" s="1"/>
  <c r="E7" i="180"/>
  <c r="D7" i="180"/>
  <c r="A1" i="180"/>
  <c r="N42" i="179"/>
  <c r="M42" i="179"/>
  <c r="L41" i="179"/>
  <c r="K41" i="179"/>
  <c r="J41" i="179"/>
  <c r="I41" i="179"/>
  <c r="H41" i="179"/>
  <c r="F41" i="179"/>
  <c r="M41" i="179" s="1"/>
  <c r="E41" i="179"/>
  <c r="D41" i="179"/>
  <c r="G40" i="179"/>
  <c r="G43" i="179" s="1"/>
  <c r="C40" i="179"/>
  <c r="C43" i="179" s="1"/>
  <c r="L39" i="179"/>
  <c r="K39" i="179"/>
  <c r="J39" i="179"/>
  <c r="I39" i="179"/>
  <c r="H39" i="179"/>
  <c r="F39" i="179"/>
  <c r="M39" i="179" s="1"/>
  <c r="E39" i="179"/>
  <c r="D39" i="179"/>
  <c r="L38" i="179"/>
  <c r="K38" i="179"/>
  <c r="J38" i="179"/>
  <c r="I38" i="179"/>
  <c r="H38" i="179"/>
  <c r="F38" i="179"/>
  <c r="M38" i="179" s="1"/>
  <c r="E38" i="179"/>
  <c r="D38" i="179"/>
  <c r="L37" i="179"/>
  <c r="K37" i="179"/>
  <c r="J37" i="179"/>
  <c r="I37" i="179"/>
  <c r="H37" i="179"/>
  <c r="F37" i="179"/>
  <c r="M37" i="179" s="1"/>
  <c r="E37" i="179"/>
  <c r="D37" i="179"/>
  <c r="L36" i="179"/>
  <c r="K36" i="179"/>
  <c r="J36" i="179"/>
  <c r="I36" i="179"/>
  <c r="H36" i="179"/>
  <c r="F36" i="179"/>
  <c r="E36" i="179"/>
  <c r="D36" i="179"/>
  <c r="L35" i="179"/>
  <c r="K35" i="179"/>
  <c r="J35" i="179"/>
  <c r="I35" i="179"/>
  <c r="H35" i="179"/>
  <c r="F35" i="179"/>
  <c r="M35" i="179" s="1"/>
  <c r="E35" i="179"/>
  <c r="D35" i="179"/>
  <c r="L34" i="179"/>
  <c r="K34" i="179"/>
  <c r="J34" i="179"/>
  <c r="I34" i="179"/>
  <c r="H34" i="179"/>
  <c r="F34" i="179"/>
  <c r="M34" i="179" s="1"/>
  <c r="E34" i="179"/>
  <c r="D34" i="179"/>
  <c r="L33" i="179"/>
  <c r="K33" i="179"/>
  <c r="J33" i="179"/>
  <c r="I33" i="179"/>
  <c r="H33" i="179"/>
  <c r="F33" i="179"/>
  <c r="M33" i="179" s="1"/>
  <c r="E33" i="179"/>
  <c r="D33" i="179"/>
  <c r="L32" i="179"/>
  <c r="K32" i="179"/>
  <c r="J32" i="179"/>
  <c r="I32" i="179"/>
  <c r="H32" i="179"/>
  <c r="F32" i="179"/>
  <c r="E32" i="179"/>
  <c r="D32" i="179"/>
  <c r="L31" i="179"/>
  <c r="K31" i="179"/>
  <c r="J31" i="179"/>
  <c r="I31" i="179"/>
  <c r="H31" i="179"/>
  <c r="F31" i="179"/>
  <c r="M31" i="179" s="1"/>
  <c r="E31" i="179"/>
  <c r="D31" i="179"/>
  <c r="L30" i="179"/>
  <c r="K30" i="179"/>
  <c r="J30" i="179"/>
  <c r="I30" i="179"/>
  <c r="H30" i="179"/>
  <c r="F30" i="179"/>
  <c r="E30" i="179"/>
  <c r="D30" i="179"/>
  <c r="L29" i="179"/>
  <c r="K29" i="179"/>
  <c r="J29" i="179"/>
  <c r="I29" i="179"/>
  <c r="H29" i="179"/>
  <c r="F29" i="179"/>
  <c r="E29" i="179"/>
  <c r="D29" i="179"/>
  <c r="L28" i="179"/>
  <c r="K28" i="179"/>
  <c r="J28" i="179"/>
  <c r="I28" i="179"/>
  <c r="H28" i="179"/>
  <c r="F28" i="179"/>
  <c r="M28" i="179" s="1"/>
  <c r="E28" i="179"/>
  <c r="D28" i="179"/>
  <c r="L27" i="179"/>
  <c r="K27" i="179"/>
  <c r="J27" i="179"/>
  <c r="I27" i="179"/>
  <c r="H27" i="179"/>
  <c r="F27" i="179"/>
  <c r="M27" i="179" s="1"/>
  <c r="E27" i="179"/>
  <c r="D27" i="179"/>
  <c r="L26" i="179"/>
  <c r="K26" i="179"/>
  <c r="J26" i="179"/>
  <c r="I26" i="179"/>
  <c r="H26" i="179"/>
  <c r="F26" i="179"/>
  <c r="M26" i="179" s="1"/>
  <c r="E26" i="179"/>
  <c r="D26" i="179"/>
  <c r="L25" i="179"/>
  <c r="K25" i="179"/>
  <c r="J25" i="179"/>
  <c r="I25" i="179"/>
  <c r="H25" i="179"/>
  <c r="F25" i="179"/>
  <c r="M25" i="179" s="1"/>
  <c r="E25" i="179"/>
  <c r="D25" i="179"/>
  <c r="L24" i="179"/>
  <c r="K24" i="179"/>
  <c r="J24" i="179"/>
  <c r="I24" i="179"/>
  <c r="H24" i="179"/>
  <c r="F24" i="179"/>
  <c r="E24" i="179"/>
  <c r="D24" i="179"/>
  <c r="L23" i="179"/>
  <c r="K23" i="179"/>
  <c r="J23" i="179"/>
  <c r="I23" i="179"/>
  <c r="H23" i="179"/>
  <c r="F23" i="179"/>
  <c r="E23" i="179"/>
  <c r="D23" i="179"/>
  <c r="L22" i="179"/>
  <c r="K22" i="179"/>
  <c r="J22" i="179"/>
  <c r="I22" i="179"/>
  <c r="H22" i="179"/>
  <c r="F22" i="179"/>
  <c r="E22" i="179"/>
  <c r="D22" i="179"/>
  <c r="L21" i="179"/>
  <c r="K21" i="179"/>
  <c r="J21" i="179"/>
  <c r="I21" i="179"/>
  <c r="H21" i="179"/>
  <c r="F21" i="179"/>
  <c r="M21" i="179" s="1"/>
  <c r="E21" i="179"/>
  <c r="D21" i="179"/>
  <c r="L20" i="179"/>
  <c r="K20" i="179"/>
  <c r="J20" i="179"/>
  <c r="I20" i="179"/>
  <c r="H20" i="179"/>
  <c r="F20" i="179"/>
  <c r="M20" i="179" s="1"/>
  <c r="E20" i="179"/>
  <c r="D20" i="179"/>
  <c r="L19" i="179"/>
  <c r="K19" i="179"/>
  <c r="J19" i="179"/>
  <c r="I19" i="179"/>
  <c r="H19" i="179"/>
  <c r="F19" i="179"/>
  <c r="M19" i="179" s="1"/>
  <c r="E19" i="179"/>
  <c r="D19" i="179"/>
  <c r="L18" i="179"/>
  <c r="K18" i="179"/>
  <c r="J18" i="179"/>
  <c r="I18" i="179"/>
  <c r="H18" i="179"/>
  <c r="F18" i="179"/>
  <c r="E18" i="179"/>
  <c r="D18" i="179"/>
  <c r="L17" i="179"/>
  <c r="K17" i="179"/>
  <c r="J17" i="179"/>
  <c r="I17" i="179"/>
  <c r="H17" i="179"/>
  <c r="F17" i="179"/>
  <c r="E17" i="179"/>
  <c r="D17" i="179"/>
  <c r="L16" i="179"/>
  <c r="K16" i="179"/>
  <c r="J16" i="179"/>
  <c r="I16" i="179"/>
  <c r="H16" i="179"/>
  <c r="F16" i="179"/>
  <c r="E16" i="179"/>
  <c r="D16" i="179"/>
  <c r="L15" i="179"/>
  <c r="K15" i="179"/>
  <c r="J15" i="179"/>
  <c r="I15" i="179"/>
  <c r="H15" i="179"/>
  <c r="F15" i="179"/>
  <c r="M15" i="179" s="1"/>
  <c r="E15" i="179"/>
  <c r="D15" i="179"/>
  <c r="L14" i="179"/>
  <c r="K14" i="179"/>
  <c r="J14" i="179"/>
  <c r="I14" i="179"/>
  <c r="H14" i="179"/>
  <c r="F14" i="179"/>
  <c r="M14" i="179" s="1"/>
  <c r="E14" i="179"/>
  <c r="D14" i="179"/>
  <c r="L13" i="179"/>
  <c r="K13" i="179"/>
  <c r="J13" i="179"/>
  <c r="I13" i="179"/>
  <c r="H13" i="179"/>
  <c r="F13" i="179"/>
  <c r="E13" i="179"/>
  <c r="D13" i="179"/>
  <c r="L12" i="179"/>
  <c r="K12" i="179"/>
  <c r="J12" i="179"/>
  <c r="I12" i="179"/>
  <c r="H12" i="179"/>
  <c r="F12" i="179"/>
  <c r="M12" i="179" s="1"/>
  <c r="E12" i="179"/>
  <c r="D12" i="179"/>
  <c r="L11" i="179"/>
  <c r="K11" i="179"/>
  <c r="J11" i="179"/>
  <c r="I11" i="179"/>
  <c r="H11" i="179"/>
  <c r="F11" i="179"/>
  <c r="M11" i="179" s="1"/>
  <c r="E11" i="179"/>
  <c r="D11" i="179"/>
  <c r="L10" i="179"/>
  <c r="K10" i="179"/>
  <c r="J10" i="179"/>
  <c r="I10" i="179"/>
  <c r="H10" i="179"/>
  <c r="F10" i="179"/>
  <c r="M10" i="179" s="1"/>
  <c r="E10" i="179"/>
  <c r="D10" i="179"/>
  <c r="L9" i="179"/>
  <c r="K9" i="179"/>
  <c r="J9" i="179"/>
  <c r="I9" i="179"/>
  <c r="H9" i="179"/>
  <c r="F9" i="179"/>
  <c r="M9" i="179" s="1"/>
  <c r="E9" i="179"/>
  <c r="D9" i="179"/>
  <c r="L8" i="179"/>
  <c r="K8" i="179"/>
  <c r="J8" i="179"/>
  <c r="I8" i="179"/>
  <c r="H8" i="179"/>
  <c r="F8" i="179"/>
  <c r="E8" i="179"/>
  <c r="D8" i="179"/>
  <c r="L7" i="179"/>
  <c r="K7" i="179"/>
  <c r="J7" i="179"/>
  <c r="I7" i="179"/>
  <c r="H7" i="179"/>
  <c r="F7" i="179"/>
  <c r="E7" i="179"/>
  <c r="D7" i="179"/>
  <c r="A1" i="179"/>
  <c r="N42" i="178"/>
  <c r="M42" i="178"/>
  <c r="L41" i="178"/>
  <c r="K41" i="178"/>
  <c r="J41" i="178"/>
  <c r="I41" i="178"/>
  <c r="H41" i="178"/>
  <c r="G41" i="178"/>
  <c r="F41" i="178"/>
  <c r="E41" i="178"/>
  <c r="D41" i="178"/>
  <c r="G40" i="178"/>
  <c r="G43" i="178" s="1"/>
  <c r="C40" i="178"/>
  <c r="C43" i="178" s="1"/>
  <c r="L39" i="178"/>
  <c r="K39" i="178"/>
  <c r="J39" i="178"/>
  <c r="I39" i="178"/>
  <c r="H39" i="178"/>
  <c r="F39" i="178"/>
  <c r="M39" i="178" s="1"/>
  <c r="E39" i="178"/>
  <c r="D39" i="178"/>
  <c r="L38" i="178"/>
  <c r="K38" i="178"/>
  <c r="J38" i="178"/>
  <c r="I38" i="178"/>
  <c r="H38" i="178"/>
  <c r="F38" i="178"/>
  <c r="M38" i="178" s="1"/>
  <c r="E38" i="178"/>
  <c r="D38" i="178"/>
  <c r="L37" i="178"/>
  <c r="K37" i="178"/>
  <c r="J37" i="178"/>
  <c r="I37" i="178"/>
  <c r="H37" i="178"/>
  <c r="F37" i="178"/>
  <c r="M37" i="178" s="1"/>
  <c r="E37" i="178"/>
  <c r="D37" i="178"/>
  <c r="L36" i="178"/>
  <c r="K36" i="178"/>
  <c r="J36" i="178"/>
  <c r="I36" i="178"/>
  <c r="H36" i="178"/>
  <c r="F36" i="178"/>
  <c r="E36" i="178"/>
  <c r="D36" i="178"/>
  <c r="L35" i="178"/>
  <c r="K35" i="178"/>
  <c r="J35" i="178"/>
  <c r="I35" i="178"/>
  <c r="H35" i="178"/>
  <c r="F35" i="178"/>
  <c r="M35" i="178" s="1"/>
  <c r="E35" i="178"/>
  <c r="D35" i="178"/>
  <c r="L34" i="178"/>
  <c r="K34" i="178"/>
  <c r="J34" i="178"/>
  <c r="I34" i="178"/>
  <c r="H34" i="178"/>
  <c r="F34" i="178"/>
  <c r="E34" i="178"/>
  <c r="D34" i="178"/>
  <c r="L33" i="178"/>
  <c r="K33" i="178"/>
  <c r="J33" i="178"/>
  <c r="I33" i="178"/>
  <c r="H33" i="178"/>
  <c r="F33" i="178"/>
  <c r="M33" i="178" s="1"/>
  <c r="E33" i="178"/>
  <c r="D33" i="178"/>
  <c r="L32" i="178"/>
  <c r="K32" i="178"/>
  <c r="J32" i="178"/>
  <c r="I32" i="178"/>
  <c r="H32" i="178"/>
  <c r="F32" i="178"/>
  <c r="E32" i="178"/>
  <c r="D32" i="178"/>
  <c r="L31" i="178"/>
  <c r="K31" i="178"/>
  <c r="J31" i="178"/>
  <c r="I31" i="178"/>
  <c r="H31" i="178"/>
  <c r="F31" i="178"/>
  <c r="M31" i="178" s="1"/>
  <c r="E31" i="178"/>
  <c r="D31" i="178"/>
  <c r="L30" i="178"/>
  <c r="K30" i="178"/>
  <c r="J30" i="178"/>
  <c r="I30" i="178"/>
  <c r="H30" i="178"/>
  <c r="F30" i="178"/>
  <c r="E30" i="178"/>
  <c r="D30" i="178"/>
  <c r="L29" i="178"/>
  <c r="K29" i="178"/>
  <c r="J29" i="178"/>
  <c r="I29" i="178"/>
  <c r="H29" i="178"/>
  <c r="F29" i="178"/>
  <c r="E29" i="178"/>
  <c r="D29" i="178"/>
  <c r="L28" i="178"/>
  <c r="K28" i="178"/>
  <c r="J28" i="178"/>
  <c r="I28" i="178"/>
  <c r="H28" i="178"/>
  <c r="F28" i="178"/>
  <c r="E28" i="178"/>
  <c r="D28" i="178"/>
  <c r="L27" i="178"/>
  <c r="K27" i="178"/>
  <c r="J27" i="178"/>
  <c r="I27" i="178"/>
  <c r="H27" i="178"/>
  <c r="F27" i="178"/>
  <c r="M27" i="178" s="1"/>
  <c r="E27" i="178"/>
  <c r="D27" i="178"/>
  <c r="L26" i="178"/>
  <c r="K26" i="178"/>
  <c r="J26" i="178"/>
  <c r="I26" i="178"/>
  <c r="H26" i="178"/>
  <c r="F26" i="178"/>
  <c r="M26" i="178" s="1"/>
  <c r="E26" i="178"/>
  <c r="D26" i="178"/>
  <c r="L25" i="178"/>
  <c r="K25" i="178"/>
  <c r="J25" i="178"/>
  <c r="I25" i="178"/>
  <c r="H25" i="178"/>
  <c r="F25" i="178"/>
  <c r="E25" i="178"/>
  <c r="D25" i="178"/>
  <c r="L24" i="178"/>
  <c r="K24" i="178"/>
  <c r="J24" i="178"/>
  <c r="I24" i="178"/>
  <c r="H24" i="178"/>
  <c r="F24" i="178"/>
  <c r="E24" i="178"/>
  <c r="D24" i="178"/>
  <c r="L23" i="178"/>
  <c r="K23" i="178"/>
  <c r="J23" i="178"/>
  <c r="I23" i="178"/>
  <c r="H23" i="178"/>
  <c r="F23" i="178"/>
  <c r="E23" i="178"/>
  <c r="D23" i="178"/>
  <c r="L22" i="178"/>
  <c r="K22" i="178"/>
  <c r="J22" i="178"/>
  <c r="I22" i="178"/>
  <c r="H22" i="178"/>
  <c r="F22" i="178"/>
  <c r="E22" i="178"/>
  <c r="D22" i="178"/>
  <c r="L21" i="178"/>
  <c r="K21" i="178"/>
  <c r="J21" i="178"/>
  <c r="I21" i="178"/>
  <c r="H21" i="178"/>
  <c r="F21" i="178"/>
  <c r="E21" i="178"/>
  <c r="D21" i="178"/>
  <c r="L20" i="178"/>
  <c r="K20" i="178"/>
  <c r="J20" i="178"/>
  <c r="I20" i="178"/>
  <c r="H20" i="178"/>
  <c r="F20" i="178"/>
  <c r="M20" i="178" s="1"/>
  <c r="E20" i="178"/>
  <c r="D20" i="178"/>
  <c r="L19" i="178"/>
  <c r="K19" i="178"/>
  <c r="J19" i="178"/>
  <c r="I19" i="178"/>
  <c r="H19" i="178"/>
  <c r="F19" i="178"/>
  <c r="E19" i="178"/>
  <c r="D19" i="178"/>
  <c r="L18" i="178"/>
  <c r="K18" i="178"/>
  <c r="J18" i="178"/>
  <c r="I18" i="178"/>
  <c r="H18" i="178"/>
  <c r="F18" i="178"/>
  <c r="E18" i="178"/>
  <c r="D18" i="178"/>
  <c r="L17" i="178"/>
  <c r="K17" i="178"/>
  <c r="J17" i="178"/>
  <c r="I17" i="178"/>
  <c r="H17" i="178"/>
  <c r="F17" i="178"/>
  <c r="M17" i="178" s="1"/>
  <c r="E17" i="178"/>
  <c r="D17" i="178"/>
  <c r="L16" i="178"/>
  <c r="K16" i="178"/>
  <c r="J16" i="178"/>
  <c r="I16" i="178"/>
  <c r="H16" i="178"/>
  <c r="F16" i="178"/>
  <c r="M16" i="178" s="1"/>
  <c r="E16" i="178"/>
  <c r="D16" i="178"/>
  <c r="L15" i="178"/>
  <c r="K15" i="178"/>
  <c r="J15" i="178"/>
  <c r="I15" i="178"/>
  <c r="H15" i="178"/>
  <c r="F15" i="178"/>
  <c r="M15" i="178" s="1"/>
  <c r="E15" i="178"/>
  <c r="D15" i="178"/>
  <c r="L14" i="178"/>
  <c r="K14" i="178"/>
  <c r="J14" i="178"/>
  <c r="I14" i="178"/>
  <c r="H14" i="178"/>
  <c r="F14" i="178"/>
  <c r="M14" i="178" s="1"/>
  <c r="E14" i="178"/>
  <c r="D14" i="178"/>
  <c r="L13" i="178"/>
  <c r="K13" i="178"/>
  <c r="J13" i="178"/>
  <c r="I13" i="178"/>
  <c r="H13" i="178"/>
  <c r="F13" i="178"/>
  <c r="E13" i="178"/>
  <c r="D13" i="178"/>
  <c r="L12" i="178"/>
  <c r="K12" i="178"/>
  <c r="J12" i="178"/>
  <c r="I12" i="178"/>
  <c r="H12" i="178"/>
  <c r="F12" i="178"/>
  <c r="E12" i="178"/>
  <c r="D12" i="178"/>
  <c r="L11" i="178"/>
  <c r="K11" i="178"/>
  <c r="J11" i="178"/>
  <c r="I11" i="178"/>
  <c r="H11" i="178"/>
  <c r="F11" i="178"/>
  <c r="M11" i="178" s="1"/>
  <c r="E11" i="178"/>
  <c r="D11" i="178"/>
  <c r="L10" i="178"/>
  <c r="K10" i="178"/>
  <c r="J10" i="178"/>
  <c r="I10" i="178"/>
  <c r="H10" i="178"/>
  <c r="F10" i="178"/>
  <c r="M10" i="178" s="1"/>
  <c r="E10" i="178"/>
  <c r="D10" i="178"/>
  <c r="L9" i="178"/>
  <c r="K9" i="178"/>
  <c r="J9" i="178"/>
  <c r="I9" i="178"/>
  <c r="H9" i="178"/>
  <c r="F9" i="178"/>
  <c r="E9" i="178"/>
  <c r="D9" i="178"/>
  <c r="L8" i="178"/>
  <c r="K8" i="178"/>
  <c r="J8" i="178"/>
  <c r="I8" i="178"/>
  <c r="H8" i="178"/>
  <c r="F8" i="178"/>
  <c r="E8" i="178"/>
  <c r="D8" i="178"/>
  <c r="L7" i="178"/>
  <c r="K7" i="178"/>
  <c r="J7" i="178"/>
  <c r="I7" i="178"/>
  <c r="H7" i="178"/>
  <c r="F7" i="178"/>
  <c r="E7" i="178"/>
  <c r="D7" i="178"/>
  <c r="A1" i="178"/>
  <c r="N42" i="177"/>
  <c r="M42" i="177"/>
  <c r="L41" i="177"/>
  <c r="K41" i="177"/>
  <c r="J41" i="177"/>
  <c r="I41" i="177"/>
  <c r="H41" i="177"/>
  <c r="G41" i="177"/>
  <c r="F41" i="177"/>
  <c r="E41" i="177"/>
  <c r="D41" i="177"/>
  <c r="G40" i="177"/>
  <c r="C40" i="177"/>
  <c r="C43" i="177" s="1"/>
  <c r="L39" i="177"/>
  <c r="K39" i="177"/>
  <c r="J39" i="177"/>
  <c r="I39" i="177"/>
  <c r="H39" i="177"/>
  <c r="F39" i="177"/>
  <c r="M39" i="177" s="1"/>
  <c r="E39" i="177"/>
  <c r="D39" i="177"/>
  <c r="L38" i="177"/>
  <c r="K38" i="177"/>
  <c r="J38" i="177"/>
  <c r="I38" i="177"/>
  <c r="H38" i="177"/>
  <c r="F38" i="177"/>
  <c r="M38" i="177" s="1"/>
  <c r="E38" i="177"/>
  <c r="D38" i="177"/>
  <c r="L37" i="177"/>
  <c r="K37" i="177"/>
  <c r="J37" i="177"/>
  <c r="I37" i="177"/>
  <c r="H37" i="177"/>
  <c r="F37" i="177"/>
  <c r="M37" i="177" s="1"/>
  <c r="E37" i="177"/>
  <c r="D37" i="177"/>
  <c r="L36" i="177"/>
  <c r="K36" i="177"/>
  <c r="J36" i="177"/>
  <c r="I36" i="177"/>
  <c r="H36" i="177"/>
  <c r="F36" i="177"/>
  <c r="E36" i="177"/>
  <c r="D36" i="177"/>
  <c r="L35" i="177"/>
  <c r="K35" i="177"/>
  <c r="J35" i="177"/>
  <c r="I35" i="177"/>
  <c r="H35" i="177"/>
  <c r="F35" i="177"/>
  <c r="M35" i="177" s="1"/>
  <c r="E35" i="177"/>
  <c r="D35" i="177"/>
  <c r="N35" i="177" s="1"/>
  <c r="L34" i="177"/>
  <c r="K34" i="177"/>
  <c r="J34" i="177"/>
  <c r="I34" i="177"/>
  <c r="H34" i="177"/>
  <c r="F34" i="177"/>
  <c r="M34" i="177" s="1"/>
  <c r="E34" i="177"/>
  <c r="D34" i="177"/>
  <c r="L33" i="177"/>
  <c r="K33" i="177"/>
  <c r="J33" i="177"/>
  <c r="I33" i="177"/>
  <c r="H33" i="177"/>
  <c r="F33" i="177"/>
  <c r="E33" i="177"/>
  <c r="D33" i="177"/>
  <c r="L32" i="177"/>
  <c r="K32" i="177"/>
  <c r="J32" i="177"/>
  <c r="I32" i="177"/>
  <c r="H32" i="177"/>
  <c r="F32" i="177"/>
  <c r="M32" i="177" s="1"/>
  <c r="E32" i="177"/>
  <c r="D32" i="177"/>
  <c r="L31" i="177"/>
  <c r="K31" i="177"/>
  <c r="J31" i="177"/>
  <c r="I31" i="177"/>
  <c r="H31" i="177"/>
  <c r="F31" i="177"/>
  <c r="E31" i="177"/>
  <c r="D31" i="177"/>
  <c r="L30" i="177"/>
  <c r="K30" i="177"/>
  <c r="J30" i="177"/>
  <c r="I30" i="177"/>
  <c r="H30" i="177"/>
  <c r="F30" i="177"/>
  <c r="M30" i="177" s="1"/>
  <c r="E30" i="177"/>
  <c r="D30" i="177"/>
  <c r="L29" i="177"/>
  <c r="K29" i="177"/>
  <c r="J29" i="177"/>
  <c r="I29" i="177"/>
  <c r="H29" i="177"/>
  <c r="F29" i="177"/>
  <c r="E29" i="177"/>
  <c r="D29" i="177"/>
  <c r="L28" i="177"/>
  <c r="K28" i="177"/>
  <c r="J28" i="177"/>
  <c r="I28" i="177"/>
  <c r="H28" i="177"/>
  <c r="F28" i="177"/>
  <c r="E28" i="177"/>
  <c r="D28" i="177"/>
  <c r="L27" i="177"/>
  <c r="K27" i="177"/>
  <c r="J27" i="177"/>
  <c r="I27" i="177"/>
  <c r="H27" i="177"/>
  <c r="F27" i="177"/>
  <c r="M27" i="177" s="1"/>
  <c r="E27" i="177"/>
  <c r="D27" i="177"/>
  <c r="L26" i="177"/>
  <c r="K26" i="177"/>
  <c r="J26" i="177"/>
  <c r="I26" i="177"/>
  <c r="H26" i="177"/>
  <c r="F26" i="177"/>
  <c r="M26" i="177" s="1"/>
  <c r="E26" i="177"/>
  <c r="D26" i="177"/>
  <c r="L25" i="177"/>
  <c r="K25" i="177"/>
  <c r="J25" i="177"/>
  <c r="I25" i="177"/>
  <c r="H25" i="177"/>
  <c r="F25" i="177"/>
  <c r="E25" i="177"/>
  <c r="D25" i="177"/>
  <c r="L24" i="177"/>
  <c r="K24" i="177"/>
  <c r="J24" i="177"/>
  <c r="I24" i="177"/>
  <c r="H24" i="177"/>
  <c r="F24" i="177"/>
  <c r="E24" i="177"/>
  <c r="D24" i="177"/>
  <c r="L23" i="177"/>
  <c r="K23" i="177"/>
  <c r="J23" i="177"/>
  <c r="I23" i="177"/>
  <c r="H23" i="177"/>
  <c r="F23" i="177"/>
  <c r="E23" i="177"/>
  <c r="D23" i="177"/>
  <c r="L22" i="177"/>
  <c r="K22" i="177"/>
  <c r="J22" i="177"/>
  <c r="I22" i="177"/>
  <c r="H22" i="177"/>
  <c r="F22" i="177"/>
  <c r="M22" i="177" s="1"/>
  <c r="E22" i="177"/>
  <c r="D22" i="177"/>
  <c r="L21" i="177"/>
  <c r="K21" i="177"/>
  <c r="J21" i="177"/>
  <c r="I21" i="177"/>
  <c r="H21" i="177"/>
  <c r="F21" i="177"/>
  <c r="E21" i="177"/>
  <c r="D21" i="177"/>
  <c r="L20" i="177"/>
  <c r="K20" i="177"/>
  <c r="J20" i="177"/>
  <c r="I20" i="177"/>
  <c r="H20" i="177"/>
  <c r="F20" i="177"/>
  <c r="M20" i="177" s="1"/>
  <c r="E20" i="177"/>
  <c r="D20" i="177"/>
  <c r="L19" i="177"/>
  <c r="K19" i="177"/>
  <c r="J19" i="177"/>
  <c r="I19" i="177"/>
  <c r="H19" i="177"/>
  <c r="F19" i="177"/>
  <c r="E19" i="177"/>
  <c r="D19" i="177"/>
  <c r="L18" i="177"/>
  <c r="K18" i="177"/>
  <c r="J18" i="177"/>
  <c r="I18" i="177"/>
  <c r="H18" i="177"/>
  <c r="F18" i="177"/>
  <c r="E18" i="177"/>
  <c r="D18" i="177"/>
  <c r="L17" i="177"/>
  <c r="K17" i="177"/>
  <c r="J17" i="177"/>
  <c r="I17" i="177"/>
  <c r="H17" i="177"/>
  <c r="F17" i="177"/>
  <c r="E17" i="177"/>
  <c r="D17" i="177"/>
  <c r="L16" i="177"/>
  <c r="K16" i="177"/>
  <c r="J16" i="177"/>
  <c r="I16" i="177"/>
  <c r="H16" i="177"/>
  <c r="F16" i="177"/>
  <c r="M16" i="177" s="1"/>
  <c r="E16" i="177"/>
  <c r="D16" i="177"/>
  <c r="N16" i="177" s="1"/>
  <c r="L15" i="177"/>
  <c r="K15" i="177"/>
  <c r="J15" i="177"/>
  <c r="I15" i="177"/>
  <c r="H15" i="177"/>
  <c r="F15" i="177"/>
  <c r="E15" i="177"/>
  <c r="D15" i="177"/>
  <c r="L14" i="177"/>
  <c r="K14" i="177"/>
  <c r="J14" i="177"/>
  <c r="I14" i="177"/>
  <c r="H14" i="177"/>
  <c r="F14" i="177"/>
  <c r="M14" i="177" s="1"/>
  <c r="E14" i="177"/>
  <c r="D14" i="177"/>
  <c r="L13" i="177"/>
  <c r="K13" i="177"/>
  <c r="J13" i="177"/>
  <c r="I13" i="177"/>
  <c r="H13" i="177"/>
  <c r="F13" i="177"/>
  <c r="E13" i="177"/>
  <c r="D13" i="177"/>
  <c r="L12" i="177"/>
  <c r="K12" i="177"/>
  <c r="J12" i="177"/>
  <c r="I12" i="177"/>
  <c r="H12" i="177"/>
  <c r="F12" i="177"/>
  <c r="M12" i="177" s="1"/>
  <c r="E12" i="177"/>
  <c r="D12" i="177"/>
  <c r="L11" i="177"/>
  <c r="K11" i="177"/>
  <c r="J11" i="177"/>
  <c r="I11" i="177"/>
  <c r="H11" i="177"/>
  <c r="F11" i="177"/>
  <c r="M11" i="177" s="1"/>
  <c r="E11" i="177"/>
  <c r="D11" i="177"/>
  <c r="L10" i="177"/>
  <c r="K10" i="177"/>
  <c r="J10" i="177"/>
  <c r="I10" i="177"/>
  <c r="H10" i="177"/>
  <c r="F10" i="177"/>
  <c r="E10" i="177"/>
  <c r="D10" i="177"/>
  <c r="L9" i="177"/>
  <c r="K9" i="177"/>
  <c r="J9" i="177"/>
  <c r="I9" i="177"/>
  <c r="H9" i="177"/>
  <c r="F9" i="177"/>
  <c r="M9" i="177" s="1"/>
  <c r="E9" i="177"/>
  <c r="D9" i="177"/>
  <c r="L8" i="177"/>
  <c r="K8" i="177"/>
  <c r="J8" i="177"/>
  <c r="I8" i="177"/>
  <c r="H8" i="177"/>
  <c r="F8" i="177"/>
  <c r="M8" i="177" s="1"/>
  <c r="E8" i="177"/>
  <c r="D8" i="177"/>
  <c r="L7" i="177"/>
  <c r="K7" i="177"/>
  <c r="J7" i="177"/>
  <c r="I7" i="177"/>
  <c r="H7" i="177"/>
  <c r="F7" i="177"/>
  <c r="M7" i="177" s="1"/>
  <c r="E7" i="177"/>
  <c r="D7" i="177"/>
  <c r="N7" i="177" s="1"/>
  <c r="A1" i="177"/>
  <c r="N42" i="176"/>
  <c r="M42" i="176"/>
  <c r="L41" i="176"/>
  <c r="K41" i="176"/>
  <c r="J41" i="176"/>
  <c r="I41" i="176"/>
  <c r="H41" i="176"/>
  <c r="G41" i="176"/>
  <c r="F41" i="176"/>
  <c r="M41" i="176" s="1"/>
  <c r="E41" i="176"/>
  <c r="D41" i="176"/>
  <c r="G40" i="176"/>
  <c r="C40" i="176"/>
  <c r="C43" i="176" s="1"/>
  <c r="L39" i="176"/>
  <c r="K39" i="176"/>
  <c r="J39" i="176"/>
  <c r="I39" i="176"/>
  <c r="H39" i="176"/>
  <c r="F39" i="176"/>
  <c r="M39" i="176" s="1"/>
  <c r="E39" i="176"/>
  <c r="D39" i="176"/>
  <c r="L38" i="176"/>
  <c r="K38" i="176"/>
  <c r="J38" i="176"/>
  <c r="I38" i="176"/>
  <c r="H38" i="176"/>
  <c r="F38" i="176"/>
  <c r="M38" i="176" s="1"/>
  <c r="E38" i="176"/>
  <c r="D38" i="176"/>
  <c r="L37" i="176"/>
  <c r="K37" i="176"/>
  <c r="J37" i="176"/>
  <c r="I37" i="176"/>
  <c r="H37" i="176"/>
  <c r="F37" i="176"/>
  <c r="E37" i="176"/>
  <c r="D37" i="176"/>
  <c r="L36" i="176"/>
  <c r="K36" i="176"/>
  <c r="J36" i="176"/>
  <c r="I36" i="176"/>
  <c r="H36" i="176"/>
  <c r="F36" i="176"/>
  <c r="M36" i="176" s="1"/>
  <c r="E36" i="176"/>
  <c r="D36" i="176"/>
  <c r="L35" i="176"/>
  <c r="K35" i="176"/>
  <c r="J35" i="176"/>
  <c r="I35" i="176"/>
  <c r="H35" i="176"/>
  <c r="F35" i="176"/>
  <c r="M35" i="176" s="1"/>
  <c r="E35" i="176"/>
  <c r="D35" i="176"/>
  <c r="L34" i="176"/>
  <c r="K34" i="176"/>
  <c r="J34" i="176"/>
  <c r="I34" i="176"/>
  <c r="H34" i="176"/>
  <c r="F34" i="176"/>
  <c r="E34" i="176"/>
  <c r="D34" i="176"/>
  <c r="L33" i="176"/>
  <c r="K33" i="176"/>
  <c r="J33" i="176"/>
  <c r="I33" i="176"/>
  <c r="H33" i="176"/>
  <c r="F33" i="176"/>
  <c r="M33" i="176" s="1"/>
  <c r="E33" i="176"/>
  <c r="D33" i="176"/>
  <c r="L32" i="176"/>
  <c r="K32" i="176"/>
  <c r="J32" i="176"/>
  <c r="I32" i="176"/>
  <c r="H32" i="176"/>
  <c r="F32" i="176"/>
  <c r="E32" i="176"/>
  <c r="D32" i="176"/>
  <c r="L31" i="176"/>
  <c r="K31" i="176"/>
  <c r="J31" i="176"/>
  <c r="I31" i="176"/>
  <c r="H31" i="176"/>
  <c r="F31" i="176"/>
  <c r="M31" i="176" s="1"/>
  <c r="E31" i="176"/>
  <c r="D31" i="176"/>
  <c r="L30" i="176"/>
  <c r="K30" i="176"/>
  <c r="J30" i="176"/>
  <c r="I30" i="176"/>
  <c r="H30" i="176"/>
  <c r="F30" i="176"/>
  <c r="E30" i="176"/>
  <c r="D30" i="176"/>
  <c r="L29" i="176"/>
  <c r="K29" i="176"/>
  <c r="J29" i="176"/>
  <c r="I29" i="176"/>
  <c r="H29" i="176"/>
  <c r="F29" i="176"/>
  <c r="M29" i="176" s="1"/>
  <c r="E29" i="176"/>
  <c r="D29" i="176"/>
  <c r="L28" i="176"/>
  <c r="K28" i="176"/>
  <c r="J28" i="176"/>
  <c r="I28" i="176"/>
  <c r="H28" i="176"/>
  <c r="F28" i="176"/>
  <c r="M28" i="176" s="1"/>
  <c r="E28" i="176"/>
  <c r="D28" i="176"/>
  <c r="L27" i="176"/>
  <c r="K27" i="176"/>
  <c r="J27" i="176"/>
  <c r="I27" i="176"/>
  <c r="H27" i="176"/>
  <c r="F27" i="176"/>
  <c r="M27" i="176" s="1"/>
  <c r="E27" i="176"/>
  <c r="D27" i="176"/>
  <c r="L26" i="176"/>
  <c r="K26" i="176"/>
  <c r="J26" i="176"/>
  <c r="I26" i="176"/>
  <c r="H26" i="176"/>
  <c r="F26" i="176"/>
  <c r="E26" i="176"/>
  <c r="D26" i="176"/>
  <c r="L25" i="176"/>
  <c r="K25" i="176"/>
  <c r="J25" i="176"/>
  <c r="I25" i="176"/>
  <c r="H25" i="176"/>
  <c r="F25" i="176"/>
  <c r="E25" i="176"/>
  <c r="D25" i="176"/>
  <c r="L24" i="176"/>
  <c r="K24" i="176"/>
  <c r="J24" i="176"/>
  <c r="I24" i="176"/>
  <c r="H24" i="176"/>
  <c r="F24" i="176"/>
  <c r="M24" i="176" s="1"/>
  <c r="E24" i="176"/>
  <c r="D24" i="176"/>
  <c r="L23" i="176"/>
  <c r="K23" i="176"/>
  <c r="J23" i="176"/>
  <c r="I23" i="176"/>
  <c r="H23" i="176"/>
  <c r="F23" i="176"/>
  <c r="M23" i="176" s="1"/>
  <c r="E23" i="176"/>
  <c r="D23" i="176"/>
  <c r="L22" i="176"/>
  <c r="K22" i="176"/>
  <c r="J22" i="176"/>
  <c r="I22" i="176"/>
  <c r="H22" i="176"/>
  <c r="F22" i="176"/>
  <c r="M22" i="176" s="1"/>
  <c r="E22" i="176"/>
  <c r="D22" i="176"/>
  <c r="L21" i="176"/>
  <c r="K21" i="176"/>
  <c r="J21" i="176"/>
  <c r="I21" i="176"/>
  <c r="H21" i="176"/>
  <c r="F21" i="176"/>
  <c r="M21" i="176" s="1"/>
  <c r="E21" i="176"/>
  <c r="D21" i="176"/>
  <c r="L20" i="176"/>
  <c r="K20" i="176"/>
  <c r="J20" i="176"/>
  <c r="I20" i="176"/>
  <c r="H20" i="176"/>
  <c r="F20" i="176"/>
  <c r="M20" i="176" s="1"/>
  <c r="E20" i="176"/>
  <c r="D20" i="176"/>
  <c r="L19" i="176"/>
  <c r="K19" i="176"/>
  <c r="J19" i="176"/>
  <c r="I19" i="176"/>
  <c r="H19" i="176"/>
  <c r="F19" i="176"/>
  <c r="E19" i="176"/>
  <c r="D19" i="176"/>
  <c r="L18" i="176"/>
  <c r="K18" i="176"/>
  <c r="J18" i="176"/>
  <c r="I18" i="176"/>
  <c r="H18" i="176"/>
  <c r="F18" i="176"/>
  <c r="M18" i="176" s="1"/>
  <c r="E18" i="176"/>
  <c r="D18" i="176"/>
  <c r="L17" i="176"/>
  <c r="K17" i="176"/>
  <c r="J17" i="176"/>
  <c r="I17" i="176"/>
  <c r="H17" i="176"/>
  <c r="F17" i="176"/>
  <c r="E17" i="176"/>
  <c r="D17" i="176"/>
  <c r="L16" i="176"/>
  <c r="K16" i="176"/>
  <c r="J16" i="176"/>
  <c r="I16" i="176"/>
  <c r="H16" i="176"/>
  <c r="F16" i="176"/>
  <c r="E16" i="176"/>
  <c r="D16" i="176"/>
  <c r="L15" i="176"/>
  <c r="K15" i="176"/>
  <c r="J15" i="176"/>
  <c r="I15" i="176"/>
  <c r="H15" i="176"/>
  <c r="F15" i="176"/>
  <c r="E15" i="176"/>
  <c r="D15" i="176"/>
  <c r="L14" i="176"/>
  <c r="K14" i="176"/>
  <c r="J14" i="176"/>
  <c r="I14" i="176"/>
  <c r="H14" i="176"/>
  <c r="F14" i="176"/>
  <c r="E14" i="176"/>
  <c r="D14" i="176"/>
  <c r="L13" i="176"/>
  <c r="K13" i="176"/>
  <c r="J13" i="176"/>
  <c r="I13" i="176"/>
  <c r="H13" i="176"/>
  <c r="F13" i="176"/>
  <c r="E13" i="176"/>
  <c r="D13" i="176"/>
  <c r="L12" i="176"/>
  <c r="K12" i="176"/>
  <c r="J12" i="176"/>
  <c r="I12" i="176"/>
  <c r="H12" i="176"/>
  <c r="F12" i="176"/>
  <c r="M12" i="176" s="1"/>
  <c r="E12" i="176"/>
  <c r="D12" i="176"/>
  <c r="L11" i="176"/>
  <c r="K11" i="176"/>
  <c r="J11" i="176"/>
  <c r="I11" i="176"/>
  <c r="H11" i="176"/>
  <c r="F11" i="176"/>
  <c r="M11" i="176" s="1"/>
  <c r="E11" i="176"/>
  <c r="D11" i="176"/>
  <c r="L10" i="176"/>
  <c r="K10" i="176"/>
  <c r="J10" i="176"/>
  <c r="I10" i="176"/>
  <c r="H10" i="176"/>
  <c r="F10" i="176"/>
  <c r="E10" i="176"/>
  <c r="D10" i="176"/>
  <c r="L9" i="176"/>
  <c r="K9" i="176"/>
  <c r="J9" i="176"/>
  <c r="I9" i="176"/>
  <c r="H9" i="176"/>
  <c r="F9" i="176"/>
  <c r="M9" i="176" s="1"/>
  <c r="E9" i="176"/>
  <c r="D9" i="176"/>
  <c r="L8" i="176"/>
  <c r="K8" i="176"/>
  <c r="J8" i="176"/>
  <c r="I8" i="176"/>
  <c r="H8" i="176"/>
  <c r="F8" i="176"/>
  <c r="M8" i="176" s="1"/>
  <c r="E8" i="176"/>
  <c r="D8" i="176"/>
  <c r="L7" i="176"/>
  <c r="K7" i="176"/>
  <c r="J7" i="176"/>
  <c r="I7" i="176"/>
  <c r="H7" i="176"/>
  <c r="F7" i="176"/>
  <c r="N7" i="176" s="1"/>
  <c r="E7" i="176"/>
  <c r="D7" i="176"/>
  <c r="A1" i="176"/>
  <c r="D38" i="220"/>
  <c r="C38" i="220"/>
  <c r="D37" i="220"/>
  <c r="C37" i="220"/>
  <c r="D36" i="220"/>
  <c r="C36" i="220"/>
  <c r="D35" i="220"/>
  <c r="C35" i="220"/>
  <c r="D34" i="220"/>
  <c r="C34" i="220"/>
  <c r="D33" i="220"/>
  <c r="C33" i="220"/>
  <c r="D32" i="220"/>
  <c r="C32" i="220"/>
  <c r="D31" i="220"/>
  <c r="C31" i="220"/>
  <c r="D30" i="220"/>
  <c r="C30" i="220"/>
  <c r="D29" i="220"/>
  <c r="C29" i="220"/>
  <c r="D28" i="220"/>
  <c r="C28" i="220"/>
  <c r="D27" i="220"/>
  <c r="C27" i="220"/>
  <c r="D26" i="220"/>
  <c r="C26" i="220"/>
  <c r="D25" i="220"/>
  <c r="C25" i="220"/>
  <c r="D24" i="220"/>
  <c r="C24" i="220"/>
  <c r="D23" i="220"/>
  <c r="C23" i="220"/>
  <c r="D22" i="220"/>
  <c r="C22" i="220"/>
  <c r="D21" i="220"/>
  <c r="C21" i="220"/>
  <c r="D20" i="220"/>
  <c r="C20" i="220"/>
  <c r="D19" i="220"/>
  <c r="C19" i="220"/>
  <c r="D18" i="220"/>
  <c r="C18" i="220"/>
  <c r="D17" i="220"/>
  <c r="C17" i="220"/>
  <c r="D16" i="220"/>
  <c r="C16" i="220"/>
  <c r="D15" i="220"/>
  <c r="C15" i="220"/>
  <c r="D14" i="220"/>
  <c r="C14" i="220"/>
  <c r="D13" i="220"/>
  <c r="C13" i="220"/>
  <c r="D12" i="220"/>
  <c r="C12" i="220"/>
  <c r="D11" i="220"/>
  <c r="C11" i="220"/>
  <c r="D10" i="220"/>
  <c r="C10" i="220"/>
  <c r="D9" i="220"/>
  <c r="C9" i="220"/>
  <c r="D8" i="220"/>
  <c r="C8" i="220"/>
  <c r="D7" i="220"/>
  <c r="C7" i="220"/>
  <c r="D6" i="220"/>
  <c r="C6" i="220"/>
  <c r="N42" i="175"/>
  <c r="M42" i="175"/>
  <c r="L41" i="175"/>
  <c r="K41" i="175"/>
  <c r="J41" i="175"/>
  <c r="I41" i="175"/>
  <c r="H41" i="175"/>
  <c r="G41" i="175"/>
  <c r="F41" i="175"/>
  <c r="M41" i="175" s="1"/>
  <c r="E41" i="175"/>
  <c r="D41" i="175"/>
  <c r="G40" i="175"/>
  <c r="C40" i="175"/>
  <c r="C43" i="175" s="1"/>
  <c r="L39" i="175"/>
  <c r="K39" i="175"/>
  <c r="J39" i="175"/>
  <c r="I39" i="175"/>
  <c r="H39" i="175"/>
  <c r="F39" i="175"/>
  <c r="M39" i="175" s="1"/>
  <c r="E39" i="175"/>
  <c r="D39" i="175"/>
  <c r="L38" i="175"/>
  <c r="K38" i="175"/>
  <c r="J38" i="175"/>
  <c r="I38" i="175"/>
  <c r="H38" i="175"/>
  <c r="F38" i="175"/>
  <c r="E38" i="175"/>
  <c r="D38" i="175"/>
  <c r="L37" i="175"/>
  <c r="K37" i="175"/>
  <c r="J37" i="175"/>
  <c r="I37" i="175"/>
  <c r="H37" i="175"/>
  <c r="F37" i="175"/>
  <c r="E37" i="175"/>
  <c r="D37" i="175"/>
  <c r="L36" i="175"/>
  <c r="K36" i="175"/>
  <c r="J36" i="175"/>
  <c r="I36" i="175"/>
  <c r="H36" i="175"/>
  <c r="F36" i="175"/>
  <c r="M36" i="175" s="1"/>
  <c r="E36" i="175"/>
  <c r="D36" i="175"/>
  <c r="L35" i="175"/>
  <c r="K35" i="175"/>
  <c r="J35" i="175"/>
  <c r="I35" i="175"/>
  <c r="H35" i="175"/>
  <c r="F35" i="175"/>
  <c r="E35" i="175"/>
  <c r="D35" i="175"/>
  <c r="L34" i="175"/>
  <c r="K34" i="175"/>
  <c r="J34" i="175"/>
  <c r="I34" i="175"/>
  <c r="H34" i="175"/>
  <c r="F34" i="175"/>
  <c r="E34" i="175"/>
  <c r="D34" i="175"/>
  <c r="L33" i="175"/>
  <c r="K33" i="175"/>
  <c r="J33" i="175"/>
  <c r="I33" i="175"/>
  <c r="H33" i="175"/>
  <c r="F33" i="175"/>
  <c r="E33" i="175"/>
  <c r="D33" i="175"/>
  <c r="L32" i="175"/>
  <c r="K32" i="175"/>
  <c r="J32" i="175"/>
  <c r="I32" i="175"/>
  <c r="H32" i="175"/>
  <c r="F32" i="175"/>
  <c r="M32" i="175" s="1"/>
  <c r="E32" i="175"/>
  <c r="D32" i="175"/>
  <c r="L31" i="175"/>
  <c r="K31" i="175"/>
  <c r="J31" i="175"/>
  <c r="I31" i="175"/>
  <c r="H31" i="175"/>
  <c r="F31" i="175"/>
  <c r="M31" i="175" s="1"/>
  <c r="E31" i="175"/>
  <c r="D31" i="175"/>
  <c r="L30" i="175"/>
  <c r="K30" i="175"/>
  <c r="J30" i="175"/>
  <c r="I30" i="175"/>
  <c r="H30" i="175"/>
  <c r="F30" i="175"/>
  <c r="E30" i="175"/>
  <c r="D30" i="175"/>
  <c r="L29" i="175"/>
  <c r="K29" i="175"/>
  <c r="J29" i="175"/>
  <c r="I29" i="175"/>
  <c r="H29" i="175"/>
  <c r="F29" i="175"/>
  <c r="M29" i="175" s="1"/>
  <c r="E29" i="175"/>
  <c r="D29" i="175"/>
  <c r="L28" i="175"/>
  <c r="K28" i="175"/>
  <c r="J28" i="175"/>
  <c r="I28" i="175"/>
  <c r="H28" i="175"/>
  <c r="F28" i="175"/>
  <c r="E28" i="175"/>
  <c r="D28" i="175"/>
  <c r="L27" i="175"/>
  <c r="K27" i="175"/>
  <c r="J27" i="175"/>
  <c r="I27" i="175"/>
  <c r="H27" i="175"/>
  <c r="F27" i="175"/>
  <c r="E27" i="175"/>
  <c r="D27" i="175"/>
  <c r="L26" i="175"/>
  <c r="K26" i="175"/>
  <c r="J26" i="175"/>
  <c r="I26" i="175"/>
  <c r="H26" i="175"/>
  <c r="F26" i="175"/>
  <c r="E26" i="175"/>
  <c r="D26" i="175"/>
  <c r="L25" i="175"/>
  <c r="K25" i="175"/>
  <c r="J25" i="175"/>
  <c r="I25" i="175"/>
  <c r="H25" i="175"/>
  <c r="F25" i="175"/>
  <c r="E25" i="175"/>
  <c r="D25" i="175"/>
  <c r="L24" i="175"/>
  <c r="K24" i="175"/>
  <c r="J24" i="175"/>
  <c r="I24" i="175"/>
  <c r="H24" i="175"/>
  <c r="F24" i="175"/>
  <c r="E24" i="175"/>
  <c r="D24" i="175"/>
  <c r="L23" i="175"/>
  <c r="K23" i="175"/>
  <c r="J23" i="175"/>
  <c r="I23" i="175"/>
  <c r="H23" i="175"/>
  <c r="F23" i="175"/>
  <c r="M23" i="175" s="1"/>
  <c r="E23" i="175"/>
  <c r="D23" i="175"/>
  <c r="L22" i="175"/>
  <c r="K22" i="175"/>
  <c r="J22" i="175"/>
  <c r="I22" i="175"/>
  <c r="H22" i="175"/>
  <c r="F22" i="175"/>
  <c r="E22" i="175"/>
  <c r="D22" i="175"/>
  <c r="L21" i="175"/>
  <c r="K21" i="175"/>
  <c r="J21" i="175"/>
  <c r="I21" i="175"/>
  <c r="H21" i="175"/>
  <c r="F21" i="175"/>
  <c r="M21" i="175" s="1"/>
  <c r="E21" i="175"/>
  <c r="D21" i="175"/>
  <c r="L20" i="175"/>
  <c r="K20" i="175"/>
  <c r="J20" i="175"/>
  <c r="I20" i="175"/>
  <c r="H20" i="175"/>
  <c r="F20" i="175"/>
  <c r="M20" i="175" s="1"/>
  <c r="E20" i="175"/>
  <c r="D20" i="175"/>
  <c r="L19" i="175"/>
  <c r="K19" i="175"/>
  <c r="J19" i="175"/>
  <c r="I19" i="175"/>
  <c r="H19" i="175"/>
  <c r="F19" i="175"/>
  <c r="E19" i="175"/>
  <c r="D19" i="175"/>
  <c r="L18" i="175"/>
  <c r="K18" i="175"/>
  <c r="J18" i="175"/>
  <c r="I18" i="175"/>
  <c r="H18" i="175"/>
  <c r="F18" i="175"/>
  <c r="E18" i="175"/>
  <c r="D18" i="175"/>
  <c r="L17" i="175"/>
  <c r="K17" i="175"/>
  <c r="J17" i="175"/>
  <c r="I17" i="175"/>
  <c r="H17" i="175"/>
  <c r="F17" i="175"/>
  <c r="M17" i="175" s="1"/>
  <c r="E17" i="175"/>
  <c r="D17" i="175"/>
  <c r="L16" i="175"/>
  <c r="K16" i="175"/>
  <c r="J16" i="175"/>
  <c r="I16" i="175"/>
  <c r="H16" i="175"/>
  <c r="F16" i="175"/>
  <c r="M16" i="175" s="1"/>
  <c r="E16" i="175"/>
  <c r="D16" i="175"/>
  <c r="L15" i="175"/>
  <c r="K15" i="175"/>
  <c r="J15" i="175"/>
  <c r="I15" i="175"/>
  <c r="H15" i="175"/>
  <c r="F15" i="175"/>
  <c r="M15" i="175" s="1"/>
  <c r="E15" i="175"/>
  <c r="D15" i="175"/>
  <c r="L14" i="175"/>
  <c r="K14" i="175"/>
  <c r="J14" i="175"/>
  <c r="I14" i="175"/>
  <c r="H14" i="175"/>
  <c r="F14" i="175"/>
  <c r="M14" i="175" s="1"/>
  <c r="E14" i="175"/>
  <c r="D14" i="175"/>
  <c r="L13" i="175"/>
  <c r="K13" i="175"/>
  <c r="J13" i="175"/>
  <c r="I13" i="175"/>
  <c r="H13" i="175"/>
  <c r="F13" i="175"/>
  <c r="M13" i="175" s="1"/>
  <c r="E13" i="175"/>
  <c r="D13" i="175"/>
  <c r="L12" i="175"/>
  <c r="K12" i="175"/>
  <c r="J12" i="175"/>
  <c r="I12" i="175"/>
  <c r="H12" i="175"/>
  <c r="F12" i="175"/>
  <c r="M12" i="175" s="1"/>
  <c r="E12" i="175"/>
  <c r="D12" i="175"/>
  <c r="L11" i="175"/>
  <c r="K11" i="175"/>
  <c r="J11" i="175"/>
  <c r="I11" i="175"/>
  <c r="H11" i="175"/>
  <c r="F11" i="175"/>
  <c r="E11" i="175"/>
  <c r="D11" i="175"/>
  <c r="L10" i="175"/>
  <c r="K10" i="175"/>
  <c r="J10" i="175"/>
  <c r="I10" i="175"/>
  <c r="H10" i="175"/>
  <c r="F10" i="175"/>
  <c r="M10" i="175" s="1"/>
  <c r="E10" i="175"/>
  <c r="D10" i="175"/>
  <c r="L9" i="175"/>
  <c r="K9" i="175"/>
  <c r="J9" i="175"/>
  <c r="I9" i="175"/>
  <c r="H9" i="175"/>
  <c r="F9" i="175"/>
  <c r="M9" i="175" s="1"/>
  <c r="E9" i="175"/>
  <c r="D9" i="175"/>
  <c r="L8" i="175"/>
  <c r="K8" i="175"/>
  <c r="J8" i="175"/>
  <c r="I8" i="175"/>
  <c r="H8" i="175"/>
  <c r="F8" i="175"/>
  <c r="M8" i="175" s="1"/>
  <c r="E8" i="175"/>
  <c r="D8" i="175"/>
  <c r="L7" i="175"/>
  <c r="K7" i="175"/>
  <c r="J7" i="175"/>
  <c r="I7" i="175"/>
  <c r="H7" i="175"/>
  <c r="F7" i="175"/>
  <c r="M7" i="175" s="1"/>
  <c r="E7" i="175"/>
  <c r="D7" i="175"/>
  <c r="A1" i="175"/>
  <c r="N42" i="174"/>
  <c r="M42" i="174"/>
  <c r="L41" i="174"/>
  <c r="K41" i="174"/>
  <c r="J41" i="174"/>
  <c r="I41" i="174"/>
  <c r="H41" i="174"/>
  <c r="G41" i="174"/>
  <c r="F41" i="174"/>
  <c r="M41" i="174" s="1"/>
  <c r="E41" i="174"/>
  <c r="D41" i="174"/>
  <c r="G40" i="174"/>
  <c r="C40" i="174"/>
  <c r="C43" i="174" s="1"/>
  <c r="L39" i="174"/>
  <c r="K39" i="174"/>
  <c r="J39" i="174"/>
  <c r="I39" i="174"/>
  <c r="H39" i="174"/>
  <c r="F39" i="174"/>
  <c r="E39" i="174"/>
  <c r="D39" i="174"/>
  <c r="L38" i="174"/>
  <c r="K38" i="174"/>
  <c r="J38" i="174"/>
  <c r="I38" i="174"/>
  <c r="H38" i="174"/>
  <c r="F38" i="174"/>
  <c r="M38" i="174" s="1"/>
  <c r="E38" i="174"/>
  <c r="D38" i="174"/>
  <c r="L37" i="174"/>
  <c r="K37" i="174"/>
  <c r="J37" i="174"/>
  <c r="I37" i="174"/>
  <c r="H37" i="174"/>
  <c r="F37" i="174"/>
  <c r="M37" i="174" s="1"/>
  <c r="E37" i="174"/>
  <c r="D37" i="174"/>
  <c r="L36" i="174"/>
  <c r="K36" i="174"/>
  <c r="J36" i="174"/>
  <c r="I36" i="174"/>
  <c r="H36" i="174"/>
  <c r="F36" i="174"/>
  <c r="E36" i="174"/>
  <c r="D36" i="174"/>
  <c r="L35" i="174"/>
  <c r="K35" i="174"/>
  <c r="J35" i="174"/>
  <c r="I35" i="174"/>
  <c r="H35" i="174"/>
  <c r="F35" i="174"/>
  <c r="M35" i="174" s="1"/>
  <c r="E35" i="174"/>
  <c r="D35" i="174"/>
  <c r="L34" i="174"/>
  <c r="K34" i="174"/>
  <c r="J34" i="174"/>
  <c r="I34" i="174"/>
  <c r="H34" i="174"/>
  <c r="F34" i="174"/>
  <c r="M34" i="174" s="1"/>
  <c r="E34" i="174"/>
  <c r="D34" i="174"/>
  <c r="L33" i="174"/>
  <c r="K33" i="174"/>
  <c r="J33" i="174"/>
  <c r="I33" i="174"/>
  <c r="H33" i="174"/>
  <c r="F33" i="174"/>
  <c r="M33" i="174" s="1"/>
  <c r="E33" i="174"/>
  <c r="D33" i="174"/>
  <c r="L32" i="174"/>
  <c r="K32" i="174"/>
  <c r="J32" i="174"/>
  <c r="I32" i="174"/>
  <c r="H32" i="174"/>
  <c r="F32" i="174"/>
  <c r="M32" i="174" s="1"/>
  <c r="E32" i="174"/>
  <c r="D32" i="174"/>
  <c r="L31" i="174"/>
  <c r="K31" i="174"/>
  <c r="J31" i="174"/>
  <c r="I31" i="174"/>
  <c r="H31" i="174"/>
  <c r="F31" i="174"/>
  <c r="M31" i="174" s="1"/>
  <c r="E31" i="174"/>
  <c r="D31" i="174"/>
  <c r="L30" i="174"/>
  <c r="K30" i="174"/>
  <c r="J30" i="174"/>
  <c r="I30" i="174"/>
  <c r="H30" i="174"/>
  <c r="F30" i="174"/>
  <c r="E30" i="174"/>
  <c r="D30" i="174"/>
  <c r="L29" i="174"/>
  <c r="K29" i="174"/>
  <c r="J29" i="174"/>
  <c r="I29" i="174"/>
  <c r="H29" i="174"/>
  <c r="F29" i="174"/>
  <c r="M29" i="174" s="1"/>
  <c r="E29" i="174"/>
  <c r="D29" i="174"/>
  <c r="L28" i="174"/>
  <c r="K28" i="174"/>
  <c r="J28" i="174"/>
  <c r="I28" i="174"/>
  <c r="H28" i="174"/>
  <c r="F28" i="174"/>
  <c r="M28" i="174" s="1"/>
  <c r="E28" i="174"/>
  <c r="D28" i="174"/>
  <c r="L27" i="174"/>
  <c r="K27" i="174"/>
  <c r="J27" i="174"/>
  <c r="I27" i="174"/>
  <c r="H27" i="174"/>
  <c r="F27" i="174"/>
  <c r="E27" i="174"/>
  <c r="D27" i="174"/>
  <c r="L26" i="174"/>
  <c r="K26" i="174"/>
  <c r="J26" i="174"/>
  <c r="I26" i="174"/>
  <c r="H26" i="174"/>
  <c r="F26" i="174"/>
  <c r="M26" i="174" s="1"/>
  <c r="E26" i="174"/>
  <c r="D26" i="174"/>
  <c r="L25" i="174"/>
  <c r="K25" i="174"/>
  <c r="J25" i="174"/>
  <c r="I25" i="174"/>
  <c r="H25" i="174"/>
  <c r="F25" i="174"/>
  <c r="E25" i="174"/>
  <c r="D25" i="174"/>
  <c r="L24" i="174"/>
  <c r="K24" i="174"/>
  <c r="J24" i="174"/>
  <c r="I24" i="174"/>
  <c r="H24" i="174"/>
  <c r="F24" i="174"/>
  <c r="M24" i="174" s="1"/>
  <c r="E24" i="174"/>
  <c r="D24" i="174"/>
  <c r="L23" i="174"/>
  <c r="K23" i="174"/>
  <c r="J23" i="174"/>
  <c r="I23" i="174"/>
  <c r="H23" i="174"/>
  <c r="F23" i="174"/>
  <c r="E23" i="174"/>
  <c r="D23" i="174"/>
  <c r="L22" i="174"/>
  <c r="K22" i="174"/>
  <c r="J22" i="174"/>
  <c r="I22" i="174"/>
  <c r="H22" i="174"/>
  <c r="F22" i="174"/>
  <c r="E22" i="174"/>
  <c r="D22" i="174"/>
  <c r="L21" i="174"/>
  <c r="K21" i="174"/>
  <c r="J21" i="174"/>
  <c r="I21" i="174"/>
  <c r="H21" i="174"/>
  <c r="F21" i="174"/>
  <c r="M21" i="174" s="1"/>
  <c r="E21" i="174"/>
  <c r="D21" i="174"/>
  <c r="L20" i="174"/>
  <c r="K20" i="174"/>
  <c r="J20" i="174"/>
  <c r="I20" i="174"/>
  <c r="H20" i="174"/>
  <c r="F20" i="174"/>
  <c r="E20" i="174"/>
  <c r="D20" i="174"/>
  <c r="L19" i="174"/>
  <c r="K19" i="174"/>
  <c r="J19" i="174"/>
  <c r="I19" i="174"/>
  <c r="H19" i="174"/>
  <c r="F19" i="174"/>
  <c r="E19" i="174"/>
  <c r="D19" i="174"/>
  <c r="L18" i="174"/>
  <c r="K18" i="174"/>
  <c r="J18" i="174"/>
  <c r="I18" i="174"/>
  <c r="H18" i="174"/>
  <c r="F18" i="174"/>
  <c r="E18" i="174"/>
  <c r="D18" i="174"/>
  <c r="L17" i="174"/>
  <c r="K17" i="174"/>
  <c r="J17" i="174"/>
  <c r="I17" i="174"/>
  <c r="H17" i="174"/>
  <c r="F17" i="174"/>
  <c r="M17" i="174" s="1"/>
  <c r="E17" i="174"/>
  <c r="D17" i="174"/>
  <c r="L16" i="174"/>
  <c r="K16" i="174"/>
  <c r="J16" i="174"/>
  <c r="I16" i="174"/>
  <c r="H16" i="174"/>
  <c r="F16" i="174"/>
  <c r="E16" i="174"/>
  <c r="D16" i="174"/>
  <c r="L15" i="174"/>
  <c r="K15" i="174"/>
  <c r="J15" i="174"/>
  <c r="I15" i="174"/>
  <c r="H15" i="174"/>
  <c r="F15" i="174"/>
  <c r="E15" i="174"/>
  <c r="D15" i="174"/>
  <c r="L14" i="174"/>
  <c r="K14" i="174"/>
  <c r="J14" i="174"/>
  <c r="I14" i="174"/>
  <c r="H14" i="174"/>
  <c r="F14" i="174"/>
  <c r="M14" i="174" s="1"/>
  <c r="E14" i="174"/>
  <c r="D14" i="174"/>
  <c r="L13" i="174"/>
  <c r="K13" i="174"/>
  <c r="J13" i="174"/>
  <c r="I13" i="174"/>
  <c r="H13" i="174"/>
  <c r="F13" i="174"/>
  <c r="M13" i="174" s="1"/>
  <c r="E13" i="174"/>
  <c r="D13" i="174"/>
  <c r="L12" i="174"/>
  <c r="K12" i="174"/>
  <c r="J12" i="174"/>
  <c r="I12" i="174"/>
  <c r="H12" i="174"/>
  <c r="F12" i="174"/>
  <c r="M12" i="174" s="1"/>
  <c r="E12" i="174"/>
  <c r="D12" i="174"/>
  <c r="L11" i="174"/>
  <c r="K11" i="174"/>
  <c r="J11" i="174"/>
  <c r="I11" i="174"/>
  <c r="H11" i="174"/>
  <c r="F11" i="174"/>
  <c r="E11" i="174"/>
  <c r="D11" i="174"/>
  <c r="L10" i="174"/>
  <c r="K10" i="174"/>
  <c r="J10" i="174"/>
  <c r="I10" i="174"/>
  <c r="H10" i="174"/>
  <c r="F10" i="174"/>
  <c r="M10" i="174" s="1"/>
  <c r="E10" i="174"/>
  <c r="D10" i="174"/>
  <c r="L9" i="174"/>
  <c r="K9" i="174"/>
  <c r="J9" i="174"/>
  <c r="I9" i="174"/>
  <c r="H9" i="174"/>
  <c r="F9" i="174"/>
  <c r="E9" i="174"/>
  <c r="D9" i="174"/>
  <c r="L8" i="174"/>
  <c r="K8" i="174"/>
  <c r="J8" i="174"/>
  <c r="I8" i="174"/>
  <c r="H8" i="174"/>
  <c r="F8" i="174"/>
  <c r="M8" i="174" s="1"/>
  <c r="E8" i="174"/>
  <c r="D8" i="174"/>
  <c r="L7" i="174"/>
  <c r="K7" i="174"/>
  <c r="J7" i="174"/>
  <c r="I7" i="174"/>
  <c r="H7" i="174"/>
  <c r="F7" i="174"/>
  <c r="E7" i="174"/>
  <c r="D7" i="174"/>
  <c r="A1" i="174"/>
  <c r="N42" i="173"/>
  <c r="M42" i="173"/>
  <c r="L41" i="173"/>
  <c r="K41" i="173"/>
  <c r="J41" i="173"/>
  <c r="I41" i="173"/>
  <c r="H41" i="173"/>
  <c r="G41" i="173"/>
  <c r="F41" i="173"/>
  <c r="M41" i="173" s="1"/>
  <c r="E41" i="173"/>
  <c r="D41" i="173"/>
  <c r="G40" i="173"/>
  <c r="C40" i="173"/>
  <c r="C39" i="220" s="1"/>
  <c r="L39" i="173"/>
  <c r="K39" i="173"/>
  <c r="J39" i="173"/>
  <c r="I39" i="173"/>
  <c r="H39" i="173"/>
  <c r="F39" i="173"/>
  <c r="E39" i="173"/>
  <c r="D39" i="173"/>
  <c r="L38" i="173"/>
  <c r="K38" i="173"/>
  <c r="J38" i="173"/>
  <c r="I38" i="173"/>
  <c r="H38" i="173"/>
  <c r="F38" i="173"/>
  <c r="M38" i="173" s="1"/>
  <c r="E38" i="173"/>
  <c r="D38" i="173"/>
  <c r="L37" i="173"/>
  <c r="K37" i="173"/>
  <c r="J37" i="173"/>
  <c r="I37" i="173"/>
  <c r="H37" i="173"/>
  <c r="F37" i="173"/>
  <c r="E37" i="173"/>
  <c r="D37" i="173"/>
  <c r="L36" i="173"/>
  <c r="K36" i="173"/>
  <c r="J36" i="173"/>
  <c r="I36" i="173"/>
  <c r="H36" i="173"/>
  <c r="F36" i="173"/>
  <c r="M36" i="173" s="1"/>
  <c r="E36" i="173"/>
  <c r="D36" i="173"/>
  <c r="L35" i="173"/>
  <c r="K35" i="173"/>
  <c r="J35" i="173"/>
  <c r="I35" i="173"/>
  <c r="H35" i="173"/>
  <c r="F35" i="173"/>
  <c r="M35" i="173" s="1"/>
  <c r="E35" i="173"/>
  <c r="D35" i="173"/>
  <c r="L34" i="173"/>
  <c r="K34" i="173"/>
  <c r="J34" i="173"/>
  <c r="I34" i="173"/>
  <c r="H34" i="173"/>
  <c r="F34" i="173"/>
  <c r="E34" i="173"/>
  <c r="D34" i="173"/>
  <c r="L33" i="173"/>
  <c r="K33" i="173"/>
  <c r="J33" i="173"/>
  <c r="I33" i="173"/>
  <c r="H33" i="173"/>
  <c r="F33" i="173"/>
  <c r="E33" i="173"/>
  <c r="D33" i="173"/>
  <c r="L32" i="173"/>
  <c r="K32" i="173"/>
  <c r="J32" i="173"/>
  <c r="I32" i="173"/>
  <c r="H32" i="173"/>
  <c r="F32" i="173"/>
  <c r="E32" i="173"/>
  <c r="D32" i="173"/>
  <c r="L31" i="173"/>
  <c r="K31" i="173"/>
  <c r="J31" i="173"/>
  <c r="I31" i="173"/>
  <c r="H31" i="173"/>
  <c r="F31" i="173"/>
  <c r="M31" i="173" s="1"/>
  <c r="E31" i="173"/>
  <c r="D31" i="173"/>
  <c r="L30" i="173"/>
  <c r="K30" i="173"/>
  <c r="J30" i="173"/>
  <c r="I30" i="173"/>
  <c r="H30" i="173"/>
  <c r="F30" i="173"/>
  <c r="E30" i="173"/>
  <c r="D30" i="173"/>
  <c r="L29" i="173"/>
  <c r="K29" i="173"/>
  <c r="J29" i="173"/>
  <c r="I29" i="173"/>
  <c r="F28" i="220" s="1"/>
  <c r="H29" i="173"/>
  <c r="F29" i="173"/>
  <c r="M29" i="173" s="1"/>
  <c r="E29" i="173"/>
  <c r="D29" i="173"/>
  <c r="L28" i="173"/>
  <c r="K28" i="173"/>
  <c r="J28" i="173"/>
  <c r="I28" i="173"/>
  <c r="H28" i="173"/>
  <c r="F28" i="173"/>
  <c r="E28" i="173"/>
  <c r="D28" i="173"/>
  <c r="L27" i="173"/>
  <c r="K27" i="173"/>
  <c r="J27" i="173"/>
  <c r="I27" i="173"/>
  <c r="H27" i="173"/>
  <c r="F27" i="173"/>
  <c r="E27" i="173"/>
  <c r="D27" i="173"/>
  <c r="L26" i="173"/>
  <c r="K26" i="173"/>
  <c r="J26" i="173"/>
  <c r="I26" i="173"/>
  <c r="H26" i="173"/>
  <c r="F26" i="173"/>
  <c r="E26" i="173"/>
  <c r="D26" i="173"/>
  <c r="L25" i="173"/>
  <c r="K25" i="173"/>
  <c r="J25" i="173"/>
  <c r="I25" i="173"/>
  <c r="H25" i="173"/>
  <c r="F25" i="173"/>
  <c r="E25" i="173"/>
  <c r="D25" i="173"/>
  <c r="L24" i="173"/>
  <c r="K24" i="173"/>
  <c r="J24" i="173"/>
  <c r="I24" i="173"/>
  <c r="H24" i="173"/>
  <c r="F24" i="173"/>
  <c r="M24" i="173" s="1"/>
  <c r="E24" i="173"/>
  <c r="D24" i="173"/>
  <c r="L23" i="173"/>
  <c r="K23" i="173"/>
  <c r="J23" i="173"/>
  <c r="I23" i="173"/>
  <c r="H23" i="173"/>
  <c r="F23" i="173"/>
  <c r="M23" i="173" s="1"/>
  <c r="E23" i="173"/>
  <c r="D23" i="173"/>
  <c r="L22" i="173"/>
  <c r="K22" i="173"/>
  <c r="J22" i="173"/>
  <c r="I22" i="173"/>
  <c r="H22" i="173"/>
  <c r="F22" i="173"/>
  <c r="M22" i="173" s="1"/>
  <c r="E22" i="173"/>
  <c r="D22" i="173"/>
  <c r="L21" i="173"/>
  <c r="K21" i="173"/>
  <c r="J21" i="173"/>
  <c r="I21" i="173"/>
  <c r="H21" i="173"/>
  <c r="F21" i="173"/>
  <c r="E21" i="173"/>
  <c r="D21" i="173"/>
  <c r="L20" i="173"/>
  <c r="K20" i="173"/>
  <c r="J20" i="173"/>
  <c r="I20" i="173"/>
  <c r="F19" i="220" s="1"/>
  <c r="H20" i="173"/>
  <c r="F20" i="173"/>
  <c r="M20" i="173" s="1"/>
  <c r="E20" i="173"/>
  <c r="D20" i="173"/>
  <c r="N20" i="173" s="1"/>
  <c r="L19" i="173"/>
  <c r="K19" i="173"/>
  <c r="J19" i="173"/>
  <c r="I19" i="173"/>
  <c r="H19" i="173"/>
  <c r="F19" i="173"/>
  <c r="E19" i="173"/>
  <c r="D19" i="173"/>
  <c r="L18" i="173"/>
  <c r="K18" i="173"/>
  <c r="J18" i="173"/>
  <c r="I18" i="173"/>
  <c r="H18" i="173"/>
  <c r="F18" i="173"/>
  <c r="M18" i="173" s="1"/>
  <c r="E18" i="173"/>
  <c r="D18" i="173"/>
  <c r="L17" i="173"/>
  <c r="K17" i="173"/>
  <c r="J17" i="173"/>
  <c r="I17" i="173"/>
  <c r="H17" i="173"/>
  <c r="F17" i="173"/>
  <c r="E17" i="173"/>
  <c r="D17" i="173"/>
  <c r="L16" i="173"/>
  <c r="K16" i="173"/>
  <c r="J16" i="173"/>
  <c r="I16" i="173"/>
  <c r="H16" i="173"/>
  <c r="F16" i="173"/>
  <c r="M16" i="173" s="1"/>
  <c r="E16" i="173"/>
  <c r="D16" i="173"/>
  <c r="L15" i="173"/>
  <c r="K15" i="173"/>
  <c r="J15" i="173"/>
  <c r="I15" i="173"/>
  <c r="H15" i="173"/>
  <c r="F15" i="173"/>
  <c r="M15" i="173" s="1"/>
  <c r="E15" i="173"/>
  <c r="D15" i="173"/>
  <c r="L14" i="173"/>
  <c r="K14" i="173"/>
  <c r="J14" i="173"/>
  <c r="I14" i="173"/>
  <c r="H14" i="173"/>
  <c r="F14" i="173"/>
  <c r="E14" i="173"/>
  <c r="D14" i="173"/>
  <c r="L13" i="173"/>
  <c r="K13" i="173"/>
  <c r="J13" i="173"/>
  <c r="I13" i="173"/>
  <c r="H13" i="173"/>
  <c r="F13" i="173"/>
  <c r="E13" i="173"/>
  <c r="D13" i="173"/>
  <c r="L12" i="173"/>
  <c r="K12" i="173"/>
  <c r="J12" i="173"/>
  <c r="I12" i="173"/>
  <c r="H12" i="173"/>
  <c r="F12" i="173"/>
  <c r="M12" i="173" s="1"/>
  <c r="E12" i="173"/>
  <c r="D12" i="173"/>
  <c r="L11" i="173"/>
  <c r="K11" i="173"/>
  <c r="J11" i="173"/>
  <c r="I11" i="173"/>
  <c r="H11" i="173"/>
  <c r="F11" i="173"/>
  <c r="M11" i="173" s="1"/>
  <c r="E11" i="173"/>
  <c r="D11" i="173"/>
  <c r="L10" i="173"/>
  <c r="K10" i="173"/>
  <c r="J10" i="173"/>
  <c r="I10" i="173"/>
  <c r="H10" i="173"/>
  <c r="F10" i="173"/>
  <c r="E10" i="173"/>
  <c r="D10" i="173"/>
  <c r="L9" i="173"/>
  <c r="K9" i="173"/>
  <c r="J9" i="173"/>
  <c r="I9" i="173"/>
  <c r="H9" i="173"/>
  <c r="F9" i="173"/>
  <c r="E9" i="173"/>
  <c r="D9" i="173"/>
  <c r="L8" i="173"/>
  <c r="K8" i="173"/>
  <c r="J8" i="173"/>
  <c r="I8" i="173"/>
  <c r="H8" i="173"/>
  <c r="F8" i="173"/>
  <c r="M8" i="173" s="1"/>
  <c r="E8" i="173"/>
  <c r="D8" i="173"/>
  <c r="L7" i="173"/>
  <c r="K7" i="173"/>
  <c r="J7" i="173"/>
  <c r="I7" i="173"/>
  <c r="H7" i="173"/>
  <c r="F7" i="173"/>
  <c r="E7" i="173"/>
  <c r="D7" i="173"/>
  <c r="A1" i="173"/>
  <c r="N42" i="172"/>
  <c r="M42" i="172"/>
  <c r="L41" i="172"/>
  <c r="K41" i="172"/>
  <c r="J41" i="172"/>
  <c r="I41" i="172"/>
  <c r="H41" i="172"/>
  <c r="F41" i="172"/>
  <c r="M41" i="172" s="1"/>
  <c r="E41" i="172"/>
  <c r="D41" i="172"/>
  <c r="C40" i="172"/>
  <c r="C43" i="172" s="1"/>
  <c r="L39" i="172"/>
  <c r="K39" i="172"/>
  <c r="J39" i="172"/>
  <c r="I39" i="172"/>
  <c r="H39" i="172"/>
  <c r="G39" i="172"/>
  <c r="F39" i="172"/>
  <c r="M39" i="172" s="1"/>
  <c r="E39" i="172"/>
  <c r="D39" i="172"/>
  <c r="L38" i="172"/>
  <c r="K38" i="172"/>
  <c r="J38" i="172"/>
  <c r="I38" i="172"/>
  <c r="H38" i="172"/>
  <c r="G38" i="172"/>
  <c r="F38" i="172"/>
  <c r="E38" i="172"/>
  <c r="D38" i="172"/>
  <c r="L37" i="172"/>
  <c r="K37" i="172"/>
  <c r="J37" i="172"/>
  <c r="I37" i="172"/>
  <c r="H37" i="172"/>
  <c r="G37" i="172"/>
  <c r="F37" i="172"/>
  <c r="E37" i="172"/>
  <c r="D37" i="172"/>
  <c r="L36" i="172"/>
  <c r="K36" i="172"/>
  <c r="J36" i="172"/>
  <c r="I36" i="172"/>
  <c r="H36" i="172"/>
  <c r="F36" i="172"/>
  <c r="E36" i="172"/>
  <c r="D36" i="172"/>
  <c r="L35" i="172"/>
  <c r="K35" i="172"/>
  <c r="J35" i="172"/>
  <c r="I35" i="172"/>
  <c r="H35" i="172"/>
  <c r="G35" i="172"/>
  <c r="F35" i="172"/>
  <c r="M35" i="172" s="1"/>
  <c r="E35" i="172"/>
  <c r="D35" i="172"/>
  <c r="L34" i="172"/>
  <c r="K34" i="172"/>
  <c r="J34" i="172"/>
  <c r="I34" i="172"/>
  <c r="H34" i="172"/>
  <c r="G34" i="172"/>
  <c r="F34" i="172"/>
  <c r="E34" i="172"/>
  <c r="D34" i="172"/>
  <c r="L33" i="172"/>
  <c r="K33" i="172"/>
  <c r="J33" i="172"/>
  <c r="I33" i="172"/>
  <c r="H33" i="172"/>
  <c r="G33" i="172"/>
  <c r="F33" i="172"/>
  <c r="E33" i="172"/>
  <c r="D33" i="172"/>
  <c r="L32" i="172"/>
  <c r="K32" i="172"/>
  <c r="J32" i="172"/>
  <c r="I32" i="172"/>
  <c r="H32" i="172"/>
  <c r="G32" i="172"/>
  <c r="F32" i="172"/>
  <c r="M32" i="172" s="1"/>
  <c r="E32" i="172"/>
  <c r="D32" i="172"/>
  <c r="L31" i="172"/>
  <c r="K31" i="172"/>
  <c r="J31" i="172"/>
  <c r="I31" i="172"/>
  <c r="H31" i="172"/>
  <c r="G31" i="172"/>
  <c r="F31" i="172"/>
  <c r="M31" i="172" s="1"/>
  <c r="E31" i="172"/>
  <c r="D31" i="172"/>
  <c r="L30" i="172"/>
  <c r="K30" i="172"/>
  <c r="J30" i="172"/>
  <c r="I30" i="172"/>
  <c r="H30" i="172"/>
  <c r="G30" i="172"/>
  <c r="F30" i="172"/>
  <c r="E30" i="172"/>
  <c r="D30" i="172"/>
  <c r="L29" i="172"/>
  <c r="K29" i="172"/>
  <c r="J29" i="172"/>
  <c r="I29" i="172"/>
  <c r="H29" i="172"/>
  <c r="G29" i="172"/>
  <c r="F29" i="172"/>
  <c r="M29" i="172" s="1"/>
  <c r="E29" i="172"/>
  <c r="D29" i="172"/>
  <c r="L28" i="172"/>
  <c r="K28" i="172"/>
  <c r="J28" i="172"/>
  <c r="I28" i="172"/>
  <c r="H28" i="172"/>
  <c r="G28" i="172"/>
  <c r="F28" i="172"/>
  <c r="M28" i="172" s="1"/>
  <c r="E28" i="172"/>
  <c r="D28" i="172"/>
  <c r="L27" i="172"/>
  <c r="K27" i="172"/>
  <c r="J27" i="172"/>
  <c r="I27" i="172"/>
  <c r="H27" i="172"/>
  <c r="G27" i="172"/>
  <c r="F27" i="172"/>
  <c r="E27" i="172"/>
  <c r="D27" i="172"/>
  <c r="L26" i="172"/>
  <c r="K26" i="172"/>
  <c r="J26" i="172"/>
  <c r="I26" i="172"/>
  <c r="H26" i="172"/>
  <c r="G26" i="172"/>
  <c r="F26" i="172"/>
  <c r="E26" i="172"/>
  <c r="D26" i="172"/>
  <c r="L25" i="172"/>
  <c r="K25" i="172"/>
  <c r="J25" i="172"/>
  <c r="I25" i="172"/>
  <c r="H25" i="172"/>
  <c r="G25" i="172"/>
  <c r="F25" i="172"/>
  <c r="M25" i="172" s="1"/>
  <c r="E25" i="172"/>
  <c r="D25" i="172"/>
  <c r="L24" i="172"/>
  <c r="K24" i="172"/>
  <c r="J24" i="172"/>
  <c r="I24" i="172"/>
  <c r="H24" i="172"/>
  <c r="G24" i="172"/>
  <c r="F24" i="172"/>
  <c r="M24" i="172" s="1"/>
  <c r="E24" i="172"/>
  <c r="D24" i="172"/>
  <c r="L23" i="172"/>
  <c r="K23" i="172"/>
  <c r="J23" i="172"/>
  <c r="I23" i="172"/>
  <c r="H23" i="172"/>
  <c r="G23" i="172"/>
  <c r="F23" i="172"/>
  <c r="M23" i="172" s="1"/>
  <c r="E23" i="172"/>
  <c r="D23" i="172"/>
  <c r="L22" i="172"/>
  <c r="K22" i="172"/>
  <c r="J22" i="172"/>
  <c r="I22" i="172"/>
  <c r="H22" i="172"/>
  <c r="G22" i="172"/>
  <c r="F22" i="172"/>
  <c r="M22" i="172" s="1"/>
  <c r="E22" i="172"/>
  <c r="D22" i="172"/>
  <c r="L21" i="172"/>
  <c r="K21" i="172"/>
  <c r="J21" i="172"/>
  <c r="I21" i="172"/>
  <c r="H21" i="172"/>
  <c r="G21" i="172"/>
  <c r="F21" i="172"/>
  <c r="E21" i="172"/>
  <c r="D21" i="172"/>
  <c r="L20" i="172"/>
  <c r="K20" i="172"/>
  <c r="J20" i="172"/>
  <c r="I20" i="172"/>
  <c r="H20" i="172"/>
  <c r="G20" i="172"/>
  <c r="F20" i="172"/>
  <c r="M20" i="172" s="1"/>
  <c r="E20" i="172"/>
  <c r="D20" i="172"/>
  <c r="L19" i="172"/>
  <c r="K19" i="172"/>
  <c r="J19" i="172"/>
  <c r="I19" i="172"/>
  <c r="H19" i="172"/>
  <c r="G19" i="172"/>
  <c r="F19" i="172"/>
  <c r="E19" i="172"/>
  <c r="D19" i="172"/>
  <c r="L18" i="172"/>
  <c r="K18" i="172"/>
  <c r="J18" i="172"/>
  <c r="I18" i="172"/>
  <c r="H18" i="172"/>
  <c r="G18" i="172"/>
  <c r="F18" i="172"/>
  <c r="M18" i="172" s="1"/>
  <c r="E18" i="172"/>
  <c r="D18" i="172"/>
  <c r="L17" i="172"/>
  <c r="K17" i="172"/>
  <c r="J17" i="172"/>
  <c r="I17" i="172"/>
  <c r="H17" i="172"/>
  <c r="G17" i="172"/>
  <c r="F17" i="172"/>
  <c r="E17" i="172"/>
  <c r="D17" i="172"/>
  <c r="L16" i="172"/>
  <c r="K16" i="172"/>
  <c r="J16" i="172"/>
  <c r="I16" i="172"/>
  <c r="H16" i="172"/>
  <c r="G16" i="172"/>
  <c r="F16" i="172"/>
  <c r="M16" i="172" s="1"/>
  <c r="E16" i="172"/>
  <c r="D16" i="172"/>
  <c r="L15" i="172"/>
  <c r="K15" i="172"/>
  <c r="J15" i="172"/>
  <c r="I15" i="172"/>
  <c r="H15" i="172"/>
  <c r="G15" i="172"/>
  <c r="F15" i="172"/>
  <c r="E15" i="172"/>
  <c r="D15" i="172"/>
  <c r="L14" i="172"/>
  <c r="K14" i="172"/>
  <c r="J14" i="172"/>
  <c r="I14" i="172"/>
  <c r="H14" i="172"/>
  <c r="G14" i="172"/>
  <c r="F14" i="172"/>
  <c r="E14" i="172"/>
  <c r="D14" i="172"/>
  <c r="L13" i="172"/>
  <c r="K13" i="172"/>
  <c r="J13" i="172"/>
  <c r="I13" i="172"/>
  <c r="H13" i="172"/>
  <c r="G13" i="172"/>
  <c r="F13" i="172"/>
  <c r="E13" i="172"/>
  <c r="D13" i="172"/>
  <c r="L12" i="172"/>
  <c r="K12" i="172"/>
  <c r="J12" i="172"/>
  <c r="I12" i="172"/>
  <c r="H12" i="172"/>
  <c r="F12" i="172"/>
  <c r="M12" i="172" s="1"/>
  <c r="E12" i="172"/>
  <c r="D12" i="172"/>
  <c r="L11" i="172"/>
  <c r="K11" i="172"/>
  <c r="J11" i="172"/>
  <c r="I11" i="172"/>
  <c r="H11" i="172"/>
  <c r="G11" i="172"/>
  <c r="F11" i="172"/>
  <c r="M11" i="172" s="1"/>
  <c r="E11" i="172"/>
  <c r="D11" i="172"/>
  <c r="L10" i="172"/>
  <c r="K10" i="172"/>
  <c r="J10" i="172"/>
  <c r="I10" i="172"/>
  <c r="H10" i="172"/>
  <c r="G10" i="172"/>
  <c r="F10" i="172"/>
  <c r="M10" i="172" s="1"/>
  <c r="E10" i="172"/>
  <c r="D10" i="172"/>
  <c r="N10" i="172" s="1"/>
  <c r="L9" i="172"/>
  <c r="K9" i="172"/>
  <c r="J9" i="172"/>
  <c r="I9" i="172"/>
  <c r="H9" i="172"/>
  <c r="G9" i="172"/>
  <c r="F9" i="172"/>
  <c r="M9" i="172" s="1"/>
  <c r="E9" i="172"/>
  <c r="D9" i="172"/>
  <c r="L8" i="172"/>
  <c r="K8" i="172"/>
  <c r="J8" i="172"/>
  <c r="I8" i="172"/>
  <c r="H8" i="172"/>
  <c r="G8" i="172"/>
  <c r="F8" i="172"/>
  <c r="M8" i="172" s="1"/>
  <c r="E8" i="172"/>
  <c r="D8" i="172"/>
  <c r="L7" i="172"/>
  <c r="K7" i="172"/>
  <c r="J7" i="172"/>
  <c r="I7" i="172"/>
  <c r="H7" i="172"/>
  <c r="G7" i="172"/>
  <c r="F7" i="172"/>
  <c r="M7" i="172" s="1"/>
  <c r="E7" i="172"/>
  <c r="D7" i="172"/>
  <c r="A1" i="172"/>
  <c r="N42" i="171"/>
  <c r="M42" i="171"/>
  <c r="L41" i="171"/>
  <c r="K41" i="171"/>
  <c r="J41" i="171"/>
  <c r="I41" i="171"/>
  <c r="H41" i="171"/>
  <c r="G41" i="171"/>
  <c r="F41" i="171"/>
  <c r="E41" i="171"/>
  <c r="D41" i="171"/>
  <c r="G40" i="171"/>
  <c r="C40" i="171"/>
  <c r="C43" i="171" s="1"/>
  <c r="L39" i="171"/>
  <c r="K39" i="171"/>
  <c r="J39" i="171"/>
  <c r="I39" i="171"/>
  <c r="H39" i="171"/>
  <c r="F39" i="171"/>
  <c r="M39" i="171" s="1"/>
  <c r="E39" i="171"/>
  <c r="D39" i="171"/>
  <c r="L38" i="171"/>
  <c r="K38" i="171"/>
  <c r="J38" i="171"/>
  <c r="I38" i="171"/>
  <c r="H38" i="171"/>
  <c r="F38" i="171"/>
  <c r="M38" i="171" s="1"/>
  <c r="E38" i="171"/>
  <c r="D38" i="171"/>
  <c r="L37" i="171"/>
  <c r="K37" i="171"/>
  <c r="J37" i="171"/>
  <c r="I37" i="171"/>
  <c r="H37" i="171"/>
  <c r="F37" i="171"/>
  <c r="E37" i="171"/>
  <c r="D37" i="171"/>
  <c r="L36" i="171"/>
  <c r="K36" i="171"/>
  <c r="J36" i="171"/>
  <c r="I36" i="171"/>
  <c r="H36" i="171"/>
  <c r="F36" i="171"/>
  <c r="M36" i="171" s="1"/>
  <c r="E36" i="171"/>
  <c r="D36" i="171"/>
  <c r="L35" i="171"/>
  <c r="K35" i="171"/>
  <c r="J35" i="171"/>
  <c r="I35" i="171"/>
  <c r="H35" i="171"/>
  <c r="F35" i="171"/>
  <c r="E35" i="171"/>
  <c r="D35" i="171"/>
  <c r="L34" i="171"/>
  <c r="K34" i="171"/>
  <c r="J34" i="171"/>
  <c r="I34" i="171"/>
  <c r="H34" i="171"/>
  <c r="F34" i="171"/>
  <c r="M34" i="171" s="1"/>
  <c r="E34" i="171"/>
  <c r="D34" i="171"/>
  <c r="M33" i="171"/>
  <c r="L33" i="171"/>
  <c r="K33" i="171"/>
  <c r="J33" i="171"/>
  <c r="I33" i="171"/>
  <c r="H33" i="171"/>
  <c r="F33" i="171"/>
  <c r="E33" i="171"/>
  <c r="D33" i="171"/>
  <c r="N33" i="171" s="1"/>
  <c r="L32" i="171"/>
  <c r="K32" i="171"/>
  <c r="J32" i="171"/>
  <c r="I32" i="171"/>
  <c r="H32" i="171"/>
  <c r="F32" i="171"/>
  <c r="E32" i="171"/>
  <c r="D32" i="171"/>
  <c r="L31" i="171"/>
  <c r="K31" i="171"/>
  <c r="J31" i="171"/>
  <c r="I31" i="171"/>
  <c r="H31" i="171"/>
  <c r="F31" i="171"/>
  <c r="E31" i="171"/>
  <c r="D31" i="171"/>
  <c r="L30" i="171"/>
  <c r="K30" i="171"/>
  <c r="J30" i="171"/>
  <c r="I30" i="171"/>
  <c r="H30" i="171"/>
  <c r="F30" i="171"/>
  <c r="M30" i="171" s="1"/>
  <c r="E30" i="171"/>
  <c r="D30" i="171"/>
  <c r="L29" i="171"/>
  <c r="K29" i="171"/>
  <c r="J29" i="171"/>
  <c r="I29" i="171"/>
  <c r="H29" i="171"/>
  <c r="F29" i="171"/>
  <c r="E29" i="171"/>
  <c r="D29" i="171"/>
  <c r="L28" i="171"/>
  <c r="K28" i="171"/>
  <c r="J28" i="171"/>
  <c r="I28" i="171"/>
  <c r="H28" i="171"/>
  <c r="F28" i="171"/>
  <c r="M28" i="171" s="1"/>
  <c r="E28" i="171"/>
  <c r="D28" i="171"/>
  <c r="L27" i="171"/>
  <c r="K27" i="171"/>
  <c r="J27" i="171"/>
  <c r="I27" i="171"/>
  <c r="H27" i="171"/>
  <c r="F27" i="171"/>
  <c r="E27" i="171"/>
  <c r="D27" i="171"/>
  <c r="L26" i="171"/>
  <c r="K26" i="171"/>
  <c r="J26" i="171"/>
  <c r="I26" i="171"/>
  <c r="H26" i="171"/>
  <c r="F26" i="171"/>
  <c r="E26" i="171"/>
  <c r="D26" i="171"/>
  <c r="L25" i="171"/>
  <c r="K25" i="171"/>
  <c r="J25" i="171"/>
  <c r="I25" i="171"/>
  <c r="H25" i="171"/>
  <c r="F25" i="171"/>
  <c r="E25" i="171"/>
  <c r="D25" i="171"/>
  <c r="L24" i="171"/>
  <c r="K24" i="171"/>
  <c r="J24" i="171"/>
  <c r="I24" i="171"/>
  <c r="H24" i="171"/>
  <c r="F24" i="171"/>
  <c r="M24" i="171" s="1"/>
  <c r="E24" i="171"/>
  <c r="D24" i="171"/>
  <c r="L23" i="171"/>
  <c r="K23" i="171"/>
  <c r="J23" i="171"/>
  <c r="I23" i="171"/>
  <c r="H23" i="171"/>
  <c r="F23" i="171"/>
  <c r="E23" i="171"/>
  <c r="D23" i="171"/>
  <c r="L22" i="171"/>
  <c r="K22" i="171"/>
  <c r="J22" i="171"/>
  <c r="I22" i="171"/>
  <c r="H22" i="171"/>
  <c r="F22" i="171"/>
  <c r="M22" i="171" s="1"/>
  <c r="E22" i="171"/>
  <c r="D22" i="171"/>
  <c r="L21" i="171"/>
  <c r="K21" i="171"/>
  <c r="J21" i="171"/>
  <c r="I21" i="171"/>
  <c r="H21" i="171"/>
  <c r="F21" i="171"/>
  <c r="E21" i="171"/>
  <c r="D21" i="171"/>
  <c r="L20" i="171"/>
  <c r="K20" i="171"/>
  <c r="J20" i="171"/>
  <c r="I20" i="171"/>
  <c r="H20" i="171"/>
  <c r="F20" i="171"/>
  <c r="E20" i="171"/>
  <c r="D20" i="171"/>
  <c r="L19" i="171"/>
  <c r="K19" i="171"/>
  <c r="J19" i="171"/>
  <c r="I19" i="171"/>
  <c r="H19" i="171"/>
  <c r="F19" i="171"/>
  <c r="M19" i="171" s="1"/>
  <c r="E19" i="171"/>
  <c r="D19" i="171"/>
  <c r="L18" i="171"/>
  <c r="K18" i="171"/>
  <c r="J18" i="171"/>
  <c r="I18" i="171"/>
  <c r="H18" i="171"/>
  <c r="F18" i="171"/>
  <c r="M18" i="171" s="1"/>
  <c r="E18" i="171"/>
  <c r="D18" i="171"/>
  <c r="L17" i="171"/>
  <c r="K17" i="171"/>
  <c r="J17" i="171"/>
  <c r="I17" i="171"/>
  <c r="H17" i="171"/>
  <c r="F17" i="171"/>
  <c r="M17" i="171" s="1"/>
  <c r="E17" i="171"/>
  <c r="D17" i="171"/>
  <c r="L16" i="171"/>
  <c r="K16" i="171"/>
  <c r="J16" i="171"/>
  <c r="I16" i="171"/>
  <c r="H16" i="171"/>
  <c r="F16" i="171"/>
  <c r="M16" i="171" s="1"/>
  <c r="E16" i="171"/>
  <c r="D16" i="171"/>
  <c r="L15" i="171"/>
  <c r="K15" i="171"/>
  <c r="J15" i="171"/>
  <c r="I15" i="171"/>
  <c r="H15" i="171"/>
  <c r="F15" i="171"/>
  <c r="M15" i="171" s="1"/>
  <c r="E15" i="171"/>
  <c r="D15" i="171"/>
  <c r="L14" i="171"/>
  <c r="K14" i="171"/>
  <c r="J14" i="171"/>
  <c r="I14" i="171"/>
  <c r="H14" i="171"/>
  <c r="F14" i="171"/>
  <c r="M14" i="171" s="1"/>
  <c r="E14" i="171"/>
  <c r="D14" i="171"/>
  <c r="L13" i="171"/>
  <c r="K13" i="171"/>
  <c r="J13" i="171"/>
  <c r="I13" i="171"/>
  <c r="H13" i="171"/>
  <c r="F13" i="171"/>
  <c r="M13" i="171" s="1"/>
  <c r="E13" i="171"/>
  <c r="D13" i="171"/>
  <c r="L12" i="171"/>
  <c r="K12" i="171"/>
  <c r="J12" i="171"/>
  <c r="I12" i="171"/>
  <c r="H12" i="171"/>
  <c r="F12" i="171"/>
  <c r="M12" i="171" s="1"/>
  <c r="E12" i="171"/>
  <c r="D12" i="171"/>
  <c r="L11" i="171"/>
  <c r="K11" i="171"/>
  <c r="J11" i="171"/>
  <c r="I11" i="171"/>
  <c r="H11" i="171"/>
  <c r="F11" i="171"/>
  <c r="M11" i="171" s="1"/>
  <c r="E11" i="171"/>
  <c r="D11" i="171"/>
  <c r="L10" i="171"/>
  <c r="K10" i="171"/>
  <c r="J10" i="171"/>
  <c r="I10" i="171"/>
  <c r="H10" i="171"/>
  <c r="F10" i="171"/>
  <c r="M10" i="171" s="1"/>
  <c r="E10" i="171"/>
  <c r="D10" i="171"/>
  <c r="L9" i="171"/>
  <c r="K9" i="171"/>
  <c r="J9" i="171"/>
  <c r="I9" i="171"/>
  <c r="H9" i="171"/>
  <c r="F9" i="171"/>
  <c r="M9" i="171" s="1"/>
  <c r="E9" i="171"/>
  <c r="D9" i="171"/>
  <c r="L8" i="171"/>
  <c r="K8" i="171"/>
  <c r="J8" i="171"/>
  <c r="I8" i="171"/>
  <c r="H8" i="171"/>
  <c r="F8" i="171"/>
  <c r="M8" i="171" s="1"/>
  <c r="E8" i="171"/>
  <c r="D8" i="171"/>
  <c r="L7" i="171"/>
  <c r="K7" i="171"/>
  <c r="J7" i="171"/>
  <c r="I7" i="171"/>
  <c r="H7" i="171"/>
  <c r="F7" i="171"/>
  <c r="E7" i="171"/>
  <c r="D7" i="171"/>
  <c r="A1" i="171"/>
  <c r="N42" i="170"/>
  <c r="M42" i="170"/>
  <c r="L41" i="170"/>
  <c r="K41" i="170"/>
  <c r="J41" i="170"/>
  <c r="I41" i="170"/>
  <c r="H41" i="170"/>
  <c r="G41" i="170"/>
  <c r="F41" i="170"/>
  <c r="M41" i="170" s="1"/>
  <c r="E41" i="170"/>
  <c r="D41" i="170"/>
  <c r="C40" i="170"/>
  <c r="C43" i="170" s="1"/>
  <c r="L39" i="170"/>
  <c r="K39" i="170"/>
  <c r="J39" i="170"/>
  <c r="I39" i="170"/>
  <c r="H39" i="170"/>
  <c r="G39" i="170"/>
  <c r="F39" i="170"/>
  <c r="E39" i="170"/>
  <c r="D39" i="170"/>
  <c r="L38" i="170"/>
  <c r="K38" i="170"/>
  <c r="J38" i="170"/>
  <c r="I38" i="170"/>
  <c r="H38" i="170"/>
  <c r="G38" i="170"/>
  <c r="F38" i="170"/>
  <c r="M38" i="170" s="1"/>
  <c r="E38" i="170"/>
  <c r="D38" i="170"/>
  <c r="L37" i="170"/>
  <c r="K37" i="170"/>
  <c r="J37" i="170"/>
  <c r="I37" i="170"/>
  <c r="H37" i="170"/>
  <c r="G37" i="170"/>
  <c r="F37" i="170"/>
  <c r="M37" i="170" s="1"/>
  <c r="E37" i="170"/>
  <c r="D37" i="170"/>
  <c r="L36" i="170"/>
  <c r="K36" i="170"/>
  <c r="J36" i="170"/>
  <c r="I36" i="170"/>
  <c r="H36" i="170"/>
  <c r="G36" i="170"/>
  <c r="F36" i="170"/>
  <c r="M36" i="170" s="1"/>
  <c r="E36" i="170"/>
  <c r="D36" i="170"/>
  <c r="L35" i="170"/>
  <c r="K35" i="170"/>
  <c r="J35" i="170"/>
  <c r="I35" i="170"/>
  <c r="H35" i="170"/>
  <c r="G35" i="170"/>
  <c r="F35" i="170"/>
  <c r="M35" i="170" s="1"/>
  <c r="E35" i="170"/>
  <c r="D35" i="170"/>
  <c r="L34" i="170"/>
  <c r="K34" i="170"/>
  <c r="J34" i="170"/>
  <c r="I34" i="170"/>
  <c r="H34" i="170"/>
  <c r="G34" i="170"/>
  <c r="F34" i="170"/>
  <c r="M34" i="170" s="1"/>
  <c r="E34" i="170"/>
  <c r="D34" i="170"/>
  <c r="L33" i="170"/>
  <c r="K33" i="170"/>
  <c r="J33" i="170"/>
  <c r="I33" i="170"/>
  <c r="H33" i="170"/>
  <c r="G33" i="170"/>
  <c r="F33" i="170"/>
  <c r="E33" i="170"/>
  <c r="D33" i="170"/>
  <c r="L32" i="170"/>
  <c r="K32" i="170"/>
  <c r="J32" i="170"/>
  <c r="I32" i="170"/>
  <c r="H32" i="170"/>
  <c r="G32" i="170"/>
  <c r="F32" i="170"/>
  <c r="M32" i="170" s="1"/>
  <c r="E32" i="170"/>
  <c r="D32" i="170"/>
  <c r="L31" i="170"/>
  <c r="K31" i="170"/>
  <c r="J31" i="170"/>
  <c r="I31" i="170"/>
  <c r="H31" i="170"/>
  <c r="G31" i="170"/>
  <c r="F31" i="170"/>
  <c r="E31" i="170"/>
  <c r="D31" i="170"/>
  <c r="M30" i="170"/>
  <c r="L30" i="170"/>
  <c r="K30" i="170"/>
  <c r="J30" i="170"/>
  <c r="I30" i="170"/>
  <c r="H30" i="170"/>
  <c r="G30" i="170"/>
  <c r="F30" i="170"/>
  <c r="E30" i="170"/>
  <c r="D30" i="170"/>
  <c r="L29" i="170"/>
  <c r="K29" i="170"/>
  <c r="J29" i="170"/>
  <c r="I29" i="170"/>
  <c r="H29" i="170"/>
  <c r="G29" i="170"/>
  <c r="F29" i="170"/>
  <c r="E29" i="170"/>
  <c r="D29" i="170"/>
  <c r="L28" i="170"/>
  <c r="K28" i="170"/>
  <c r="J28" i="170"/>
  <c r="I28" i="170"/>
  <c r="H28" i="170"/>
  <c r="G28" i="170"/>
  <c r="F28" i="170"/>
  <c r="M28" i="170" s="1"/>
  <c r="E28" i="170"/>
  <c r="D28" i="170"/>
  <c r="L27" i="170"/>
  <c r="K27" i="170"/>
  <c r="J27" i="170"/>
  <c r="I27" i="170"/>
  <c r="H27" i="170"/>
  <c r="G27" i="170"/>
  <c r="F27" i="170"/>
  <c r="E27" i="170"/>
  <c r="D27" i="170"/>
  <c r="L26" i="170"/>
  <c r="K26" i="170"/>
  <c r="J26" i="170"/>
  <c r="I26" i="170"/>
  <c r="H26" i="170"/>
  <c r="G26" i="170"/>
  <c r="F26" i="170"/>
  <c r="M26" i="170" s="1"/>
  <c r="E26" i="170"/>
  <c r="D26" i="170"/>
  <c r="L25" i="170"/>
  <c r="K25" i="170"/>
  <c r="J25" i="170"/>
  <c r="I25" i="170"/>
  <c r="H25" i="170"/>
  <c r="G25" i="170"/>
  <c r="F25" i="170"/>
  <c r="M25" i="170" s="1"/>
  <c r="E25" i="170"/>
  <c r="D25" i="170"/>
  <c r="L24" i="170"/>
  <c r="K24" i="170"/>
  <c r="J24" i="170"/>
  <c r="I24" i="170"/>
  <c r="H24" i="170"/>
  <c r="G24" i="170"/>
  <c r="F24" i="170"/>
  <c r="M24" i="170" s="1"/>
  <c r="E24" i="170"/>
  <c r="D24" i="170"/>
  <c r="L23" i="170"/>
  <c r="K23" i="170"/>
  <c r="J23" i="170"/>
  <c r="I23" i="170"/>
  <c r="H23" i="170"/>
  <c r="G23" i="170"/>
  <c r="F23" i="170"/>
  <c r="M23" i="170" s="1"/>
  <c r="E23" i="170"/>
  <c r="D23" i="170"/>
  <c r="M22" i="170"/>
  <c r="L22" i="170"/>
  <c r="K22" i="170"/>
  <c r="J22" i="170"/>
  <c r="I22" i="170"/>
  <c r="H22" i="170"/>
  <c r="G22" i="170"/>
  <c r="F22" i="170"/>
  <c r="E22" i="170"/>
  <c r="D22" i="170"/>
  <c r="L21" i="170"/>
  <c r="K21" i="170"/>
  <c r="J21" i="170"/>
  <c r="I21" i="170"/>
  <c r="H21" i="170"/>
  <c r="G21" i="170"/>
  <c r="F21" i="170"/>
  <c r="E21" i="170"/>
  <c r="D21" i="170"/>
  <c r="L20" i="170"/>
  <c r="K20" i="170"/>
  <c r="J20" i="170"/>
  <c r="I20" i="170"/>
  <c r="H20" i="170"/>
  <c r="G20" i="170"/>
  <c r="F20" i="170"/>
  <c r="M20" i="170" s="1"/>
  <c r="E20" i="170"/>
  <c r="D20" i="170"/>
  <c r="L19" i="170"/>
  <c r="K19" i="170"/>
  <c r="J19" i="170"/>
  <c r="I19" i="170"/>
  <c r="H19" i="170"/>
  <c r="G19" i="170"/>
  <c r="F19" i="170"/>
  <c r="E19" i="170"/>
  <c r="D19" i="170"/>
  <c r="L18" i="170"/>
  <c r="K18" i="170"/>
  <c r="J18" i="170"/>
  <c r="I18" i="170"/>
  <c r="H18" i="170"/>
  <c r="G18" i="170"/>
  <c r="F18" i="170"/>
  <c r="E18" i="170"/>
  <c r="D18" i="170"/>
  <c r="L17" i="170"/>
  <c r="K17" i="170"/>
  <c r="J17" i="170"/>
  <c r="I17" i="170"/>
  <c r="H17" i="170"/>
  <c r="G17" i="170"/>
  <c r="F17" i="170"/>
  <c r="E17" i="170"/>
  <c r="D17" i="170"/>
  <c r="L16" i="170"/>
  <c r="K16" i="170"/>
  <c r="J16" i="170"/>
  <c r="I16" i="170"/>
  <c r="H16" i="170"/>
  <c r="G16" i="170"/>
  <c r="F16" i="170"/>
  <c r="M16" i="170" s="1"/>
  <c r="E16" i="170"/>
  <c r="D16" i="170"/>
  <c r="L15" i="170"/>
  <c r="K15" i="170"/>
  <c r="J15" i="170"/>
  <c r="I15" i="170"/>
  <c r="H15" i="170"/>
  <c r="G15" i="170"/>
  <c r="F15" i="170"/>
  <c r="E15" i="170"/>
  <c r="D15" i="170"/>
  <c r="L14" i="170"/>
  <c r="K14" i="170"/>
  <c r="J14" i="170"/>
  <c r="I14" i="170"/>
  <c r="H14" i="170"/>
  <c r="G14" i="170"/>
  <c r="F14" i="170"/>
  <c r="M14" i="170" s="1"/>
  <c r="E14" i="170"/>
  <c r="D14" i="170"/>
  <c r="L13" i="170"/>
  <c r="K13" i="170"/>
  <c r="J13" i="170"/>
  <c r="I13" i="170"/>
  <c r="H13" i="170"/>
  <c r="G13" i="170"/>
  <c r="F13" i="170"/>
  <c r="M13" i="170" s="1"/>
  <c r="E13" i="170"/>
  <c r="D13" i="170"/>
  <c r="M12" i="170"/>
  <c r="L12" i="170"/>
  <c r="K12" i="170"/>
  <c r="J12" i="170"/>
  <c r="I12" i="170"/>
  <c r="H12" i="170"/>
  <c r="G12" i="170"/>
  <c r="F12" i="170"/>
  <c r="E12" i="170"/>
  <c r="D12" i="170"/>
  <c r="L11" i="170"/>
  <c r="K11" i="170"/>
  <c r="J11" i="170"/>
  <c r="I11" i="170"/>
  <c r="H11" i="170"/>
  <c r="G11" i="170"/>
  <c r="F11" i="170"/>
  <c r="M11" i="170" s="1"/>
  <c r="E11" i="170"/>
  <c r="D11" i="170"/>
  <c r="L10" i="170"/>
  <c r="K10" i="170"/>
  <c r="J10" i="170"/>
  <c r="I10" i="170"/>
  <c r="H10" i="170"/>
  <c r="G10" i="170"/>
  <c r="F10" i="170"/>
  <c r="E10" i="170"/>
  <c r="D10" i="170"/>
  <c r="L9" i="170"/>
  <c r="K9" i="170"/>
  <c r="J9" i="170"/>
  <c r="I9" i="170"/>
  <c r="H9" i="170"/>
  <c r="G9" i="170"/>
  <c r="F9" i="170"/>
  <c r="E9" i="170"/>
  <c r="D9" i="170"/>
  <c r="L8" i="170"/>
  <c r="K8" i="170"/>
  <c r="J8" i="170"/>
  <c r="I8" i="170"/>
  <c r="H8" i="170"/>
  <c r="G8" i="170"/>
  <c r="F8" i="170"/>
  <c r="E8" i="170"/>
  <c r="D8" i="170"/>
  <c r="L7" i="170"/>
  <c r="K7" i="170"/>
  <c r="J7" i="170"/>
  <c r="I7" i="170"/>
  <c r="H7" i="170"/>
  <c r="G7" i="170"/>
  <c r="F7" i="170"/>
  <c r="M7" i="170" s="1"/>
  <c r="E7" i="170"/>
  <c r="D7" i="170"/>
  <c r="A1" i="170"/>
  <c r="N42" i="169"/>
  <c r="M42" i="169"/>
  <c r="L41" i="169"/>
  <c r="K41" i="169"/>
  <c r="J41" i="169"/>
  <c r="I41" i="169"/>
  <c r="H41" i="169"/>
  <c r="F41" i="169"/>
  <c r="M41" i="169" s="1"/>
  <c r="E41" i="169"/>
  <c r="D41" i="169"/>
  <c r="C40" i="169"/>
  <c r="C43" i="169" s="1"/>
  <c r="L39" i="169"/>
  <c r="K39" i="169"/>
  <c r="J39" i="169"/>
  <c r="I39" i="169"/>
  <c r="H39" i="169"/>
  <c r="G39" i="169"/>
  <c r="F39" i="169"/>
  <c r="M39" i="169" s="1"/>
  <c r="E39" i="169"/>
  <c r="D39" i="169"/>
  <c r="L38" i="169"/>
  <c r="K38" i="169"/>
  <c r="J38" i="169"/>
  <c r="I38" i="169"/>
  <c r="H38" i="169"/>
  <c r="G38" i="169"/>
  <c r="F38" i="169"/>
  <c r="E38" i="169"/>
  <c r="D38" i="169"/>
  <c r="L37" i="169"/>
  <c r="K37" i="169"/>
  <c r="J37" i="169"/>
  <c r="I37" i="169"/>
  <c r="H37" i="169"/>
  <c r="G37" i="169"/>
  <c r="F37" i="169"/>
  <c r="M37" i="169" s="1"/>
  <c r="E37" i="169"/>
  <c r="D37" i="169"/>
  <c r="L36" i="169"/>
  <c r="K36" i="169"/>
  <c r="J36" i="169"/>
  <c r="I36" i="169"/>
  <c r="H36" i="169"/>
  <c r="G36" i="169"/>
  <c r="F36" i="169"/>
  <c r="E36" i="169"/>
  <c r="D36" i="169"/>
  <c r="L35" i="169"/>
  <c r="K35" i="169"/>
  <c r="J35" i="169"/>
  <c r="I35" i="169"/>
  <c r="H35" i="169"/>
  <c r="G35" i="169"/>
  <c r="F35" i="169"/>
  <c r="M35" i="169" s="1"/>
  <c r="E35" i="169"/>
  <c r="D35" i="169"/>
  <c r="L34" i="169"/>
  <c r="K34" i="169"/>
  <c r="J34" i="169"/>
  <c r="I34" i="169"/>
  <c r="H34" i="169"/>
  <c r="G34" i="169"/>
  <c r="F34" i="169"/>
  <c r="M34" i="169" s="1"/>
  <c r="E34" i="169"/>
  <c r="D34" i="169"/>
  <c r="L33" i="169"/>
  <c r="K33" i="169"/>
  <c r="J33" i="169"/>
  <c r="I33" i="169"/>
  <c r="H33" i="169"/>
  <c r="G33" i="169"/>
  <c r="F33" i="169"/>
  <c r="E33" i="169"/>
  <c r="D33" i="169"/>
  <c r="L32" i="169"/>
  <c r="K32" i="169"/>
  <c r="J32" i="169"/>
  <c r="I32" i="169"/>
  <c r="H32" i="169"/>
  <c r="G32" i="169"/>
  <c r="F32" i="169"/>
  <c r="M32" i="169" s="1"/>
  <c r="E32" i="169"/>
  <c r="D32" i="169"/>
  <c r="L31" i="169"/>
  <c r="K31" i="169"/>
  <c r="J31" i="169"/>
  <c r="I31" i="169"/>
  <c r="H31" i="169"/>
  <c r="G31" i="169"/>
  <c r="F31" i="169"/>
  <c r="E31" i="169"/>
  <c r="D31" i="169"/>
  <c r="L30" i="169"/>
  <c r="K30" i="169"/>
  <c r="J30" i="169"/>
  <c r="I30" i="169"/>
  <c r="H30" i="169"/>
  <c r="G30" i="169"/>
  <c r="F30" i="169"/>
  <c r="M30" i="169" s="1"/>
  <c r="E30" i="169"/>
  <c r="D30" i="169"/>
  <c r="L29" i="169"/>
  <c r="K29" i="169"/>
  <c r="J29" i="169"/>
  <c r="I29" i="169"/>
  <c r="H29" i="169"/>
  <c r="G29" i="169"/>
  <c r="F29" i="169"/>
  <c r="E29" i="169"/>
  <c r="D29" i="169"/>
  <c r="L28" i="169"/>
  <c r="K28" i="169"/>
  <c r="J28" i="169"/>
  <c r="I28" i="169"/>
  <c r="H28" i="169"/>
  <c r="G28" i="169"/>
  <c r="F28" i="169"/>
  <c r="M28" i="169" s="1"/>
  <c r="E28" i="169"/>
  <c r="D28" i="169"/>
  <c r="L27" i="169"/>
  <c r="K27" i="169"/>
  <c r="J27" i="169"/>
  <c r="I27" i="169"/>
  <c r="H27" i="169"/>
  <c r="G27" i="169"/>
  <c r="F27" i="169"/>
  <c r="M27" i="169" s="1"/>
  <c r="E27" i="169"/>
  <c r="D27" i="169"/>
  <c r="L26" i="169"/>
  <c r="K26" i="169"/>
  <c r="J26" i="169"/>
  <c r="I26" i="169"/>
  <c r="H26" i="169"/>
  <c r="G26" i="169"/>
  <c r="F26" i="169"/>
  <c r="M26" i="169" s="1"/>
  <c r="E26" i="169"/>
  <c r="D26" i="169"/>
  <c r="L25" i="169"/>
  <c r="K25" i="169"/>
  <c r="J25" i="169"/>
  <c r="I25" i="169"/>
  <c r="H25" i="169"/>
  <c r="G25" i="169"/>
  <c r="F25" i="169"/>
  <c r="E25" i="169"/>
  <c r="D25" i="169"/>
  <c r="L24" i="169"/>
  <c r="K24" i="169"/>
  <c r="J24" i="169"/>
  <c r="I24" i="169"/>
  <c r="H24" i="169"/>
  <c r="G24" i="169"/>
  <c r="F24" i="169"/>
  <c r="M24" i="169" s="1"/>
  <c r="E24" i="169"/>
  <c r="D24" i="169"/>
  <c r="L23" i="169"/>
  <c r="K23" i="169"/>
  <c r="J23" i="169"/>
  <c r="I23" i="169"/>
  <c r="H23" i="169"/>
  <c r="G23" i="169"/>
  <c r="F23" i="169"/>
  <c r="E23" i="169"/>
  <c r="D23" i="169"/>
  <c r="L22" i="169"/>
  <c r="K22" i="169"/>
  <c r="J22" i="169"/>
  <c r="I22" i="169"/>
  <c r="H22" i="169"/>
  <c r="G22" i="169"/>
  <c r="F22" i="169"/>
  <c r="M22" i="169" s="1"/>
  <c r="E22" i="169"/>
  <c r="D22" i="169"/>
  <c r="L21" i="169"/>
  <c r="K21" i="169"/>
  <c r="J21" i="169"/>
  <c r="I21" i="169"/>
  <c r="H21" i="169"/>
  <c r="G21" i="169"/>
  <c r="F21" i="169"/>
  <c r="E21" i="169"/>
  <c r="D21" i="169"/>
  <c r="L20" i="169"/>
  <c r="K20" i="169"/>
  <c r="J20" i="169"/>
  <c r="I20" i="169"/>
  <c r="H20" i="169"/>
  <c r="G20" i="169"/>
  <c r="F20" i="169"/>
  <c r="M20" i="169" s="1"/>
  <c r="E20" i="169"/>
  <c r="D20" i="169"/>
  <c r="L19" i="169"/>
  <c r="K19" i="169"/>
  <c r="J19" i="169"/>
  <c r="I19" i="169"/>
  <c r="H19" i="169"/>
  <c r="G19" i="169"/>
  <c r="F19" i="169"/>
  <c r="M19" i="169" s="1"/>
  <c r="E19" i="169"/>
  <c r="D19" i="169"/>
  <c r="L18" i="169"/>
  <c r="K18" i="169"/>
  <c r="J18" i="169"/>
  <c r="I18" i="169"/>
  <c r="H18" i="169"/>
  <c r="G18" i="169"/>
  <c r="F18" i="169"/>
  <c r="M18" i="169" s="1"/>
  <c r="E18" i="169"/>
  <c r="D18" i="169"/>
  <c r="L17" i="169"/>
  <c r="K17" i="169"/>
  <c r="J17" i="169"/>
  <c r="I17" i="169"/>
  <c r="H17" i="169"/>
  <c r="G17" i="169"/>
  <c r="F17" i="169"/>
  <c r="E17" i="169"/>
  <c r="D17" i="169"/>
  <c r="L16" i="169"/>
  <c r="K16" i="169"/>
  <c r="J16" i="169"/>
  <c r="I16" i="169"/>
  <c r="H16" i="169"/>
  <c r="G16" i="169"/>
  <c r="F16" i="169"/>
  <c r="E16" i="169"/>
  <c r="D16" i="169"/>
  <c r="L15" i="169"/>
  <c r="K15" i="169"/>
  <c r="J15" i="169"/>
  <c r="I15" i="169"/>
  <c r="H15" i="169"/>
  <c r="G15" i="169"/>
  <c r="F15" i="169"/>
  <c r="M15" i="169" s="1"/>
  <c r="E15" i="169"/>
  <c r="D15" i="169"/>
  <c r="L14" i="169"/>
  <c r="K14" i="169"/>
  <c r="J14" i="169"/>
  <c r="I14" i="169"/>
  <c r="H14" i="169"/>
  <c r="G14" i="169"/>
  <c r="F14" i="169"/>
  <c r="M14" i="169" s="1"/>
  <c r="E14" i="169"/>
  <c r="D14" i="169"/>
  <c r="L13" i="169"/>
  <c r="K13" i="169"/>
  <c r="J13" i="169"/>
  <c r="I13" i="169"/>
  <c r="H13" i="169"/>
  <c r="G13" i="169"/>
  <c r="F13" i="169"/>
  <c r="M13" i="169" s="1"/>
  <c r="E13" i="169"/>
  <c r="D13" i="169"/>
  <c r="L12" i="169"/>
  <c r="K12" i="169"/>
  <c r="J12" i="169"/>
  <c r="I12" i="169"/>
  <c r="H12" i="169"/>
  <c r="G12" i="169"/>
  <c r="F12" i="169"/>
  <c r="M12" i="169" s="1"/>
  <c r="E12" i="169"/>
  <c r="D12" i="169"/>
  <c r="L11" i="169"/>
  <c r="K11" i="169"/>
  <c r="J11" i="169"/>
  <c r="I11" i="169"/>
  <c r="H11" i="169"/>
  <c r="G11" i="169"/>
  <c r="F11" i="169"/>
  <c r="M11" i="169" s="1"/>
  <c r="E11" i="169"/>
  <c r="D11" i="169"/>
  <c r="L10" i="169"/>
  <c r="K10" i="169"/>
  <c r="J10" i="169"/>
  <c r="I10" i="169"/>
  <c r="H10" i="169"/>
  <c r="G10" i="169"/>
  <c r="F10" i="169"/>
  <c r="E10" i="169"/>
  <c r="D10" i="169"/>
  <c r="L9" i="169"/>
  <c r="K9" i="169"/>
  <c r="J9" i="169"/>
  <c r="I9" i="169"/>
  <c r="H9" i="169"/>
  <c r="G9" i="169"/>
  <c r="F9" i="169"/>
  <c r="E9" i="169"/>
  <c r="D9" i="169"/>
  <c r="L8" i="169"/>
  <c r="K8" i="169"/>
  <c r="J8" i="169"/>
  <c r="I8" i="169"/>
  <c r="H8" i="169"/>
  <c r="G8" i="169"/>
  <c r="F8" i="169"/>
  <c r="M8" i="169" s="1"/>
  <c r="E8" i="169"/>
  <c r="D8" i="169"/>
  <c r="L7" i="169"/>
  <c r="K7" i="169"/>
  <c r="J7" i="169"/>
  <c r="I7" i="169"/>
  <c r="H7" i="169"/>
  <c r="G7" i="169"/>
  <c r="F7" i="169"/>
  <c r="M7" i="169" s="1"/>
  <c r="E7" i="169"/>
  <c r="D7" i="169"/>
  <c r="A1" i="169"/>
  <c r="N42" i="168"/>
  <c r="M42" i="168"/>
  <c r="L41" i="168"/>
  <c r="K41" i="168"/>
  <c r="J41" i="168"/>
  <c r="I41" i="168"/>
  <c r="H41" i="168"/>
  <c r="G41" i="168"/>
  <c r="F41" i="168"/>
  <c r="E41" i="168"/>
  <c r="D41" i="168"/>
  <c r="C40" i="168"/>
  <c r="C43" i="168" s="1"/>
  <c r="L39" i="168"/>
  <c r="K39" i="168"/>
  <c r="J39" i="168"/>
  <c r="I39" i="168"/>
  <c r="H39" i="168"/>
  <c r="G39" i="168"/>
  <c r="F39" i="168"/>
  <c r="E39" i="168"/>
  <c r="D39" i="168"/>
  <c r="L38" i="168"/>
  <c r="K38" i="168"/>
  <c r="J38" i="168"/>
  <c r="I38" i="168"/>
  <c r="H38" i="168"/>
  <c r="G38" i="168"/>
  <c r="F38" i="168"/>
  <c r="M38" i="168" s="1"/>
  <c r="E38" i="168"/>
  <c r="D38" i="168"/>
  <c r="L37" i="168"/>
  <c r="K37" i="168"/>
  <c r="J37" i="168"/>
  <c r="I37" i="168"/>
  <c r="H37" i="168"/>
  <c r="G37" i="168"/>
  <c r="F37" i="168"/>
  <c r="E37" i="168"/>
  <c r="D37" i="168"/>
  <c r="L36" i="168"/>
  <c r="K36" i="168"/>
  <c r="J36" i="168"/>
  <c r="I36" i="168"/>
  <c r="H36" i="168"/>
  <c r="G36" i="168"/>
  <c r="F36" i="168"/>
  <c r="M36" i="168" s="1"/>
  <c r="E36" i="168"/>
  <c r="D36" i="168"/>
  <c r="L35" i="168"/>
  <c r="K35" i="168"/>
  <c r="J35" i="168"/>
  <c r="I35" i="168"/>
  <c r="H35" i="168"/>
  <c r="G35" i="168"/>
  <c r="F35" i="168"/>
  <c r="E35" i="168"/>
  <c r="D35" i="168"/>
  <c r="L34" i="168"/>
  <c r="K34" i="168"/>
  <c r="J34" i="168"/>
  <c r="I34" i="168"/>
  <c r="H34" i="168"/>
  <c r="G34" i="168"/>
  <c r="F34" i="168"/>
  <c r="M34" i="168" s="1"/>
  <c r="E34" i="168"/>
  <c r="D34" i="168"/>
  <c r="L33" i="168"/>
  <c r="K33" i="168"/>
  <c r="J33" i="168"/>
  <c r="I33" i="168"/>
  <c r="H33" i="168"/>
  <c r="G33" i="168"/>
  <c r="F33" i="168"/>
  <c r="E33" i="168"/>
  <c r="D33" i="168"/>
  <c r="L32" i="168"/>
  <c r="K32" i="168"/>
  <c r="J32" i="168"/>
  <c r="I32" i="168"/>
  <c r="H32" i="168"/>
  <c r="G32" i="168"/>
  <c r="F32" i="168"/>
  <c r="E32" i="168"/>
  <c r="D32" i="168"/>
  <c r="L31" i="168"/>
  <c r="K31" i="168"/>
  <c r="J31" i="168"/>
  <c r="I31" i="168"/>
  <c r="H31" i="168"/>
  <c r="G31" i="168"/>
  <c r="F31" i="168"/>
  <c r="M31" i="168" s="1"/>
  <c r="E31" i="168"/>
  <c r="D31" i="168"/>
  <c r="L30" i="168"/>
  <c r="K30" i="168"/>
  <c r="J30" i="168"/>
  <c r="I30" i="168"/>
  <c r="H30" i="168"/>
  <c r="G30" i="168"/>
  <c r="F30" i="168"/>
  <c r="E30" i="168"/>
  <c r="D30" i="168"/>
  <c r="L29" i="168"/>
  <c r="K29" i="168"/>
  <c r="J29" i="168"/>
  <c r="I29" i="168"/>
  <c r="H29" i="168"/>
  <c r="G29" i="168"/>
  <c r="F29" i="168"/>
  <c r="M29" i="168" s="1"/>
  <c r="E29" i="168"/>
  <c r="D29" i="168"/>
  <c r="L28" i="168"/>
  <c r="K28" i="168"/>
  <c r="J28" i="168"/>
  <c r="I28" i="168"/>
  <c r="H28" i="168"/>
  <c r="G28" i="168"/>
  <c r="F28" i="168"/>
  <c r="M28" i="168" s="1"/>
  <c r="E28" i="168"/>
  <c r="D28" i="168"/>
  <c r="L27" i="168"/>
  <c r="K27" i="168"/>
  <c r="J27" i="168"/>
  <c r="I27" i="168"/>
  <c r="H27" i="168"/>
  <c r="G27" i="168"/>
  <c r="F27" i="168"/>
  <c r="M27" i="168" s="1"/>
  <c r="E27" i="168"/>
  <c r="D27" i="168"/>
  <c r="L26" i="168"/>
  <c r="K26" i="168"/>
  <c r="J26" i="168"/>
  <c r="I26" i="168"/>
  <c r="H26" i="168"/>
  <c r="G26" i="168"/>
  <c r="F26" i="168"/>
  <c r="E26" i="168"/>
  <c r="D26" i="168"/>
  <c r="L25" i="168"/>
  <c r="K25" i="168"/>
  <c r="J25" i="168"/>
  <c r="I25" i="168"/>
  <c r="H25" i="168"/>
  <c r="G25" i="168"/>
  <c r="F25" i="168"/>
  <c r="M25" i="168" s="1"/>
  <c r="E25" i="168"/>
  <c r="D25" i="168"/>
  <c r="L24" i="168"/>
  <c r="K24" i="168"/>
  <c r="J24" i="168"/>
  <c r="I24" i="168"/>
  <c r="H24" i="168"/>
  <c r="G24" i="168"/>
  <c r="F24" i="168"/>
  <c r="M24" i="168" s="1"/>
  <c r="E24" i="168"/>
  <c r="D24" i="168"/>
  <c r="L23" i="168"/>
  <c r="K23" i="168"/>
  <c r="J23" i="168"/>
  <c r="I23" i="168"/>
  <c r="H23" i="168"/>
  <c r="G23" i="168"/>
  <c r="F23" i="168"/>
  <c r="E23" i="168"/>
  <c r="D23" i="168"/>
  <c r="L22" i="168"/>
  <c r="K22" i="168"/>
  <c r="J22" i="168"/>
  <c r="I22" i="168"/>
  <c r="H22" i="168"/>
  <c r="G22" i="168"/>
  <c r="F22" i="168"/>
  <c r="M22" i="168" s="1"/>
  <c r="E22" i="168"/>
  <c r="D22" i="168"/>
  <c r="L21" i="168"/>
  <c r="K21" i="168"/>
  <c r="J21" i="168"/>
  <c r="I21" i="168"/>
  <c r="H21" i="168"/>
  <c r="G21" i="168"/>
  <c r="F21" i="168"/>
  <c r="M21" i="168" s="1"/>
  <c r="E21" i="168"/>
  <c r="D21" i="168"/>
  <c r="L20" i="168"/>
  <c r="K20" i="168"/>
  <c r="J20" i="168"/>
  <c r="I20" i="168"/>
  <c r="H20" i="168"/>
  <c r="G20" i="168"/>
  <c r="F20" i="168"/>
  <c r="E20" i="168"/>
  <c r="D20" i="168"/>
  <c r="L19" i="168"/>
  <c r="K19" i="168"/>
  <c r="J19" i="168"/>
  <c r="I19" i="168"/>
  <c r="H19" i="168"/>
  <c r="G19" i="168"/>
  <c r="F19" i="168"/>
  <c r="E19" i="168"/>
  <c r="D19" i="168"/>
  <c r="L18" i="168"/>
  <c r="K18" i="168"/>
  <c r="J18" i="168"/>
  <c r="I18" i="168"/>
  <c r="H18" i="168"/>
  <c r="G18" i="168"/>
  <c r="F18" i="168"/>
  <c r="M18" i="168" s="1"/>
  <c r="E18" i="168"/>
  <c r="D18" i="168"/>
  <c r="L17" i="168"/>
  <c r="K17" i="168"/>
  <c r="J17" i="168"/>
  <c r="I17" i="168"/>
  <c r="H17" i="168"/>
  <c r="G17" i="168"/>
  <c r="F17" i="168"/>
  <c r="E17" i="168"/>
  <c r="D17" i="168"/>
  <c r="L16" i="168"/>
  <c r="K16" i="168"/>
  <c r="J16" i="168"/>
  <c r="I16" i="168"/>
  <c r="H16" i="168"/>
  <c r="G16" i="168"/>
  <c r="F16" i="168"/>
  <c r="E16" i="168"/>
  <c r="D16" i="168"/>
  <c r="L15" i="168"/>
  <c r="K15" i="168"/>
  <c r="J15" i="168"/>
  <c r="I15" i="168"/>
  <c r="H15" i="168"/>
  <c r="G15" i="168"/>
  <c r="F15" i="168"/>
  <c r="M15" i="168" s="1"/>
  <c r="E15" i="168"/>
  <c r="D15" i="168"/>
  <c r="L14" i="168"/>
  <c r="K14" i="168"/>
  <c r="J14" i="168"/>
  <c r="I14" i="168"/>
  <c r="H14" i="168"/>
  <c r="G14" i="168"/>
  <c r="F14" i="168"/>
  <c r="M14" i="168" s="1"/>
  <c r="E14" i="168"/>
  <c r="D14" i="168"/>
  <c r="L13" i="168"/>
  <c r="K13" i="168"/>
  <c r="J13" i="168"/>
  <c r="I13" i="168"/>
  <c r="H13" i="168"/>
  <c r="G13" i="168"/>
  <c r="F13" i="168"/>
  <c r="M13" i="168" s="1"/>
  <c r="E13" i="168"/>
  <c r="D13" i="168"/>
  <c r="L12" i="168"/>
  <c r="K12" i="168"/>
  <c r="J12" i="168"/>
  <c r="I12" i="168"/>
  <c r="H12" i="168"/>
  <c r="G12" i="168"/>
  <c r="F12" i="168"/>
  <c r="M12" i="168" s="1"/>
  <c r="E12" i="168"/>
  <c r="D12" i="168"/>
  <c r="L11" i="168"/>
  <c r="K11" i="168"/>
  <c r="J11" i="168"/>
  <c r="I11" i="168"/>
  <c r="H11" i="168"/>
  <c r="G11" i="168"/>
  <c r="F11" i="168"/>
  <c r="M11" i="168" s="1"/>
  <c r="E11" i="168"/>
  <c r="D11" i="168"/>
  <c r="L10" i="168"/>
  <c r="K10" i="168"/>
  <c r="J10" i="168"/>
  <c r="I10" i="168"/>
  <c r="H10" i="168"/>
  <c r="G10" i="168"/>
  <c r="F10" i="168"/>
  <c r="E10" i="168"/>
  <c r="D10" i="168"/>
  <c r="L9" i="168"/>
  <c r="K9" i="168"/>
  <c r="J9" i="168"/>
  <c r="I9" i="168"/>
  <c r="H9" i="168"/>
  <c r="G9" i="168"/>
  <c r="F9" i="168"/>
  <c r="M9" i="168" s="1"/>
  <c r="E9" i="168"/>
  <c r="D9" i="168"/>
  <c r="L8" i="168"/>
  <c r="K8" i="168"/>
  <c r="J8" i="168"/>
  <c r="I8" i="168"/>
  <c r="H8" i="168"/>
  <c r="G8" i="168"/>
  <c r="F8" i="168"/>
  <c r="M8" i="168" s="1"/>
  <c r="E8" i="168"/>
  <c r="D8" i="168"/>
  <c r="L7" i="168"/>
  <c r="K7" i="168"/>
  <c r="J7" i="168"/>
  <c r="I7" i="168"/>
  <c r="H7" i="168"/>
  <c r="G7" i="168"/>
  <c r="F7" i="168"/>
  <c r="M7" i="168" s="1"/>
  <c r="E7" i="168"/>
  <c r="D7" i="168"/>
  <c r="A1" i="168"/>
  <c r="N42" i="167"/>
  <c r="M42" i="167"/>
  <c r="L41" i="167"/>
  <c r="K41" i="167"/>
  <c r="J41" i="167"/>
  <c r="I41" i="167"/>
  <c r="H41" i="167"/>
  <c r="G41" i="167"/>
  <c r="F41" i="167"/>
  <c r="M41" i="167" s="1"/>
  <c r="E41" i="167"/>
  <c r="D41" i="167"/>
  <c r="G40" i="167"/>
  <c r="C40" i="167"/>
  <c r="C43" i="167" s="1"/>
  <c r="L39" i="167"/>
  <c r="K39" i="167"/>
  <c r="J39" i="167"/>
  <c r="I39" i="167"/>
  <c r="H39" i="167"/>
  <c r="F39" i="167"/>
  <c r="M39" i="167" s="1"/>
  <c r="E39" i="167"/>
  <c r="D39" i="167"/>
  <c r="N39" i="167" s="1"/>
  <c r="L38" i="167"/>
  <c r="K38" i="167"/>
  <c r="J38" i="167"/>
  <c r="I38" i="167"/>
  <c r="H38" i="167"/>
  <c r="F38" i="167"/>
  <c r="M38" i="167" s="1"/>
  <c r="E38" i="167"/>
  <c r="D38" i="167"/>
  <c r="N38" i="167" s="1"/>
  <c r="L37" i="167"/>
  <c r="K37" i="167"/>
  <c r="J37" i="167"/>
  <c r="I37" i="167"/>
  <c r="H37" i="167"/>
  <c r="F37" i="167"/>
  <c r="M37" i="167" s="1"/>
  <c r="E37" i="167"/>
  <c r="D37" i="167"/>
  <c r="N37" i="167" s="1"/>
  <c r="L36" i="167"/>
  <c r="K36" i="167"/>
  <c r="J36" i="167"/>
  <c r="I36" i="167"/>
  <c r="H36" i="167"/>
  <c r="F36" i="167"/>
  <c r="M36" i="167" s="1"/>
  <c r="E36" i="167"/>
  <c r="D36" i="167"/>
  <c r="N36" i="167" s="1"/>
  <c r="L35" i="167"/>
  <c r="K35" i="167"/>
  <c r="J35" i="167"/>
  <c r="I35" i="167"/>
  <c r="H35" i="167"/>
  <c r="F35" i="167"/>
  <c r="M35" i="167" s="1"/>
  <c r="E35" i="167"/>
  <c r="D35" i="167"/>
  <c r="N35" i="167" s="1"/>
  <c r="L34" i="167"/>
  <c r="K34" i="167"/>
  <c r="J34" i="167"/>
  <c r="I34" i="167"/>
  <c r="H34" i="167"/>
  <c r="F34" i="167"/>
  <c r="M34" i="167" s="1"/>
  <c r="E34" i="167"/>
  <c r="D34" i="167"/>
  <c r="N34" i="167" s="1"/>
  <c r="L33" i="167"/>
  <c r="K33" i="167"/>
  <c r="J33" i="167"/>
  <c r="I33" i="167"/>
  <c r="H33" i="167"/>
  <c r="F33" i="167"/>
  <c r="M33" i="167" s="1"/>
  <c r="E33" i="167"/>
  <c r="D33" i="167"/>
  <c r="N33" i="167" s="1"/>
  <c r="L32" i="167"/>
  <c r="K32" i="167"/>
  <c r="J32" i="167"/>
  <c r="I32" i="167"/>
  <c r="H32" i="167"/>
  <c r="F32" i="167"/>
  <c r="M32" i="167" s="1"/>
  <c r="E32" i="167"/>
  <c r="D32" i="167"/>
  <c r="N32" i="167" s="1"/>
  <c r="L31" i="167"/>
  <c r="K31" i="167"/>
  <c r="J31" i="167"/>
  <c r="I31" i="167"/>
  <c r="H31" i="167"/>
  <c r="F31" i="167"/>
  <c r="M31" i="167" s="1"/>
  <c r="E31" i="167"/>
  <c r="D31" i="167"/>
  <c r="N31" i="167" s="1"/>
  <c r="L30" i="167"/>
  <c r="K30" i="167"/>
  <c r="J30" i="167"/>
  <c r="I30" i="167"/>
  <c r="H30" i="167"/>
  <c r="F30" i="167"/>
  <c r="M30" i="167" s="1"/>
  <c r="E30" i="167"/>
  <c r="D30" i="167"/>
  <c r="N30" i="167" s="1"/>
  <c r="L29" i="167"/>
  <c r="K29" i="167"/>
  <c r="J29" i="167"/>
  <c r="I29" i="167"/>
  <c r="H29" i="167"/>
  <c r="F29" i="167"/>
  <c r="M29" i="167" s="1"/>
  <c r="E29" i="167"/>
  <c r="D29" i="167"/>
  <c r="N29" i="167" s="1"/>
  <c r="L28" i="167"/>
  <c r="K28" i="167"/>
  <c r="J28" i="167"/>
  <c r="I28" i="167"/>
  <c r="H28" i="167"/>
  <c r="F28" i="167"/>
  <c r="M28" i="167" s="1"/>
  <c r="E28" i="167"/>
  <c r="D28" i="167"/>
  <c r="N28" i="167" s="1"/>
  <c r="L27" i="167"/>
  <c r="K27" i="167"/>
  <c r="J27" i="167"/>
  <c r="I27" i="167"/>
  <c r="H27" i="167"/>
  <c r="F27" i="167"/>
  <c r="M27" i="167" s="1"/>
  <c r="E27" i="167"/>
  <c r="D27" i="167"/>
  <c r="N27" i="167" s="1"/>
  <c r="L26" i="167"/>
  <c r="K26" i="167"/>
  <c r="J26" i="167"/>
  <c r="I26" i="167"/>
  <c r="H26" i="167"/>
  <c r="F26" i="167"/>
  <c r="M26" i="167" s="1"/>
  <c r="E26" i="167"/>
  <c r="D26" i="167"/>
  <c r="N26" i="167" s="1"/>
  <c r="L25" i="167"/>
  <c r="K25" i="167"/>
  <c r="J25" i="167"/>
  <c r="I25" i="167"/>
  <c r="H25" i="167"/>
  <c r="F25" i="167"/>
  <c r="M25" i="167" s="1"/>
  <c r="E25" i="167"/>
  <c r="D25" i="167"/>
  <c r="N25" i="167" s="1"/>
  <c r="L24" i="167"/>
  <c r="K24" i="167"/>
  <c r="J24" i="167"/>
  <c r="I24" i="167"/>
  <c r="H24" i="167"/>
  <c r="F24" i="167"/>
  <c r="M24" i="167" s="1"/>
  <c r="E24" i="167"/>
  <c r="D24" i="167"/>
  <c r="N24" i="167" s="1"/>
  <c r="L23" i="167"/>
  <c r="K23" i="167"/>
  <c r="J23" i="167"/>
  <c r="I23" i="167"/>
  <c r="H23" i="167"/>
  <c r="F23" i="167"/>
  <c r="M23" i="167" s="1"/>
  <c r="E23" i="167"/>
  <c r="D23" i="167"/>
  <c r="N23" i="167" s="1"/>
  <c r="L22" i="167"/>
  <c r="K22" i="167"/>
  <c r="J22" i="167"/>
  <c r="I22" i="167"/>
  <c r="H22" i="167"/>
  <c r="F22" i="167"/>
  <c r="M22" i="167" s="1"/>
  <c r="E22" i="167"/>
  <c r="D22" i="167"/>
  <c r="N22" i="167" s="1"/>
  <c r="L21" i="167"/>
  <c r="K21" i="167"/>
  <c r="J21" i="167"/>
  <c r="I21" i="167"/>
  <c r="H21" i="167"/>
  <c r="F21" i="167"/>
  <c r="M21" i="167" s="1"/>
  <c r="E21" i="167"/>
  <c r="D21" i="167"/>
  <c r="N21" i="167" s="1"/>
  <c r="L20" i="167"/>
  <c r="K20" i="167"/>
  <c r="J20" i="167"/>
  <c r="I20" i="167"/>
  <c r="H20" i="167"/>
  <c r="F20" i="167"/>
  <c r="M20" i="167" s="1"/>
  <c r="E20" i="167"/>
  <c r="D20" i="167"/>
  <c r="N20" i="167" s="1"/>
  <c r="L19" i="167"/>
  <c r="K19" i="167"/>
  <c r="J19" i="167"/>
  <c r="I19" i="167"/>
  <c r="H19" i="167"/>
  <c r="F19" i="167"/>
  <c r="M19" i="167" s="1"/>
  <c r="E19" i="167"/>
  <c r="D19" i="167"/>
  <c r="N19" i="167" s="1"/>
  <c r="L18" i="167"/>
  <c r="K18" i="167"/>
  <c r="J18" i="167"/>
  <c r="I18" i="167"/>
  <c r="H18" i="167"/>
  <c r="F18" i="167"/>
  <c r="M18" i="167" s="1"/>
  <c r="E18" i="167"/>
  <c r="D18" i="167"/>
  <c r="N18" i="167" s="1"/>
  <c r="L17" i="167"/>
  <c r="K17" i="167"/>
  <c r="J17" i="167"/>
  <c r="I17" i="167"/>
  <c r="H17" i="167"/>
  <c r="F17" i="167"/>
  <c r="M17" i="167" s="1"/>
  <c r="E17" i="167"/>
  <c r="D17" i="167"/>
  <c r="N17" i="167" s="1"/>
  <c r="L16" i="167"/>
  <c r="K16" i="167"/>
  <c r="J16" i="167"/>
  <c r="I16" i="167"/>
  <c r="H16" i="167"/>
  <c r="F16" i="167"/>
  <c r="M16" i="167" s="1"/>
  <c r="E16" i="167"/>
  <c r="D16" i="167"/>
  <c r="L15" i="167"/>
  <c r="K15" i="167"/>
  <c r="J15" i="167"/>
  <c r="I15" i="167"/>
  <c r="H15" i="167"/>
  <c r="F15" i="167"/>
  <c r="M15" i="167" s="1"/>
  <c r="E15" i="167"/>
  <c r="D15" i="167"/>
  <c r="N15" i="167" s="1"/>
  <c r="L14" i="167"/>
  <c r="K14" i="167"/>
  <c r="J14" i="167"/>
  <c r="I14" i="167"/>
  <c r="H14" i="167"/>
  <c r="F14" i="167"/>
  <c r="M14" i="167" s="1"/>
  <c r="E14" i="167"/>
  <c r="D14" i="167"/>
  <c r="N14" i="167" s="1"/>
  <c r="L13" i="167"/>
  <c r="K13" i="167"/>
  <c r="J13" i="167"/>
  <c r="I13" i="167"/>
  <c r="H13" i="167"/>
  <c r="F13" i="167"/>
  <c r="E13" i="167"/>
  <c r="D13" i="167"/>
  <c r="N13" i="167" s="1"/>
  <c r="L12" i="167"/>
  <c r="K12" i="167"/>
  <c r="J12" i="167"/>
  <c r="I12" i="167"/>
  <c r="H12" i="167"/>
  <c r="F12" i="167"/>
  <c r="M12" i="167" s="1"/>
  <c r="E12" i="167"/>
  <c r="D12" i="167"/>
  <c r="N12" i="167" s="1"/>
  <c r="L11" i="167"/>
  <c r="K11" i="167"/>
  <c r="J11" i="167"/>
  <c r="I11" i="167"/>
  <c r="H11" i="167"/>
  <c r="F11" i="167"/>
  <c r="M11" i="167" s="1"/>
  <c r="E11" i="167"/>
  <c r="D11" i="167"/>
  <c r="L10" i="167"/>
  <c r="K10" i="167"/>
  <c r="J10" i="167"/>
  <c r="I10" i="167"/>
  <c r="H10" i="167"/>
  <c r="F10" i="167"/>
  <c r="E10" i="167"/>
  <c r="D10" i="167"/>
  <c r="L9" i="167"/>
  <c r="K9" i="167"/>
  <c r="J9" i="167"/>
  <c r="I9" i="167"/>
  <c r="H9" i="167"/>
  <c r="F9" i="167"/>
  <c r="M9" i="167" s="1"/>
  <c r="E9" i="167"/>
  <c r="D9" i="167"/>
  <c r="L8" i="167"/>
  <c r="K8" i="167"/>
  <c r="J8" i="167"/>
  <c r="I8" i="167"/>
  <c r="H8" i="167"/>
  <c r="F8" i="167"/>
  <c r="E8" i="167"/>
  <c r="D8" i="167"/>
  <c r="L7" i="167"/>
  <c r="K7" i="167"/>
  <c r="J7" i="167"/>
  <c r="I7" i="167"/>
  <c r="H7" i="167"/>
  <c r="F7" i="167"/>
  <c r="E7" i="167"/>
  <c r="D7" i="167"/>
  <c r="A1" i="167"/>
  <c r="N42" i="166"/>
  <c r="M42" i="166"/>
  <c r="L41" i="166"/>
  <c r="K41" i="166"/>
  <c r="J41" i="166"/>
  <c r="I41" i="166"/>
  <c r="H41" i="166"/>
  <c r="G41" i="166"/>
  <c r="F41" i="166"/>
  <c r="M41" i="166" s="1"/>
  <c r="E41" i="166"/>
  <c r="D41" i="166"/>
  <c r="C40" i="166"/>
  <c r="C43" i="166" s="1"/>
  <c r="L39" i="166"/>
  <c r="K39" i="166"/>
  <c r="J39" i="166"/>
  <c r="I39" i="166"/>
  <c r="H39" i="166"/>
  <c r="G39" i="166"/>
  <c r="F39" i="166"/>
  <c r="E39" i="166"/>
  <c r="D39" i="166"/>
  <c r="L38" i="166"/>
  <c r="K38" i="166"/>
  <c r="J38" i="166"/>
  <c r="I38" i="166"/>
  <c r="H38" i="166"/>
  <c r="G38" i="166"/>
  <c r="F38" i="166"/>
  <c r="M38" i="166" s="1"/>
  <c r="E38" i="166"/>
  <c r="D38" i="166"/>
  <c r="L37" i="166"/>
  <c r="K37" i="166"/>
  <c r="J37" i="166"/>
  <c r="I37" i="166"/>
  <c r="H37" i="166"/>
  <c r="G37" i="166"/>
  <c r="F37" i="166"/>
  <c r="E37" i="166"/>
  <c r="D37" i="166"/>
  <c r="L36" i="166"/>
  <c r="K36" i="166"/>
  <c r="J36" i="166"/>
  <c r="I36" i="166"/>
  <c r="H36" i="166"/>
  <c r="G36" i="166"/>
  <c r="F36" i="166"/>
  <c r="M36" i="166" s="1"/>
  <c r="E36" i="166"/>
  <c r="D36" i="166"/>
  <c r="L35" i="166"/>
  <c r="K35" i="166"/>
  <c r="J35" i="166"/>
  <c r="I35" i="166"/>
  <c r="H35" i="166"/>
  <c r="G35" i="166"/>
  <c r="F35" i="166"/>
  <c r="E35" i="166"/>
  <c r="D35" i="166"/>
  <c r="L34" i="166"/>
  <c r="K34" i="166"/>
  <c r="J34" i="166"/>
  <c r="I34" i="166"/>
  <c r="H34" i="166"/>
  <c r="G34" i="166"/>
  <c r="F34" i="166"/>
  <c r="M34" i="166" s="1"/>
  <c r="E34" i="166"/>
  <c r="D34" i="166"/>
  <c r="L33" i="166"/>
  <c r="K33" i="166"/>
  <c r="J33" i="166"/>
  <c r="I33" i="166"/>
  <c r="H33" i="166"/>
  <c r="G33" i="166"/>
  <c r="F33" i="166"/>
  <c r="E33" i="166"/>
  <c r="D33" i="166"/>
  <c r="L32" i="166"/>
  <c r="K32" i="166"/>
  <c r="J32" i="166"/>
  <c r="I32" i="166"/>
  <c r="H32" i="166"/>
  <c r="G32" i="166"/>
  <c r="F32" i="166"/>
  <c r="E32" i="166"/>
  <c r="D32" i="166"/>
  <c r="L31" i="166"/>
  <c r="K31" i="166"/>
  <c r="J31" i="166"/>
  <c r="I31" i="166"/>
  <c r="H31" i="166"/>
  <c r="G31" i="166"/>
  <c r="F31" i="166"/>
  <c r="M31" i="166" s="1"/>
  <c r="E31" i="166"/>
  <c r="D31" i="166"/>
  <c r="L30" i="166"/>
  <c r="K30" i="166"/>
  <c r="J30" i="166"/>
  <c r="I30" i="166"/>
  <c r="H30" i="166"/>
  <c r="G30" i="166"/>
  <c r="F30" i="166"/>
  <c r="E30" i="166"/>
  <c r="D30" i="166"/>
  <c r="L29" i="166"/>
  <c r="K29" i="166"/>
  <c r="J29" i="166"/>
  <c r="I29" i="166"/>
  <c r="H29" i="166"/>
  <c r="G29" i="166"/>
  <c r="F29" i="166"/>
  <c r="M29" i="166" s="1"/>
  <c r="E29" i="166"/>
  <c r="D29" i="166"/>
  <c r="L28" i="166"/>
  <c r="K28" i="166"/>
  <c r="J28" i="166"/>
  <c r="I28" i="166"/>
  <c r="H28" i="166"/>
  <c r="G28" i="166"/>
  <c r="F28" i="166"/>
  <c r="E28" i="166"/>
  <c r="D28" i="166"/>
  <c r="L27" i="166"/>
  <c r="K27" i="166"/>
  <c r="J27" i="166"/>
  <c r="I27" i="166"/>
  <c r="H27" i="166"/>
  <c r="G27" i="166"/>
  <c r="F27" i="166"/>
  <c r="E27" i="166"/>
  <c r="D27" i="166"/>
  <c r="L26" i="166"/>
  <c r="K26" i="166"/>
  <c r="J26" i="166"/>
  <c r="I26" i="166"/>
  <c r="H26" i="166"/>
  <c r="G26" i="166"/>
  <c r="F26" i="166"/>
  <c r="E26" i="166"/>
  <c r="D26" i="166"/>
  <c r="L25" i="166"/>
  <c r="K25" i="166"/>
  <c r="J25" i="166"/>
  <c r="I25" i="166"/>
  <c r="H25" i="166"/>
  <c r="G25" i="166"/>
  <c r="F25" i="166"/>
  <c r="M25" i="166" s="1"/>
  <c r="E25" i="166"/>
  <c r="D25" i="166"/>
  <c r="L24" i="166"/>
  <c r="K24" i="166"/>
  <c r="J24" i="166"/>
  <c r="I24" i="166"/>
  <c r="H24" i="166"/>
  <c r="G24" i="166"/>
  <c r="F24" i="166"/>
  <c r="M24" i="166" s="1"/>
  <c r="E24" i="166"/>
  <c r="D24" i="166"/>
  <c r="L23" i="166"/>
  <c r="K23" i="166"/>
  <c r="J23" i="166"/>
  <c r="I23" i="166"/>
  <c r="H23" i="166"/>
  <c r="G23" i="166"/>
  <c r="F23" i="166"/>
  <c r="M23" i="166" s="1"/>
  <c r="E23" i="166"/>
  <c r="D23" i="166"/>
  <c r="L22" i="166"/>
  <c r="K22" i="166"/>
  <c r="J22" i="166"/>
  <c r="I22" i="166"/>
  <c r="H22" i="166"/>
  <c r="G22" i="166"/>
  <c r="F22" i="166"/>
  <c r="M22" i="166" s="1"/>
  <c r="E22" i="166"/>
  <c r="D22" i="166"/>
  <c r="L21" i="166"/>
  <c r="K21" i="166"/>
  <c r="J21" i="166"/>
  <c r="I21" i="166"/>
  <c r="H21" i="166"/>
  <c r="G21" i="166"/>
  <c r="F21" i="166"/>
  <c r="M21" i="166" s="1"/>
  <c r="E21" i="166"/>
  <c r="D21" i="166"/>
  <c r="L20" i="166"/>
  <c r="K20" i="166"/>
  <c r="J20" i="166"/>
  <c r="I20" i="166"/>
  <c r="H20" i="166"/>
  <c r="G20" i="166"/>
  <c r="F20" i="166"/>
  <c r="M20" i="166" s="1"/>
  <c r="E20" i="166"/>
  <c r="D20" i="166"/>
  <c r="L19" i="166"/>
  <c r="K19" i="166"/>
  <c r="J19" i="166"/>
  <c r="I19" i="166"/>
  <c r="H19" i="166"/>
  <c r="G19" i="166"/>
  <c r="F19" i="166"/>
  <c r="M19" i="166" s="1"/>
  <c r="E19" i="166"/>
  <c r="D19" i="166"/>
  <c r="L18" i="166"/>
  <c r="K18" i="166"/>
  <c r="J18" i="166"/>
  <c r="I18" i="166"/>
  <c r="H18" i="166"/>
  <c r="G18" i="166"/>
  <c r="F18" i="166"/>
  <c r="E18" i="166"/>
  <c r="D18" i="166"/>
  <c r="L17" i="166"/>
  <c r="K17" i="166"/>
  <c r="J17" i="166"/>
  <c r="I17" i="166"/>
  <c r="H17" i="166"/>
  <c r="G17" i="166"/>
  <c r="F17" i="166"/>
  <c r="M17" i="166" s="1"/>
  <c r="E17" i="166"/>
  <c r="D17" i="166"/>
  <c r="L16" i="166"/>
  <c r="K16" i="166"/>
  <c r="J16" i="166"/>
  <c r="I16" i="166"/>
  <c r="H16" i="166"/>
  <c r="G16" i="166"/>
  <c r="F16" i="166"/>
  <c r="E16" i="166"/>
  <c r="D16" i="166"/>
  <c r="L15" i="166"/>
  <c r="K15" i="166"/>
  <c r="J15" i="166"/>
  <c r="I15" i="166"/>
  <c r="H15" i="166"/>
  <c r="G15" i="166"/>
  <c r="F15" i="166"/>
  <c r="E15" i="166"/>
  <c r="D15" i="166"/>
  <c r="L14" i="166"/>
  <c r="K14" i="166"/>
  <c r="J14" i="166"/>
  <c r="I14" i="166"/>
  <c r="H14" i="166"/>
  <c r="G14" i="166"/>
  <c r="F14" i="166"/>
  <c r="M14" i="166" s="1"/>
  <c r="E14" i="166"/>
  <c r="D14" i="166"/>
  <c r="L13" i="166"/>
  <c r="K13" i="166"/>
  <c r="J13" i="166"/>
  <c r="I13" i="166"/>
  <c r="H13" i="166"/>
  <c r="G13" i="166"/>
  <c r="F13" i="166"/>
  <c r="E13" i="166"/>
  <c r="D13" i="166"/>
  <c r="L12" i="166"/>
  <c r="K12" i="166"/>
  <c r="J12" i="166"/>
  <c r="I12" i="166"/>
  <c r="H12" i="166"/>
  <c r="G12" i="166"/>
  <c r="F12" i="166"/>
  <c r="E12" i="166"/>
  <c r="D12" i="166"/>
  <c r="L11" i="166"/>
  <c r="K11" i="166"/>
  <c r="J11" i="166"/>
  <c r="I11" i="166"/>
  <c r="H11" i="166"/>
  <c r="G11" i="166"/>
  <c r="F11" i="166"/>
  <c r="M11" i="166" s="1"/>
  <c r="E11" i="166"/>
  <c r="D11" i="166"/>
  <c r="L10" i="166"/>
  <c r="K10" i="166"/>
  <c r="J10" i="166"/>
  <c r="I10" i="166"/>
  <c r="H10" i="166"/>
  <c r="G10" i="166"/>
  <c r="F10" i="166"/>
  <c r="E10" i="166"/>
  <c r="D10" i="166"/>
  <c r="L9" i="166"/>
  <c r="K9" i="166"/>
  <c r="J9" i="166"/>
  <c r="I9" i="166"/>
  <c r="H9" i="166"/>
  <c r="G9" i="166"/>
  <c r="F9" i="166"/>
  <c r="E9" i="166"/>
  <c r="D9" i="166"/>
  <c r="L8" i="166"/>
  <c r="K8" i="166"/>
  <c r="J8" i="166"/>
  <c r="I8" i="166"/>
  <c r="H8" i="166"/>
  <c r="G8" i="166"/>
  <c r="F8" i="166"/>
  <c r="M8" i="166" s="1"/>
  <c r="E8" i="166"/>
  <c r="D8" i="166"/>
  <c r="L7" i="166"/>
  <c r="K7" i="166"/>
  <c r="J7" i="166"/>
  <c r="I7" i="166"/>
  <c r="H7" i="166"/>
  <c r="G7" i="166"/>
  <c r="F7" i="166"/>
  <c r="M7" i="166" s="1"/>
  <c r="E7" i="166"/>
  <c r="D7" i="166"/>
  <c r="A1" i="166"/>
  <c r="N42" i="165"/>
  <c r="M42" i="165"/>
  <c r="L41" i="165"/>
  <c r="K41" i="165"/>
  <c r="J41" i="165"/>
  <c r="I41" i="165"/>
  <c r="H41" i="165"/>
  <c r="F41" i="165"/>
  <c r="M41" i="165" s="1"/>
  <c r="E41" i="165"/>
  <c r="D41" i="165"/>
  <c r="C40" i="165"/>
  <c r="C43" i="165" s="1"/>
  <c r="L39" i="165"/>
  <c r="K39" i="165"/>
  <c r="J39" i="165"/>
  <c r="I39" i="165"/>
  <c r="H39" i="165"/>
  <c r="G39" i="165"/>
  <c r="F39" i="165"/>
  <c r="M39" i="165" s="1"/>
  <c r="E39" i="165"/>
  <c r="D39" i="165"/>
  <c r="L38" i="165"/>
  <c r="K38" i="165"/>
  <c r="J38" i="165"/>
  <c r="I38" i="165"/>
  <c r="H38" i="165"/>
  <c r="G38" i="165"/>
  <c r="F38" i="165"/>
  <c r="E38" i="165"/>
  <c r="D38" i="165"/>
  <c r="L37" i="165"/>
  <c r="K37" i="165"/>
  <c r="J37" i="165"/>
  <c r="I37" i="165"/>
  <c r="H37" i="165"/>
  <c r="G37" i="165"/>
  <c r="F37" i="165"/>
  <c r="E37" i="165"/>
  <c r="D37" i="165"/>
  <c r="L36" i="165"/>
  <c r="K36" i="165"/>
  <c r="J36" i="165"/>
  <c r="I36" i="165"/>
  <c r="H36" i="165"/>
  <c r="G36" i="165"/>
  <c r="F36" i="165"/>
  <c r="M36" i="165" s="1"/>
  <c r="E36" i="165"/>
  <c r="D36" i="165"/>
  <c r="L35" i="165"/>
  <c r="K35" i="165"/>
  <c r="J35" i="165"/>
  <c r="I35" i="165"/>
  <c r="H35" i="165"/>
  <c r="G35" i="165"/>
  <c r="F35" i="165"/>
  <c r="M35" i="165" s="1"/>
  <c r="E35" i="165"/>
  <c r="D35" i="165"/>
  <c r="L34" i="165"/>
  <c r="K34" i="165"/>
  <c r="J34" i="165"/>
  <c r="I34" i="165"/>
  <c r="H34" i="165"/>
  <c r="G34" i="165"/>
  <c r="F34" i="165"/>
  <c r="E34" i="165"/>
  <c r="D34" i="165"/>
  <c r="L33" i="165"/>
  <c r="K33" i="165"/>
  <c r="J33" i="165"/>
  <c r="I33" i="165"/>
  <c r="H33" i="165"/>
  <c r="G33" i="165"/>
  <c r="F33" i="165"/>
  <c r="M33" i="165" s="1"/>
  <c r="E33" i="165"/>
  <c r="D33" i="165"/>
  <c r="L32" i="165"/>
  <c r="K32" i="165"/>
  <c r="J32" i="165"/>
  <c r="I32" i="165"/>
  <c r="H32" i="165"/>
  <c r="G32" i="165"/>
  <c r="F32" i="165"/>
  <c r="E32" i="165"/>
  <c r="D32" i="165"/>
  <c r="L31" i="165"/>
  <c r="K31" i="165"/>
  <c r="J31" i="165"/>
  <c r="I31" i="165"/>
  <c r="H31" i="165"/>
  <c r="G31" i="165"/>
  <c r="F31" i="165"/>
  <c r="E31" i="165"/>
  <c r="D31" i="165"/>
  <c r="L30" i="165"/>
  <c r="K30" i="165"/>
  <c r="J30" i="165"/>
  <c r="I30" i="165"/>
  <c r="H30" i="165"/>
  <c r="G30" i="165"/>
  <c r="F30" i="165"/>
  <c r="M30" i="165" s="1"/>
  <c r="E30" i="165"/>
  <c r="D30" i="165"/>
  <c r="L29" i="165"/>
  <c r="K29" i="165"/>
  <c r="J29" i="165"/>
  <c r="I29" i="165"/>
  <c r="H29" i="165"/>
  <c r="G29" i="165"/>
  <c r="F29" i="165"/>
  <c r="E29" i="165"/>
  <c r="D29" i="165"/>
  <c r="L28" i="165"/>
  <c r="K28" i="165"/>
  <c r="J28" i="165"/>
  <c r="I28" i="165"/>
  <c r="H28" i="165"/>
  <c r="G28" i="165"/>
  <c r="F28" i="165"/>
  <c r="M28" i="165" s="1"/>
  <c r="E28" i="165"/>
  <c r="D28" i="165"/>
  <c r="L27" i="165"/>
  <c r="K27" i="165"/>
  <c r="J27" i="165"/>
  <c r="I27" i="165"/>
  <c r="H27" i="165"/>
  <c r="G27" i="165"/>
  <c r="F27" i="165"/>
  <c r="E27" i="165"/>
  <c r="D27" i="165"/>
  <c r="L26" i="165"/>
  <c r="K26" i="165"/>
  <c r="J26" i="165"/>
  <c r="I26" i="165"/>
  <c r="H26" i="165"/>
  <c r="G26" i="165"/>
  <c r="F26" i="165"/>
  <c r="M26" i="165" s="1"/>
  <c r="E26" i="165"/>
  <c r="D26" i="165"/>
  <c r="L25" i="165"/>
  <c r="K25" i="165"/>
  <c r="J25" i="165"/>
  <c r="I25" i="165"/>
  <c r="H25" i="165"/>
  <c r="G25" i="165"/>
  <c r="F25" i="165"/>
  <c r="M25" i="165" s="1"/>
  <c r="E25" i="165"/>
  <c r="D25" i="165"/>
  <c r="L24" i="165"/>
  <c r="K24" i="165"/>
  <c r="J24" i="165"/>
  <c r="I24" i="165"/>
  <c r="H24" i="165"/>
  <c r="G24" i="165"/>
  <c r="F24" i="165"/>
  <c r="E24" i="165"/>
  <c r="D24" i="165"/>
  <c r="L23" i="165"/>
  <c r="K23" i="165"/>
  <c r="J23" i="165"/>
  <c r="I23" i="165"/>
  <c r="H23" i="165"/>
  <c r="G23" i="165"/>
  <c r="F23" i="165"/>
  <c r="M23" i="165" s="1"/>
  <c r="E23" i="165"/>
  <c r="D23" i="165"/>
  <c r="L22" i="165"/>
  <c r="K22" i="165"/>
  <c r="J22" i="165"/>
  <c r="I22" i="165"/>
  <c r="H22" i="165"/>
  <c r="G22" i="165"/>
  <c r="F22" i="165"/>
  <c r="E22" i="165"/>
  <c r="D22" i="165"/>
  <c r="L21" i="165"/>
  <c r="K21" i="165"/>
  <c r="J21" i="165"/>
  <c r="I21" i="165"/>
  <c r="H21" i="165"/>
  <c r="G21" i="165"/>
  <c r="F21" i="165"/>
  <c r="M21" i="165" s="1"/>
  <c r="E21" i="165"/>
  <c r="D21" i="165"/>
  <c r="L20" i="165"/>
  <c r="K20" i="165"/>
  <c r="J20" i="165"/>
  <c r="I20" i="165"/>
  <c r="H20" i="165"/>
  <c r="G20" i="165"/>
  <c r="F20" i="165"/>
  <c r="E20" i="165"/>
  <c r="D20" i="165"/>
  <c r="L19" i="165"/>
  <c r="K19" i="165"/>
  <c r="J19" i="165"/>
  <c r="I19" i="165"/>
  <c r="H19" i="165"/>
  <c r="G19" i="165"/>
  <c r="F19" i="165"/>
  <c r="M19" i="165" s="1"/>
  <c r="E19" i="165"/>
  <c r="D19" i="165"/>
  <c r="L18" i="165"/>
  <c r="K18" i="165"/>
  <c r="J18" i="165"/>
  <c r="I18" i="165"/>
  <c r="H18" i="165"/>
  <c r="G18" i="165"/>
  <c r="F18" i="165"/>
  <c r="E18" i="165"/>
  <c r="D18" i="165"/>
  <c r="L17" i="165"/>
  <c r="K17" i="165"/>
  <c r="J17" i="165"/>
  <c r="I17" i="165"/>
  <c r="H17" i="165"/>
  <c r="G17" i="165"/>
  <c r="F17" i="165"/>
  <c r="M17" i="165" s="1"/>
  <c r="E17" i="165"/>
  <c r="D17" i="165"/>
  <c r="L16" i="165"/>
  <c r="K16" i="165"/>
  <c r="J16" i="165"/>
  <c r="I16" i="165"/>
  <c r="H16" i="165"/>
  <c r="G16" i="165"/>
  <c r="F16" i="165"/>
  <c r="E16" i="165"/>
  <c r="D16" i="165"/>
  <c r="L15" i="165"/>
  <c r="K15" i="165"/>
  <c r="J15" i="165"/>
  <c r="I15" i="165"/>
  <c r="H15" i="165"/>
  <c r="G15" i="165"/>
  <c r="F15" i="165"/>
  <c r="E15" i="165"/>
  <c r="D15" i="165"/>
  <c r="L14" i="165"/>
  <c r="K14" i="165"/>
  <c r="J14" i="165"/>
  <c r="I14" i="165"/>
  <c r="H14" i="165"/>
  <c r="G14" i="165"/>
  <c r="F14" i="165"/>
  <c r="M14" i="165" s="1"/>
  <c r="E14" i="165"/>
  <c r="D14" i="165"/>
  <c r="L13" i="165"/>
  <c r="K13" i="165"/>
  <c r="J13" i="165"/>
  <c r="I13" i="165"/>
  <c r="H13" i="165"/>
  <c r="G13" i="165"/>
  <c r="F13" i="165"/>
  <c r="E13" i="165"/>
  <c r="D13" i="165"/>
  <c r="L12" i="165"/>
  <c r="K12" i="165"/>
  <c r="J12" i="165"/>
  <c r="I12" i="165"/>
  <c r="H12" i="165"/>
  <c r="G12" i="165"/>
  <c r="F12" i="165"/>
  <c r="E12" i="165"/>
  <c r="D12" i="165"/>
  <c r="L11" i="165"/>
  <c r="K11" i="165"/>
  <c r="J11" i="165"/>
  <c r="I11" i="165"/>
  <c r="H11" i="165"/>
  <c r="G11" i="165"/>
  <c r="F11" i="165"/>
  <c r="E11" i="165"/>
  <c r="D11" i="165"/>
  <c r="L10" i="165"/>
  <c r="K10" i="165"/>
  <c r="J10" i="165"/>
  <c r="I10" i="165"/>
  <c r="H10" i="165"/>
  <c r="G10" i="165"/>
  <c r="F10" i="165"/>
  <c r="E10" i="165"/>
  <c r="D10" i="165"/>
  <c r="L9" i="165"/>
  <c r="K9" i="165"/>
  <c r="J9" i="165"/>
  <c r="I9" i="165"/>
  <c r="H9" i="165"/>
  <c r="G9" i="165"/>
  <c r="F9" i="165"/>
  <c r="M9" i="165" s="1"/>
  <c r="E9" i="165"/>
  <c r="D9" i="165"/>
  <c r="L8" i="165"/>
  <c r="K8" i="165"/>
  <c r="J8" i="165"/>
  <c r="I8" i="165"/>
  <c r="H8" i="165"/>
  <c r="G8" i="165"/>
  <c r="F8" i="165"/>
  <c r="M8" i="165" s="1"/>
  <c r="E8" i="165"/>
  <c r="D8" i="165"/>
  <c r="L7" i="165"/>
  <c r="K7" i="165"/>
  <c r="J7" i="165"/>
  <c r="I7" i="165"/>
  <c r="H7" i="165"/>
  <c r="G7" i="165"/>
  <c r="F7" i="165"/>
  <c r="E7" i="165"/>
  <c r="D7" i="165"/>
  <c r="A1" i="165"/>
  <c r="N42" i="164"/>
  <c r="M42" i="164"/>
  <c r="L41" i="164"/>
  <c r="K41" i="164"/>
  <c r="J41" i="164"/>
  <c r="I41" i="164"/>
  <c r="H41" i="164"/>
  <c r="F41" i="164"/>
  <c r="E41" i="164"/>
  <c r="D41" i="164"/>
  <c r="C40" i="164"/>
  <c r="C43" i="164" s="1"/>
  <c r="L39" i="164"/>
  <c r="K39" i="164"/>
  <c r="J39" i="164"/>
  <c r="I39" i="164"/>
  <c r="H39" i="164"/>
  <c r="G39" i="164"/>
  <c r="F39" i="164"/>
  <c r="E39" i="164"/>
  <c r="D39" i="164"/>
  <c r="L38" i="164"/>
  <c r="K38" i="164"/>
  <c r="J38" i="164"/>
  <c r="I38" i="164"/>
  <c r="H38" i="164"/>
  <c r="G38" i="164"/>
  <c r="F38" i="164"/>
  <c r="M38" i="164" s="1"/>
  <c r="E38" i="164"/>
  <c r="D38" i="164"/>
  <c r="L37" i="164"/>
  <c r="K37" i="164"/>
  <c r="J37" i="164"/>
  <c r="I37" i="164"/>
  <c r="H37" i="164"/>
  <c r="G37" i="164"/>
  <c r="F37" i="164"/>
  <c r="M37" i="164" s="1"/>
  <c r="E37" i="164"/>
  <c r="D37" i="164"/>
  <c r="L36" i="164"/>
  <c r="K36" i="164"/>
  <c r="J36" i="164"/>
  <c r="I36" i="164"/>
  <c r="H36" i="164"/>
  <c r="G36" i="164"/>
  <c r="F36" i="164"/>
  <c r="M36" i="164" s="1"/>
  <c r="E36" i="164"/>
  <c r="D36" i="164"/>
  <c r="L35" i="164"/>
  <c r="K35" i="164"/>
  <c r="J35" i="164"/>
  <c r="I35" i="164"/>
  <c r="H35" i="164"/>
  <c r="G35" i="164"/>
  <c r="F35" i="164"/>
  <c r="E35" i="164"/>
  <c r="D35" i="164"/>
  <c r="L34" i="164"/>
  <c r="K34" i="164"/>
  <c r="J34" i="164"/>
  <c r="I34" i="164"/>
  <c r="H34" i="164"/>
  <c r="G34" i="164"/>
  <c r="F34" i="164"/>
  <c r="E34" i="164"/>
  <c r="D34" i="164"/>
  <c r="L33" i="164"/>
  <c r="K33" i="164"/>
  <c r="J33" i="164"/>
  <c r="I33" i="164"/>
  <c r="H33" i="164"/>
  <c r="G33" i="164"/>
  <c r="F33" i="164"/>
  <c r="M33" i="164" s="1"/>
  <c r="E33" i="164"/>
  <c r="D33" i="164"/>
  <c r="L32" i="164"/>
  <c r="K32" i="164"/>
  <c r="J32" i="164"/>
  <c r="I32" i="164"/>
  <c r="H32" i="164"/>
  <c r="G32" i="164"/>
  <c r="F32" i="164"/>
  <c r="M32" i="164" s="1"/>
  <c r="E32" i="164"/>
  <c r="D32" i="164"/>
  <c r="L31" i="164"/>
  <c r="K31" i="164"/>
  <c r="J31" i="164"/>
  <c r="I31" i="164"/>
  <c r="H31" i="164"/>
  <c r="G31" i="164"/>
  <c r="F31" i="164"/>
  <c r="E31" i="164"/>
  <c r="D31" i="164"/>
  <c r="L30" i="164"/>
  <c r="K30" i="164"/>
  <c r="J30" i="164"/>
  <c r="I30" i="164"/>
  <c r="H30" i="164"/>
  <c r="G30" i="164"/>
  <c r="F30" i="164"/>
  <c r="M30" i="164" s="1"/>
  <c r="E30" i="164"/>
  <c r="D30" i="164"/>
  <c r="L29" i="164"/>
  <c r="K29" i="164"/>
  <c r="J29" i="164"/>
  <c r="I29" i="164"/>
  <c r="H29" i="164"/>
  <c r="G29" i="164"/>
  <c r="F29" i="164"/>
  <c r="M29" i="164" s="1"/>
  <c r="E29" i="164"/>
  <c r="D29" i="164"/>
  <c r="L28" i="164"/>
  <c r="K28" i="164"/>
  <c r="J28" i="164"/>
  <c r="I28" i="164"/>
  <c r="H28" i="164"/>
  <c r="G28" i="164"/>
  <c r="F28" i="164"/>
  <c r="E28" i="164"/>
  <c r="D28" i="164"/>
  <c r="L27" i="164"/>
  <c r="K27" i="164"/>
  <c r="J27" i="164"/>
  <c r="I27" i="164"/>
  <c r="H27" i="164"/>
  <c r="G27" i="164"/>
  <c r="F27" i="164"/>
  <c r="M27" i="164" s="1"/>
  <c r="E27" i="164"/>
  <c r="D27" i="164"/>
  <c r="L26" i="164"/>
  <c r="K26" i="164"/>
  <c r="J26" i="164"/>
  <c r="I26" i="164"/>
  <c r="H26" i="164"/>
  <c r="G26" i="164"/>
  <c r="F26" i="164"/>
  <c r="M26" i="164" s="1"/>
  <c r="E26" i="164"/>
  <c r="D26" i="164"/>
  <c r="L25" i="164"/>
  <c r="K25" i="164"/>
  <c r="J25" i="164"/>
  <c r="I25" i="164"/>
  <c r="H25" i="164"/>
  <c r="G25" i="164"/>
  <c r="F25" i="164"/>
  <c r="M25" i="164" s="1"/>
  <c r="E25" i="164"/>
  <c r="D25" i="164"/>
  <c r="L24" i="164"/>
  <c r="K24" i="164"/>
  <c r="J24" i="164"/>
  <c r="I24" i="164"/>
  <c r="H24" i="164"/>
  <c r="G24" i="164"/>
  <c r="F24" i="164"/>
  <c r="M24" i="164" s="1"/>
  <c r="E24" i="164"/>
  <c r="D24" i="164"/>
  <c r="L23" i="164"/>
  <c r="K23" i="164"/>
  <c r="J23" i="164"/>
  <c r="I23" i="164"/>
  <c r="H23" i="164"/>
  <c r="G23" i="164"/>
  <c r="F23" i="164"/>
  <c r="M23" i="164" s="1"/>
  <c r="E23" i="164"/>
  <c r="D23" i="164"/>
  <c r="N23" i="164" s="1"/>
  <c r="L22" i="164"/>
  <c r="K22" i="164"/>
  <c r="J22" i="164"/>
  <c r="I22" i="164"/>
  <c r="H22" i="164"/>
  <c r="G22" i="164"/>
  <c r="F22" i="164"/>
  <c r="E22" i="164"/>
  <c r="D22" i="164"/>
  <c r="L21" i="164"/>
  <c r="K21" i="164"/>
  <c r="J21" i="164"/>
  <c r="I21" i="164"/>
  <c r="H21" i="164"/>
  <c r="G21" i="164"/>
  <c r="F21" i="164"/>
  <c r="E21" i="164"/>
  <c r="D21" i="164"/>
  <c r="L20" i="164"/>
  <c r="K20" i="164"/>
  <c r="J20" i="164"/>
  <c r="I20" i="164"/>
  <c r="H20" i="164"/>
  <c r="G20" i="164"/>
  <c r="F20" i="164"/>
  <c r="M20" i="164" s="1"/>
  <c r="E20" i="164"/>
  <c r="D20" i="164"/>
  <c r="L19" i="164"/>
  <c r="K19" i="164"/>
  <c r="J19" i="164"/>
  <c r="I19" i="164"/>
  <c r="H19" i="164"/>
  <c r="G19" i="164"/>
  <c r="F19" i="164"/>
  <c r="E19" i="164"/>
  <c r="D19" i="164"/>
  <c r="L18" i="164"/>
  <c r="K18" i="164"/>
  <c r="J18" i="164"/>
  <c r="I18" i="164"/>
  <c r="H18" i="164"/>
  <c r="G18" i="164"/>
  <c r="F18" i="164"/>
  <c r="M18" i="164" s="1"/>
  <c r="E18" i="164"/>
  <c r="D18" i="164"/>
  <c r="L17" i="164"/>
  <c r="K17" i="164"/>
  <c r="J17" i="164"/>
  <c r="I17" i="164"/>
  <c r="H17" i="164"/>
  <c r="G17" i="164"/>
  <c r="F17" i="164"/>
  <c r="E17" i="164"/>
  <c r="D17" i="164"/>
  <c r="L16" i="164"/>
  <c r="K16" i="164"/>
  <c r="J16" i="164"/>
  <c r="I16" i="164"/>
  <c r="H16" i="164"/>
  <c r="G16" i="164"/>
  <c r="F16" i="164"/>
  <c r="M16" i="164" s="1"/>
  <c r="E16" i="164"/>
  <c r="D16" i="164"/>
  <c r="L15" i="164"/>
  <c r="K15" i="164"/>
  <c r="J15" i="164"/>
  <c r="I15" i="164"/>
  <c r="H15" i="164"/>
  <c r="G15" i="164"/>
  <c r="F15" i="164"/>
  <c r="M15" i="164" s="1"/>
  <c r="E15" i="164"/>
  <c r="D15" i="164"/>
  <c r="L14" i="164"/>
  <c r="K14" i="164"/>
  <c r="J14" i="164"/>
  <c r="I14" i="164"/>
  <c r="H14" i="164"/>
  <c r="G14" i="164"/>
  <c r="F14" i="164"/>
  <c r="M14" i="164" s="1"/>
  <c r="E14" i="164"/>
  <c r="D14" i="164"/>
  <c r="L13" i="164"/>
  <c r="K13" i="164"/>
  <c r="J13" i="164"/>
  <c r="I13" i="164"/>
  <c r="H13" i="164"/>
  <c r="G13" i="164"/>
  <c r="F13" i="164"/>
  <c r="E13" i="164"/>
  <c r="D13" i="164"/>
  <c r="L12" i="164"/>
  <c r="K12" i="164"/>
  <c r="J12" i="164"/>
  <c r="I12" i="164"/>
  <c r="H12" i="164"/>
  <c r="G12" i="164"/>
  <c r="F12" i="164"/>
  <c r="E12" i="164"/>
  <c r="D12" i="164"/>
  <c r="L11" i="164"/>
  <c r="K11" i="164"/>
  <c r="J11" i="164"/>
  <c r="I11" i="164"/>
  <c r="H11" i="164"/>
  <c r="G11" i="164"/>
  <c r="F11" i="164"/>
  <c r="M11" i="164" s="1"/>
  <c r="E11" i="164"/>
  <c r="D11" i="164"/>
  <c r="L10" i="164"/>
  <c r="K10" i="164"/>
  <c r="J10" i="164"/>
  <c r="I10" i="164"/>
  <c r="H10" i="164"/>
  <c r="G10" i="164"/>
  <c r="F10" i="164"/>
  <c r="E10" i="164"/>
  <c r="D10" i="164"/>
  <c r="L9" i="164"/>
  <c r="K9" i="164"/>
  <c r="J9" i="164"/>
  <c r="I9" i="164"/>
  <c r="H9" i="164"/>
  <c r="G9" i="164"/>
  <c r="F9" i="164"/>
  <c r="E9" i="164"/>
  <c r="D9" i="164"/>
  <c r="L8" i="164"/>
  <c r="K8" i="164"/>
  <c r="J8" i="164"/>
  <c r="I8" i="164"/>
  <c r="H8" i="164"/>
  <c r="G8" i="164"/>
  <c r="F8" i="164"/>
  <c r="M8" i="164" s="1"/>
  <c r="E8" i="164"/>
  <c r="D8" i="164"/>
  <c r="L7" i="164"/>
  <c r="K7" i="164"/>
  <c r="J7" i="164"/>
  <c r="I7" i="164"/>
  <c r="H7" i="164"/>
  <c r="G7" i="164"/>
  <c r="F7" i="164"/>
  <c r="M7" i="164" s="1"/>
  <c r="E7" i="164"/>
  <c r="D7" i="164"/>
  <c r="A1" i="164"/>
  <c r="N42" i="163"/>
  <c r="M42" i="163"/>
  <c r="L41" i="163"/>
  <c r="K41" i="163"/>
  <c r="J41" i="163"/>
  <c r="I41" i="163"/>
  <c r="H41" i="163"/>
  <c r="G41" i="163"/>
  <c r="F41" i="163"/>
  <c r="E41" i="163"/>
  <c r="D41" i="163"/>
  <c r="C40" i="163"/>
  <c r="C43" i="163" s="1"/>
  <c r="L39" i="163"/>
  <c r="K39" i="163"/>
  <c r="J39" i="163"/>
  <c r="I39" i="163"/>
  <c r="H39" i="163"/>
  <c r="G39" i="163"/>
  <c r="F39" i="163"/>
  <c r="M39" i="163" s="1"/>
  <c r="E39" i="163"/>
  <c r="D39" i="163"/>
  <c r="L38" i="163"/>
  <c r="K38" i="163"/>
  <c r="J38" i="163"/>
  <c r="I38" i="163"/>
  <c r="H38" i="163"/>
  <c r="G38" i="163"/>
  <c r="F38" i="163"/>
  <c r="M38" i="163" s="1"/>
  <c r="E38" i="163"/>
  <c r="D38" i="163"/>
  <c r="L37" i="163"/>
  <c r="K37" i="163"/>
  <c r="J37" i="163"/>
  <c r="I37" i="163"/>
  <c r="H37" i="163"/>
  <c r="G37" i="163"/>
  <c r="F37" i="163"/>
  <c r="M37" i="163" s="1"/>
  <c r="E37" i="163"/>
  <c r="D37" i="163"/>
  <c r="L36" i="163"/>
  <c r="K36" i="163"/>
  <c r="J36" i="163"/>
  <c r="I36" i="163"/>
  <c r="H36" i="163"/>
  <c r="G36" i="163"/>
  <c r="F36" i="163"/>
  <c r="M36" i="163" s="1"/>
  <c r="E36" i="163"/>
  <c r="D36" i="163"/>
  <c r="L35" i="163"/>
  <c r="K35" i="163"/>
  <c r="J35" i="163"/>
  <c r="I35" i="163"/>
  <c r="H35" i="163"/>
  <c r="G35" i="163"/>
  <c r="F35" i="163"/>
  <c r="M35" i="163" s="1"/>
  <c r="E35" i="163"/>
  <c r="D35" i="163"/>
  <c r="L34" i="163"/>
  <c r="K34" i="163"/>
  <c r="J34" i="163"/>
  <c r="I34" i="163"/>
  <c r="H34" i="163"/>
  <c r="G34" i="163"/>
  <c r="F34" i="163"/>
  <c r="M34" i="163" s="1"/>
  <c r="E34" i="163"/>
  <c r="D34" i="163"/>
  <c r="L33" i="163"/>
  <c r="K33" i="163"/>
  <c r="J33" i="163"/>
  <c r="I33" i="163"/>
  <c r="H33" i="163"/>
  <c r="G33" i="163"/>
  <c r="F33" i="163"/>
  <c r="M33" i="163" s="1"/>
  <c r="E33" i="163"/>
  <c r="D33" i="163"/>
  <c r="N33" i="163" s="1"/>
  <c r="L32" i="163"/>
  <c r="K32" i="163"/>
  <c r="J32" i="163"/>
  <c r="I32" i="163"/>
  <c r="H32" i="163"/>
  <c r="G32" i="163"/>
  <c r="F32" i="163"/>
  <c r="E32" i="163"/>
  <c r="D32" i="163"/>
  <c r="L31" i="163"/>
  <c r="K31" i="163"/>
  <c r="J31" i="163"/>
  <c r="I31" i="163"/>
  <c r="H31" i="163"/>
  <c r="G31" i="163"/>
  <c r="F31" i="163"/>
  <c r="M31" i="163" s="1"/>
  <c r="E31" i="163"/>
  <c r="D31" i="163"/>
  <c r="L30" i="163"/>
  <c r="K30" i="163"/>
  <c r="J30" i="163"/>
  <c r="I30" i="163"/>
  <c r="H30" i="163"/>
  <c r="G30" i="163"/>
  <c r="F30" i="163"/>
  <c r="M30" i="163" s="1"/>
  <c r="E30" i="163"/>
  <c r="D30" i="163"/>
  <c r="N30" i="163" s="1"/>
  <c r="L29" i="163"/>
  <c r="K29" i="163"/>
  <c r="J29" i="163"/>
  <c r="I29" i="163"/>
  <c r="H29" i="163"/>
  <c r="G29" i="163"/>
  <c r="F29" i="163"/>
  <c r="E29" i="163"/>
  <c r="D29" i="163"/>
  <c r="L28" i="163"/>
  <c r="K28" i="163"/>
  <c r="J28" i="163"/>
  <c r="I28" i="163"/>
  <c r="H28" i="163"/>
  <c r="G28" i="163"/>
  <c r="F28" i="163"/>
  <c r="M28" i="163" s="1"/>
  <c r="E28" i="163"/>
  <c r="D28" i="163"/>
  <c r="L27" i="163"/>
  <c r="K27" i="163"/>
  <c r="J27" i="163"/>
  <c r="I27" i="163"/>
  <c r="H27" i="163"/>
  <c r="G27" i="163"/>
  <c r="F27" i="163"/>
  <c r="M27" i="163" s="1"/>
  <c r="E27" i="163"/>
  <c r="D27" i="163"/>
  <c r="L26" i="163"/>
  <c r="K26" i="163"/>
  <c r="J26" i="163"/>
  <c r="I26" i="163"/>
  <c r="H26" i="163"/>
  <c r="G26" i="163"/>
  <c r="F26" i="163"/>
  <c r="M26" i="163" s="1"/>
  <c r="E26" i="163"/>
  <c r="D26" i="163"/>
  <c r="L25" i="163"/>
  <c r="K25" i="163"/>
  <c r="J25" i="163"/>
  <c r="I25" i="163"/>
  <c r="H25" i="163"/>
  <c r="G25" i="163"/>
  <c r="F25" i="163"/>
  <c r="E25" i="163"/>
  <c r="D25" i="163"/>
  <c r="L24" i="163"/>
  <c r="K24" i="163"/>
  <c r="J24" i="163"/>
  <c r="I24" i="163"/>
  <c r="H24" i="163"/>
  <c r="G24" i="163"/>
  <c r="F24" i="163"/>
  <c r="M24" i="163" s="1"/>
  <c r="E24" i="163"/>
  <c r="D24" i="163"/>
  <c r="L23" i="163"/>
  <c r="K23" i="163"/>
  <c r="J23" i="163"/>
  <c r="I23" i="163"/>
  <c r="H23" i="163"/>
  <c r="G23" i="163"/>
  <c r="F23" i="163"/>
  <c r="E23" i="163"/>
  <c r="D23" i="163"/>
  <c r="L22" i="163"/>
  <c r="K22" i="163"/>
  <c r="J22" i="163"/>
  <c r="I22" i="163"/>
  <c r="H22" i="163"/>
  <c r="G22" i="163"/>
  <c r="F22" i="163"/>
  <c r="M22" i="163" s="1"/>
  <c r="E22" i="163"/>
  <c r="D22" i="163"/>
  <c r="L21" i="163"/>
  <c r="K21" i="163"/>
  <c r="J21" i="163"/>
  <c r="I21" i="163"/>
  <c r="H21" i="163"/>
  <c r="G21" i="163"/>
  <c r="F21" i="163"/>
  <c r="M21" i="163" s="1"/>
  <c r="E21" i="163"/>
  <c r="D21" i="163"/>
  <c r="L20" i="163"/>
  <c r="K20" i="163"/>
  <c r="J20" i="163"/>
  <c r="I20" i="163"/>
  <c r="H20" i="163"/>
  <c r="G20" i="163"/>
  <c r="F20" i="163"/>
  <c r="M20" i="163" s="1"/>
  <c r="E20" i="163"/>
  <c r="D20" i="163"/>
  <c r="L19" i="163"/>
  <c r="K19" i="163"/>
  <c r="J19" i="163"/>
  <c r="I19" i="163"/>
  <c r="H19" i="163"/>
  <c r="G19" i="163"/>
  <c r="F19" i="163"/>
  <c r="M19" i="163" s="1"/>
  <c r="E19" i="163"/>
  <c r="D19" i="163"/>
  <c r="L18" i="163"/>
  <c r="K18" i="163"/>
  <c r="J18" i="163"/>
  <c r="I18" i="163"/>
  <c r="H18" i="163"/>
  <c r="G18" i="163"/>
  <c r="F18" i="163"/>
  <c r="E18" i="163"/>
  <c r="D18" i="163"/>
  <c r="L17" i="163"/>
  <c r="K17" i="163"/>
  <c r="J17" i="163"/>
  <c r="I17" i="163"/>
  <c r="H17" i="163"/>
  <c r="G17" i="163"/>
  <c r="F17" i="163"/>
  <c r="M17" i="163" s="1"/>
  <c r="E17" i="163"/>
  <c r="D17" i="163"/>
  <c r="L16" i="163"/>
  <c r="K16" i="163"/>
  <c r="J16" i="163"/>
  <c r="I16" i="163"/>
  <c r="H16" i="163"/>
  <c r="G16" i="163"/>
  <c r="F16" i="163"/>
  <c r="M16" i="163" s="1"/>
  <c r="E16" i="163"/>
  <c r="D16" i="163"/>
  <c r="L15" i="163"/>
  <c r="K15" i="163"/>
  <c r="J15" i="163"/>
  <c r="I15" i="163"/>
  <c r="H15" i="163"/>
  <c r="G15" i="163"/>
  <c r="F15" i="163"/>
  <c r="M15" i="163" s="1"/>
  <c r="E15" i="163"/>
  <c r="D15" i="163"/>
  <c r="L14" i="163"/>
  <c r="K14" i="163"/>
  <c r="J14" i="163"/>
  <c r="I14" i="163"/>
  <c r="H14" i="163"/>
  <c r="G14" i="163"/>
  <c r="F14" i="163"/>
  <c r="E14" i="163"/>
  <c r="D14" i="163"/>
  <c r="L13" i="163"/>
  <c r="K13" i="163"/>
  <c r="J13" i="163"/>
  <c r="I13" i="163"/>
  <c r="H13" i="163"/>
  <c r="G13" i="163"/>
  <c r="F13" i="163"/>
  <c r="E13" i="163"/>
  <c r="D13" i="163"/>
  <c r="L12" i="163"/>
  <c r="K12" i="163"/>
  <c r="J12" i="163"/>
  <c r="I12" i="163"/>
  <c r="H12" i="163"/>
  <c r="G12" i="163"/>
  <c r="F12" i="163"/>
  <c r="E12" i="163"/>
  <c r="D12" i="163"/>
  <c r="L11" i="163"/>
  <c r="K11" i="163"/>
  <c r="J11" i="163"/>
  <c r="I11" i="163"/>
  <c r="H11" i="163"/>
  <c r="G11" i="163"/>
  <c r="F11" i="163"/>
  <c r="E11" i="163"/>
  <c r="D11" i="163"/>
  <c r="L10" i="163"/>
  <c r="K10" i="163"/>
  <c r="J10" i="163"/>
  <c r="I10" i="163"/>
  <c r="H10" i="163"/>
  <c r="G10" i="163"/>
  <c r="F10" i="163"/>
  <c r="E10" i="163"/>
  <c r="D10" i="163"/>
  <c r="L9" i="163"/>
  <c r="K9" i="163"/>
  <c r="J9" i="163"/>
  <c r="I9" i="163"/>
  <c r="H9" i="163"/>
  <c r="G9" i="163"/>
  <c r="F9" i="163"/>
  <c r="M9" i="163" s="1"/>
  <c r="E9" i="163"/>
  <c r="D9" i="163"/>
  <c r="L8" i="163"/>
  <c r="K8" i="163"/>
  <c r="J8" i="163"/>
  <c r="I8" i="163"/>
  <c r="H8" i="163"/>
  <c r="G8" i="163"/>
  <c r="F8" i="163"/>
  <c r="M8" i="163" s="1"/>
  <c r="E8" i="163"/>
  <c r="D8" i="163"/>
  <c r="L7" i="163"/>
  <c r="K7" i="163"/>
  <c r="J7" i="163"/>
  <c r="I7" i="163"/>
  <c r="H7" i="163"/>
  <c r="G7" i="163"/>
  <c r="F7" i="163"/>
  <c r="M7" i="163" s="1"/>
  <c r="E7" i="163"/>
  <c r="D7" i="163"/>
  <c r="A1" i="163"/>
  <c r="N42" i="162"/>
  <c r="M42" i="162"/>
  <c r="L41" i="162"/>
  <c r="K41" i="162"/>
  <c r="J41" i="162"/>
  <c r="I41" i="162"/>
  <c r="H41" i="162"/>
  <c r="F41" i="162"/>
  <c r="M41" i="162" s="1"/>
  <c r="E41" i="162"/>
  <c r="D41" i="162"/>
  <c r="C40" i="162"/>
  <c r="C43" i="162" s="1"/>
  <c r="L39" i="162"/>
  <c r="K39" i="162"/>
  <c r="J39" i="162"/>
  <c r="I39" i="162"/>
  <c r="H39" i="162"/>
  <c r="G39" i="162"/>
  <c r="F39" i="162"/>
  <c r="M39" i="162" s="1"/>
  <c r="E39" i="162"/>
  <c r="D39" i="162"/>
  <c r="L38" i="162"/>
  <c r="K38" i="162"/>
  <c r="J38" i="162"/>
  <c r="I38" i="162"/>
  <c r="H38" i="162"/>
  <c r="G38" i="162"/>
  <c r="F38" i="162"/>
  <c r="M38" i="162" s="1"/>
  <c r="E38" i="162"/>
  <c r="D38" i="162"/>
  <c r="L37" i="162"/>
  <c r="K37" i="162"/>
  <c r="J37" i="162"/>
  <c r="I37" i="162"/>
  <c r="H37" i="162"/>
  <c r="G37" i="162"/>
  <c r="F37" i="162"/>
  <c r="E37" i="162"/>
  <c r="D37" i="162"/>
  <c r="L36" i="162"/>
  <c r="K36" i="162"/>
  <c r="J36" i="162"/>
  <c r="I36" i="162"/>
  <c r="H36" i="162"/>
  <c r="G36" i="162"/>
  <c r="F36" i="162"/>
  <c r="M36" i="162" s="1"/>
  <c r="E36" i="162"/>
  <c r="D36" i="162"/>
  <c r="L35" i="162"/>
  <c r="K35" i="162"/>
  <c r="J35" i="162"/>
  <c r="I35" i="162"/>
  <c r="H35" i="162"/>
  <c r="G35" i="162"/>
  <c r="F35" i="162"/>
  <c r="E35" i="162"/>
  <c r="D35" i="162"/>
  <c r="L34" i="162"/>
  <c r="K34" i="162"/>
  <c r="J34" i="162"/>
  <c r="I34" i="162"/>
  <c r="H34" i="162"/>
  <c r="G34" i="162"/>
  <c r="F34" i="162"/>
  <c r="M34" i="162" s="1"/>
  <c r="E34" i="162"/>
  <c r="D34" i="162"/>
  <c r="L33" i="162"/>
  <c r="K33" i="162"/>
  <c r="J33" i="162"/>
  <c r="I33" i="162"/>
  <c r="H33" i="162"/>
  <c r="G33" i="162"/>
  <c r="F33" i="162"/>
  <c r="E33" i="162"/>
  <c r="D33" i="162"/>
  <c r="L32" i="162"/>
  <c r="K32" i="162"/>
  <c r="J32" i="162"/>
  <c r="I32" i="162"/>
  <c r="H32" i="162"/>
  <c r="G32" i="162"/>
  <c r="F32" i="162"/>
  <c r="M32" i="162" s="1"/>
  <c r="E32" i="162"/>
  <c r="D32" i="162"/>
  <c r="L31" i="162"/>
  <c r="K31" i="162"/>
  <c r="J31" i="162"/>
  <c r="I31" i="162"/>
  <c r="H31" i="162"/>
  <c r="G31" i="162"/>
  <c r="F31" i="162"/>
  <c r="E31" i="162"/>
  <c r="D31" i="162"/>
  <c r="L30" i="162"/>
  <c r="K30" i="162"/>
  <c r="J30" i="162"/>
  <c r="I30" i="162"/>
  <c r="H30" i="162"/>
  <c r="G30" i="162"/>
  <c r="F30" i="162"/>
  <c r="M30" i="162" s="1"/>
  <c r="E30" i="162"/>
  <c r="D30" i="162"/>
  <c r="L29" i="162"/>
  <c r="K29" i="162"/>
  <c r="J29" i="162"/>
  <c r="I29" i="162"/>
  <c r="H29" i="162"/>
  <c r="G29" i="162"/>
  <c r="F29" i="162"/>
  <c r="E29" i="162"/>
  <c r="D29" i="162"/>
  <c r="L28" i="162"/>
  <c r="K28" i="162"/>
  <c r="J28" i="162"/>
  <c r="I28" i="162"/>
  <c r="H28" i="162"/>
  <c r="G28" i="162"/>
  <c r="F28" i="162"/>
  <c r="E28" i="162"/>
  <c r="D28" i="162"/>
  <c r="L27" i="162"/>
  <c r="K27" i="162"/>
  <c r="J27" i="162"/>
  <c r="I27" i="162"/>
  <c r="H27" i="162"/>
  <c r="G27" i="162"/>
  <c r="F27" i="162"/>
  <c r="M27" i="162" s="1"/>
  <c r="E27" i="162"/>
  <c r="D27" i="162"/>
  <c r="L26" i="162"/>
  <c r="K26" i="162"/>
  <c r="J26" i="162"/>
  <c r="I26" i="162"/>
  <c r="H26" i="162"/>
  <c r="G26" i="162"/>
  <c r="F26" i="162"/>
  <c r="M26" i="162" s="1"/>
  <c r="E26" i="162"/>
  <c r="D26" i="162"/>
  <c r="L25" i="162"/>
  <c r="K25" i="162"/>
  <c r="J25" i="162"/>
  <c r="I25" i="162"/>
  <c r="H25" i="162"/>
  <c r="G25" i="162"/>
  <c r="F25" i="162"/>
  <c r="M25" i="162" s="1"/>
  <c r="E25" i="162"/>
  <c r="D25" i="162"/>
  <c r="L24" i="162"/>
  <c r="K24" i="162"/>
  <c r="J24" i="162"/>
  <c r="I24" i="162"/>
  <c r="H24" i="162"/>
  <c r="G24" i="162"/>
  <c r="F24" i="162"/>
  <c r="M24" i="162" s="1"/>
  <c r="E24" i="162"/>
  <c r="D24" i="162"/>
  <c r="L23" i="162"/>
  <c r="K23" i="162"/>
  <c r="J23" i="162"/>
  <c r="I23" i="162"/>
  <c r="H23" i="162"/>
  <c r="G23" i="162"/>
  <c r="F23" i="162"/>
  <c r="E23" i="162"/>
  <c r="D23" i="162"/>
  <c r="L22" i="162"/>
  <c r="K22" i="162"/>
  <c r="J22" i="162"/>
  <c r="I22" i="162"/>
  <c r="H22" i="162"/>
  <c r="G22" i="162"/>
  <c r="F22" i="162"/>
  <c r="E22" i="162"/>
  <c r="D22" i="162"/>
  <c r="L21" i="162"/>
  <c r="K21" i="162"/>
  <c r="J21" i="162"/>
  <c r="I21" i="162"/>
  <c r="H21" i="162"/>
  <c r="G21" i="162"/>
  <c r="F21" i="162"/>
  <c r="E21" i="162"/>
  <c r="D21" i="162"/>
  <c r="L20" i="162"/>
  <c r="K20" i="162"/>
  <c r="J20" i="162"/>
  <c r="I20" i="162"/>
  <c r="H20" i="162"/>
  <c r="G20" i="162"/>
  <c r="F20" i="162"/>
  <c r="E20" i="162"/>
  <c r="D20" i="162"/>
  <c r="L19" i="162"/>
  <c r="K19" i="162"/>
  <c r="J19" i="162"/>
  <c r="I19" i="162"/>
  <c r="H19" i="162"/>
  <c r="G19" i="162"/>
  <c r="F19" i="162"/>
  <c r="M19" i="162" s="1"/>
  <c r="E19" i="162"/>
  <c r="D19" i="162"/>
  <c r="L18" i="162"/>
  <c r="K18" i="162"/>
  <c r="J18" i="162"/>
  <c r="I18" i="162"/>
  <c r="H18" i="162"/>
  <c r="G18" i="162"/>
  <c r="F18" i="162"/>
  <c r="M18" i="162" s="1"/>
  <c r="E18" i="162"/>
  <c r="D18" i="162"/>
  <c r="L17" i="162"/>
  <c r="K17" i="162"/>
  <c r="J17" i="162"/>
  <c r="I17" i="162"/>
  <c r="H17" i="162"/>
  <c r="G17" i="162"/>
  <c r="F17" i="162"/>
  <c r="M17" i="162" s="1"/>
  <c r="E17" i="162"/>
  <c r="D17" i="162"/>
  <c r="L16" i="162"/>
  <c r="K16" i="162"/>
  <c r="J16" i="162"/>
  <c r="I16" i="162"/>
  <c r="H16" i="162"/>
  <c r="G16" i="162"/>
  <c r="F16" i="162"/>
  <c r="M16" i="162" s="1"/>
  <c r="E16" i="162"/>
  <c r="D16" i="162"/>
  <c r="L15" i="162"/>
  <c r="K15" i="162"/>
  <c r="J15" i="162"/>
  <c r="I15" i="162"/>
  <c r="H15" i="162"/>
  <c r="G15" i="162"/>
  <c r="F15" i="162"/>
  <c r="M15" i="162" s="1"/>
  <c r="E15" i="162"/>
  <c r="D15" i="162"/>
  <c r="L14" i="162"/>
  <c r="K14" i="162"/>
  <c r="J14" i="162"/>
  <c r="I14" i="162"/>
  <c r="H14" i="162"/>
  <c r="G14" i="162"/>
  <c r="F14" i="162"/>
  <c r="M14" i="162" s="1"/>
  <c r="E14" i="162"/>
  <c r="D14" i="162"/>
  <c r="L13" i="162"/>
  <c r="K13" i="162"/>
  <c r="J13" i="162"/>
  <c r="I13" i="162"/>
  <c r="H13" i="162"/>
  <c r="G13" i="162"/>
  <c r="F13" i="162"/>
  <c r="E13" i="162"/>
  <c r="D13" i="162"/>
  <c r="L12" i="162"/>
  <c r="K12" i="162"/>
  <c r="J12" i="162"/>
  <c r="I12" i="162"/>
  <c r="H12" i="162"/>
  <c r="G12" i="162"/>
  <c r="F12" i="162"/>
  <c r="M12" i="162" s="1"/>
  <c r="E12" i="162"/>
  <c r="D12" i="162"/>
  <c r="L11" i="162"/>
  <c r="K11" i="162"/>
  <c r="J11" i="162"/>
  <c r="I11" i="162"/>
  <c r="H11" i="162"/>
  <c r="G11" i="162"/>
  <c r="F11" i="162"/>
  <c r="M11" i="162" s="1"/>
  <c r="E11" i="162"/>
  <c r="D11" i="162"/>
  <c r="L10" i="162"/>
  <c r="K10" i="162"/>
  <c r="J10" i="162"/>
  <c r="I10" i="162"/>
  <c r="H10" i="162"/>
  <c r="G10" i="162"/>
  <c r="F10" i="162"/>
  <c r="E10" i="162"/>
  <c r="D10" i="162"/>
  <c r="L9" i="162"/>
  <c r="K9" i="162"/>
  <c r="J9" i="162"/>
  <c r="I9" i="162"/>
  <c r="H9" i="162"/>
  <c r="G9" i="162"/>
  <c r="F9" i="162"/>
  <c r="M9" i="162" s="1"/>
  <c r="E9" i="162"/>
  <c r="D9" i="162"/>
  <c r="L8" i="162"/>
  <c r="K8" i="162"/>
  <c r="J8" i="162"/>
  <c r="I8" i="162"/>
  <c r="H8" i="162"/>
  <c r="G8" i="162"/>
  <c r="F8" i="162"/>
  <c r="M8" i="162" s="1"/>
  <c r="E8" i="162"/>
  <c r="D8" i="162"/>
  <c r="M7" i="162"/>
  <c r="L7" i="162"/>
  <c r="K7" i="162"/>
  <c r="J7" i="162"/>
  <c r="I7" i="162"/>
  <c r="H7" i="162"/>
  <c r="G7" i="162"/>
  <c r="F7" i="162"/>
  <c r="E7" i="162"/>
  <c r="D7" i="162"/>
  <c r="A1" i="162"/>
  <c r="N42" i="161"/>
  <c r="M42" i="161"/>
  <c r="L41" i="161"/>
  <c r="K41" i="161"/>
  <c r="J41" i="161"/>
  <c r="I41" i="161"/>
  <c r="H41" i="161"/>
  <c r="G41" i="161"/>
  <c r="F41" i="161"/>
  <c r="E41" i="161"/>
  <c r="D41" i="161"/>
  <c r="C40" i="161"/>
  <c r="C43" i="161" s="1"/>
  <c r="L39" i="161"/>
  <c r="K39" i="161"/>
  <c r="J39" i="161"/>
  <c r="I39" i="161"/>
  <c r="H39" i="161"/>
  <c r="G39" i="161"/>
  <c r="F39" i="161"/>
  <c r="M39" i="161" s="1"/>
  <c r="E39" i="161"/>
  <c r="D39" i="161"/>
  <c r="L38" i="161"/>
  <c r="K38" i="161"/>
  <c r="J38" i="161"/>
  <c r="I38" i="161"/>
  <c r="H38" i="161"/>
  <c r="G38" i="161"/>
  <c r="F38" i="161"/>
  <c r="E38" i="161"/>
  <c r="D38" i="161"/>
  <c r="L37" i="161"/>
  <c r="K37" i="161"/>
  <c r="J37" i="161"/>
  <c r="I37" i="161"/>
  <c r="H37" i="161"/>
  <c r="G37" i="161"/>
  <c r="F37" i="161"/>
  <c r="M37" i="161" s="1"/>
  <c r="E37" i="161"/>
  <c r="D37" i="161"/>
  <c r="L36" i="161"/>
  <c r="K36" i="161"/>
  <c r="J36" i="161"/>
  <c r="I36" i="161"/>
  <c r="H36" i="161"/>
  <c r="G36" i="161"/>
  <c r="F36" i="161"/>
  <c r="E36" i="161"/>
  <c r="D36" i="161"/>
  <c r="L35" i="161"/>
  <c r="K35" i="161"/>
  <c r="J35" i="161"/>
  <c r="I35" i="161"/>
  <c r="H35" i="161"/>
  <c r="G35" i="161"/>
  <c r="F35" i="161"/>
  <c r="M35" i="161" s="1"/>
  <c r="E35" i="161"/>
  <c r="D35" i="161"/>
  <c r="L34" i="161"/>
  <c r="K34" i="161"/>
  <c r="J34" i="161"/>
  <c r="I34" i="161"/>
  <c r="H34" i="161"/>
  <c r="G34" i="161"/>
  <c r="F34" i="161"/>
  <c r="M34" i="161" s="1"/>
  <c r="E34" i="161"/>
  <c r="D34" i="161"/>
  <c r="L33" i="161"/>
  <c r="K33" i="161"/>
  <c r="J33" i="161"/>
  <c r="I33" i="161"/>
  <c r="H33" i="161"/>
  <c r="G33" i="161"/>
  <c r="F33" i="161"/>
  <c r="M33" i="161" s="1"/>
  <c r="E33" i="161"/>
  <c r="D33" i="161"/>
  <c r="L32" i="161"/>
  <c r="K32" i="161"/>
  <c r="J32" i="161"/>
  <c r="I32" i="161"/>
  <c r="H32" i="161"/>
  <c r="G32" i="161"/>
  <c r="F32" i="161"/>
  <c r="M32" i="161" s="1"/>
  <c r="E32" i="161"/>
  <c r="D32" i="161"/>
  <c r="L31" i="161"/>
  <c r="K31" i="161"/>
  <c r="J31" i="161"/>
  <c r="I31" i="161"/>
  <c r="H31" i="161"/>
  <c r="G31" i="161"/>
  <c r="F31" i="161"/>
  <c r="M31" i="161" s="1"/>
  <c r="E31" i="161"/>
  <c r="D31" i="161"/>
  <c r="L30" i="161"/>
  <c r="K30" i="161"/>
  <c r="J30" i="161"/>
  <c r="I30" i="161"/>
  <c r="H30" i="161"/>
  <c r="G30" i="161"/>
  <c r="F30" i="161"/>
  <c r="M30" i="161" s="1"/>
  <c r="E30" i="161"/>
  <c r="D30" i="161"/>
  <c r="L29" i="161"/>
  <c r="K29" i="161"/>
  <c r="J29" i="161"/>
  <c r="I29" i="161"/>
  <c r="H29" i="161"/>
  <c r="G29" i="161"/>
  <c r="F29" i="161"/>
  <c r="M29" i="161" s="1"/>
  <c r="E29" i="161"/>
  <c r="D29" i="161"/>
  <c r="L28" i="161"/>
  <c r="K28" i="161"/>
  <c r="J28" i="161"/>
  <c r="I28" i="161"/>
  <c r="H28" i="161"/>
  <c r="G28" i="161"/>
  <c r="F28" i="161"/>
  <c r="E28" i="161"/>
  <c r="D28" i="161"/>
  <c r="L27" i="161"/>
  <c r="K27" i="161"/>
  <c r="J27" i="161"/>
  <c r="I27" i="161"/>
  <c r="H27" i="161"/>
  <c r="G27" i="161"/>
  <c r="F27" i="161"/>
  <c r="M27" i="161" s="1"/>
  <c r="E27" i="161"/>
  <c r="D27" i="161"/>
  <c r="L26" i="161"/>
  <c r="K26" i="161"/>
  <c r="J26" i="161"/>
  <c r="I26" i="161"/>
  <c r="H26" i="161"/>
  <c r="G26" i="161"/>
  <c r="F26" i="161"/>
  <c r="M26" i="161" s="1"/>
  <c r="E26" i="161"/>
  <c r="D26" i="161"/>
  <c r="L25" i="161"/>
  <c r="K25" i="161"/>
  <c r="J25" i="161"/>
  <c r="I25" i="161"/>
  <c r="H25" i="161"/>
  <c r="G25" i="161"/>
  <c r="F25" i="161"/>
  <c r="E25" i="161"/>
  <c r="D25" i="161"/>
  <c r="L24" i="161"/>
  <c r="K24" i="161"/>
  <c r="J24" i="161"/>
  <c r="I24" i="161"/>
  <c r="H24" i="161"/>
  <c r="G24" i="161"/>
  <c r="F24" i="161"/>
  <c r="M24" i="161" s="1"/>
  <c r="E24" i="161"/>
  <c r="D24" i="161"/>
  <c r="L23" i="161"/>
  <c r="K23" i="161"/>
  <c r="J23" i="161"/>
  <c r="I23" i="161"/>
  <c r="H23" i="161"/>
  <c r="G23" i="161"/>
  <c r="F23" i="161"/>
  <c r="M23" i="161" s="1"/>
  <c r="E23" i="161"/>
  <c r="D23" i="161"/>
  <c r="L22" i="161"/>
  <c r="K22" i="161"/>
  <c r="J22" i="161"/>
  <c r="I22" i="161"/>
  <c r="H22" i="161"/>
  <c r="G22" i="161"/>
  <c r="F22" i="161"/>
  <c r="E22" i="161"/>
  <c r="D22" i="161"/>
  <c r="L21" i="161"/>
  <c r="K21" i="161"/>
  <c r="J21" i="161"/>
  <c r="I21" i="161"/>
  <c r="H21" i="161"/>
  <c r="G21" i="161"/>
  <c r="F21" i="161"/>
  <c r="E21" i="161"/>
  <c r="D21" i="161"/>
  <c r="L20" i="161"/>
  <c r="K20" i="161"/>
  <c r="J20" i="161"/>
  <c r="I20" i="161"/>
  <c r="H20" i="161"/>
  <c r="G20" i="161"/>
  <c r="F20" i="161"/>
  <c r="M20" i="161" s="1"/>
  <c r="E20" i="161"/>
  <c r="D20" i="161"/>
  <c r="L19" i="161"/>
  <c r="K19" i="161"/>
  <c r="J19" i="161"/>
  <c r="I19" i="161"/>
  <c r="H19" i="161"/>
  <c r="G19" i="161"/>
  <c r="F19" i="161"/>
  <c r="E19" i="161"/>
  <c r="D19" i="161"/>
  <c r="L18" i="161"/>
  <c r="K18" i="161"/>
  <c r="J18" i="161"/>
  <c r="I18" i="161"/>
  <c r="H18" i="161"/>
  <c r="G18" i="161"/>
  <c r="F18" i="161"/>
  <c r="M18" i="161" s="1"/>
  <c r="E18" i="161"/>
  <c r="D18" i="161"/>
  <c r="L17" i="161"/>
  <c r="K17" i="161"/>
  <c r="J17" i="161"/>
  <c r="I17" i="161"/>
  <c r="H17" i="161"/>
  <c r="G17" i="161"/>
  <c r="F17" i="161"/>
  <c r="M17" i="161" s="1"/>
  <c r="E17" i="161"/>
  <c r="D17" i="161"/>
  <c r="N17" i="161" s="1"/>
  <c r="L16" i="161"/>
  <c r="K16" i="161"/>
  <c r="J16" i="161"/>
  <c r="I16" i="161"/>
  <c r="H16" i="161"/>
  <c r="G16" i="161"/>
  <c r="F16" i="161"/>
  <c r="E16" i="161"/>
  <c r="D16" i="161"/>
  <c r="L15" i="161"/>
  <c r="K15" i="161"/>
  <c r="J15" i="161"/>
  <c r="I15" i="161"/>
  <c r="H15" i="161"/>
  <c r="G15" i="161"/>
  <c r="F15" i="161"/>
  <c r="E15" i="161"/>
  <c r="D15" i="161"/>
  <c r="L14" i="161"/>
  <c r="K14" i="161"/>
  <c r="J14" i="161"/>
  <c r="I14" i="161"/>
  <c r="H14" i="161"/>
  <c r="G14" i="161"/>
  <c r="F14" i="161"/>
  <c r="M14" i="161" s="1"/>
  <c r="E14" i="161"/>
  <c r="D14" i="161"/>
  <c r="L13" i="161"/>
  <c r="K13" i="161"/>
  <c r="J13" i="161"/>
  <c r="I13" i="161"/>
  <c r="H13" i="161"/>
  <c r="G13" i="161"/>
  <c r="F13" i="161"/>
  <c r="M13" i="161" s="1"/>
  <c r="E13" i="161"/>
  <c r="D13" i="161"/>
  <c r="L12" i="161"/>
  <c r="K12" i="161"/>
  <c r="J12" i="161"/>
  <c r="I12" i="161"/>
  <c r="H12" i="161"/>
  <c r="G12" i="161"/>
  <c r="F12" i="161"/>
  <c r="M12" i="161" s="1"/>
  <c r="E12" i="161"/>
  <c r="D12" i="161"/>
  <c r="L11" i="161"/>
  <c r="K11" i="161"/>
  <c r="J11" i="161"/>
  <c r="I11" i="161"/>
  <c r="H11" i="161"/>
  <c r="G11" i="161"/>
  <c r="F11" i="161"/>
  <c r="E11" i="161"/>
  <c r="D11" i="161"/>
  <c r="L10" i="161"/>
  <c r="K10" i="161"/>
  <c r="J10" i="161"/>
  <c r="I10" i="161"/>
  <c r="H10" i="161"/>
  <c r="G10" i="161"/>
  <c r="F10" i="161"/>
  <c r="M10" i="161" s="1"/>
  <c r="E10" i="161"/>
  <c r="D10" i="161"/>
  <c r="L9" i="161"/>
  <c r="K9" i="161"/>
  <c r="J9" i="161"/>
  <c r="I9" i="161"/>
  <c r="H9" i="161"/>
  <c r="G9" i="161"/>
  <c r="F9" i="161"/>
  <c r="E9" i="161"/>
  <c r="D9" i="161"/>
  <c r="L8" i="161"/>
  <c r="K8" i="161"/>
  <c r="J8" i="161"/>
  <c r="I8" i="161"/>
  <c r="H8" i="161"/>
  <c r="F8" i="161"/>
  <c r="M8" i="161" s="1"/>
  <c r="E8" i="161"/>
  <c r="D8" i="161"/>
  <c r="L7" i="161"/>
  <c r="K7" i="161"/>
  <c r="J7" i="161"/>
  <c r="I7" i="161"/>
  <c r="H7" i="161"/>
  <c r="G7" i="161"/>
  <c r="F7" i="161"/>
  <c r="E7" i="161"/>
  <c r="D7" i="161"/>
  <c r="A1" i="161"/>
  <c r="N42" i="160"/>
  <c r="M42" i="160"/>
  <c r="L41" i="160"/>
  <c r="K41" i="160"/>
  <c r="J41" i="160"/>
  <c r="I41" i="160"/>
  <c r="H41" i="160"/>
  <c r="F41" i="160"/>
  <c r="M41" i="160" s="1"/>
  <c r="E41" i="160"/>
  <c r="D41" i="160"/>
  <c r="C40" i="160"/>
  <c r="C43" i="160" s="1"/>
  <c r="L39" i="160"/>
  <c r="K39" i="160"/>
  <c r="J39" i="160"/>
  <c r="I39" i="160"/>
  <c r="H39" i="160"/>
  <c r="G39" i="160"/>
  <c r="F39" i="160"/>
  <c r="M39" i="160" s="1"/>
  <c r="E39" i="160"/>
  <c r="D39" i="160"/>
  <c r="L38" i="160"/>
  <c r="K38" i="160"/>
  <c r="J38" i="160"/>
  <c r="I38" i="160"/>
  <c r="H38" i="160"/>
  <c r="G38" i="160"/>
  <c r="F38" i="160"/>
  <c r="M38" i="160" s="1"/>
  <c r="E38" i="160"/>
  <c r="D38" i="160"/>
  <c r="L37" i="160"/>
  <c r="K37" i="160"/>
  <c r="J37" i="160"/>
  <c r="I37" i="160"/>
  <c r="H37" i="160"/>
  <c r="G37" i="160"/>
  <c r="F37" i="160"/>
  <c r="M37" i="160" s="1"/>
  <c r="E37" i="160"/>
  <c r="D37" i="160"/>
  <c r="L36" i="160"/>
  <c r="K36" i="160"/>
  <c r="J36" i="160"/>
  <c r="I36" i="160"/>
  <c r="H36" i="160"/>
  <c r="G36" i="160"/>
  <c r="F36" i="160"/>
  <c r="E36" i="160"/>
  <c r="D36" i="160"/>
  <c r="M35" i="160"/>
  <c r="L35" i="160"/>
  <c r="K35" i="160"/>
  <c r="J35" i="160"/>
  <c r="I35" i="160"/>
  <c r="H35" i="160"/>
  <c r="G35" i="160"/>
  <c r="F35" i="160"/>
  <c r="E35" i="160"/>
  <c r="D35" i="160"/>
  <c r="L34" i="160"/>
  <c r="K34" i="160"/>
  <c r="J34" i="160"/>
  <c r="I34" i="160"/>
  <c r="H34" i="160"/>
  <c r="G34" i="160"/>
  <c r="F34" i="160"/>
  <c r="E34" i="160"/>
  <c r="D34" i="160"/>
  <c r="L33" i="160"/>
  <c r="K33" i="160"/>
  <c r="J33" i="160"/>
  <c r="I33" i="160"/>
  <c r="H33" i="160"/>
  <c r="G33" i="160"/>
  <c r="F33" i="160"/>
  <c r="M33" i="160" s="1"/>
  <c r="E33" i="160"/>
  <c r="D33" i="160"/>
  <c r="L32" i="160"/>
  <c r="K32" i="160"/>
  <c r="J32" i="160"/>
  <c r="I32" i="160"/>
  <c r="H32" i="160"/>
  <c r="G32" i="160"/>
  <c r="F32" i="160"/>
  <c r="E32" i="160"/>
  <c r="D32" i="160"/>
  <c r="L31" i="160"/>
  <c r="K31" i="160"/>
  <c r="J31" i="160"/>
  <c r="I31" i="160"/>
  <c r="H31" i="160"/>
  <c r="G31" i="160"/>
  <c r="F31" i="160"/>
  <c r="M31" i="160" s="1"/>
  <c r="E31" i="160"/>
  <c r="D31" i="160"/>
  <c r="L30" i="160"/>
  <c r="K30" i="160"/>
  <c r="J30" i="160"/>
  <c r="I30" i="160"/>
  <c r="H30" i="160"/>
  <c r="G30" i="160"/>
  <c r="F30" i="160"/>
  <c r="M30" i="160" s="1"/>
  <c r="E30" i="160"/>
  <c r="D30" i="160"/>
  <c r="M29" i="160"/>
  <c r="L29" i="160"/>
  <c r="K29" i="160"/>
  <c r="J29" i="160"/>
  <c r="I29" i="160"/>
  <c r="H29" i="160"/>
  <c r="G29" i="160"/>
  <c r="F29" i="160"/>
  <c r="E29" i="160"/>
  <c r="D29" i="160"/>
  <c r="L28" i="160"/>
  <c r="K28" i="160"/>
  <c r="J28" i="160"/>
  <c r="I28" i="160"/>
  <c r="H28" i="160"/>
  <c r="G28" i="160"/>
  <c r="F28" i="160"/>
  <c r="M28" i="160" s="1"/>
  <c r="E28" i="160"/>
  <c r="D28" i="160"/>
  <c r="L27" i="160"/>
  <c r="K27" i="160"/>
  <c r="J27" i="160"/>
  <c r="I27" i="160"/>
  <c r="H27" i="160"/>
  <c r="G27" i="160"/>
  <c r="F27" i="160"/>
  <c r="E27" i="160"/>
  <c r="D27" i="160"/>
  <c r="L26" i="160"/>
  <c r="K26" i="160"/>
  <c r="J26" i="160"/>
  <c r="I26" i="160"/>
  <c r="H26" i="160"/>
  <c r="G26" i="160"/>
  <c r="F26" i="160"/>
  <c r="E26" i="160"/>
  <c r="D26" i="160"/>
  <c r="L25" i="160"/>
  <c r="K25" i="160"/>
  <c r="J25" i="160"/>
  <c r="I25" i="160"/>
  <c r="H25" i="160"/>
  <c r="G25" i="160"/>
  <c r="F25" i="160"/>
  <c r="M25" i="160" s="1"/>
  <c r="E25" i="160"/>
  <c r="D25" i="160"/>
  <c r="L24" i="160"/>
  <c r="K24" i="160"/>
  <c r="J24" i="160"/>
  <c r="I24" i="160"/>
  <c r="H24" i="160"/>
  <c r="G24" i="160"/>
  <c r="F24" i="160"/>
  <c r="E24" i="160"/>
  <c r="D24" i="160"/>
  <c r="L23" i="160"/>
  <c r="K23" i="160"/>
  <c r="J23" i="160"/>
  <c r="I23" i="160"/>
  <c r="H23" i="160"/>
  <c r="G23" i="160"/>
  <c r="F23" i="160"/>
  <c r="M23" i="160" s="1"/>
  <c r="E23" i="160"/>
  <c r="D23" i="160"/>
  <c r="M22" i="160"/>
  <c r="L22" i="160"/>
  <c r="K22" i="160"/>
  <c r="J22" i="160"/>
  <c r="I22" i="160"/>
  <c r="H22" i="160"/>
  <c r="G22" i="160"/>
  <c r="F22" i="160"/>
  <c r="E22" i="160"/>
  <c r="D22" i="160"/>
  <c r="L21" i="160"/>
  <c r="K21" i="160"/>
  <c r="J21" i="160"/>
  <c r="I21" i="160"/>
  <c r="H21" i="160"/>
  <c r="G21" i="160"/>
  <c r="F21" i="160"/>
  <c r="M21" i="160" s="1"/>
  <c r="E21" i="160"/>
  <c r="D21" i="160"/>
  <c r="L20" i="160"/>
  <c r="K20" i="160"/>
  <c r="J20" i="160"/>
  <c r="I20" i="160"/>
  <c r="H20" i="160"/>
  <c r="G20" i="160"/>
  <c r="F20" i="160"/>
  <c r="M20" i="160" s="1"/>
  <c r="E20" i="160"/>
  <c r="D20" i="160"/>
  <c r="L19" i="160"/>
  <c r="K19" i="160"/>
  <c r="J19" i="160"/>
  <c r="I19" i="160"/>
  <c r="H19" i="160"/>
  <c r="G19" i="160"/>
  <c r="F19" i="160"/>
  <c r="M19" i="160" s="1"/>
  <c r="E19" i="160"/>
  <c r="D19" i="160"/>
  <c r="L18" i="160"/>
  <c r="K18" i="160"/>
  <c r="J18" i="160"/>
  <c r="I18" i="160"/>
  <c r="H18" i="160"/>
  <c r="G18" i="160"/>
  <c r="F18" i="160"/>
  <c r="M18" i="160" s="1"/>
  <c r="E18" i="160"/>
  <c r="D18" i="160"/>
  <c r="L17" i="160"/>
  <c r="K17" i="160"/>
  <c r="J17" i="160"/>
  <c r="I17" i="160"/>
  <c r="H17" i="160"/>
  <c r="G17" i="160"/>
  <c r="F17" i="160"/>
  <c r="M17" i="160" s="1"/>
  <c r="E17" i="160"/>
  <c r="D17" i="160"/>
  <c r="L16" i="160"/>
  <c r="K16" i="160"/>
  <c r="J16" i="160"/>
  <c r="I16" i="160"/>
  <c r="H16" i="160"/>
  <c r="G16" i="160"/>
  <c r="F16" i="160"/>
  <c r="M16" i="160" s="1"/>
  <c r="E16" i="160"/>
  <c r="D16" i="160"/>
  <c r="L15" i="160"/>
  <c r="K15" i="160"/>
  <c r="J15" i="160"/>
  <c r="I15" i="160"/>
  <c r="H15" i="160"/>
  <c r="G15" i="160"/>
  <c r="F15" i="160"/>
  <c r="E15" i="160"/>
  <c r="D15" i="160"/>
  <c r="L14" i="160"/>
  <c r="K14" i="160"/>
  <c r="J14" i="160"/>
  <c r="I14" i="160"/>
  <c r="H14" i="160"/>
  <c r="G14" i="160"/>
  <c r="F14" i="160"/>
  <c r="E14" i="160"/>
  <c r="D14" i="160"/>
  <c r="L13" i="160"/>
  <c r="K13" i="160"/>
  <c r="J13" i="160"/>
  <c r="I13" i="160"/>
  <c r="H13" i="160"/>
  <c r="G13" i="160"/>
  <c r="F13" i="160"/>
  <c r="E13" i="160"/>
  <c r="D13" i="160"/>
  <c r="L12" i="160"/>
  <c r="K12" i="160"/>
  <c r="J12" i="160"/>
  <c r="I12" i="160"/>
  <c r="H12" i="160"/>
  <c r="G12" i="160"/>
  <c r="F12" i="160"/>
  <c r="E12" i="160"/>
  <c r="D12" i="160"/>
  <c r="L11" i="160"/>
  <c r="K11" i="160"/>
  <c r="J11" i="160"/>
  <c r="I11" i="160"/>
  <c r="H11" i="160"/>
  <c r="G11" i="160"/>
  <c r="F11" i="160"/>
  <c r="M11" i="160" s="1"/>
  <c r="E11" i="160"/>
  <c r="D11" i="160"/>
  <c r="L10" i="160"/>
  <c r="K10" i="160"/>
  <c r="J10" i="160"/>
  <c r="I10" i="160"/>
  <c r="H10" i="160"/>
  <c r="G10" i="160"/>
  <c r="F10" i="160"/>
  <c r="E10" i="160"/>
  <c r="D10" i="160"/>
  <c r="L9" i="160"/>
  <c r="K9" i="160"/>
  <c r="J9" i="160"/>
  <c r="I9" i="160"/>
  <c r="H9" i="160"/>
  <c r="G9" i="160"/>
  <c r="F9" i="160"/>
  <c r="E9" i="160"/>
  <c r="D9" i="160"/>
  <c r="L8" i="160"/>
  <c r="K8" i="160"/>
  <c r="J8" i="160"/>
  <c r="I8" i="160"/>
  <c r="H8" i="160"/>
  <c r="G8" i="160"/>
  <c r="F8" i="160"/>
  <c r="M8" i="160" s="1"/>
  <c r="E8" i="160"/>
  <c r="D8" i="160"/>
  <c r="L7" i="160"/>
  <c r="K7" i="160"/>
  <c r="J7" i="160"/>
  <c r="I7" i="160"/>
  <c r="H7" i="160"/>
  <c r="G7" i="160"/>
  <c r="F7" i="160"/>
  <c r="E7" i="160"/>
  <c r="D7" i="160"/>
  <c r="A1" i="160"/>
  <c r="N42" i="159"/>
  <c r="M42" i="159"/>
  <c r="L41" i="159"/>
  <c r="K41" i="159"/>
  <c r="J41" i="159"/>
  <c r="I41" i="159"/>
  <c r="H41" i="159"/>
  <c r="F41" i="159"/>
  <c r="M41" i="159" s="1"/>
  <c r="E41" i="159"/>
  <c r="D41" i="159"/>
  <c r="C40" i="159"/>
  <c r="C43" i="159" s="1"/>
  <c r="L39" i="159"/>
  <c r="K39" i="159"/>
  <c r="J39" i="159"/>
  <c r="I39" i="159"/>
  <c r="H39" i="159"/>
  <c r="G39" i="159"/>
  <c r="F39" i="159"/>
  <c r="M39" i="159" s="1"/>
  <c r="E39" i="159"/>
  <c r="D39" i="159"/>
  <c r="L38" i="159"/>
  <c r="K38" i="159"/>
  <c r="J38" i="159"/>
  <c r="I38" i="159"/>
  <c r="H38" i="159"/>
  <c r="G38" i="159"/>
  <c r="F38" i="159"/>
  <c r="M38" i="159" s="1"/>
  <c r="E38" i="159"/>
  <c r="D38" i="159"/>
  <c r="L37" i="159"/>
  <c r="K37" i="159"/>
  <c r="J37" i="159"/>
  <c r="I37" i="159"/>
  <c r="H37" i="159"/>
  <c r="G37" i="159"/>
  <c r="F37" i="159"/>
  <c r="E37" i="159"/>
  <c r="D37" i="159"/>
  <c r="M36" i="159"/>
  <c r="L36" i="159"/>
  <c r="K36" i="159"/>
  <c r="J36" i="159"/>
  <c r="I36" i="159"/>
  <c r="H36" i="159"/>
  <c r="G36" i="159"/>
  <c r="F36" i="159"/>
  <c r="E36" i="159"/>
  <c r="D36" i="159"/>
  <c r="L35" i="159"/>
  <c r="K35" i="159"/>
  <c r="J35" i="159"/>
  <c r="I35" i="159"/>
  <c r="H35" i="159"/>
  <c r="G35" i="159"/>
  <c r="F35" i="159"/>
  <c r="E35" i="159"/>
  <c r="D35" i="159"/>
  <c r="L34" i="159"/>
  <c r="K34" i="159"/>
  <c r="J34" i="159"/>
  <c r="I34" i="159"/>
  <c r="H34" i="159"/>
  <c r="G34" i="159"/>
  <c r="F34" i="159"/>
  <c r="M34" i="159" s="1"/>
  <c r="E34" i="159"/>
  <c r="D34" i="159"/>
  <c r="L33" i="159"/>
  <c r="K33" i="159"/>
  <c r="J33" i="159"/>
  <c r="I33" i="159"/>
  <c r="H33" i="159"/>
  <c r="G33" i="159"/>
  <c r="F33" i="159"/>
  <c r="M33" i="159" s="1"/>
  <c r="E33" i="159"/>
  <c r="D33" i="159"/>
  <c r="L32" i="159"/>
  <c r="K32" i="159"/>
  <c r="J32" i="159"/>
  <c r="I32" i="159"/>
  <c r="H32" i="159"/>
  <c r="G32" i="159"/>
  <c r="F32" i="159"/>
  <c r="E32" i="159"/>
  <c r="D32" i="159"/>
  <c r="M31" i="159"/>
  <c r="L31" i="159"/>
  <c r="K31" i="159"/>
  <c r="J31" i="159"/>
  <c r="I31" i="159"/>
  <c r="H31" i="159"/>
  <c r="G31" i="159"/>
  <c r="F31" i="159"/>
  <c r="E31" i="159"/>
  <c r="D31" i="159"/>
  <c r="L30" i="159"/>
  <c r="K30" i="159"/>
  <c r="J30" i="159"/>
  <c r="I30" i="159"/>
  <c r="H30" i="159"/>
  <c r="G30" i="159"/>
  <c r="F30" i="159"/>
  <c r="M30" i="159" s="1"/>
  <c r="E30" i="159"/>
  <c r="D30" i="159"/>
  <c r="L29" i="159"/>
  <c r="K29" i="159"/>
  <c r="J29" i="159"/>
  <c r="I29" i="159"/>
  <c r="H29" i="159"/>
  <c r="G29" i="159"/>
  <c r="F29" i="159"/>
  <c r="M29" i="159" s="1"/>
  <c r="E29" i="159"/>
  <c r="D29" i="159"/>
  <c r="L28" i="159"/>
  <c r="K28" i="159"/>
  <c r="J28" i="159"/>
  <c r="I28" i="159"/>
  <c r="H28" i="159"/>
  <c r="G28" i="159"/>
  <c r="F28" i="159"/>
  <c r="E28" i="159"/>
  <c r="D28" i="159"/>
  <c r="L27" i="159"/>
  <c r="K27" i="159"/>
  <c r="J27" i="159"/>
  <c r="I27" i="159"/>
  <c r="H27" i="159"/>
  <c r="G27" i="159"/>
  <c r="F27" i="159"/>
  <c r="M27" i="159" s="1"/>
  <c r="E27" i="159"/>
  <c r="D27" i="159"/>
  <c r="L26" i="159"/>
  <c r="K26" i="159"/>
  <c r="J26" i="159"/>
  <c r="I26" i="159"/>
  <c r="H26" i="159"/>
  <c r="G26" i="159"/>
  <c r="F26" i="159"/>
  <c r="E26" i="159"/>
  <c r="D26" i="159"/>
  <c r="L25" i="159"/>
  <c r="K25" i="159"/>
  <c r="J25" i="159"/>
  <c r="I25" i="159"/>
  <c r="H25" i="159"/>
  <c r="G25" i="159"/>
  <c r="F25" i="159"/>
  <c r="M25" i="159" s="1"/>
  <c r="E25" i="159"/>
  <c r="D25" i="159"/>
  <c r="L24" i="159"/>
  <c r="K24" i="159"/>
  <c r="J24" i="159"/>
  <c r="I24" i="159"/>
  <c r="H24" i="159"/>
  <c r="G24" i="159"/>
  <c r="F24" i="159"/>
  <c r="E24" i="159"/>
  <c r="D24" i="159"/>
  <c r="L23" i="159"/>
  <c r="K23" i="159"/>
  <c r="J23" i="159"/>
  <c r="I23" i="159"/>
  <c r="H23" i="159"/>
  <c r="G23" i="159"/>
  <c r="F23" i="159"/>
  <c r="M23" i="159" s="1"/>
  <c r="E23" i="159"/>
  <c r="D23" i="159"/>
  <c r="L22" i="159"/>
  <c r="K22" i="159"/>
  <c r="J22" i="159"/>
  <c r="I22" i="159"/>
  <c r="H22" i="159"/>
  <c r="G22" i="159"/>
  <c r="F22" i="159"/>
  <c r="M22" i="159" s="1"/>
  <c r="E22" i="159"/>
  <c r="D22" i="159"/>
  <c r="L21" i="159"/>
  <c r="K21" i="159"/>
  <c r="J21" i="159"/>
  <c r="I21" i="159"/>
  <c r="H21" i="159"/>
  <c r="G21" i="159"/>
  <c r="F21" i="159"/>
  <c r="M21" i="159" s="1"/>
  <c r="E21" i="159"/>
  <c r="D21" i="159"/>
  <c r="L20" i="159"/>
  <c r="K20" i="159"/>
  <c r="J20" i="159"/>
  <c r="I20" i="159"/>
  <c r="H20" i="159"/>
  <c r="G20" i="159"/>
  <c r="F20" i="159"/>
  <c r="E20" i="159"/>
  <c r="D20" i="159"/>
  <c r="L19" i="159"/>
  <c r="K19" i="159"/>
  <c r="J19" i="159"/>
  <c r="I19" i="159"/>
  <c r="H19" i="159"/>
  <c r="G19" i="159"/>
  <c r="F19" i="159"/>
  <c r="M19" i="159" s="1"/>
  <c r="E19" i="159"/>
  <c r="D19" i="159"/>
  <c r="L18" i="159"/>
  <c r="K18" i="159"/>
  <c r="J18" i="159"/>
  <c r="I18" i="159"/>
  <c r="H18" i="159"/>
  <c r="G18" i="159"/>
  <c r="F18" i="159"/>
  <c r="E18" i="159"/>
  <c r="D18" i="159"/>
  <c r="L17" i="159"/>
  <c r="K17" i="159"/>
  <c r="J17" i="159"/>
  <c r="I17" i="159"/>
  <c r="H17" i="159"/>
  <c r="G17" i="159"/>
  <c r="F17" i="159"/>
  <c r="E17" i="159"/>
  <c r="D17" i="159"/>
  <c r="L16" i="159"/>
  <c r="K16" i="159"/>
  <c r="J16" i="159"/>
  <c r="I16" i="159"/>
  <c r="H16" i="159"/>
  <c r="G16" i="159"/>
  <c r="F16" i="159"/>
  <c r="M16" i="159" s="1"/>
  <c r="E16" i="159"/>
  <c r="D16" i="159"/>
  <c r="L15" i="159"/>
  <c r="K15" i="159"/>
  <c r="J15" i="159"/>
  <c r="I15" i="159"/>
  <c r="H15" i="159"/>
  <c r="G15" i="159"/>
  <c r="F15" i="159"/>
  <c r="E15" i="159"/>
  <c r="D15" i="159"/>
  <c r="L14" i="159"/>
  <c r="K14" i="159"/>
  <c r="J14" i="159"/>
  <c r="I14" i="159"/>
  <c r="H14" i="159"/>
  <c r="G14" i="159"/>
  <c r="F14" i="159"/>
  <c r="M14" i="159" s="1"/>
  <c r="E14" i="159"/>
  <c r="D14" i="159"/>
  <c r="L13" i="159"/>
  <c r="K13" i="159"/>
  <c r="J13" i="159"/>
  <c r="I13" i="159"/>
  <c r="H13" i="159"/>
  <c r="G13" i="159"/>
  <c r="F13" i="159"/>
  <c r="E13" i="159"/>
  <c r="D13" i="159"/>
  <c r="L12" i="159"/>
  <c r="K12" i="159"/>
  <c r="J12" i="159"/>
  <c r="I12" i="159"/>
  <c r="H12" i="159"/>
  <c r="G12" i="159"/>
  <c r="F12" i="159"/>
  <c r="M12" i="159" s="1"/>
  <c r="E12" i="159"/>
  <c r="D12" i="159"/>
  <c r="L11" i="159"/>
  <c r="K11" i="159"/>
  <c r="J11" i="159"/>
  <c r="I11" i="159"/>
  <c r="H11" i="159"/>
  <c r="G11" i="159"/>
  <c r="F11" i="159"/>
  <c r="E11" i="159"/>
  <c r="D11" i="159"/>
  <c r="L10" i="159"/>
  <c r="K10" i="159"/>
  <c r="J10" i="159"/>
  <c r="I10" i="159"/>
  <c r="H10" i="159"/>
  <c r="G10" i="159"/>
  <c r="F10" i="159"/>
  <c r="M10" i="159" s="1"/>
  <c r="E10" i="159"/>
  <c r="D10" i="159"/>
  <c r="L9" i="159"/>
  <c r="K9" i="159"/>
  <c r="J9" i="159"/>
  <c r="I9" i="159"/>
  <c r="H9" i="159"/>
  <c r="G9" i="159"/>
  <c r="F9" i="159"/>
  <c r="E9" i="159"/>
  <c r="D9" i="159"/>
  <c r="L8" i="159"/>
  <c r="K8" i="159"/>
  <c r="J8" i="159"/>
  <c r="I8" i="159"/>
  <c r="H8" i="159"/>
  <c r="G8" i="159"/>
  <c r="F8" i="159"/>
  <c r="M8" i="159" s="1"/>
  <c r="E8" i="159"/>
  <c r="D8" i="159"/>
  <c r="L7" i="159"/>
  <c r="K7" i="159"/>
  <c r="J7" i="159"/>
  <c r="I7" i="159"/>
  <c r="H7" i="159"/>
  <c r="G7" i="159"/>
  <c r="F7" i="159"/>
  <c r="E7" i="159"/>
  <c r="D7" i="159"/>
  <c r="A1" i="159"/>
  <c r="N42" i="158"/>
  <c r="M42" i="158"/>
  <c r="L41" i="158"/>
  <c r="K41" i="158"/>
  <c r="J41" i="158"/>
  <c r="I41" i="158"/>
  <c r="H41" i="158"/>
  <c r="F41" i="158"/>
  <c r="M41" i="158" s="1"/>
  <c r="E41" i="158"/>
  <c r="D41" i="158"/>
  <c r="C40" i="158"/>
  <c r="C43" i="158" s="1"/>
  <c r="L39" i="158"/>
  <c r="K39" i="158"/>
  <c r="J39" i="158"/>
  <c r="I39" i="158"/>
  <c r="H39" i="158"/>
  <c r="G39" i="158"/>
  <c r="F39" i="158"/>
  <c r="E39" i="158"/>
  <c r="D39" i="158"/>
  <c r="L38" i="158"/>
  <c r="K38" i="158"/>
  <c r="J38" i="158"/>
  <c r="I38" i="158"/>
  <c r="H38" i="158"/>
  <c r="G38" i="158"/>
  <c r="F38" i="158"/>
  <c r="E38" i="158"/>
  <c r="D38" i="158"/>
  <c r="L37" i="158"/>
  <c r="K37" i="158"/>
  <c r="J37" i="158"/>
  <c r="I37" i="158"/>
  <c r="H37" i="158"/>
  <c r="G37" i="158"/>
  <c r="F37" i="158"/>
  <c r="E37" i="158"/>
  <c r="D37" i="158"/>
  <c r="L36" i="158"/>
  <c r="K36" i="158"/>
  <c r="J36" i="158"/>
  <c r="I36" i="158"/>
  <c r="H36" i="158"/>
  <c r="G36" i="158"/>
  <c r="F36" i="158"/>
  <c r="E36" i="158"/>
  <c r="D36" i="158"/>
  <c r="L35" i="158"/>
  <c r="K35" i="158"/>
  <c r="J35" i="158"/>
  <c r="I35" i="158"/>
  <c r="H35" i="158"/>
  <c r="G35" i="158"/>
  <c r="F35" i="158"/>
  <c r="M35" i="158" s="1"/>
  <c r="E35" i="158"/>
  <c r="D35" i="158"/>
  <c r="L34" i="158"/>
  <c r="K34" i="158"/>
  <c r="J34" i="158"/>
  <c r="I34" i="158"/>
  <c r="H34" i="158"/>
  <c r="G34" i="158"/>
  <c r="F34" i="158"/>
  <c r="M34" i="158" s="1"/>
  <c r="E34" i="158"/>
  <c r="D34" i="158"/>
  <c r="L33" i="158"/>
  <c r="K33" i="158"/>
  <c r="J33" i="158"/>
  <c r="I33" i="158"/>
  <c r="H33" i="158"/>
  <c r="G33" i="158"/>
  <c r="F33" i="158"/>
  <c r="M33" i="158" s="1"/>
  <c r="E33" i="158"/>
  <c r="D33" i="158"/>
  <c r="L32" i="158"/>
  <c r="K32" i="158"/>
  <c r="J32" i="158"/>
  <c r="I32" i="158"/>
  <c r="H32" i="158"/>
  <c r="G32" i="158"/>
  <c r="F32" i="158"/>
  <c r="M32" i="158" s="1"/>
  <c r="E32" i="158"/>
  <c r="D32" i="158"/>
  <c r="L31" i="158"/>
  <c r="K31" i="158"/>
  <c r="J31" i="158"/>
  <c r="I31" i="158"/>
  <c r="H31" i="158"/>
  <c r="G31" i="158"/>
  <c r="F31" i="158"/>
  <c r="E31" i="158"/>
  <c r="D31" i="158"/>
  <c r="L30" i="158"/>
  <c r="K30" i="158"/>
  <c r="J30" i="158"/>
  <c r="I30" i="158"/>
  <c r="H30" i="158"/>
  <c r="G30" i="158"/>
  <c r="F30" i="158"/>
  <c r="E30" i="158"/>
  <c r="D30" i="158"/>
  <c r="L29" i="158"/>
  <c r="K29" i="158"/>
  <c r="J29" i="158"/>
  <c r="I29" i="158"/>
  <c r="H29" i="158"/>
  <c r="G29" i="158"/>
  <c r="F29" i="158"/>
  <c r="E29" i="158"/>
  <c r="D29" i="158"/>
  <c r="L28" i="158"/>
  <c r="K28" i="158"/>
  <c r="J28" i="158"/>
  <c r="I28" i="158"/>
  <c r="H28" i="158"/>
  <c r="G28" i="158"/>
  <c r="F28" i="158"/>
  <c r="M28" i="158" s="1"/>
  <c r="E28" i="158"/>
  <c r="D28" i="158"/>
  <c r="L27" i="158"/>
  <c r="K27" i="158"/>
  <c r="J27" i="158"/>
  <c r="I27" i="158"/>
  <c r="H27" i="158"/>
  <c r="G27" i="158"/>
  <c r="F27" i="158"/>
  <c r="E27" i="158"/>
  <c r="D27" i="158"/>
  <c r="L26" i="158"/>
  <c r="K26" i="158"/>
  <c r="J26" i="158"/>
  <c r="I26" i="158"/>
  <c r="H26" i="158"/>
  <c r="G26" i="158"/>
  <c r="F26" i="158"/>
  <c r="M26" i="158" s="1"/>
  <c r="E26" i="158"/>
  <c r="D26" i="158"/>
  <c r="L25" i="158"/>
  <c r="K25" i="158"/>
  <c r="J25" i="158"/>
  <c r="I25" i="158"/>
  <c r="H25" i="158"/>
  <c r="G25" i="158"/>
  <c r="F25" i="158"/>
  <c r="M25" i="158" s="1"/>
  <c r="E25" i="158"/>
  <c r="D25" i="158"/>
  <c r="L24" i="158"/>
  <c r="K24" i="158"/>
  <c r="J24" i="158"/>
  <c r="I24" i="158"/>
  <c r="H24" i="158"/>
  <c r="G24" i="158"/>
  <c r="F24" i="158"/>
  <c r="E24" i="158"/>
  <c r="D24" i="158"/>
  <c r="L23" i="158"/>
  <c r="K23" i="158"/>
  <c r="J23" i="158"/>
  <c r="I23" i="158"/>
  <c r="H23" i="158"/>
  <c r="G23" i="158"/>
  <c r="F23" i="158"/>
  <c r="M23" i="158" s="1"/>
  <c r="E23" i="158"/>
  <c r="D23" i="158"/>
  <c r="L22" i="158"/>
  <c r="K22" i="158"/>
  <c r="J22" i="158"/>
  <c r="I22" i="158"/>
  <c r="H22" i="158"/>
  <c r="G22" i="158"/>
  <c r="F22" i="158"/>
  <c r="E22" i="158"/>
  <c r="D22" i="158"/>
  <c r="L21" i="158"/>
  <c r="K21" i="158"/>
  <c r="J21" i="158"/>
  <c r="I21" i="158"/>
  <c r="H21" i="158"/>
  <c r="G21" i="158"/>
  <c r="F21" i="158"/>
  <c r="M21" i="158" s="1"/>
  <c r="E21" i="158"/>
  <c r="D21" i="158"/>
  <c r="L20" i="158"/>
  <c r="K20" i="158"/>
  <c r="J20" i="158"/>
  <c r="I20" i="158"/>
  <c r="H20" i="158"/>
  <c r="G20" i="158"/>
  <c r="F20" i="158"/>
  <c r="E20" i="158"/>
  <c r="D20" i="158"/>
  <c r="L19" i="158"/>
  <c r="K19" i="158"/>
  <c r="J19" i="158"/>
  <c r="I19" i="158"/>
  <c r="H19" i="158"/>
  <c r="G19" i="158"/>
  <c r="F19" i="158"/>
  <c r="M19" i="158" s="1"/>
  <c r="E19" i="158"/>
  <c r="D19" i="158"/>
  <c r="L18" i="158"/>
  <c r="K18" i="158"/>
  <c r="J18" i="158"/>
  <c r="I18" i="158"/>
  <c r="H18" i="158"/>
  <c r="G18" i="158"/>
  <c r="F18" i="158"/>
  <c r="M18" i="158" s="1"/>
  <c r="E18" i="158"/>
  <c r="D18" i="158"/>
  <c r="L17" i="158"/>
  <c r="K17" i="158"/>
  <c r="J17" i="158"/>
  <c r="I17" i="158"/>
  <c r="H17" i="158"/>
  <c r="G17" i="158"/>
  <c r="F17" i="158"/>
  <c r="M17" i="158" s="1"/>
  <c r="E17" i="158"/>
  <c r="D17" i="158"/>
  <c r="L16" i="158"/>
  <c r="K16" i="158"/>
  <c r="J16" i="158"/>
  <c r="I16" i="158"/>
  <c r="H16" i="158"/>
  <c r="G16" i="158"/>
  <c r="F16" i="158"/>
  <c r="E16" i="158"/>
  <c r="D16" i="158"/>
  <c r="L15" i="158"/>
  <c r="K15" i="158"/>
  <c r="J15" i="158"/>
  <c r="I15" i="158"/>
  <c r="H15" i="158"/>
  <c r="G15" i="158"/>
  <c r="F15" i="158"/>
  <c r="M15" i="158" s="1"/>
  <c r="E15" i="158"/>
  <c r="D15" i="158"/>
  <c r="L14" i="158"/>
  <c r="K14" i="158"/>
  <c r="J14" i="158"/>
  <c r="I14" i="158"/>
  <c r="H14" i="158"/>
  <c r="G14" i="158"/>
  <c r="F14" i="158"/>
  <c r="E14" i="158"/>
  <c r="D14" i="158"/>
  <c r="L13" i="158"/>
  <c r="K13" i="158"/>
  <c r="J13" i="158"/>
  <c r="I13" i="158"/>
  <c r="H13" i="158"/>
  <c r="G13" i="158"/>
  <c r="F13" i="158"/>
  <c r="M13" i="158" s="1"/>
  <c r="E13" i="158"/>
  <c r="D13" i="158"/>
  <c r="L12" i="158"/>
  <c r="K12" i="158"/>
  <c r="J12" i="158"/>
  <c r="I12" i="158"/>
  <c r="H12" i="158"/>
  <c r="G12" i="158"/>
  <c r="F12" i="158"/>
  <c r="M12" i="158" s="1"/>
  <c r="E12" i="158"/>
  <c r="D12" i="158"/>
  <c r="N12" i="158" s="1"/>
  <c r="L11" i="158"/>
  <c r="K11" i="158"/>
  <c r="J11" i="158"/>
  <c r="I11" i="158"/>
  <c r="H11" i="158"/>
  <c r="G11" i="158"/>
  <c r="F11" i="158"/>
  <c r="M11" i="158" s="1"/>
  <c r="E11" i="158"/>
  <c r="D11" i="158"/>
  <c r="L10" i="158"/>
  <c r="K10" i="158"/>
  <c r="J10" i="158"/>
  <c r="I10" i="158"/>
  <c r="H10" i="158"/>
  <c r="G10" i="158"/>
  <c r="F10" i="158"/>
  <c r="M10" i="158" s="1"/>
  <c r="E10" i="158"/>
  <c r="D10" i="158"/>
  <c r="L9" i="158"/>
  <c r="K9" i="158"/>
  <c r="J9" i="158"/>
  <c r="I9" i="158"/>
  <c r="H9" i="158"/>
  <c r="G9" i="158"/>
  <c r="F9" i="158"/>
  <c r="M9" i="158" s="1"/>
  <c r="E9" i="158"/>
  <c r="D9" i="158"/>
  <c r="L8" i="158"/>
  <c r="K8" i="158"/>
  <c r="J8" i="158"/>
  <c r="I8" i="158"/>
  <c r="H8" i="158"/>
  <c r="G8" i="158"/>
  <c r="F8" i="158"/>
  <c r="E8" i="158"/>
  <c r="D8" i="158"/>
  <c r="L7" i="158"/>
  <c r="K7" i="158"/>
  <c r="J7" i="158"/>
  <c r="I7" i="158"/>
  <c r="H7" i="158"/>
  <c r="G7" i="158"/>
  <c r="F7" i="158"/>
  <c r="M7" i="158" s="1"/>
  <c r="E7" i="158"/>
  <c r="D7" i="158"/>
  <c r="A1" i="158"/>
  <c r="N42" i="157"/>
  <c r="M42" i="157"/>
  <c r="L41" i="157"/>
  <c r="K41" i="157"/>
  <c r="J41" i="157"/>
  <c r="I41" i="157"/>
  <c r="H41" i="157"/>
  <c r="F41" i="157"/>
  <c r="E41" i="157"/>
  <c r="D41" i="157"/>
  <c r="G40" i="157"/>
  <c r="G43" i="157" s="1"/>
  <c r="C40" i="157"/>
  <c r="C43" i="157" s="1"/>
  <c r="L39" i="157"/>
  <c r="K39" i="157"/>
  <c r="J39" i="157"/>
  <c r="I39" i="157"/>
  <c r="H39" i="157"/>
  <c r="F39" i="157"/>
  <c r="M39" i="157" s="1"/>
  <c r="E39" i="157"/>
  <c r="D39" i="157"/>
  <c r="L38" i="157"/>
  <c r="K38" i="157"/>
  <c r="J38" i="157"/>
  <c r="I38" i="157"/>
  <c r="H38" i="157"/>
  <c r="F38" i="157"/>
  <c r="M38" i="157" s="1"/>
  <c r="E38" i="157"/>
  <c r="D38" i="157"/>
  <c r="L37" i="157"/>
  <c r="K37" i="157"/>
  <c r="J37" i="157"/>
  <c r="I37" i="157"/>
  <c r="H37" i="157"/>
  <c r="F37" i="157"/>
  <c r="M37" i="157" s="1"/>
  <c r="E37" i="157"/>
  <c r="D37" i="157"/>
  <c r="L36" i="157"/>
  <c r="K36" i="157"/>
  <c r="J36" i="157"/>
  <c r="I36" i="157"/>
  <c r="H36" i="157"/>
  <c r="F36" i="157"/>
  <c r="E36" i="157"/>
  <c r="D36" i="157"/>
  <c r="L35" i="157"/>
  <c r="K35" i="157"/>
  <c r="J35" i="157"/>
  <c r="I35" i="157"/>
  <c r="H35" i="157"/>
  <c r="F35" i="157"/>
  <c r="M35" i="157" s="1"/>
  <c r="E35" i="157"/>
  <c r="D35" i="157"/>
  <c r="L34" i="157"/>
  <c r="K34" i="157"/>
  <c r="J34" i="157"/>
  <c r="I34" i="157"/>
  <c r="H34" i="157"/>
  <c r="F34" i="157"/>
  <c r="M34" i="157" s="1"/>
  <c r="E34" i="157"/>
  <c r="D34" i="157"/>
  <c r="L33" i="157"/>
  <c r="K33" i="157"/>
  <c r="J33" i="157"/>
  <c r="I33" i="157"/>
  <c r="H33" i="157"/>
  <c r="F33" i="157"/>
  <c r="M33" i="157" s="1"/>
  <c r="E33" i="157"/>
  <c r="D33" i="157"/>
  <c r="L32" i="157"/>
  <c r="K32" i="157"/>
  <c r="J32" i="157"/>
  <c r="I32" i="157"/>
  <c r="H32" i="157"/>
  <c r="F32" i="157"/>
  <c r="M32" i="157" s="1"/>
  <c r="E32" i="157"/>
  <c r="D32" i="157"/>
  <c r="L31" i="157"/>
  <c r="K31" i="157"/>
  <c r="J31" i="157"/>
  <c r="I31" i="157"/>
  <c r="H31" i="157"/>
  <c r="F31" i="157"/>
  <c r="E31" i="157"/>
  <c r="D31" i="157"/>
  <c r="L30" i="157"/>
  <c r="K30" i="157"/>
  <c r="J30" i="157"/>
  <c r="I30" i="157"/>
  <c r="H30" i="157"/>
  <c r="F30" i="157"/>
  <c r="M30" i="157" s="1"/>
  <c r="E30" i="157"/>
  <c r="D30" i="157"/>
  <c r="L29" i="157"/>
  <c r="K29" i="157"/>
  <c r="J29" i="157"/>
  <c r="I29" i="157"/>
  <c r="H29" i="157"/>
  <c r="F29" i="157"/>
  <c r="M29" i="157" s="1"/>
  <c r="E29" i="157"/>
  <c r="D29" i="157"/>
  <c r="L28" i="157"/>
  <c r="K28" i="157"/>
  <c r="J28" i="157"/>
  <c r="I28" i="157"/>
  <c r="H28" i="157"/>
  <c r="F28" i="157"/>
  <c r="M28" i="157" s="1"/>
  <c r="E28" i="157"/>
  <c r="D28" i="157"/>
  <c r="L27" i="157"/>
  <c r="K27" i="157"/>
  <c r="J27" i="157"/>
  <c r="I27" i="157"/>
  <c r="H27" i="157"/>
  <c r="F27" i="157"/>
  <c r="M27" i="157" s="1"/>
  <c r="E27" i="157"/>
  <c r="D27" i="157"/>
  <c r="L26" i="157"/>
  <c r="K26" i="157"/>
  <c r="J26" i="157"/>
  <c r="I26" i="157"/>
  <c r="H26" i="157"/>
  <c r="F26" i="157"/>
  <c r="E26" i="157"/>
  <c r="D26" i="157"/>
  <c r="L25" i="157"/>
  <c r="K25" i="157"/>
  <c r="J25" i="157"/>
  <c r="I25" i="157"/>
  <c r="H25" i="157"/>
  <c r="F25" i="157"/>
  <c r="E25" i="157"/>
  <c r="D25" i="157"/>
  <c r="L24" i="157"/>
  <c r="K24" i="157"/>
  <c r="J24" i="157"/>
  <c r="I24" i="157"/>
  <c r="H24" i="157"/>
  <c r="F24" i="157"/>
  <c r="M24" i="157" s="1"/>
  <c r="E24" i="157"/>
  <c r="D24" i="157"/>
  <c r="L23" i="157"/>
  <c r="K23" i="157"/>
  <c r="J23" i="157"/>
  <c r="I23" i="157"/>
  <c r="H23" i="157"/>
  <c r="F23" i="157"/>
  <c r="M23" i="157" s="1"/>
  <c r="E23" i="157"/>
  <c r="D23" i="157"/>
  <c r="L22" i="157"/>
  <c r="K22" i="157"/>
  <c r="J22" i="157"/>
  <c r="I22" i="157"/>
  <c r="H22" i="157"/>
  <c r="F22" i="157"/>
  <c r="M22" i="157" s="1"/>
  <c r="E22" i="157"/>
  <c r="D22" i="157"/>
  <c r="L21" i="157"/>
  <c r="K21" i="157"/>
  <c r="J21" i="157"/>
  <c r="I21" i="157"/>
  <c r="H21" i="157"/>
  <c r="F21" i="157"/>
  <c r="E21" i="157"/>
  <c r="D21" i="157"/>
  <c r="L20" i="157"/>
  <c r="K20" i="157"/>
  <c r="J20" i="157"/>
  <c r="I20" i="157"/>
  <c r="H20" i="157"/>
  <c r="F20" i="157"/>
  <c r="M20" i="157" s="1"/>
  <c r="E20" i="157"/>
  <c r="D20" i="157"/>
  <c r="L19" i="157"/>
  <c r="K19" i="157"/>
  <c r="J19" i="157"/>
  <c r="I19" i="157"/>
  <c r="H19" i="157"/>
  <c r="F19" i="157"/>
  <c r="M19" i="157" s="1"/>
  <c r="E19" i="157"/>
  <c r="D19" i="157"/>
  <c r="L18" i="157"/>
  <c r="K18" i="157"/>
  <c r="J18" i="157"/>
  <c r="I18" i="157"/>
  <c r="H18" i="157"/>
  <c r="F18" i="157"/>
  <c r="E18" i="157"/>
  <c r="D18" i="157"/>
  <c r="L17" i="157"/>
  <c r="K17" i="157"/>
  <c r="J17" i="157"/>
  <c r="I17" i="157"/>
  <c r="H17" i="157"/>
  <c r="F17" i="157"/>
  <c r="M17" i="157" s="1"/>
  <c r="E17" i="157"/>
  <c r="D17" i="157"/>
  <c r="L16" i="157"/>
  <c r="K16" i="157"/>
  <c r="J16" i="157"/>
  <c r="I16" i="157"/>
  <c r="H16" i="157"/>
  <c r="F16" i="157"/>
  <c r="M16" i="157" s="1"/>
  <c r="E16" i="157"/>
  <c r="D16" i="157"/>
  <c r="L15" i="157"/>
  <c r="K15" i="157"/>
  <c r="J15" i="157"/>
  <c r="I15" i="157"/>
  <c r="H15" i="157"/>
  <c r="F15" i="157"/>
  <c r="M15" i="157" s="1"/>
  <c r="E15" i="157"/>
  <c r="D15" i="157"/>
  <c r="L14" i="157"/>
  <c r="K14" i="157"/>
  <c r="J14" i="157"/>
  <c r="I14" i="157"/>
  <c r="H14" i="157"/>
  <c r="F14" i="157"/>
  <c r="M14" i="157" s="1"/>
  <c r="E14" i="157"/>
  <c r="D14" i="157"/>
  <c r="L13" i="157"/>
  <c r="K13" i="157"/>
  <c r="J13" i="157"/>
  <c r="I13" i="157"/>
  <c r="H13" i="157"/>
  <c r="F13" i="157"/>
  <c r="M13" i="157" s="1"/>
  <c r="E13" i="157"/>
  <c r="D13" i="157"/>
  <c r="L12" i="157"/>
  <c r="K12" i="157"/>
  <c r="J12" i="157"/>
  <c r="I12" i="157"/>
  <c r="H12" i="157"/>
  <c r="F12" i="157"/>
  <c r="M12" i="157" s="1"/>
  <c r="E12" i="157"/>
  <c r="D12" i="157"/>
  <c r="L11" i="157"/>
  <c r="K11" i="157"/>
  <c r="J11" i="157"/>
  <c r="I11" i="157"/>
  <c r="H11" i="157"/>
  <c r="F11" i="157"/>
  <c r="M11" i="157" s="1"/>
  <c r="E11" i="157"/>
  <c r="D11" i="157"/>
  <c r="L10" i="157"/>
  <c r="K10" i="157"/>
  <c r="J10" i="157"/>
  <c r="I10" i="157"/>
  <c r="H10" i="157"/>
  <c r="F10" i="157"/>
  <c r="E10" i="157"/>
  <c r="D10" i="157"/>
  <c r="L9" i="157"/>
  <c r="K9" i="157"/>
  <c r="J9" i="157"/>
  <c r="I9" i="157"/>
  <c r="H9" i="157"/>
  <c r="F9" i="157"/>
  <c r="E9" i="157"/>
  <c r="D9" i="157"/>
  <c r="L8" i="157"/>
  <c r="K8" i="157"/>
  <c r="J8" i="157"/>
  <c r="I8" i="157"/>
  <c r="H8" i="157"/>
  <c r="F8" i="157"/>
  <c r="E8" i="157"/>
  <c r="D8" i="157"/>
  <c r="L7" i="157"/>
  <c r="K7" i="157"/>
  <c r="J7" i="157"/>
  <c r="I7" i="157"/>
  <c r="H7" i="157"/>
  <c r="F7" i="157"/>
  <c r="M7" i="157" s="1"/>
  <c r="E7" i="157"/>
  <c r="D7" i="157"/>
  <c r="A1" i="157"/>
  <c r="N42" i="156"/>
  <c r="M42" i="156"/>
  <c r="L41" i="156"/>
  <c r="K41" i="156"/>
  <c r="J41" i="156"/>
  <c r="I41" i="156"/>
  <c r="H41" i="156"/>
  <c r="G41" i="156"/>
  <c r="F41" i="156"/>
  <c r="M41" i="156" s="1"/>
  <c r="E41" i="156"/>
  <c r="D41" i="156"/>
  <c r="C40" i="156"/>
  <c r="C43" i="156" s="1"/>
  <c r="L39" i="156"/>
  <c r="K39" i="156"/>
  <c r="J39" i="156"/>
  <c r="I39" i="156"/>
  <c r="H39" i="156"/>
  <c r="G39" i="156"/>
  <c r="F39" i="156"/>
  <c r="M39" i="156" s="1"/>
  <c r="E39" i="156"/>
  <c r="D39" i="156"/>
  <c r="L38" i="156"/>
  <c r="K38" i="156"/>
  <c r="J38" i="156"/>
  <c r="I38" i="156"/>
  <c r="H38" i="156"/>
  <c r="G38" i="156"/>
  <c r="F38" i="156"/>
  <c r="E38" i="156"/>
  <c r="D38" i="156"/>
  <c r="L37" i="156"/>
  <c r="K37" i="156"/>
  <c r="J37" i="156"/>
  <c r="I37" i="156"/>
  <c r="H37" i="156"/>
  <c r="G37" i="156"/>
  <c r="F37" i="156"/>
  <c r="E37" i="156"/>
  <c r="D37" i="156"/>
  <c r="L36" i="156"/>
  <c r="K36" i="156"/>
  <c r="J36" i="156"/>
  <c r="I36" i="156"/>
  <c r="H36" i="156"/>
  <c r="G36" i="156"/>
  <c r="F36" i="156"/>
  <c r="M36" i="156" s="1"/>
  <c r="E36" i="156"/>
  <c r="D36" i="156"/>
  <c r="L35" i="156"/>
  <c r="K35" i="156"/>
  <c r="J35" i="156"/>
  <c r="I35" i="156"/>
  <c r="H35" i="156"/>
  <c r="G35" i="156"/>
  <c r="F35" i="156"/>
  <c r="E35" i="156"/>
  <c r="D35" i="156"/>
  <c r="L34" i="156"/>
  <c r="K34" i="156"/>
  <c r="J34" i="156"/>
  <c r="I34" i="156"/>
  <c r="H34" i="156"/>
  <c r="G34" i="156"/>
  <c r="F34" i="156"/>
  <c r="E34" i="156"/>
  <c r="D34" i="156"/>
  <c r="L33" i="156"/>
  <c r="K33" i="156"/>
  <c r="J33" i="156"/>
  <c r="I33" i="156"/>
  <c r="H33" i="156"/>
  <c r="G33" i="156"/>
  <c r="F33" i="156"/>
  <c r="M33" i="156" s="1"/>
  <c r="E33" i="156"/>
  <c r="D33" i="156"/>
  <c r="L32" i="156"/>
  <c r="K32" i="156"/>
  <c r="J32" i="156"/>
  <c r="I32" i="156"/>
  <c r="H32" i="156"/>
  <c r="G32" i="156"/>
  <c r="F32" i="156"/>
  <c r="M32" i="156" s="1"/>
  <c r="E32" i="156"/>
  <c r="D32" i="156"/>
  <c r="L31" i="156"/>
  <c r="K31" i="156"/>
  <c r="J31" i="156"/>
  <c r="I31" i="156"/>
  <c r="H31" i="156"/>
  <c r="G31" i="156"/>
  <c r="F31" i="156"/>
  <c r="E31" i="156"/>
  <c r="D31" i="156"/>
  <c r="L30" i="156"/>
  <c r="K30" i="156"/>
  <c r="J30" i="156"/>
  <c r="I30" i="156"/>
  <c r="H30" i="156"/>
  <c r="G30" i="156"/>
  <c r="F30" i="156"/>
  <c r="E30" i="156"/>
  <c r="D30" i="156"/>
  <c r="L29" i="156"/>
  <c r="K29" i="156"/>
  <c r="J29" i="156"/>
  <c r="I29" i="156"/>
  <c r="H29" i="156"/>
  <c r="G29" i="156"/>
  <c r="F29" i="156"/>
  <c r="M29" i="156" s="1"/>
  <c r="E29" i="156"/>
  <c r="D29" i="156"/>
  <c r="L28" i="156"/>
  <c r="K28" i="156"/>
  <c r="J28" i="156"/>
  <c r="I28" i="156"/>
  <c r="H28" i="156"/>
  <c r="G28" i="156"/>
  <c r="F28" i="156"/>
  <c r="E28" i="156"/>
  <c r="D28" i="156"/>
  <c r="L27" i="156"/>
  <c r="K27" i="156"/>
  <c r="J27" i="156"/>
  <c r="I27" i="156"/>
  <c r="H27" i="156"/>
  <c r="G27" i="156"/>
  <c r="F27" i="156"/>
  <c r="M27" i="156" s="1"/>
  <c r="E27" i="156"/>
  <c r="D27" i="156"/>
  <c r="L26" i="156"/>
  <c r="K26" i="156"/>
  <c r="J26" i="156"/>
  <c r="I26" i="156"/>
  <c r="H26" i="156"/>
  <c r="G26" i="156"/>
  <c r="F26" i="156"/>
  <c r="E26" i="156"/>
  <c r="D26" i="156"/>
  <c r="L25" i="156"/>
  <c r="K25" i="156"/>
  <c r="J25" i="156"/>
  <c r="I25" i="156"/>
  <c r="H25" i="156"/>
  <c r="G25" i="156"/>
  <c r="F25" i="156"/>
  <c r="E25" i="156"/>
  <c r="D25" i="156"/>
  <c r="L24" i="156"/>
  <c r="K24" i="156"/>
  <c r="J24" i="156"/>
  <c r="I24" i="156"/>
  <c r="H24" i="156"/>
  <c r="G24" i="156"/>
  <c r="F24" i="156"/>
  <c r="M24" i="156" s="1"/>
  <c r="E24" i="156"/>
  <c r="D24" i="156"/>
  <c r="L23" i="156"/>
  <c r="K23" i="156"/>
  <c r="J23" i="156"/>
  <c r="I23" i="156"/>
  <c r="H23" i="156"/>
  <c r="G23" i="156"/>
  <c r="F23" i="156"/>
  <c r="E23" i="156"/>
  <c r="D23" i="156"/>
  <c r="L22" i="156"/>
  <c r="K22" i="156"/>
  <c r="J22" i="156"/>
  <c r="I22" i="156"/>
  <c r="H22" i="156"/>
  <c r="G22" i="156"/>
  <c r="F22" i="156"/>
  <c r="M22" i="156" s="1"/>
  <c r="E22" i="156"/>
  <c r="D22" i="156"/>
  <c r="L21" i="156"/>
  <c r="K21" i="156"/>
  <c r="J21" i="156"/>
  <c r="I21" i="156"/>
  <c r="H21" i="156"/>
  <c r="G21" i="156"/>
  <c r="F21" i="156"/>
  <c r="E21" i="156"/>
  <c r="D21" i="156"/>
  <c r="L20" i="156"/>
  <c r="K20" i="156"/>
  <c r="J20" i="156"/>
  <c r="I20" i="156"/>
  <c r="H20" i="156"/>
  <c r="G20" i="156"/>
  <c r="F20" i="156"/>
  <c r="M20" i="156" s="1"/>
  <c r="E20" i="156"/>
  <c r="D20" i="156"/>
  <c r="L19" i="156"/>
  <c r="K19" i="156"/>
  <c r="J19" i="156"/>
  <c r="I19" i="156"/>
  <c r="H19" i="156"/>
  <c r="G19" i="156"/>
  <c r="F19" i="156"/>
  <c r="M19" i="156" s="1"/>
  <c r="E19" i="156"/>
  <c r="D19" i="156"/>
  <c r="L18" i="156"/>
  <c r="K18" i="156"/>
  <c r="J18" i="156"/>
  <c r="I18" i="156"/>
  <c r="H18" i="156"/>
  <c r="G18" i="156"/>
  <c r="F18" i="156"/>
  <c r="M18" i="156" s="1"/>
  <c r="E18" i="156"/>
  <c r="D18" i="156"/>
  <c r="L17" i="156"/>
  <c r="K17" i="156"/>
  <c r="J17" i="156"/>
  <c r="I17" i="156"/>
  <c r="H17" i="156"/>
  <c r="G17" i="156"/>
  <c r="F17" i="156"/>
  <c r="M17" i="156" s="1"/>
  <c r="E17" i="156"/>
  <c r="D17" i="156"/>
  <c r="L16" i="156"/>
  <c r="K16" i="156"/>
  <c r="J16" i="156"/>
  <c r="I16" i="156"/>
  <c r="H16" i="156"/>
  <c r="G16" i="156"/>
  <c r="F16" i="156"/>
  <c r="E16" i="156"/>
  <c r="D16" i="156"/>
  <c r="L15" i="156"/>
  <c r="K15" i="156"/>
  <c r="J15" i="156"/>
  <c r="I15" i="156"/>
  <c r="H15" i="156"/>
  <c r="G15" i="156"/>
  <c r="F15" i="156"/>
  <c r="M15" i="156" s="1"/>
  <c r="E15" i="156"/>
  <c r="D15" i="156"/>
  <c r="L14" i="156"/>
  <c r="K14" i="156"/>
  <c r="J14" i="156"/>
  <c r="I14" i="156"/>
  <c r="H14" i="156"/>
  <c r="G14" i="156"/>
  <c r="F14" i="156"/>
  <c r="E14" i="156"/>
  <c r="D14" i="156"/>
  <c r="L13" i="156"/>
  <c r="K13" i="156"/>
  <c r="J13" i="156"/>
  <c r="I13" i="156"/>
  <c r="H13" i="156"/>
  <c r="G13" i="156"/>
  <c r="F13" i="156"/>
  <c r="M13" i="156" s="1"/>
  <c r="E13" i="156"/>
  <c r="D13" i="156"/>
  <c r="L12" i="156"/>
  <c r="K12" i="156"/>
  <c r="J12" i="156"/>
  <c r="I12" i="156"/>
  <c r="H12" i="156"/>
  <c r="G12" i="156"/>
  <c r="F12" i="156"/>
  <c r="M12" i="156" s="1"/>
  <c r="E12" i="156"/>
  <c r="D12" i="156"/>
  <c r="L11" i="156"/>
  <c r="K11" i="156"/>
  <c r="J11" i="156"/>
  <c r="I11" i="156"/>
  <c r="H11" i="156"/>
  <c r="G11" i="156"/>
  <c r="F11" i="156"/>
  <c r="E11" i="156"/>
  <c r="D11" i="156"/>
  <c r="L10" i="156"/>
  <c r="K10" i="156"/>
  <c r="J10" i="156"/>
  <c r="I10" i="156"/>
  <c r="H10" i="156"/>
  <c r="G10" i="156"/>
  <c r="F10" i="156"/>
  <c r="M10" i="156" s="1"/>
  <c r="E10" i="156"/>
  <c r="D10" i="156"/>
  <c r="L9" i="156"/>
  <c r="K9" i="156"/>
  <c r="J9" i="156"/>
  <c r="I9" i="156"/>
  <c r="H9" i="156"/>
  <c r="G9" i="156"/>
  <c r="F9" i="156"/>
  <c r="E9" i="156"/>
  <c r="D9" i="156"/>
  <c r="L8" i="156"/>
  <c r="K8" i="156"/>
  <c r="J8" i="156"/>
  <c r="I8" i="156"/>
  <c r="H8" i="156"/>
  <c r="G8" i="156"/>
  <c r="F8" i="156"/>
  <c r="M8" i="156" s="1"/>
  <c r="E8" i="156"/>
  <c r="D8" i="156"/>
  <c r="L7" i="156"/>
  <c r="K7" i="156"/>
  <c r="J7" i="156"/>
  <c r="I7" i="156"/>
  <c r="H7" i="156"/>
  <c r="G7" i="156"/>
  <c r="F7" i="156"/>
  <c r="E7" i="156"/>
  <c r="D7" i="156"/>
  <c r="A1" i="156"/>
  <c r="N42" i="155"/>
  <c r="M42" i="155"/>
  <c r="L41" i="155"/>
  <c r="K41" i="155"/>
  <c r="J41" i="155"/>
  <c r="I41" i="155"/>
  <c r="H41" i="155"/>
  <c r="G41" i="155"/>
  <c r="F41" i="155"/>
  <c r="M41" i="155" s="1"/>
  <c r="E41" i="155"/>
  <c r="D41" i="155"/>
  <c r="N41" i="155" s="1"/>
  <c r="G40" i="155"/>
  <c r="C40" i="155"/>
  <c r="C43" i="155" s="1"/>
  <c r="L39" i="155"/>
  <c r="K39" i="155"/>
  <c r="J39" i="155"/>
  <c r="I39" i="155"/>
  <c r="H39" i="155"/>
  <c r="F39" i="155"/>
  <c r="E39" i="155"/>
  <c r="D39" i="155"/>
  <c r="L38" i="155"/>
  <c r="K38" i="155"/>
  <c r="J38" i="155"/>
  <c r="I38" i="155"/>
  <c r="H38" i="155"/>
  <c r="F38" i="155"/>
  <c r="N38" i="155" s="1"/>
  <c r="E38" i="155"/>
  <c r="D38" i="155"/>
  <c r="L37" i="155"/>
  <c r="K37" i="155"/>
  <c r="J37" i="155"/>
  <c r="I37" i="155"/>
  <c r="H37" i="155"/>
  <c r="F37" i="155"/>
  <c r="M37" i="155" s="1"/>
  <c r="E37" i="155"/>
  <c r="D37" i="155"/>
  <c r="L36" i="155"/>
  <c r="K36" i="155"/>
  <c r="J36" i="155"/>
  <c r="I36" i="155"/>
  <c r="H36" i="155"/>
  <c r="F36" i="155"/>
  <c r="M36" i="155" s="1"/>
  <c r="E36" i="155"/>
  <c r="D36" i="155"/>
  <c r="L35" i="155"/>
  <c r="K35" i="155"/>
  <c r="J35" i="155"/>
  <c r="I35" i="155"/>
  <c r="H35" i="155"/>
  <c r="F35" i="155"/>
  <c r="M35" i="155" s="1"/>
  <c r="E35" i="155"/>
  <c r="D35" i="155"/>
  <c r="L34" i="155"/>
  <c r="K34" i="155"/>
  <c r="J34" i="155"/>
  <c r="I34" i="155"/>
  <c r="H34" i="155"/>
  <c r="F34" i="155"/>
  <c r="M34" i="155" s="1"/>
  <c r="E34" i="155"/>
  <c r="D34" i="155"/>
  <c r="L33" i="155"/>
  <c r="K33" i="155"/>
  <c r="J33" i="155"/>
  <c r="I33" i="155"/>
  <c r="H33" i="155"/>
  <c r="F33" i="155"/>
  <c r="E33" i="155"/>
  <c r="D33" i="155"/>
  <c r="L32" i="155"/>
  <c r="K32" i="155"/>
  <c r="J32" i="155"/>
  <c r="I32" i="155"/>
  <c r="H32" i="155"/>
  <c r="F32" i="155"/>
  <c r="E32" i="155"/>
  <c r="D32" i="155"/>
  <c r="L31" i="155"/>
  <c r="K31" i="155"/>
  <c r="J31" i="155"/>
  <c r="I31" i="155"/>
  <c r="H31" i="155"/>
  <c r="F31" i="155"/>
  <c r="M31" i="155" s="1"/>
  <c r="E31" i="155"/>
  <c r="D31" i="155"/>
  <c r="L30" i="155"/>
  <c r="K30" i="155"/>
  <c r="J30" i="155"/>
  <c r="I30" i="155"/>
  <c r="H30" i="155"/>
  <c r="F30" i="155"/>
  <c r="M30" i="155" s="1"/>
  <c r="E30" i="155"/>
  <c r="D30" i="155"/>
  <c r="L29" i="155"/>
  <c r="K29" i="155"/>
  <c r="J29" i="155"/>
  <c r="I29" i="155"/>
  <c r="H29" i="155"/>
  <c r="F29" i="155"/>
  <c r="E29" i="155"/>
  <c r="D29" i="155"/>
  <c r="L28" i="155"/>
  <c r="K28" i="155"/>
  <c r="J28" i="155"/>
  <c r="I28" i="155"/>
  <c r="H28" i="155"/>
  <c r="F28" i="155"/>
  <c r="M28" i="155" s="1"/>
  <c r="E28" i="155"/>
  <c r="D28" i="155"/>
  <c r="L27" i="155"/>
  <c r="K27" i="155"/>
  <c r="J27" i="155"/>
  <c r="I27" i="155"/>
  <c r="H27" i="155"/>
  <c r="F27" i="155"/>
  <c r="M27" i="155" s="1"/>
  <c r="E27" i="155"/>
  <c r="D27" i="155"/>
  <c r="L26" i="155"/>
  <c r="K26" i="155"/>
  <c r="J26" i="155"/>
  <c r="I26" i="155"/>
  <c r="H26" i="155"/>
  <c r="F26" i="155"/>
  <c r="E26" i="155"/>
  <c r="D26" i="155"/>
  <c r="L25" i="155"/>
  <c r="K25" i="155"/>
  <c r="J25" i="155"/>
  <c r="I25" i="155"/>
  <c r="H25" i="155"/>
  <c r="F25" i="155"/>
  <c r="M25" i="155" s="1"/>
  <c r="E25" i="155"/>
  <c r="D25" i="155"/>
  <c r="L24" i="155"/>
  <c r="K24" i="155"/>
  <c r="J24" i="155"/>
  <c r="I24" i="155"/>
  <c r="H24" i="155"/>
  <c r="F24" i="155"/>
  <c r="M24" i="155" s="1"/>
  <c r="E24" i="155"/>
  <c r="D24" i="155"/>
  <c r="L23" i="155"/>
  <c r="K23" i="155"/>
  <c r="J23" i="155"/>
  <c r="I23" i="155"/>
  <c r="H23" i="155"/>
  <c r="F23" i="155"/>
  <c r="M23" i="155" s="1"/>
  <c r="E23" i="155"/>
  <c r="D23" i="155"/>
  <c r="L22" i="155"/>
  <c r="K22" i="155"/>
  <c r="J22" i="155"/>
  <c r="I22" i="155"/>
  <c r="H22" i="155"/>
  <c r="F22" i="155"/>
  <c r="M22" i="155" s="1"/>
  <c r="E22" i="155"/>
  <c r="D22" i="155"/>
  <c r="M21" i="155"/>
  <c r="L21" i="155"/>
  <c r="K21" i="155"/>
  <c r="J21" i="155"/>
  <c r="I21" i="155"/>
  <c r="H21" i="155"/>
  <c r="F21" i="155"/>
  <c r="E21" i="155"/>
  <c r="D21" i="155"/>
  <c r="N21" i="155" s="1"/>
  <c r="L20" i="155"/>
  <c r="K20" i="155"/>
  <c r="J20" i="155"/>
  <c r="I20" i="155"/>
  <c r="H20" i="155"/>
  <c r="F20" i="155"/>
  <c r="E20" i="155"/>
  <c r="D20" i="155"/>
  <c r="L19" i="155"/>
  <c r="K19" i="155"/>
  <c r="J19" i="155"/>
  <c r="I19" i="155"/>
  <c r="H19" i="155"/>
  <c r="F19" i="155"/>
  <c r="M19" i="155" s="1"/>
  <c r="E19" i="155"/>
  <c r="D19" i="155"/>
  <c r="L18" i="155"/>
  <c r="K18" i="155"/>
  <c r="J18" i="155"/>
  <c r="I18" i="155"/>
  <c r="H18" i="155"/>
  <c r="F18" i="155"/>
  <c r="M18" i="155" s="1"/>
  <c r="E18" i="155"/>
  <c r="D18" i="155"/>
  <c r="L17" i="155"/>
  <c r="K17" i="155"/>
  <c r="J17" i="155"/>
  <c r="I17" i="155"/>
  <c r="H17" i="155"/>
  <c r="F17" i="155"/>
  <c r="E17" i="155"/>
  <c r="D17" i="155"/>
  <c r="L16" i="155"/>
  <c r="K16" i="155"/>
  <c r="J16" i="155"/>
  <c r="I16" i="155"/>
  <c r="H16" i="155"/>
  <c r="F16" i="155"/>
  <c r="M16" i="155" s="1"/>
  <c r="E16" i="155"/>
  <c r="D16" i="155"/>
  <c r="L15" i="155"/>
  <c r="K15" i="155"/>
  <c r="J15" i="155"/>
  <c r="I15" i="155"/>
  <c r="H15" i="155"/>
  <c r="F15" i="155"/>
  <c r="M15" i="155" s="1"/>
  <c r="E15" i="155"/>
  <c r="D15" i="155"/>
  <c r="L14" i="155"/>
  <c r="K14" i="155"/>
  <c r="J14" i="155"/>
  <c r="I14" i="155"/>
  <c r="H14" i="155"/>
  <c r="F14" i="155"/>
  <c r="M14" i="155" s="1"/>
  <c r="E14" i="155"/>
  <c r="D14" i="155"/>
  <c r="L13" i="155"/>
  <c r="K13" i="155"/>
  <c r="J13" i="155"/>
  <c r="I13" i="155"/>
  <c r="H13" i="155"/>
  <c r="F13" i="155"/>
  <c r="E13" i="155"/>
  <c r="D13" i="155"/>
  <c r="L12" i="155"/>
  <c r="K12" i="155"/>
  <c r="J12" i="155"/>
  <c r="I12" i="155"/>
  <c r="H12" i="155"/>
  <c r="F12" i="155"/>
  <c r="E12" i="155"/>
  <c r="D12" i="155"/>
  <c r="L11" i="155"/>
  <c r="K11" i="155"/>
  <c r="J11" i="155"/>
  <c r="I11" i="155"/>
  <c r="H11" i="155"/>
  <c r="F11" i="155"/>
  <c r="E11" i="155"/>
  <c r="D11" i="155"/>
  <c r="L10" i="155"/>
  <c r="K10" i="155"/>
  <c r="J10" i="155"/>
  <c r="I10" i="155"/>
  <c r="H10" i="155"/>
  <c r="F10" i="155"/>
  <c r="M10" i="155" s="1"/>
  <c r="E10" i="155"/>
  <c r="D10" i="155"/>
  <c r="L9" i="155"/>
  <c r="K9" i="155"/>
  <c r="J9" i="155"/>
  <c r="I9" i="155"/>
  <c r="H9" i="155"/>
  <c r="F9" i="155"/>
  <c r="M9" i="155" s="1"/>
  <c r="E9" i="155"/>
  <c r="D9" i="155"/>
  <c r="L8" i="155"/>
  <c r="K8" i="155"/>
  <c r="J8" i="155"/>
  <c r="I8" i="155"/>
  <c r="H8" i="155"/>
  <c r="F8" i="155"/>
  <c r="M8" i="155" s="1"/>
  <c r="E8" i="155"/>
  <c r="D8" i="155"/>
  <c r="L7" i="155"/>
  <c r="K7" i="155"/>
  <c r="J7" i="155"/>
  <c r="I7" i="155"/>
  <c r="H7" i="155"/>
  <c r="F7" i="155"/>
  <c r="E7" i="155"/>
  <c r="D7" i="155"/>
  <c r="A1" i="155"/>
  <c r="N42" i="153"/>
  <c r="M42" i="153"/>
  <c r="M41" i="153"/>
  <c r="L41" i="153"/>
  <c r="K41" i="153"/>
  <c r="J41" i="153"/>
  <c r="I41" i="153"/>
  <c r="H41" i="153"/>
  <c r="G41" i="153"/>
  <c r="F41" i="153"/>
  <c r="E41" i="153"/>
  <c r="D41" i="153"/>
  <c r="G40" i="153"/>
  <c r="G43" i="153" s="1"/>
  <c r="C40" i="153"/>
  <c r="C43" i="153" s="1"/>
  <c r="L39" i="153"/>
  <c r="K39" i="153"/>
  <c r="J39" i="153"/>
  <c r="I39" i="153"/>
  <c r="H39" i="153"/>
  <c r="F39" i="153"/>
  <c r="M39" i="153" s="1"/>
  <c r="E39" i="153"/>
  <c r="D39" i="153"/>
  <c r="L38" i="153"/>
  <c r="K38" i="153"/>
  <c r="J38" i="153"/>
  <c r="I38" i="153"/>
  <c r="H38" i="153"/>
  <c r="F38" i="153"/>
  <c r="M38" i="153" s="1"/>
  <c r="E38" i="153"/>
  <c r="D38" i="153"/>
  <c r="L37" i="153"/>
  <c r="K37" i="153"/>
  <c r="J37" i="153"/>
  <c r="I37" i="153"/>
  <c r="H37" i="153"/>
  <c r="F37" i="153"/>
  <c r="E37" i="153"/>
  <c r="D37" i="153"/>
  <c r="L36" i="153"/>
  <c r="K36" i="153"/>
  <c r="J36" i="153"/>
  <c r="I36" i="153"/>
  <c r="H36" i="153"/>
  <c r="F36" i="153"/>
  <c r="E36" i="153"/>
  <c r="D36" i="153"/>
  <c r="L35" i="153"/>
  <c r="K35" i="153"/>
  <c r="J35" i="153"/>
  <c r="I35" i="153"/>
  <c r="H35" i="153"/>
  <c r="F35" i="153"/>
  <c r="M35" i="153" s="1"/>
  <c r="E35" i="153"/>
  <c r="D35" i="153"/>
  <c r="L34" i="153"/>
  <c r="K34" i="153"/>
  <c r="J34" i="153"/>
  <c r="I34" i="153"/>
  <c r="H34" i="153"/>
  <c r="F34" i="153"/>
  <c r="M34" i="153" s="1"/>
  <c r="E34" i="153"/>
  <c r="D34" i="153"/>
  <c r="L33" i="153"/>
  <c r="K33" i="153"/>
  <c r="J33" i="153"/>
  <c r="I33" i="153"/>
  <c r="H33" i="153"/>
  <c r="F33" i="153"/>
  <c r="M33" i="153" s="1"/>
  <c r="E33" i="153"/>
  <c r="D33" i="153"/>
  <c r="L32" i="153"/>
  <c r="K32" i="153"/>
  <c r="J32" i="153"/>
  <c r="I32" i="153"/>
  <c r="H32" i="153"/>
  <c r="F32" i="153"/>
  <c r="M32" i="153" s="1"/>
  <c r="E32" i="153"/>
  <c r="D32" i="153"/>
  <c r="L31" i="153"/>
  <c r="K31" i="153"/>
  <c r="J31" i="153"/>
  <c r="I31" i="153"/>
  <c r="H31" i="153"/>
  <c r="F31" i="153"/>
  <c r="M31" i="153" s="1"/>
  <c r="E31" i="153"/>
  <c r="D31" i="153"/>
  <c r="L30" i="153"/>
  <c r="K30" i="153"/>
  <c r="J30" i="153"/>
  <c r="I30" i="153"/>
  <c r="H30" i="153"/>
  <c r="F30" i="153"/>
  <c r="M30" i="153" s="1"/>
  <c r="E30" i="153"/>
  <c r="D30" i="153"/>
  <c r="L29" i="153"/>
  <c r="K29" i="153"/>
  <c r="J29" i="153"/>
  <c r="I29" i="153"/>
  <c r="H29" i="153"/>
  <c r="F29" i="153"/>
  <c r="E29" i="153"/>
  <c r="D29" i="153"/>
  <c r="L28" i="153"/>
  <c r="K28" i="153"/>
  <c r="J28" i="153"/>
  <c r="I28" i="153"/>
  <c r="H28" i="153"/>
  <c r="F28" i="153"/>
  <c r="M28" i="153" s="1"/>
  <c r="E28" i="153"/>
  <c r="D28" i="153"/>
  <c r="L27" i="153"/>
  <c r="K27" i="153"/>
  <c r="J27" i="153"/>
  <c r="I27" i="153"/>
  <c r="H27" i="153"/>
  <c r="F27" i="153"/>
  <c r="E27" i="153"/>
  <c r="D27" i="153"/>
  <c r="L26" i="153"/>
  <c r="K26" i="153"/>
  <c r="J26" i="153"/>
  <c r="I26" i="153"/>
  <c r="H26" i="153"/>
  <c r="F26" i="153"/>
  <c r="E26" i="153"/>
  <c r="D26" i="153"/>
  <c r="L25" i="153"/>
  <c r="K25" i="153"/>
  <c r="J25" i="153"/>
  <c r="I25" i="153"/>
  <c r="H25" i="153"/>
  <c r="F25" i="153"/>
  <c r="E25" i="153"/>
  <c r="D25" i="153"/>
  <c r="L24" i="153"/>
  <c r="K24" i="153"/>
  <c r="J24" i="153"/>
  <c r="I24" i="153"/>
  <c r="H24" i="153"/>
  <c r="F24" i="153"/>
  <c r="E24" i="153"/>
  <c r="D24" i="153"/>
  <c r="L23" i="153"/>
  <c r="K23" i="153"/>
  <c r="J23" i="153"/>
  <c r="I23" i="153"/>
  <c r="H23" i="153"/>
  <c r="F23" i="153"/>
  <c r="M23" i="153" s="1"/>
  <c r="E23" i="153"/>
  <c r="D23" i="153"/>
  <c r="L22" i="153"/>
  <c r="K22" i="153"/>
  <c r="J22" i="153"/>
  <c r="I22" i="153"/>
  <c r="H22" i="153"/>
  <c r="F22" i="153"/>
  <c r="M22" i="153" s="1"/>
  <c r="E22" i="153"/>
  <c r="D22" i="153"/>
  <c r="L21" i="153"/>
  <c r="K21" i="153"/>
  <c r="J21" i="153"/>
  <c r="I21" i="153"/>
  <c r="H21" i="153"/>
  <c r="F21" i="153"/>
  <c r="M21" i="153" s="1"/>
  <c r="E21" i="153"/>
  <c r="D21" i="153"/>
  <c r="L20" i="153"/>
  <c r="K20" i="153"/>
  <c r="J20" i="153"/>
  <c r="I20" i="153"/>
  <c r="H20" i="153"/>
  <c r="F20" i="153"/>
  <c r="E20" i="153"/>
  <c r="D20" i="153"/>
  <c r="L19" i="153"/>
  <c r="K19" i="153"/>
  <c r="J19" i="153"/>
  <c r="I19" i="153"/>
  <c r="H19" i="153"/>
  <c r="F19" i="153"/>
  <c r="M19" i="153" s="1"/>
  <c r="E19" i="153"/>
  <c r="D19" i="153"/>
  <c r="L18" i="153"/>
  <c r="K18" i="153"/>
  <c r="J18" i="153"/>
  <c r="I18" i="153"/>
  <c r="H18" i="153"/>
  <c r="F18" i="153"/>
  <c r="M18" i="153" s="1"/>
  <c r="E18" i="153"/>
  <c r="D18" i="153"/>
  <c r="L17" i="153"/>
  <c r="K17" i="153"/>
  <c r="J17" i="153"/>
  <c r="I17" i="153"/>
  <c r="H17" i="153"/>
  <c r="F17" i="153"/>
  <c r="M17" i="153" s="1"/>
  <c r="E17" i="153"/>
  <c r="D17" i="153"/>
  <c r="L16" i="153"/>
  <c r="K16" i="153"/>
  <c r="J16" i="153"/>
  <c r="I16" i="153"/>
  <c r="H16" i="153"/>
  <c r="F16" i="153"/>
  <c r="M16" i="153" s="1"/>
  <c r="E16" i="153"/>
  <c r="D16" i="153"/>
  <c r="L15" i="153"/>
  <c r="K15" i="153"/>
  <c r="J15" i="153"/>
  <c r="I15" i="153"/>
  <c r="H15" i="153"/>
  <c r="F15" i="153"/>
  <c r="M15" i="153" s="1"/>
  <c r="E15" i="153"/>
  <c r="D15" i="153"/>
  <c r="L14" i="153"/>
  <c r="K14" i="153"/>
  <c r="J14" i="153"/>
  <c r="I14" i="153"/>
  <c r="H14" i="153"/>
  <c r="F14" i="153"/>
  <c r="M14" i="153" s="1"/>
  <c r="E14" i="153"/>
  <c r="D14" i="153"/>
  <c r="L13" i="153"/>
  <c r="K13" i="153"/>
  <c r="J13" i="153"/>
  <c r="I13" i="153"/>
  <c r="H13" i="153"/>
  <c r="F13" i="153"/>
  <c r="E13" i="153"/>
  <c r="D13" i="153"/>
  <c r="L12" i="153"/>
  <c r="K12" i="153"/>
  <c r="J12" i="153"/>
  <c r="I12" i="153"/>
  <c r="H12" i="153"/>
  <c r="F12" i="153"/>
  <c r="M12" i="153" s="1"/>
  <c r="E12" i="153"/>
  <c r="D12" i="153"/>
  <c r="L11" i="153"/>
  <c r="K11" i="153"/>
  <c r="J11" i="153"/>
  <c r="I11" i="153"/>
  <c r="H11" i="153"/>
  <c r="F11" i="153"/>
  <c r="M11" i="153" s="1"/>
  <c r="E11" i="153"/>
  <c r="D11" i="153"/>
  <c r="L10" i="153"/>
  <c r="K10" i="153"/>
  <c r="J10" i="153"/>
  <c r="I10" i="153"/>
  <c r="H10" i="153"/>
  <c r="F10" i="153"/>
  <c r="M10" i="153" s="1"/>
  <c r="E10" i="153"/>
  <c r="D10" i="153"/>
  <c r="L9" i="153"/>
  <c r="K9" i="153"/>
  <c r="J9" i="153"/>
  <c r="I9" i="153"/>
  <c r="H9" i="153"/>
  <c r="F9" i="153"/>
  <c r="E9" i="153"/>
  <c r="D9" i="153"/>
  <c r="L8" i="153"/>
  <c r="K8" i="153"/>
  <c r="J8" i="153"/>
  <c r="I8" i="153"/>
  <c r="H8" i="153"/>
  <c r="F8" i="153"/>
  <c r="M8" i="153" s="1"/>
  <c r="E8" i="153"/>
  <c r="D8" i="153"/>
  <c r="L7" i="153"/>
  <c r="K7" i="153"/>
  <c r="J7" i="153"/>
  <c r="I7" i="153"/>
  <c r="H7" i="153"/>
  <c r="F7" i="153"/>
  <c r="M7" i="153" s="1"/>
  <c r="E7" i="153"/>
  <c r="D7" i="153"/>
  <c r="A1" i="153"/>
  <c r="N42" i="154"/>
  <c r="M42" i="154"/>
  <c r="L41" i="154"/>
  <c r="K41" i="154"/>
  <c r="J41" i="154"/>
  <c r="I41" i="154"/>
  <c r="H41" i="154"/>
  <c r="G41" i="154"/>
  <c r="F41" i="154"/>
  <c r="E41" i="154"/>
  <c r="D41" i="154"/>
  <c r="G40" i="154"/>
  <c r="C40" i="154"/>
  <c r="C43" i="154" s="1"/>
  <c r="L39" i="154"/>
  <c r="K39" i="154"/>
  <c r="J39" i="154"/>
  <c r="I39" i="154"/>
  <c r="H39" i="154"/>
  <c r="F39" i="154"/>
  <c r="M39" i="154" s="1"/>
  <c r="E39" i="154"/>
  <c r="D39" i="154"/>
  <c r="L38" i="154"/>
  <c r="K38" i="154"/>
  <c r="J38" i="154"/>
  <c r="I38" i="154"/>
  <c r="H38" i="154"/>
  <c r="F38" i="154"/>
  <c r="E38" i="154"/>
  <c r="D38" i="154"/>
  <c r="L37" i="154"/>
  <c r="K37" i="154"/>
  <c r="J37" i="154"/>
  <c r="I37" i="154"/>
  <c r="H37" i="154"/>
  <c r="F37" i="154"/>
  <c r="E37" i="154"/>
  <c r="D37" i="154"/>
  <c r="L36" i="154"/>
  <c r="K36" i="154"/>
  <c r="J36" i="154"/>
  <c r="I36" i="154"/>
  <c r="H36" i="154"/>
  <c r="F36" i="154"/>
  <c r="M36" i="154" s="1"/>
  <c r="E36" i="154"/>
  <c r="D36" i="154"/>
  <c r="L35" i="154"/>
  <c r="K35" i="154"/>
  <c r="J35" i="154"/>
  <c r="I35" i="154"/>
  <c r="H35" i="154"/>
  <c r="F35" i="154"/>
  <c r="M35" i="154" s="1"/>
  <c r="E35" i="154"/>
  <c r="D35" i="154"/>
  <c r="L34" i="154"/>
  <c r="K34" i="154"/>
  <c r="J34" i="154"/>
  <c r="I34" i="154"/>
  <c r="H34" i="154"/>
  <c r="F34" i="154"/>
  <c r="M34" i="154" s="1"/>
  <c r="E34" i="154"/>
  <c r="D34" i="154"/>
  <c r="L33" i="154"/>
  <c r="K33" i="154"/>
  <c r="J33" i="154"/>
  <c r="I33" i="154"/>
  <c r="H33" i="154"/>
  <c r="F33" i="154"/>
  <c r="E33" i="154"/>
  <c r="D33" i="154"/>
  <c r="L32" i="154"/>
  <c r="K32" i="154"/>
  <c r="J32" i="154"/>
  <c r="I32" i="154"/>
  <c r="H32" i="154"/>
  <c r="F32" i="154"/>
  <c r="M32" i="154" s="1"/>
  <c r="E32" i="154"/>
  <c r="D32" i="154"/>
  <c r="L31" i="154"/>
  <c r="K31" i="154"/>
  <c r="J31" i="154"/>
  <c r="I31" i="154"/>
  <c r="H31" i="154"/>
  <c r="F31" i="154"/>
  <c r="E31" i="154"/>
  <c r="D31" i="154"/>
  <c r="L30" i="154"/>
  <c r="K30" i="154"/>
  <c r="J30" i="154"/>
  <c r="I30" i="154"/>
  <c r="H30" i="154"/>
  <c r="F30" i="154"/>
  <c r="M30" i="154" s="1"/>
  <c r="E30" i="154"/>
  <c r="D30" i="154"/>
  <c r="L29" i="154"/>
  <c r="K29" i="154"/>
  <c r="J29" i="154"/>
  <c r="I29" i="154"/>
  <c r="H29" i="154"/>
  <c r="F29" i="154"/>
  <c r="E29" i="154"/>
  <c r="D29" i="154"/>
  <c r="L28" i="154"/>
  <c r="K28" i="154"/>
  <c r="J28" i="154"/>
  <c r="I28" i="154"/>
  <c r="H28" i="154"/>
  <c r="F28" i="154"/>
  <c r="M28" i="154" s="1"/>
  <c r="E28" i="154"/>
  <c r="D28" i="154"/>
  <c r="L27" i="154"/>
  <c r="K27" i="154"/>
  <c r="J27" i="154"/>
  <c r="I27" i="154"/>
  <c r="H27" i="154"/>
  <c r="F27" i="154"/>
  <c r="M27" i="154" s="1"/>
  <c r="E27" i="154"/>
  <c r="D27" i="154"/>
  <c r="L26" i="154"/>
  <c r="K26" i="154"/>
  <c r="J26" i="154"/>
  <c r="I26" i="154"/>
  <c r="H26" i="154"/>
  <c r="F26" i="154"/>
  <c r="E26" i="154"/>
  <c r="D26" i="154"/>
  <c r="L25" i="154"/>
  <c r="K25" i="154"/>
  <c r="J25" i="154"/>
  <c r="I25" i="154"/>
  <c r="H25" i="154"/>
  <c r="F25" i="154"/>
  <c r="E25" i="154"/>
  <c r="D25" i="154"/>
  <c r="L24" i="154"/>
  <c r="K24" i="154"/>
  <c r="J24" i="154"/>
  <c r="I24" i="154"/>
  <c r="H24" i="154"/>
  <c r="F24" i="154"/>
  <c r="E24" i="154"/>
  <c r="D24" i="154"/>
  <c r="L23" i="154"/>
  <c r="K23" i="154"/>
  <c r="J23" i="154"/>
  <c r="I23" i="154"/>
  <c r="H23" i="154"/>
  <c r="F23" i="154"/>
  <c r="M23" i="154" s="1"/>
  <c r="E23" i="154"/>
  <c r="D23" i="154"/>
  <c r="L22" i="154"/>
  <c r="K22" i="154"/>
  <c r="J22" i="154"/>
  <c r="I22" i="154"/>
  <c r="H22" i="154"/>
  <c r="F22" i="154"/>
  <c r="M22" i="154" s="1"/>
  <c r="E22" i="154"/>
  <c r="D22" i="154"/>
  <c r="L21" i="154"/>
  <c r="K21" i="154"/>
  <c r="J21" i="154"/>
  <c r="I21" i="154"/>
  <c r="H21" i="154"/>
  <c r="F21" i="154"/>
  <c r="M21" i="154" s="1"/>
  <c r="E21" i="154"/>
  <c r="D21" i="154"/>
  <c r="L20" i="154"/>
  <c r="K20" i="154"/>
  <c r="J20" i="154"/>
  <c r="I20" i="154"/>
  <c r="H20" i="154"/>
  <c r="F20" i="154"/>
  <c r="M20" i="154" s="1"/>
  <c r="E20" i="154"/>
  <c r="D20" i="154"/>
  <c r="L19" i="154"/>
  <c r="K19" i="154"/>
  <c r="J19" i="154"/>
  <c r="I19" i="154"/>
  <c r="H19" i="154"/>
  <c r="F19" i="154"/>
  <c r="M19" i="154" s="1"/>
  <c r="E19" i="154"/>
  <c r="D19" i="154"/>
  <c r="L18" i="154"/>
  <c r="K18" i="154"/>
  <c r="J18" i="154"/>
  <c r="I18" i="154"/>
  <c r="H18" i="154"/>
  <c r="F18" i="154"/>
  <c r="M18" i="154" s="1"/>
  <c r="E18" i="154"/>
  <c r="D18" i="154"/>
  <c r="L17" i="154"/>
  <c r="K17" i="154"/>
  <c r="J17" i="154"/>
  <c r="I17" i="154"/>
  <c r="H17" i="154"/>
  <c r="F17" i="154"/>
  <c r="M17" i="154" s="1"/>
  <c r="E17" i="154"/>
  <c r="D17" i="154"/>
  <c r="L16" i="154"/>
  <c r="K16" i="154"/>
  <c r="J16" i="154"/>
  <c r="I16" i="154"/>
  <c r="H16" i="154"/>
  <c r="F16" i="154"/>
  <c r="M16" i="154" s="1"/>
  <c r="E16" i="154"/>
  <c r="D16" i="154"/>
  <c r="L15" i="154"/>
  <c r="K15" i="154"/>
  <c r="J15" i="154"/>
  <c r="I15" i="154"/>
  <c r="H15" i="154"/>
  <c r="F15" i="154"/>
  <c r="E15" i="154"/>
  <c r="D15" i="154"/>
  <c r="L14" i="154"/>
  <c r="K14" i="154"/>
  <c r="J14" i="154"/>
  <c r="I14" i="154"/>
  <c r="H14" i="154"/>
  <c r="F14" i="154"/>
  <c r="M14" i="154" s="1"/>
  <c r="E14" i="154"/>
  <c r="D14" i="154"/>
  <c r="L13" i="154"/>
  <c r="K13" i="154"/>
  <c r="J13" i="154"/>
  <c r="I13" i="154"/>
  <c r="H13" i="154"/>
  <c r="F13" i="154"/>
  <c r="E13" i="154"/>
  <c r="D13" i="154"/>
  <c r="L12" i="154"/>
  <c r="K12" i="154"/>
  <c r="J12" i="154"/>
  <c r="I12" i="154"/>
  <c r="H12" i="154"/>
  <c r="F12" i="154"/>
  <c r="M12" i="154" s="1"/>
  <c r="E12" i="154"/>
  <c r="D12" i="154"/>
  <c r="L11" i="154"/>
  <c r="K11" i="154"/>
  <c r="J11" i="154"/>
  <c r="I11" i="154"/>
  <c r="H11" i="154"/>
  <c r="F11" i="154"/>
  <c r="M11" i="154" s="1"/>
  <c r="E11" i="154"/>
  <c r="D11" i="154"/>
  <c r="L10" i="154"/>
  <c r="K10" i="154"/>
  <c r="J10" i="154"/>
  <c r="I10" i="154"/>
  <c r="H10" i="154"/>
  <c r="F10" i="154"/>
  <c r="E10" i="154"/>
  <c r="D10" i="154"/>
  <c r="L9" i="154"/>
  <c r="K9" i="154"/>
  <c r="J9" i="154"/>
  <c r="I9" i="154"/>
  <c r="H9" i="154"/>
  <c r="F9" i="154"/>
  <c r="E9" i="154"/>
  <c r="D9" i="154"/>
  <c r="L8" i="154"/>
  <c r="K8" i="154"/>
  <c r="J8" i="154"/>
  <c r="I8" i="154"/>
  <c r="H8" i="154"/>
  <c r="F8" i="154"/>
  <c r="E8" i="154"/>
  <c r="D8" i="154"/>
  <c r="L7" i="154"/>
  <c r="K7" i="154"/>
  <c r="J7" i="154"/>
  <c r="I7" i="154"/>
  <c r="H7" i="154"/>
  <c r="F7" i="154"/>
  <c r="M7" i="154" s="1"/>
  <c r="E7" i="154"/>
  <c r="D7" i="154"/>
  <c r="A1" i="154"/>
  <c r="N42" i="152"/>
  <c r="M42" i="152"/>
  <c r="L41" i="152"/>
  <c r="K41" i="152"/>
  <c r="J41" i="152"/>
  <c r="I41" i="152"/>
  <c r="H41" i="152"/>
  <c r="G41" i="152"/>
  <c r="F41" i="152"/>
  <c r="M41" i="152" s="1"/>
  <c r="E41" i="152"/>
  <c r="D41" i="152"/>
  <c r="G40" i="152"/>
  <c r="C40" i="152"/>
  <c r="C43" i="152" s="1"/>
  <c r="L39" i="152"/>
  <c r="K39" i="152"/>
  <c r="J39" i="152"/>
  <c r="I39" i="152"/>
  <c r="H39" i="152"/>
  <c r="F39" i="152"/>
  <c r="M39" i="152" s="1"/>
  <c r="E39" i="152"/>
  <c r="D39" i="152"/>
  <c r="L38" i="152"/>
  <c r="K38" i="152"/>
  <c r="J38" i="152"/>
  <c r="I38" i="152"/>
  <c r="H38" i="152"/>
  <c r="F38" i="152"/>
  <c r="E38" i="152"/>
  <c r="D38" i="152"/>
  <c r="L37" i="152"/>
  <c r="K37" i="152"/>
  <c r="J37" i="152"/>
  <c r="I37" i="152"/>
  <c r="H37" i="152"/>
  <c r="F37" i="152"/>
  <c r="M37" i="152" s="1"/>
  <c r="E37" i="152"/>
  <c r="D37" i="152"/>
  <c r="L36" i="152"/>
  <c r="K36" i="152"/>
  <c r="J36" i="152"/>
  <c r="I36" i="152"/>
  <c r="H36" i="152"/>
  <c r="F36" i="152"/>
  <c r="E36" i="152"/>
  <c r="D36" i="152"/>
  <c r="L35" i="152"/>
  <c r="K35" i="152"/>
  <c r="J35" i="152"/>
  <c r="I35" i="152"/>
  <c r="H35" i="152"/>
  <c r="F35" i="152"/>
  <c r="M35" i="152" s="1"/>
  <c r="E35" i="152"/>
  <c r="D35" i="152"/>
  <c r="L34" i="152"/>
  <c r="K34" i="152"/>
  <c r="J34" i="152"/>
  <c r="I34" i="152"/>
  <c r="H34" i="152"/>
  <c r="F34" i="152"/>
  <c r="E34" i="152"/>
  <c r="D34" i="152"/>
  <c r="L33" i="152"/>
  <c r="K33" i="152"/>
  <c r="J33" i="152"/>
  <c r="I33" i="152"/>
  <c r="H33" i="152"/>
  <c r="F33" i="152"/>
  <c r="M33" i="152" s="1"/>
  <c r="E33" i="152"/>
  <c r="D33" i="152"/>
  <c r="L32" i="152"/>
  <c r="K32" i="152"/>
  <c r="J32" i="152"/>
  <c r="I32" i="152"/>
  <c r="H32" i="152"/>
  <c r="F32" i="152"/>
  <c r="M32" i="152" s="1"/>
  <c r="E32" i="152"/>
  <c r="D32" i="152"/>
  <c r="L31" i="152"/>
  <c r="K31" i="152"/>
  <c r="J31" i="152"/>
  <c r="I31" i="152"/>
  <c r="H31" i="152"/>
  <c r="F31" i="152"/>
  <c r="M31" i="152" s="1"/>
  <c r="E31" i="152"/>
  <c r="D31" i="152"/>
  <c r="L30" i="152"/>
  <c r="K30" i="152"/>
  <c r="J30" i="152"/>
  <c r="I30" i="152"/>
  <c r="H30" i="152"/>
  <c r="F30" i="152"/>
  <c r="M30" i="152" s="1"/>
  <c r="E30" i="152"/>
  <c r="D30" i="152"/>
  <c r="L29" i="152"/>
  <c r="K29" i="152"/>
  <c r="J29" i="152"/>
  <c r="I29" i="152"/>
  <c r="H29" i="152"/>
  <c r="F29" i="152"/>
  <c r="E29" i="152"/>
  <c r="D29" i="152"/>
  <c r="L28" i="152"/>
  <c r="K28" i="152"/>
  <c r="J28" i="152"/>
  <c r="I28" i="152"/>
  <c r="H28" i="152"/>
  <c r="F28" i="152"/>
  <c r="M28" i="152" s="1"/>
  <c r="E28" i="152"/>
  <c r="D28" i="152"/>
  <c r="L27" i="152"/>
  <c r="K27" i="152"/>
  <c r="J27" i="152"/>
  <c r="I27" i="152"/>
  <c r="H27" i="152"/>
  <c r="F27" i="152"/>
  <c r="M27" i="152" s="1"/>
  <c r="E27" i="152"/>
  <c r="D27" i="152"/>
  <c r="L26" i="152"/>
  <c r="K26" i="152"/>
  <c r="J26" i="152"/>
  <c r="I26" i="152"/>
  <c r="H26" i="152"/>
  <c r="F26" i="152"/>
  <c r="E26" i="152"/>
  <c r="D26" i="152"/>
  <c r="L25" i="152"/>
  <c r="K25" i="152"/>
  <c r="J25" i="152"/>
  <c r="I25" i="152"/>
  <c r="H25" i="152"/>
  <c r="F25" i="152"/>
  <c r="E25" i="152"/>
  <c r="D25" i="152"/>
  <c r="L24" i="152"/>
  <c r="K24" i="152"/>
  <c r="J24" i="152"/>
  <c r="I24" i="152"/>
  <c r="H24" i="152"/>
  <c r="F24" i="152"/>
  <c r="E24" i="152"/>
  <c r="D24" i="152"/>
  <c r="L23" i="152"/>
  <c r="K23" i="152"/>
  <c r="J23" i="152"/>
  <c r="I23" i="152"/>
  <c r="H23" i="152"/>
  <c r="F23" i="152"/>
  <c r="M23" i="152" s="1"/>
  <c r="E23" i="152"/>
  <c r="D23" i="152"/>
  <c r="L22" i="152"/>
  <c r="K22" i="152"/>
  <c r="J22" i="152"/>
  <c r="I22" i="152"/>
  <c r="H22" i="152"/>
  <c r="F22" i="152"/>
  <c r="E22" i="152"/>
  <c r="D22" i="152"/>
  <c r="L21" i="152"/>
  <c r="K21" i="152"/>
  <c r="J21" i="152"/>
  <c r="I21" i="152"/>
  <c r="H21" i="152"/>
  <c r="F21" i="152"/>
  <c r="M21" i="152" s="1"/>
  <c r="E21" i="152"/>
  <c r="D21" i="152"/>
  <c r="L20" i="152"/>
  <c r="K20" i="152"/>
  <c r="J20" i="152"/>
  <c r="I20" i="152"/>
  <c r="H20" i="152"/>
  <c r="F20" i="152"/>
  <c r="E20" i="152"/>
  <c r="D20" i="152"/>
  <c r="L19" i="152"/>
  <c r="K19" i="152"/>
  <c r="J19" i="152"/>
  <c r="I19" i="152"/>
  <c r="H19" i="152"/>
  <c r="F19" i="152"/>
  <c r="E19" i="152"/>
  <c r="D19" i="152"/>
  <c r="L18" i="152"/>
  <c r="K18" i="152"/>
  <c r="J18" i="152"/>
  <c r="I18" i="152"/>
  <c r="H18" i="152"/>
  <c r="F18" i="152"/>
  <c r="M18" i="152" s="1"/>
  <c r="E18" i="152"/>
  <c r="D18" i="152"/>
  <c r="L17" i="152"/>
  <c r="K17" i="152"/>
  <c r="J17" i="152"/>
  <c r="I17" i="152"/>
  <c r="H17" i="152"/>
  <c r="F17" i="152"/>
  <c r="M17" i="152" s="1"/>
  <c r="E17" i="152"/>
  <c r="D17" i="152"/>
  <c r="L16" i="152"/>
  <c r="K16" i="152"/>
  <c r="J16" i="152"/>
  <c r="I16" i="152"/>
  <c r="H16" i="152"/>
  <c r="F16" i="152"/>
  <c r="M16" i="152" s="1"/>
  <c r="E16" i="152"/>
  <c r="D16" i="152"/>
  <c r="L15" i="152"/>
  <c r="K15" i="152"/>
  <c r="J15" i="152"/>
  <c r="I15" i="152"/>
  <c r="H15" i="152"/>
  <c r="F15" i="152"/>
  <c r="M15" i="152" s="1"/>
  <c r="E15" i="152"/>
  <c r="D15" i="152"/>
  <c r="L14" i="152"/>
  <c r="K14" i="152"/>
  <c r="J14" i="152"/>
  <c r="I14" i="152"/>
  <c r="H14" i="152"/>
  <c r="F14" i="152"/>
  <c r="M14" i="152" s="1"/>
  <c r="E14" i="152"/>
  <c r="D14" i="152"/>
  <c r="L13" i="152"/>
  <c r="K13" i="152"/>
  <c r="J13" i="152"/>
  <c r="I13" i="152"/>
  <c r="H13" i="152"/>
  <c r="F13" i="152"/>
  <c r="E13" i="152"/>
  <c r="D13" i="152"/>
  <c r="L12" i="152"/>
  <c r="K12" i="152"/>
  <c r="J12" i="152"/>
  <c r="I12" i="152"/>
  <c r="H12" i="152"/>
  <c r="F12" i="152"/>
  <c r="E12" i="152"/>
  <c r="D12" i="152"/>
  <c r="L11" i="152"/>
  <c r="K11" i="152"/>
  <c r="J11" i="152"/>
  <c r="I11" i="152"/>
  <c r="H11" i="152"/>
  <c r="F11" i="152"/>
  <c r="E11" i="152"/>
  <c r="D11" i="152"/>
  <c r="L10" i="152"/>
  <c r="K10" i="152"/>
  <c r="J10" i="152"/>
  <c r="I10" i="152"/>
  <c r="H10" i="152"/>
  <c r="F10" i="152"/>
  <c r="E10" i="152"/>
  <c r="D10" i="152"/>
  <c r="L9" i="152"/>
  <c r="K9" i="152"/>
  <c r="J9" i="152"/>
  <c r="I9" i="152"/>
  <c r="H9" i="152"/>
  <c r="F9" i="152"/>
  <c r="M9" i="152" s="1"/>
  <c r="E9" i="152"/>
  <c r="D9" i="152"/>
  <c r="L8" i="152"/>
  <c r="K8" i="152"/>
  <c r="J8" i="152"/>
  <c r="I8" i="152"/>
  <c r="H8" i="152"/>
  <c r="F8" i="152"/>
  <c r="M8" i="152" s="1"/>
  <c r="E8" i="152"/>
  <c r="D8" i="152"/>
  <c r="L7" i="152"/>
  <c r="K7" i="152"/>
  <c r="J7" i="152"/>
  <c r="I7" i="152"/>
  <c r="H7" i="152"/>
  <c r="F7" i="152"/>
  <c r="E7" i="152"/>
  <c r="D7" i="152"/>
  <c r="A1" i="152"/>
  <c r="C43" i="151"/>
  <c r="N42" i="151"/>
  <c r="M42" i="151"/>
  <c r="L41" i="151"/>
  <c r="K41" i="151"/>
  <c r="J41" i="151"/>
  <c r="I41" i="151"/>
  <c r="H41" i="151"/>
  <c r="G41" i="151"/>
  <c r="F41" i="151"/>
  <c r="E41" i="151"/>
  <c r="D41" i="151"/>
  <c r="G40" i="151"/>
  <c r="C40" i="151"/>
  <c r="L39" i="151"/>
  <c r="K39" i="151"/>
  <c r="J39" i="151"/>
  <c r="I39" i="151"/>
  <c r="H39" i="151"/>
  <c r="F39" i="151"/>
  <c r="M39" i="151" s="1"/>
  <c r="E39" i="151"/>
  <c r="D39" i="151"/>
  <c r="L38" i="151"/>
  <c r="K38" i="151"/>
  <c r="J38" i="151"/>
  <c r="I38" i="151"/>
  <c r="H38" i="151"/>
  <c r="F38" i="151"/>
  <c r="E38" i="151"/>
  <c r="D38" i="151"/>
  <c r="L37" i="151"/>
  <c r="K37" i="151"/>
  <c r="J37" i="151"/>
  <c r="I37" i="151"/>
  <c r="H37" i="151"/>
  <c r="F37" i="151"/>
  <c r="M37" i="151" s="1"/>
  <c r="E37" i="151"/>
  <c r="D37" i="151"/>
  <c r="L36" i="151"/>
  <c r="K36" i="151"/>
  <c r="J36" i="151"/>
  <c r="I36" i="151"/>
  <c r="H36" i="151"/>
  <c r="F36" i="151"/>
  <c r="E36" i="151"/>
  <c r="D36" i="151"/>
  <c r="L35" i="151"/>
  <c r="K35" i="151"/>
  <c r="J35" i="151"/>
  <c r="I35" i="151"/>
  <c r="H35" i="151"/>
  <c r="F35" i="151"/>
  <c r="E35" i="151"/>
  <c r="D35" i="151"/>
  <c r="L34" i="151"/>
  <c r="K34" i="151"/>
  <c r="J34" i="151"/>
  <c r="I34" i="151"/>
  <c r="H34" i="151"/>
  <c r="F34" i="151"/>
  <c r="M34" i="151" s="1"/>
  <c r="E34" i="151"/>
  <c r="D34" i="151"/>
  <c r="L33" i="151"/>
  <c r="K33" i="151"/>
  <c r="J33" i="151"/>
  <c r="I33" i="151"/>
  <c r="H33" i="151"/>
  <c r="F33" i="151"/>
  <c r="M33" i="151" s="1"/>
  <c r="E33" i="151"/>
  <c r="D33" i="151"/>
  <c r="L32" i="151"/>
  <c r="K32" i="151"/>
  <c r="J32" i="151"/>
  <c r="I32" i="151"/>
  <c r="H32" i="151"/>
  <c r="F32" i="151"/>
  <c r="E32" i="151"/>
  <c r="D32" i="151"/>
  <c r="L31" i="151"/>
  <c r="K31" i="151"/>
  <c r="J31" i="151"/>
  <c r="I31" i="151"/>
  <c r="H31" i="151"/>
  <c r="F31" i="151"/>
  <c r="M31" i="151" s="1"/>
  <c r="E31" i="151"/>
  <c r="D31" i="151"/>
  <c r="L30" i="151"/>
  <c r="K30" i="151"/>
  <c r="J30" i="151"/>
  <c r="I30" i="151"/>
  <c r="H30" i="151"/>
  <c r="F30" i="151"/>
  <c r="M30" i="151" s="1"/>
  <c r="E30" i="151"/>
  <c r="D30" i="151"/>
  <c r="L29" i="151"/>
  <c r="K29" i="151"/>
  <c r="J29" i="151"/>
  <c r="I29" i="151"/>
  <c r="H29" i="151"/>
  <c r="F29" i="151"/>
  <c r="E29" i="151"/>
  <c r="D29" i="151"/>
  <c r="L28" i="151"/>
  <c r="K28" i="151"/>
  <c r="J28" i="151"/>
  <c r="I28" i="151"/>
  <c r="H28" i="151"/>
  <c r="F28" i="151"/>
  <c r="M28" i="151" s="1"/>
  <c r="E28" i="151"/>
  <c r="D28" i="151"/>
  <c r="L27" i="151"/>
  <c r="K27" i="151"/>
  <c r="J27" i="151"/>
  <c r="I27" i="151"/>
  <c r="H27" i="151"/>
  <c r="F27" i="151"/>
  <c r="M27" i="151" s="1"/>
  <c r="E27" i="151"/>
  <c r="D27" i="151"/>
  <c r="L26" i="151"/>
  <c r="K26" i="151"/>
  <c r="J26" i="151"/>
  <c r="I26" i="151"/>
  <c r="H26" i="151"/>
  <c r="F26" i="151"/>
  <c r="E26" i="151"/>
  <c r="D26" i="151"/>
  <c r="L25" i="151"/>
  <c r="K25" i="151"/>
  <c r="J25" i="151"/>
  <c r="I25" i="151"/>
  <c r="H25" i="151"/>
  <c r="F25" i="151"/>
  <c r="E25" i="151"/>
  <c r="D25" i="151"/>
  <c r="L24" i="151"/>
  <c r="K24" i="151"/>
  <c r="J24" i="151"/>
  <c r="I24" i="151"/>
  <c r="H24" i="151"/>
  <c r="F24" i="151"/>
  <c r="E24" i="151"/>
  <c r="D24" i="151"/>
  <c r="L23" i="151"/>
  <c r="K23" i="151"/>
  <c r="J23" i="151"/>
  <c r="I23" i="151"/>
  <c r="H23" i="151"/>
  <c r="F23" i="151"/>
  <c r="M23" i="151" s="1"/>
  <c r="E23" i="151"/>
  <c r="D23" i="151"/>
  <c r="L22" i="151"/>
  <c r="K22" i="151"/>
  <c r="J22" i="151"/>
  <c r="I22" i="151"/>
  <c r="H22" i="151"/>
  <c r="F22" i="151"/>
  <c r="M22" i="151" s="1"/>
  <c r="E22" i="151"/>
  <c r="D22" i="151"/>
  <c r="L21" i="151"/>
  <c r="K21" i="151"/>
  <c r="J21" i="151"/>
  <c r="I21" i="151"/>
  <c r="H21" i="151"/>
  <c r="F21" i="151"/>
  <c r="M21" i="151" s="1"/>
  <c r="E21" i="151"/>
  <c r="D21" i="151"/>
  <c r="L20" i="151"/>
  <c r="K20" i="151"/>
  <c r="J20" i="151"/>
  <c r="I20" i="151"/>
  <c r="H20" i="151"/>
  <c r="F20" i="151"/>
  <c r="M20" i="151" s="1"/>
  <c r="E20" i="151"/>
  <c r="D20" i="151"/>
  <c r="L19" i="151"/>
  <c r="K19" i="151"/>
  <c r="J19" i="151"/>
  <c r="I19" i="151"/>
  <c r="H19" i="151"/>
  <c r="F19" i="151"/>
  <c r="M19" i="151" s="1"/>
  <c r="E19" i="151"/>
  <c r="D19" i="151"/>
  <c r="L18" i="151"/>
  <c r="K18" i="151"/>
  <c r="J18" i="151"/>
  <c r="I18" i="151"/>
  <c r="H18" i="151"/>
  <c r="F18" i="151"/>
  <c r="M18" i="151" s="1"/>
  <c r="E18" i="151"/>
  <c r="D18" i="151"/>
  <c r="L17" i="151"/>
  <c r="K17" i="151"/>
  <c r="J17" i="151"/>
  <c r="I17" i="151"/>
  <c r="H17" i="151"/>
  <c r="F17" i="151"/>
  <c r="E17" i="151"/>
  <c r="D17" i="151"/>
  <c r="L16" i="151"/>
  <c r="K16" i="151"/>
  <c r="J16" i="151"/>
  <c r="I16" i="151"/>
  <c r="H16" i="151"/>
  <c r="F16" i="151"/>
  <c r="M16" i="151" s="1"/>
  <c r="E16" i="151"/>
  <c r="D16" i="151"/>
  <c r="L15" i="151"/>
  <c r="K15" i="151"/>
  <c r="J15" i="151"/>
  <c r="I15" i="151"/>
  <c r="H15" i="151"/>
  <c r="F15" i="151"/>
  <c r="M15" i="151" s="1"/>
  <c r="E15" i="151"/>
  <c r="D15" i="151"/>
  <c r="L14" i="151"/>
  <c r="K14" i="151"/>
  <c r="J14" i="151"/>
  <c r="I14" i="151"/>
  <c r="H14" i="151"/>
  <c r="F14" i="151"/>
  <c r="M14" i="151" s="1"/>
  <c r="E14" i="151"/>
  <c r="D14" i="151"/>
  <c r="L13" i="151"/>
  <c r="K13" i="151"/>
  <c r="J13" i="151"/>
  <c r="I13" i="151"/>
  <c r="H13" i="151"/>
  <c r="F13" i="151"/>
  <c r="M13" i="151" s="1"/>
  <c r="E13" i="151"/>
  <c r="D13" i="151"/>
  <c r="L12" i="151"/>
  <c r="K12" i="151"/>
  <c r="J12" i="151"/>
  <c r="I12" i="151"/>
  <c r="H12" i="151"/>
  <c r="F12" i="151"/>
  <c r="M12" i="151" s="1"/>
  <c r="E12" i="151"/>
  <c r="D12" i="151"/>
  <c r="L11" i="151"/>
  <c r="K11" i="151"/>
  <c r="J11" i="151"/>
  <c r="I11" i="151"/>
  <c r="H11" i="151"/>
  <c r="F11" i="151"/>
  <c r="M11" i="151" s="1"/>
  <c r="E11" i="151"/>
  <c r="D11" i="151"/>
  <c r="L10" i="151"/>
  <c r="K10" i="151"/>
  <c r="J10" i="151"/>
  <c r="I10" i="151"/>
  <c r="H10" i="151"/>
  <c r="F10" i="151"/>
  <c r="M10" i="151" s="1"/>
  <c r="E10" i="151"/>
  <c r="D10" i="151"/>
  <c r="L9" i="151"/>
  <c r="K9" i="151"/>
  <c r="J9" i="151"/>
  <c r="I9" i="151"/>
  <c r="H9" i="151"/>
  <c r="F9" i="151"/>
  <c r="M9" i="151" s="1"/>
  <c r="E9" i="151"/>
  <c r="D9" i="151"/>
  <c r="L8" i="151"/>
  <c r="K8" i="151"/>
  <c r="J8" i="151"/>
  <c r="I8" i="151"/>
  <c r="H8" i="151"/>
  <c r="F8" i="151"/>
  <c r="E8" i="151"/>
  <c r="D8" i="151"/>
  <c r="L7" i="151"/>
  <c r="K7" i="151"/>
  <c r="J7" i="151"/>
  <c r="I7" i="151"/>
  <c r="H7" i="151"/>
  <c r="F7" i="151"/>
  <c r="E7" i="151"/>
  <c r="D7" i="151"/>
  <c r="A1" i="151"/>
  <c r="N42" i="149"/>
  <c r="M42" i="149"/>
  <c r="L41" i="149"/>
  <c r="K41" i="149"/>
  <c r="J41" i="149"/>
  <c r="I41" i="149"/>
  <c r="H41" i="149"/>
  <c r="F41" i="149"/>
  <c r="M41" i="149" s="1"/>
  <c r="E41" i="149"/>
  <c r="D41" i="149"/>
  <c r="G40" i="149"/>
  <c r="G43" i="149" s="1"/>
  <c r="C40" i="149"/>
  <c r="C43" i="149" s="1"/>
  <c r="L39" i="149"/>
  <c r="K39" i="149"/>
  <c r="J39" i="149"/>
  <c r="I39" i="149"/>
  <c r="H39" i="149"/>
  <c r="F39" i="149"/>
  <c r="E39" i="149"/>
  <c r="D39" i="149"/>
  <c r="L38" i="149"/>
  <c r="K38" i="149"/>
  <c r="J38" i="149"/>
  <c r="I38" i="149"/>
  <c r="H38" i="149"/>
  <c r="F38" i="149"/>
  <c r="E38" i="149"/>
  <c r="D38" i="149"/>
  <c r="L37" i="149"/>
  <c r="K37" i="149"/>
  <c r="J37" i="149"/>
  <c r="I37" i="149"/>
  <c r="H37" i="149"/>
  <c r="F37" i="149"/>
  <c r="M37" i="149" s="1"/>
  <c r="E37" i="149"/>
  <c r="D37" i="149"/>
  <c r="L36" i="149"/>
  <c r="K36" i="149"/>
  <c r="J36" i="149"/>
  <c r="I36" i="149"/>
  <c r="H36" i="149"/>
  <c r="F36" i="149"/>
  <c r="M36" i="149" s="1"/>
  <c r="E36" i="149"/>
  <c r="D36" i="149"/>
  <c r="L35" i="149"/>
  <c r="K35" i="149"/>
  <c r="J35" i="149"/>
  <c r="I35" i="149"/>
  <c r="H35" i="149"/>
  <c r="F35" i="149"/>
  <c r="E35" i="149"/>
  <c r="D35" i="149"/>
  <c r="L34" i="149"/>
  <c r="K34" i="149"/>
  <c r="J34" i="149"/>
  <c r="I34" i="149"/>
  <c r="H34" i="149"/>
  <c r="F34" i="149"/>
  <c r="M34" i="149" s="1"/>
  <c r="E34" i="149"/>
  <c r="D34" i="149"/>
  <c r="L33" i="149"/>
  <c r="K33" i="149"/>
  <c r="J33" i="149"/>
  <c r="I33" i="149"/>
  <c r="H33" i="149"/>
  <c r="F33" i="149"/>
  <c r="N33" i="149" s="1"/>
  <c r="E33" i="149"/>
  <c r="D33" i="149"/>
  <c r="L32" i="149"/>
  <c r="K32" i="149"/>
  <c r="J32" i="149"/>
  <c r="I32" i="149"/>
  <c r="H32" i="149"/>
  <c r="F32" i="149"/>
  <c r="M32" i="149" s="1"/>
  <c r="E32" i="149"/>
  <c r="D32" i="149"/>
  <c r="L31" i="149"/>
  <c r="K31" i="149"/>
  <c r="J31" i="149"/>
  <c r="I31" i="149"/>
  <c r="H31" i="149"/>
  <c r="F31" i="149"/>
  <c r="M31" i="149" s="1"/>
  <c r="E31" i="149"/>
  <c r="D31" i="149"/>
  <c r="L30" i="149"/>
  <c r="K30" i="149"/>
  <c r="J30" i="149"/>
  <c r="I30" i="149"/>
  <c r="H30" i="149"/>
  <c r="F30" i="149"/>
  <c r="M30" i="149" s="1"/>
  <c r="E30" i="149"/>
  <c r="D30" i="149"/>
  <c r="L29" i="149"/>
  <c r="K29" i="149"/>
  <c r="J29" i="149"/>
  <c r="I29" i="149"/>
  <c r="H29" i="149"/>
  <c r="F29" i="149"/>
  <c r="M29" i="149" s="1"/>
  <c r="E29" i="149"/>
  <c r="D29" i="149"/>
  <c r="L28" i="149"/>
  <c r="K28" i="149"/>
  <c r="J28" i="149"/>
  <c r="I28" i="149"/>
  <c r="H28" i="149"/>
  <c r="F28" i="149"/>
  <c r="M28" i="149" s="1"/>
  <c r="E28" i="149"/>
  <c r="D28" i="149"/>
  <c r="L27" i="149"/>
  <c r="K27" i="149"/>
  <c r="J27" i="149"/>
  <c r="I27" i="149"/>
  <c r="H27" i="149"/>
  <c r="F27" i="149"/>
  <c r="M27" i="149" s="1"/>
  <c r="E27" i="149"/>
  <c r="D27" i="149"/>
  <c r="L26" i="149"/>
  <c r="K26" i="149"/>
  <c r="J26" i="149"/>
  <c r="I26" i="149"/>
  <c r="H26" i="149"/>
  <c r="F26" i="149"/>
  <c r="E26" i="149"/>
  <c r="D26" i="149"/>
  <c r="L25" i="149"/>
  <c r="K25" i="149"/>
  <c r="J25" i="149"/>
  <c r="I25" i="149"/>
  <c r="H25" i="149"/>
  <c r="F25" i="149"/>
  <c r="M25" i="149" s="1"/>
  <c r="E25" i="149"/>
  <c r="D25" i="149"/>
  <c r="L24" i="149"/>
  <c r="K24" i="149"/>
  <c r="J24" i="149"/>
  <c r="I24" i="149"/>
  <c r="H24" i="149"/>
  <c r="F24" i="149"/>
  <c r="E24" i="149"/>
  <c r="D24" i="149"/>
  <c r="L23" i="149"/>
  <c r="K23" i="149"/>
  <c r="J23" i="149"/>
  <c r="I23" i="149"/>
  <c r="H23" i="149"/>
  <c r="F23" i="149"/>
  <c r="E23" i="149"/>
  <c r="D23" i="149"/>
  <c r="L22" i="149"/>
  <c r="K22" i="149"/>
  <c r="J22" i="149"/>
  <c r="I22" i="149"/>
  <c r="H22" i="149"/>
  <c r="F22" i="149"/>
  <c r="E22" i="149"/>
  <c r="D22" i="149"/>
  <c r="M21" i="149"/>
  <c r="L21" i="149"/>
  <c r="K21" i="149"/>
  <c r="J21" i="149"/>
  <c r="I21" i="149"/>
  <c r="H21" i="149"/>
  <c r="F21" i="149"/>
  <c r="E21" i="149"/>
  <c r="D21" i="149"/>
  <c r="N21" i="149" s="1"/>
  <c r="L20" i="149"/>
  <c r="K20" i="149"/>
  <c r="J20" i="149"/>
  <c r="I20" i="149"/>
  <c r="H20" i="149"/>
  <c r="F20" i="149"/>
  <c r="M20" i="149" s="1"/>
  <c r="E20" i="149"/>
  <c r="D20" i="149"/>
  <c r="L19" i="149"/>
  <c r="K19" i="149"/>
  <c r="J19" i="149"/>
  <c r="I19" i="149"/>
  <c r="H19" i="149"/>
  <c r="F19" i="149"/>
  <c r="M19" i="149" s="1"/>
  <c r="E19" i="149"/>
  <c r="D19" i="149"/>
  <c r="L18" i="149"/>
  <c r="K18" i="149"/>
  <c r="J18" i="149"/>
  <c r="I18" i="149"/>
  <c r="H18" i="149"/>
  <c r="F18" i="149"/>
  <c r="M18" i="149" s="1"/>
  <c r="E18" i="149"/>
  <c r="D18" i="149"/>
  <c r="L17" i="149"/>
  <c r="K17" i="149"/>
  <c r="J17" i="149"/>
  <c r="I17" i="149"/>
  <c r="H17" i="149"/>
  <c r="F17" i="149"/>
  <c r="E17" i="149"/>
  <c r="D17" i="149"/>
  <c r="L16" i="149"/>
  <c r="K16" i="149"/>
  <c r="J16" i="149"/>
  <c r="I16" i="149"/>
  <c r="H16" i="149"/>
  <c r="F16" i="149"/>
  <c r="M16" i="149" s="1"/>
  <c r="E16" i="149"/>
  <c r="D16" i="149"/>
  <c r="L15" i="149"/>
  <c r="K15" i="149"/>
  <c r="J15" i="149"/>
  <c r="I15" i="149"/>
  <c r="H15" i="149"/>
  <c r="F15" i="149"/>
  <c r="E15" i="149"/>
  <c r="D15" i="149"/>
  <c r="L14" i="149"/>
  <c r="K14" i="149"/>
  <c r="J14" i="149"/>
  <c r="I14" i="149"/>
  <c r="H14" i="149"/>
  <c r="F14" i="149"/>
  <c r="M14" i="149" s="1"/>
  <c r="E14" i="149"/>
  <c r="D14" i="149"/>
  <c r="L13" i="149"/>
  <c r="K13" i="149"/>
  <c r="J13" i="149"/>
  <c r="I13" i="149"/>
  <c r="H13" i="149"/>
  <c r="F13" i="149"/>
  <c r="M13" i="149" s="1"/>
  <c r="E13" i="149"/>
  <c r="D13" i="149"/>
  <c r="L12" i="149"/>
  <c r="K12" i="149"/>
  <c r="J12" i="149"/>
  <c r="I12" i="149"/>
  <c r="H12" i="149"/>
  <c r="F12" i="149"/>
  <c r="M12" i="149" s="1"/>
  <c r="E12" i="149"/>
  <c r="D12" i="149"/>
  <c r="L11" i="149"/>
  <c r="K11" i="149"/>
  <c r="J11" i="149"/>
  <c r="I11" i="149"/>
  <c r="H11" i="149"/>
  <c r="F11" i="149"/>
  <c r="M11" i="149" s="1"/>
  <c r="E11" i="149"/>
  <c r="D11" i="149"/>
  <c r="L10" i="149"/>
  <c r="K10" i="149"/>
  <c r="J10" i="149"/>
  <c r="I10" i="149"/>
  <c r="H10" i="149"/>
  <c r="F10" i="149"/>
  <c r="E10" i="149"/>
  <c r="D10" i="149"/>
  <c r="L9" i="149"/>
  <c r="K9" i="149"/>
  <c r="J9" i="149"/>
  <c r="I9" i="149"/>
  <c r="H9" i="149"/>
  <c r="F9" i="149"/>
  <c r="E9" i="149"/>
  <c r="D9" i="149"/>
  <c r="L8" i="149"/>
  <c r="K8" i="149"/>
  <c r="J8" i="149"/>
  <c r="I8" i="149"/>
  <c r="H8" i="149"/>
  <c r="F8" i="149"/>
  <c r="M8" i="149" s="1"/>
  <c r="E8" i="149"/>
  <c r="D8" i="149"/>
  <c r="L7" i="149"/>
  <c r="K7" i="149"/>
  <c r="J7" i="149"/>
  <c r="I7" i="149"/>
  <c r="H7" i="149"/>
  <c r="F7" i="149"/>
  <c r="M7" i="149" s="1"/>
  <c r="E7" i="149"/>
  <c r="D7" i="149"/>
  <c r="A1" i="149"/>
  <c r="N42" i="148"/>
  <c r="M42" i="148"/>
  <c r="L41" i="148"/>
  <c r="K41" i="148"/>
  <c r="J41" i="148"/>
  <c r="I41" i="148"/>
  <c r="H41" i="148"/>
  <c r="G41" i="148"/>
  <c r="F41" i="148"/>
  <c r="E41" i="148"/>
  <c r="D41" i="148"/>
  <c r="G40" i="148"/>
  <c r="C40" i="148"/>
  <c r="C43" i="148" s="1"/>
  <c r="L39" i="148"/>
  <c r="K39" i="148"/>
  <c r="J39" i="148"/>
  <c r="I39" i="148"/>
  <c r="H39" i="148"/>
  <c r="F39" i="148"/>
  <c r="M39" i="148" s="1"/>
  <c r="E39" i="148"/>
  <c r="D39" i="148"/>
  <c r="L38" i="148"/>
  <c r="K38" i="148"/>
  <c r="J38" i="148"/>
  <c r="I38" i="148"/>
  <c r="H38" i="148"/>
  <c r="F38" i="148"/>
  <c r="E38" i="148"/>
  <c r="D38" i="148"/>
  <c r="L37" i="148"/>
  <c r="K37" i="148"/>
  <c r="J37" i="148"/>
  <c r="I37" i="148"/>
  <c r="H37" i="148"/>
  <c r="F37" i="148"/>
  <c r="E37" i="148"/>
  <c r="D37" i="148"/>
  <c r="L36" i="148"/>
  <c r="K36" i="148"/>
  <c r="J36" i="148"/>
  <c r="I36" i="148"/>
  <c r="H36" i="148"/>
  <c r="F36" i="148"/>
  <c r="M36" i="148" s="1"/>
  <c r="E36" i="148"/>
  <c r="D36" i="148"/>
  <c r="L35" i="148"/>
  <c r="K35" i="148"/>
  <c r="J35" i="148"/>
  <c r="I35" i="148"/>
  <c r="H35" i="148"/>
  <c r="F35" i="148"/>
  <c r="E35" i="148"/>
  <c r="D35" i="148"/>
  <c r="L34" i="148"/>
  <c r="K34" i="148"/>
  <c r="J34" i="148"/>
  <c r="I34" i="148"/>
  <c r="H34" i="148"/>
  <c r="F34" i="148"/>
  <c r="M34" i="148" s="1"/>
  <c r="E34" i="148"/>
  <c r="D34" i="148"/>
  <c r="L33" i="148"/>
  <c r="K33" i="148"/>
  <c r="J33" i="148"/>
  <c r="I33" i="148"/>
  <c r="H33" i="148"/>
  <c r="F33" i="148"/>
  <c r="E33" i="148"/>
  <c r="D33" i="148"/>
  <c r="L32" i="148"/>
  <c r="K32" i="148"/>
  <c r="J32" i="148"/>
  <c r="I32" i="148"/>
  <c r="H32" i="148"/>
  <c r="F32" i="148"/>
  <c r="E32" i="148"/>
  <c r="D32" i="148"/>
  <c r="L31" i="148"/>
  <c r="K31" i="148"/>
  <c r="J31" i="148"/>
  <c r="I31" i="148"/>
  <c r="H31" i="148"/>
  <c r="F31" i="148"/>
  <c r="E31" i="148"/>
  <c r="D31" i="148"/>
  <c r="L30" i="148"/>
  <c r="K30" i="148"/>
  <c r="J30" i="148"/>
  <c r="I30" i="148"/>
  <c r="H30" i="148"/>
  <c r="F30" i="148"/>
  <c r="E30" i="148"/>
  <c r="D30" i="148"/>
  <c r="L29" i="148"/>
  <c r="K29" i="148"/>
  <c r="J29" i="148"/>
  <c r="I29" i="148"/>
  <c r="H29" i="148"/>
  <c r="F29" i="148"/>
  <c r="M29" i="148" s="1"/>
  <c r="E29" i="148"/>
  <c r="D29" i="148"/>
  <c r="L28" i="148"/>
  <c r="K28" i="148"/>
  <c r="J28" i="148"/>
  <c r="I28" i="148"/>
  <c r="H28" i="148"/>
  <c r="F28" i="148"/>
  <c r="M28" i="148" s="1"/>
  <c r="E28" i="148"/>
  <c r="D28" i="148"/>
  <c r="L27" i="148"/>
  <c r="K27" i="148"/>
  <c r="J27" i="148"/>
  <c r="I27" i="148"/>
  <c r="H27" i="148"/>
  <c r="F27" i="148"/>
  <c r="E27" i="148"/>
  <c r="D27" i="148"/>
  <c r="L26" i="148"/>
  <c r="K26" i="148"/>
  <c r="J26" i="148"/>
  <c r="I26" i="148"/>
  <c r="H26" i="148"/>
  <c r="F26" i="148"/>
  <c r="E26" i="148"/>
  <c r="D26" i="148"/>
  <c r="L25" i="148"/>
  <c r="K25" i="148"/>
  <c r="J25" i="148"/>
  <c r="I25" i="148"/>
  <c r="H25" i="148"/>
  <c r="F25" i="148"/>
  <c r="M25" i="148" s="1"/>
  <c r="E25" i="148"/>
  <c r="D25" i="148"/>
  <c r="L24" i="148"/>
  <c r="K24" i="148"/>
  <c r="J24" i="148"/>
  <c r="I24" i="148"/>
  <c r="H24" i="148"/>
  <c r="F24" i="148"/>
  <c r="M24" i="148" s="1"/>
  <c r="E24" i="148"/>
  <c r="D24" i="148"/>
  <c r="L23" i="148"/>
  <c r="K23" i="148"/>
  <c r="J23" i="148"/>
  <c r="I23" i="148"/>
  <c r="H23" i="148"/>
  <c r="F23" i="148"/>
  <c r="M23" i="148" s="1"/>
  <c r="E23" i="148"/>
  <c r="D23" i="148"/>
  <c r="L22" i="148"/>
  <c r="K22" i="148"/>
  <c r="J22" i="148"/>
  <c r="I22" i="148"/>
  <c r="H22" i="148"/>
  <c r="F22" i="148"/>
  <c r="M22" i="148" s="1"/>
  <c r="E22" i="148"/>
  <c r="D22" i="148"/>
  <c r="L21" i="148"/>
  <c r="K21" i="148"/>
  <c r="J21" i="148"/>
  <c r="I21" i="148"/>
  <c r="H21" i="148"/>
  <c r="F21" i="148"/>
  <c r="E21" i="148"/>
  <c r="D21" i="148"/>
  <c r="L20" i="148"/>
  <c r="K20" i="148"/>
  <c r="J20" i="148"/>
  <c r="I20" i="148"/>
  <c r="H20" i="148"/>
  <c r="F20" i="148"/>
  <c r="M20" i="148" s="1"/>
  <c r="E20" i="148"/>
  <c r="D20" i="148"/>
  <c r="L19" i="148"/>
  <c r="K19" i="148"/>
  <c r="J19" i="148"/>
  <c r="I19" i="148"/>
  <c r="H19" i="148"/>
  <c r="F19" i="148"/>
  <c r="E19" i="148"/>
  <c r="D19" i="148"/>
  <c r="L18" i="148"/>
  <c r="K18" i="148"/>
  <c r="J18" i="148"/>
  <c r="I18" i="148"/>
  <c r="H18" i="148"/>
  <c r="F18" i="148"/>
  <c r="M18" i="148" s="1"/>
  <c r="E18" i="148"/>
  <c r="D18" i="148"/>
  <c r="L17" i="148"/>
  <c r="K17" i="148"/>
  <c r="J17" i="148"/>
  <c r="I17" i="148"/>
  <c r="H17" i="148"/>
  <c r="F17" i="148"/>
  <c r="M17" i="148" s="1"/>
  <c r="E17" i="148"/>
  <c r="D17" i="148"/>
  <c r="L16" i="148"/>
  <c r="K16" i="148"/>
  <c r="J16" i="148"/>
  <c r="I16" i="148"/>
  <c r="H16" i="148"/>
  <c r="F16" i="148"/>
  <c r="E16" i="148"/>
  <c r="D16" i="148"/>
  <c r="L15" i="148"/>
  <c r="K15" i="148"/>
  <c r="J15" i="148"/>
  <c r="I15" i="148"/>
  <c r="H15" i="148"/>
  <c r="F15" i="148"/>
  <c r="M15" i="148" s="1"/>
  <c r="E15" i="148"/>
  <c r="D15" i="148"/>
  <c r="L14" i="148"/>
  <c r="K14" i="148"/>
  <c r="J14" i="148"/>
  <c r="I14" i="148"/>
  <c r="H14" i="148"/>
  <c r="F14" i="148"/>
  <c r="M14" i="148" s="1"/>
  <c r="E14" i="148"/>
  <c r="D14" i="148"/>
  <c r="L13" i="148"/>
  <c r="K13" i="148"/>
  <c r="J13" i="148"/>
  <c r="I13" i="148"/>
  <c r="H13" i="148"/>
  <c r="F13" i="148"/>
  <c r="M13" i="148" s="1"/>
  <c r="E13" i="148"/>
  <c r="D13" i="148"/>
  <c r="L12" i="148"/>
  <c r="K12" i="148"/>
  <c r="J12" i="148"/>
  <c r="I12" i="148"/>
  <c r="H12" i="148"/>
  <c r="F12" i="148"/>
  <c r="M12" i="148" s="1"/>
  <c r="E12" i="148"/>
  <c r="D12" i="148"/>
  <c r="L11" i="148"/>
  <c r="K11" i="148"/>
  <c r="J11" i="148"/>
  <c r="I11" i="148"/>
  <c r="H11" i="148"/>
  <c r="F11" i="148"/>
  <c r="M11" i="148" s="1"/>
  <c r="E11" i="148"/>
  <c r="D11" i="148"/>
  <c r="L10" i="148"/>
  <c r="K10" i="148"/>
  <c r="J10" i="148"/>
  <c r="I10" i="148"/>
  <c r="H10" i="148"/>
  <c r="F10" i="148"/>
  <c r="N10" i="148" s="1"/>
  <c r="E10" i="148"/>
  <c r="D10" i="148"/>
  <c r="L9" i="148"/>
  <c r="K9" i="148"/>
  <c r="J9" i="148"/>
  <c r="I9" i="148"/>
  <c r="H9" i="148"/>
  <c r="F9" i="148"/>
  <c r="M9" i="148" s="1"/>
  <c r="E9" i="148"/>
  <c r="D9" i="148"/>
  <c r="L8" i="148"/>
  <c r="K8" i="148"/>
  <c r="J8" i="148"/>
  <c r="I8" i="148"/>
  <c r="H8" i="148"/>
  <c r="F8" i="148"/>
  <c r="M8" i="148" s="1"/>
  <c r="E8" i="148"/>
  <c r="D8" i="148"/>
  <c r="L7" i="148"/>
  <c r="K7" i="148"/>
  <c r="J7" i="148"/>
  <c r="I7" i="148"/>
  <c r="H7" i="148"/>
  <c r="F7" i="148"/>
  <c r="E7" i="148"/>
  <c r="D7" i="148"/>
  <c r="A1" i="148"/>
  <c r="C43" i="147"/>
  <c r="N42" i="147"/>
  <c r="M42" i="147"/>
  <c r="L41" i="147"/>
  <c r="K41" i="147"/>
  <c r="J41" i="147"/>
  <c r="I41" i="147"/>
  <c r="H41" i="147"/>
  <c r="F41" i="147"/>
  <c r="M41" i="147" s="1"/>
  <c r="E41" i="147"/>
  <c r="D41" i="147"/>
  <c r="C40" i="147"/>
  <c r="L39" i="147"/>
  <c r="K39" i="147"/>
  <c r="J39" i="147"/>
  <c r="I39" i="147"/>
  <c r="H39" i="147"/>
  <c r="G39" i="147"/>
  <c r="F39" i="147"/>
  <c r="E39" i="147"/>
  <c r="D39" i="147"/>
  <c r="L38" i="147"/>
  <c r="K38" i="147"/>
  <c r="J38" i="147"/>
  <c r="I38" i="147"/>
  <c r="H38" i="147"/>
  <c r="G38" i="147"/>
  <c r="F38" i="147"/>
  <c r="M38" i="147" s="1"/>
  <c r="E38" i="147"/>
  <c r="D38" i="147"/>
  <c r="L37" i="147"/>
  <c r="K37" i="147"/>
  <c r="J37" i="147"/>
  <c r="I37" i="147"/>
  <c r="H37" i="147"/>
  <c r="G37" i="147"/>
  <c r="F37" i="147"/>
  <c r="M37" i="147" s="1"/>
  <c r="E37" i="147"/>
  <c r="D37" i="147"/>
  <c r="L36" i="147"/>
  <c r="K36" i="147"/>
  <c r="J36" i="147"/>
  <c r="I36" i="147"/>
  <c r="H36" i="147"/>
  <c r="G36" i="147"/>
  <c r="F36" i="147"/>
  <c r="E36" i="147"/>
  <c r="D36" i="147"/>
  <c r="L35" i="147"/>
  <c r="K35" i="147"/>
  <c r="J35" i="147"/>
  <c r="I35" i="147"/>
  <c r="H35" i="147"/>
  <c r="G35" i="147"/>
  <c r="F35" i="147"/>
  <c r="M35" i="147" s="1"/>
  <c r="E35" i="147"/>
  <c r="D35" i="147"/>
  <c r="L34" i="147"/>
  <c r="K34" i="147"/>
  <c r="J34" i="147"/>
  <c r="I34" i="147"/>
  <c r="H34" i="147"/>
  <c r="G34" i="147"/>
  <c r="F34" i="147"/>
  <c r="E34" i="147"/>
  <c r="D34" i="147"/>
  <c r="L33" i="147"/>
  <c r="K33" i="147"/>
  <c r="J33" i="147"/>
  <c r="I33" i="147"/>
  <c r="H33" i="147"/>
  <c r="G33" i="147"/>
  <c r="F33" i="147"/>
  <c r="M33" i="147" s="1"/>
  <c r="E33" i="147"/>
  <c r="D33" i="147"/>
  <c r="L32" i="147"/>
  <c r="K32" i="147"/>
  <c r="J32" i="147"/>
  <c r="I32" i="147"/>
  <c r="H32" i="147"/>
  <c r="G32" i="147"/>
  <c r="F32" i="147"/>
  <c r="E32" i="147"/>
  <c r="D32" i="147"/>
  <c r="L31" i="147"/>
  <c r="K31" i="147"/>
  <c r="J31" i="147"/>
  <c r="I31" i="147"/>
  <c r="H31" i="147"/>
  <c r="G31" i="147"/>
  <c r="F31" i="147"/>
  <c r="E31" i="147"/>
  <c r="D31" i="147"/>
  <c r="L30" i="147"/>
  <c r="K30" i="147"/>
  <c r="J30" i="147"/>
  <c r="I30" i="147"/>
  <c r="H30" i="147"/>
  <c r="G30" i="147"/>
  <c r="F30" i="147"/>
  <c r="M30" i="147" s="1"/>
  <c r="E30" i="147"/>
  <c r="D30" i="147"/>
  <c r="L29" i="147"/>
  <c r="K29" i="147"/>
  <c r="J29" i="147"/>
  <c r="I29" i="147"/>
  <c r="H29" i="147"/>
  <c r="G29" i="147"/>
  <c r="F29" i="147"/>
  <c r="E29" i="147"/>
  <c r="D29" i="147"/>
  <c r="L28" i="147"/>
  <c r="K28" i="147"/>
  <c r="J28" i="147"/>
  <c r="I28" i="147"/>
  <c r="H28" i="147"/>
  <c r="G28" i="147"/>
  <c r="F28" i="147"/>
  <c r="M28" i="147" s="1"/>
  <c r="E28" i="147"/>
  <c r="D28" i="147"/>
  <c r="L27" i="147"/>
  <c r="K27" i="147"/>
  <c r="J27" i="147"/>
  <c r="I27" i="147"/>
  <c r="H27" i="147"/>
  <c r="G27" i="147"/>
  <c r="F27" i="147"/>
  <c r="E27" i="147"/>
  <c r="D27" i="147"/>
  <c r="L26" i="147"/>
  <c r="K26" i="147"/>
  <c r="J26" i="147"/>
  <c r="I26" i="147"/>
  <c r="H26" i="147"/>
  <c r="G26" i="147"/>
  <c r="F26" i="147"/>
  <c r="E26" i="147"/>
  <c r="D26" i="147"/>
  <c r="L25" i="147"/>
  <c r="K25" i="147"/>
  <c r="J25" i="147"/>
  <c r="I25" i="147"/>
  <c r="H25" i="147"/>
  <c r="G25" i="147"/>
  <c r="F25" i="147"/>
  <c r="M25" i="147" s="1"/>
  <c r="E25" i="147"/>
  <c r="D25" i="147"/>
  <c r="L24" i="147"/>
  <c r="K24" i="147"/>
  <c r="J24" i="147"/>
  <c r="I24" i="147"/>
  <c r="H24" i="147"/>
  <c r="G24" i="147"/>
  <c r="F24" i="147"/>
  <c r="E24" i="147"/>
  <c r="D24" i="147"/>
  <c r="L23" i="147"/>
  <c r="K23" i="147"/>
  <c r="J23" i="147"/>
  <c r="I23" i="147"/>
  <c r="H23" i="147"/>
  <c r="G23" i="147"/>
  <c r="F23" i="147"/>
  <c r="E23" i="147"/>
  <c r="D23" i="147"/>
  <c r="L22" i="147"/>
  <c r="K22" i="147"/>
  <c r="J22" i="147"/>
  <c r="I22" i="147"/>
  <c r="H22" i="147"/>
  <c r="G22" i="147"/>
  <c r="F22" i="147"/>
  <c r="E22" i="147"/>
  <c r="D22" i="147"/>
  <c r="L21" i="147"/>
  <c r="K21" i="147"/>
  <c r="J21" i="147"/>
  <c r="I21" i="147"/>
  <c r="H21" i="147"/>
  <c r="G21" i="147"/>
  <c r="F21" i="147"/>
  <c r="E21" i="147"/>
  <c r="D21" i="147"/>
  <c r="L20" i="147"/>
  <c r="K20" i="147"/>
  <c r="J20" i="147"/>
  <c r="I20" i="147"/>
  <c r="H20" i="147"/>
  <c r="G20" i="147"/>
  <c r="F20" i="147"/>
  <c r="M20" i="147" s="1"/>
  <c r="E20" i="147"/>
  <c r="D20" i="147"/>
  <c r="L19" i="147"/>
  <c r="K19" i="147"/>
  <c r="J19" i="147"/>
  <c r="I19" i="147"/>
  <c r="H19" i="147"/>
  <c r="G19" i="147"/>
  <c r="F19" i="147"/>
  <c r="E19" i="147"/>
  <c r="D19" i="147"/>
  <c r="L18" i="147"/>
  <c r="K18" i="147"/>
  <c r="J18" i="147"/>
  <c r="I18" i="147"/>
  <c r="H18" i="147"/>
  <c r="G18" i="147"/>
  <c r="F18" i="147"/>
  <c r="M18" i="147" s="1"/>
  <c r="E18" i="147"/>
  <c r="D18" i="147"/>
  <c r="L17" i="147"/>
  <c r="K17" i="147"/>
  <c r="J17" i="147"/>
  <c r="I17" i="147"/>
  <c r="H17" i="147"/>
  <c r="G17" i="147"/>
  <c r="F17" i="147"/>
  <c r="E17" i="147"/>
  <c r="D17" i="147"/>
  <c r="L16" i="147"/>
  <c r="K16" i="147"/>
  <c r="J16" i="147"/>
  <c r="I16" i="147"/>
  <c r="H16" i="147"/>
  <c r="G16" i="147"/>
  <c r="F16" i="147"/>
  <c r="E16" i="147"/>
  <c r="D16" i="147"/>
  <c r="L15" i="147"/>
  <c r="K15" i="147"/>
  <c r="J15" i="147"/>
  <c r="I15" i="147"/>
  <c r="H15" i="147"/>
  <c r="G15" i="147"/>
  <c r="F15" i="147"/>
  <c r="E15" i="147"/>
  <c r="D15" i="147"/>
  <c r="L14" i="147"/>
  <c r="K14" i="147"/>
  <c r="J14" i="147"/>
  <c r="I14" i="147"/>
  <c r="H14" i="147"/>
  <c r="G14" i="147"/>
  <c r="F14" i="147"/>
  <c r="M14" i="147" s="1"/>
  <c r="E14" i="147"/>
  <c r="D14" i="147"/>
  <c r="L13" i="147"/>
  <c r="K13" i="147"/>
  <c r="J13" i="147"/>
  <c r="I13" i="147"/>
  <c r="H13" i="147"/>
  <c r="G13" i="147"/>
  <c r="F13" i="147"/>
  <c r="M13" i="147" s="1"/>
  <c r="E13" i="147"/>
  <c r="D13" i="147"/>
  <c r="L12" i="147"/>
  <c r="K12" i="147"/>
  <c r="J12" i="147"/>
  <c r="I12" i="147"/>
  <c r="H12" i="147"/>
  <c r="G12" i="147"/>
  <c r="F12" i="147"/>
  <c r="M12" i="147" s="1"/>
  <c r="E12" i="147"/>
  <c r="D12" i="147"/>
  <c r="L11" i="147"/>
  <c r="K11" i="147"/>
  <c r="J11" i="147"/>
  <c r="I11" i="147"/>
  <c r="H11" i="147"/>
  <c r="G11" i="147"/>
  <c r="F11" i="147"/>
  <c r="E11" i="147"/>
  <c r="D11" i="147"/>
  <c r="L10" i="147"/>
  <c r="K10" i="147"/>
  <c r="J10" i="147"/>
  <c r="I10" i="147"/>
  <c r="H10" i="147"/>
  <c r="G10" i="147"/>
  <c r="F10" i="147"/>
  <c r="E10" i="147"/>
  <c r="D10" i="147"/>
  <c r="L9" i="147"/>
  <c r="K9" i="147"/>
  <c r="J9" i="147"/>
  <c r="I9" i="147"/>
  <c r="H9" i="147"/>
  <c r="G9" i="147"/>
  <c r="F9" i="147"/>
  <c r="E9" i="147"/>
  <c r="D9" i="147"/>
  <c r="L8" i="147"/>
  <c r="K8" i="147"/>
  <c r="J8" i="147"/>
  <c r="I8" i="147"/>
  <c r="H8" i="147"/>
  <c r="G8" i="147"/>
  <c r="F8" i="147"/>
  <c r="M8" i="147" s="1"/>
  <c r="E8" i="147"/>
  <c r="D8" i="147"/>
  <c r="L7" i="147"/>
  <c r="K7" i="147"/>
  <c r="J7" i="147"/>
  <c r="I7" i="147"/>
  <c r="H7" i="147"/>
  <c r="G7" i="147"/>
  <c r="F7" i="147"/>
  <c r="M7" i="147" s="1"/>
  <c r="E7" i="147"/>
  <c r="D7" i="147"/>
  <c r="A1" i="147"/>
  <c r="N42" i="146"/>
  <c r="M42" i="146"/>
  <c r="L41" i="146"/>
  <c r="K41" i="146"/>
  <c r="J41" i="146"/>
  <c r="I41" i="146"/>
  <c r="H41" i="146"/>
  <c r="F41" i="146"/>
  <c r="E41" i="146"/>
  <c r="C40" i="146"/>
  <c r="C43" i="146" s="1"/>
  <c r="L39" i="146"/>
  <c r="K39" i="146"/>
  <c r="J39" i="146"/>
  <c r="I39" i="146"/>
  <c r="H39" i="146"/>
  <c r="G39" i="146"/>
  <c r="F39" i="146"/>
  <c r="E39" i="146"/>
  <c r="D39" i="146"/>
  <c r="L38" i="146"/>
  <c r="K38" i="146"/>
  <c r="J38" i="146"/>
  <c r="I38" i="146"/>
  <c r="H38" i="146"/>
  <c r="G38" i="146"/>
  <c r="F38" i="146"/>
  <c r="M38" i="146" s="1"/>
  <c r="E38" i="146"/>
  <c r="D38" i="146"/>
  <c r="L37" i="146"/>
  <c r="K37" i="146"/>
  <c r="J37" i="146"/>
  <c r="I37" i="146"/>
  <c r="H37" i="146"/>
  <c r="G37" i="146"/>
  <c r="F37" i="146"/>
  <c r="E37" i="146"/>
  <c r="D37" i="146"/>
  <c r="L36" i="146"/>
  <c r="K36" i="146"/>
  <c r="J36" i="146"/>
  <c r="I36" i="146"/>
  <c r="H36" i="146"/>
  <c r="G36" i="146"/>
  <c r="F36" i="146"/>
  <c r="M36" i="146" s="1"/>
  <c r="E36" i="146"/>
  <c r="D36" i="146"/>
  <c r="L35" i="146"/>
  <c r="K35" i="146"/>
  <c r="J35" i="146"/>
  <c r="I35" i="146"/>
  <c r="H35" i="146"/>
  <c r="G35" i="146"/>
  <c r="F35" i="146"/>
  <c r="M35" i="146" s="1"/>
  <c r="E35" i="146"/>
  <c r="D35" i="146"/>
  <c r="L34" i="146"/>
  <c r="K34" i="146"/>
  <c r="J34" i="146"/>
  <c r="I34" i="146"/>
  <c r="H34" i="146"/>
  <c r="G34" i="146"/>
  <c r="F34" i="146"/>
  <c r="M34" i="146" s="1"/>
  <c r="E34" i="146"/>
  <c r="D34" i="146"/>
  <c r="L33" i="146"/>
  <c r="K33" i="146"/>
  <c r="J33" i="146"/>
  <c r="I33" i="146"/>
  <c r="H33" i="146"/>
  <c r="G33" i="146"/>
  <c r="F33" i="146"/>
  <c r="E33" i="146"/>
  <c r="D33" i="146"/>
  <c r="L32" i="146"/>
  <c r="K32" i="146"/>
  <c r="J32" i="146"/>
  <c r="I32" i="146"/>
  <c r="H32" i="146"/>
  <c r="G32" i="146"/>
  <c r="F32" i="146"/>
  <c r="E32" i="146"/>
  <c r="D32" i="146"/>
  <c r="L31" i="146"/>
  <c r="K31" i="146"/>
  <c r="J31" i="146"/>
  <c r="I31" i="146"/>
  <c r="H31" i="146"/>
  <c r="G31" i="146"/>
  <c r="F31" i="146"/>
  <c r="M31" i="146" s="1"/>
  <c r="E31" i="146"/>
  <c r="D31" i="146"/>
  <c r="L30" i="146"/>
  <c r="K30" i="146"/>
  <c r="J30" i="146"/>
  <c r="I30" i="146"/>
  <c r="H30" i="146"/>
  <c r="G30" i="146"/>
  <c r="F30" i="146"/>
  <c r="E30" i="146"/>
  <c r="D30" i="146"/>
  <c r="L29" i="146"/>
  <c r="K29" i="146"/>
  <c r="J29" i="146"/>
  <c r="I29" i="146"/>
  <c r="H29" i="146"/>
  <c r="G29" i="146"/>
  <c r="F29" i="146"/>
  <c r="M29" i="146" s="1"/>
  <c r="E29" i="146"/>
  <c r="D29" i="146"/>
  <c r="L28" i="146"/>
  <c r="K28" i="146"/>
  <c r="J28" i="146"/>
  <c r="I28" i="146"/>
  <c r="H28" i="146"/>
  <c r="G28" i="146"/>
  <c r="F28" i="146"/>
  <c r="E28" i="146"/>
  <c r="D28" i="146"/>
  <c r="L27" i="146"/>
  <c r="K27" i="146"/>
  <c r="J27" i="146"/>
  <c r="I27" i="146"/>
  <c r="H27" i="146"/>
  <c r="G27" i="146"/>
  <c r="F27" i="146"/>
  <c r="M27" i="146" s="1"/>
  <c r="E27" i="146"/>
  <c r="D27" i="146"/>
  <c r="L26" i="146"/>
  <c r="K26" i="146"/>
  <c r="J26" i="146"/>
  <c r="I26" i="146"/>
  <c r="H26" i="146"/>
  <c r="G26" i="146"/>
  <c r="F26" i="146"/>
  <c r="E26" i="146"/>
  <c r="D26" i="146"/>
  <c r="L25" i="146"/>
  <c r="K25" i="146"/>
  <c r="J25" i="146"/>
  <c r="I25" i="146"/>
  <c r="H25" i="146"/>
  <c r="G25" i="146"/>
  <c r="F25" i="146"/>
  <c r="E25" i="146"/>
  <c r="D25" i="146"/>
  <c r="L24" i="146"/>
  <c r="K24" i="146"/>
  <c r="J24" i="146"/>
  <c r="I24" i="146"/>
  <c r="H24" i="146"/>
  <c r="G24" i="146"/>
  <c r="F24" i="146"/>
  <c r="E24" i="146"/>
  <c r="D24" i="146"/>
  <c r="L23" i="146"/>
  <c r="K23" i="146"/>
  <c r="J23" i="146"/>
  <c r="I23" i="146"/>
  <c r="H23" i="146"/>
  <c r="G23" i="146"/>
  <c r="F23" i="146"/>
  <c r="M23" i="146" s="1"/>
  <c r="E23" i="146"/>
  <c r="D23" i="146"/>
  <c r="L22" i="146"/>
  <c r="K22" i="146"/>
  <c r="J22" i="146"/>
  <c r="I22" i="146"/>
  <c r="H22" i="146"/>
  <c r="G22" i="146"/>
  <c r="F22" i="146"/>
  <c r="E22" i="146"/>
  <c r="D22" i="146"/>
  <c r="L21" i="146"/>
  <c r="K21" i="146"/>
  <c r="J21" i="146"/>
  <c r="I21" i="146"/>
  <c r="H21" i="146"/>
  <c r="G21" i="146"/>
  <c r="F21" i="146"/>
  <c r="E21" i="146"/>
  <c r="D21" i="146"/>
  <c r="L20" i="146"/>
  <c r="K20" i="146"/>
  <c r="J20" i="146"/>
  <c r="I20" i="146"/>
  <c r="H20" i="146"/>
  <c r="G20" i="146"/>
  <c r="F20" i="146"/>
  <c r="M20" i="146" s="1"/>
  <c r="E20" i="146"/>
  <c r="D20" i="146"/>
  <c r="L19" i="146"/>
  <c r="K19" i="146"/>
  <c r="J19" i="146"/>
  <c r="I19" i="146"/>
  <c r="H19" i="146"/>
  <c r="G19" i="146"/>
  <c r="F19" i="146"/>
  <c r="E19" i="146"/>
  <c r="D19" i="146"/>
  <c r="L18" i="146"/>
  <c r="K18" i="146"/>
  <c r="J18" i="146"/>
  <c r="I18" i="146"/>
  <c r="H18" i="146"/>
  <c r="G18" i="146"/>
  <c r="F18" i="146"/>
  <c r="M18" i="146" s="1"/>
  <c r="E18" i="146"/>
  <c r="D18" i="146"/>
  <c r="L17" i="146"/>
  <c r="K17" i="146"/>
  <c r="J17" i="146"/>
  <c r="I17" i="146"/>
  <c r="H17" i="146"/>
  <c r="G17" i="146"/>
  <c r="F17" i="146"/>
  <c r="M17" i="146" s="1"/>
  <c r="E17" i="146"/>
  <c r="D17" i="146"/>
  <c r="L16" i="146"/>
  <c r="K16" i="146"/>
  <c r="J16" i="146"/>
  <c r="I16" i="146"/>
  <c r="H16" i="146"/>
  <c r="G16" i="146"/>
  <c r="F16" i="146"/>
  <c r="M16" i="146" s="1"/>
  <c r="E16" i="146"/>
  <c r="D16" i="146"/>
  <c r="L15" i="146"/>
  <c r="K15" i="146"/>
  <c r="J15" i="146"/>
  <c r="I15" i="146"/>
  <c r="H15" i="146"/>
  <c r="G15" i="146"/>
  <c r="F15" i="146"/>
  <c r="E15" i="146"/>
  <c r="D15" i="146"/>
  <c r="L14" i="146"/>
  <c r="K14" i="146"/>
  <c r="J14" i="146"/>
  <c r="I14" i="146"/>
  <c r="H14" i="146"/>
  <c r="G14" i="146"/>
  <c r="F14" i="146"/>
  <c r="M14" i="146" s="1"/>
  <c r="E14" i="146"/>
  <c r="D14" i="146"/>
  <c r="L13" i="146"/>
  <c r="K13" i="146"/>
  <c r="J13" i="146"/>
  <c r="I13" i="146"/>
  <c r="H13" i="146"/>
  <c r="G13" i="146"/>
  <c r="F13" i="146"/>
  <c r="E13" i="146"/>
  <c r="D13" i="146"/>
  <c r="L12" i="146"/>
  <c r="K12" i="146"/>
  <c r="J12" i="146"/>
  <c r="I12" i="146"/>
  <c r="H12" i="146"/>
  <c r="G12" i="146"/>
  <c r="F12" i="146"/>
  <c r="M12" i="146" s="1"/>
  <c r="E12" i="146"/>
  <c r="D12" i="146"/>
  <c r="L11" i="146"/>
  <c r="K11" i="146"/>
  <c r="J11" i="146"/>
  <c r="I11" i="146"/>
  <c r="H11" i="146"/>
  <c r="G11" i="146"/>
  <c r="F11" i="146"/>
  <c r="E11" i="146"/>
  <c r="D11" i="146"/>
  <c r="L10" i="146"/>
  <c r="K10" i="146"/>
  <c r="J10" i="146"/>
  <c r="I10" i="146"/>
  <c r="H10" i="146"/>
  <c r="G10" i="146"/>
  <c r="F10" i="146"/>
  <c r="M10" i="146" s="1"/>
  <c r="E10" i="146"/>
  <c r="D10" i="146"/>
  <c r="L9" i="146"/>
  <c r="K9" i="146"/>
  <c r="J9" i="146"/>
  <c r="I9" i="146"/>
  <c r="H9" i="146"/>
  <c r="G9" i="146"/>
  <c r="F9" i="146"/>
  <c r="E9" i="146"/>
  <c r="D9" i="146"/>
  <c r="L8" i="146"/>
  <c r="K8" i="146"/>
  <c r="J8" i="146"/>
  <c r="I8" i="146"/>
  <c r="H8" i="146"/>
  <c r="G8" i="146"/>
  <c r="F8" i="146"/>
  <c r="M8" i="146" s="1"/>
  <c r="E8" i="146"/>
  <c r="D8" i="146"/>
  <c r="L7" i="146"/>
  <c r="K7" i="146"/>
  <c r="J7" i="146"/>
  <c r="I7" i="146"/>
  <c r="H7" i="146"/>
  <c r="G7" i="146"/>
  <c r="F7" i="146"/>
  <c r="E7" i="146"/>
  <c r="D7" i="146"/>
  <c r="A1" i="146"/>
  <c r="N42" i="145"/>
  <c r="M42" i="145"/>
  <c r="L41" i="145"/>
  <c r="K41" i="145"/>
  <c r="J41" i="145"/>
  <c r="I41" i="145"/>
  <c r="H41" i="145"/>
  <c r="G41" i="145"/>
  <c r="F41" i="145"/>
  <c r="E41" i="145"/>
  <c r="D41" i="145"/>
  <c r="G40" i="145"/>
  <c r="C40" i="145"/>
  <c r="C43" i="145" s="1"/>
  <c r="L39" i="145"/>
  <c r="K39" i="145"/>
  <c r="J39" i="145"/>
  <c r="I39" i="145"/>
  <c r="H39" i="145"/>
  <c r="F39" i="145"/>
  <c r="E39" i="145"/>
  <c r="D39" i="145"/>
  <c r="L38" i="145"/>
  <c r="K38" i="145"/>
  <c r="J38" i="145"/>
  <c r="I38" i="145"/>
  <c r="H38" i="145"/>
  <c r="F38" i="145"/>
  <c r="M38" i="145" s="1"/>
  <c r="E38" i="145"/>
  <c r="D38" i="145"/>
  <c r="L37" i="145"/>
  <c r="K37" i="145"/>
  <c r="J37" i="145"/>
  <c r="I37" i="145"/>
  <c r="H37" i="145"/>
  <c r="F37" i="145"/>
  <c r="M37" i="145" s="1"/>
  <c r="E37" i="145"/>
  <c r="D37" i="145"/>
  <c r="L36" i="145"/>
  <c r="K36" i="145"/>
  <c r="J36" i="145"/>
  <c r="I36" i="145"/>
  <c r="H36" i="145"/>
  <c r="F36" i="145"/>
  <c r="M36" i="145" s="1"/>
  <c r="E36" i="145"/>
  <c r="D36" i="145"/>
  <c r="L35" i="145"/>
  <c r="K35" i="145"/>
  <c r="J35" i="145"/>
  <c r="I35" i="145"/>
  <c r="H35" i="145"/>
  <c r="F35" i="145"/>
  <c r="E35" i="145"/>
  <c r="D35" i="145"/>
  <c r="L34" i="145"/>
  <c r="K34" i="145"/>
  <c r="J34" i="145"/>
  <c r="I34" i="145"/>
  <c r="H34" i="145"/>
  <c r="F34" i="145"/>
  <c r="E34" i="145"/>
  <c r="D34" i="145"/>
  <c r="L33" i="145"/>
  <c r="K33" i="145"/>
  <c r="J33" i="145"/>
  <c r="I33" i="145"/>
  <c r="H33" i="145"/>
  <c r="F33" i="145"/>
  <c r="M33" i="145" s="1"/>
  <c r="E33" i="145"/>
  <c r="D33" i="145"/>
  <c r="L32" i="145"/>
  <c r="K32" i="145"/>
  <c r="J32" i="145"/>
  <c r="I32" i="145"/>
  <c r="H32" i="145"/>
  <c r="F32" i="145"/>
  <c r="M32" i="145" s="1"/>
  <c r="E32" i="145"/>
  <c r="D32" i="145"/>
  <c r="L31" i="145"/>
  <c r="K31" i="145"/>
  <c r="J31" i="145"/>
  <c r="I31" i="145"/>
  <c r="H31" i="145"/>
  <c r="F31" i="145"/>
  <c r="M31" i="145" s="1"/>
  <c r="E31" i="145"/>
  <c r="D31" i="145"/>
  <c r="L30" i="145"/>
  <c r="K30" i="145"/>
  <c r="J30" i="145"/>
  <c r="I30" i="145"/>
  <c r="H30" i="145"/>
  <c r="F30" i="145"/>
  <c r="E30" i="145"/>
  <c r="D30" i="145"/>
  <c r="L29" i="145"/>
  <c r="K29" i="145"/>
  <c r="J29" i="145"/>
  <c r="I29" i="145"/>
  <c r="H29" i="145"/>
  <c r="F29" i="145"/>
  <c r="M29" i="145" s="1"/>
  <c r="E29" i="145"/>
  <c r="D29" i="145"/>
  <c r="L28" i="145"/>
  <c r="K28" i="145"/>
  <c r="J28" i="145"/>
  <c r="I28" i="145"/>
  <c r="H28" i="145"/>
  <c r="F28" i="145"/>
  <c r="M28" i="145" s="1"/>
  <c r="E28" i="145"/>
  <c r="D28" i="145"/>
  <c r="L27" i="145"/>
  <c r="K27" i="145"/>
  <c r="J27" i="145"/>
  <c r="I27" i="145"/>
  <c r="H27" i="145"/>
  <c r="F27" i="145"/>
  <c r="E27" i="145"/>
  <c r="D27" i="145"/>
  <c r="L26" i="145"/>
  <c r="K26" i="145"/>
  <c r="J26" i="145"/>
  <c r="I26" i="145"/>
  <c r="H26" i="145"/>
  <c r="F26" i="145"/>
  <c r="E26" i="145"/>
  <c r="D26" i="145"/>
  <c r="L25" i="145"/>
  <c r="K25" i="145"/>
  <c r="J25" i="145"/>
  <c r="I25" i="145"/>
  <c r="H25" i="145"/>
  <c r="F25" i="145"/>
  <c r="M25" i="145" s="1"/>
  <c r="E25" i="145"/>
  <c r="D25" i="145"/>
  <c r="L24" i="145"/>
  <c r="K24" i="145"/>
  <c r="J24" i="145"/>
  <c r="I24" i="145"/>
  <c r="H24" i="145"/>
  <c r="F24" i="145"/>
  <c r="M24" i="145" s="1"/>
  <c r="E24" i="145"/>
  <c r="D24" i="145"/>
  <c r="L23" i="145"/>
  <c r="K23" i="145"/>
  <c r="J23" i="145"/>
  <c r="I23" i="145"/>
  <c r="H23" i="145"/>
  <c r="F23" i="145"/>
  <c r="E23" i="145"/>
  <c r="D23" i="145"/>
  <c r="L22" i="145"/>
  <c r="K22" i="145"/>
  <c r="J22" i="145"/>
  <c r="I22" i="145"/>
  <c r="H22" i="145"/>
  <c r="F22" i="145"/>
  <c r="M22" i="145" s="1"/>
  <c r="E22" i="145"/>
  <c r="D22" i="145"/>
  <c r="L21" i="145"/>
  <c r="K21" i="145"/>
  <c r="J21" i="145"/>
  <c r="I21" i="145"/>
  <c r="H21" i="145"/>
  <c r="F21" i="145"/>
  <c r="E21" i="145"/>
  <c r="D21" i="145"/>
  <c r="L20" i="145"/>
  <c r="K20" i="145"/>
  <c r="J20" i="145"/>
  <c r="I20" i="145"/>
  <c r="H20" i="145"/>
  <c r="F20" i="145"/>
  <c r="E20" i="145"/>
  <c r="D20" i="145"/>
  <c r="L19" i="145"/>
  <c r="K19" i="145"/>
  <c r="J19" i="145"/>
  <c r="I19" i="145"/>
  <c r="H19" i="145"/>
  <c r="F19" i="145"/>
  <c r="M19" i="145" s="1"/>
  <c r="E19" i="145"/>
  <c r="D19" i="145"/>
  <c r="L18" i="145"/>
  <c r="K18" i="145"/>
  <c r="J18" i="145"/>
  <c r="I18" i="145"/>
  <c r="H18" i="145"/>
  <c r="F18" i="145"/>
  <c r="M18" i="145" s="1"/>
  <c r="E18" i="145"/>
  <c r="D18" i="145"/>
  <c r="L17" i="145"/>
  <c r="K17" i="145"/>
  <c r="J17" i="145"/>
  <c r="I17" i="145"/>
  <c r="H17" i="145"/>
  <c r="F17" i="145"/>
  <c r="M17" i="145" s="1"/>
  <c r="E17" i="145"/>
  <c r="D17" i="145"/>
  <c r="L16" i="145"/>
  <c r="K16" i="145"/>
  <c r="J16" i="145"/>
  <c r="I16" i="145"/>
  <c r="H16" i="145"/>
  <c r="F16" i="145"/>
  <c r="E16" i="145"/>
  <c r="D16" i="145"/>
  <c r="L15" i="145"/>
  <c r="K15" i="145"/>
  <c r="J15" i="145"/>
  <c r="I15" i="145"/>
  <c r="H15" i="145"/>
  <c r="F15" i="145"/>
  <c r="E15" i="145"/>
  <c r="D15" i="145"/>
  <c r="L14" i="145"/>
  <c r="K14" i="145"/>
  <c r="J14" i="145"/>
  <c r="I14" i="145"/>
  <c r="H14" i="145"/>
  <c r="F14" i="145"/>
  <c r="M14" i="145" s="1"/>
  <c r="E14" i="145"/>
  <c r="D14" i="145"/>
  <c r="L13" i="145"/>
  <c r="K13" i="145"/>
  <c r="J13" i="145"/>
  <c r="I13" i="145"/>
  <c r="H13" i="145"/>
  <c r="F13" i="145"/>
  <c r="E13" i="145"/>
  <c r="D13" i="145"/>
  <c r="L12" i="145"/>
  <c r="K12" i="145"/>
  <c r="J12" i="145"/>
  <c r="I12" i="145"/>
  <c r="H12" i="145"/>
  <c r="F12" i="145"/>
  <c r="E12" i="145"/>
  <c r="D12" i="145"/>
  <c r="L11" i="145"/>
  <c r="K11" i="145"/>
  <c r="J11" i="145"/>
  <c r="I11" i="145"/>
  <c r="H11" i="145"/>
  <c r="F11" i="145"/>
  <c r="E11" i="145"/>
  <c r="D11" i="145"/>
  <c r="L10" i="145"/>
  <c r="K10" i="145"/>
  <c r="J10" i="145"/>
  <c r="I10" i="145"/>
  <c r="H10" i="145"/>
  <c r="F10" i="145"/>
  <c r="E10" i="145"/>
  <c r="D10" i="145"/>
  <c r="L9" i="145"/>
  <c r="K9" i="145"/>
  <c r="J9" i="145"/>
  <c r="I9" i="145"/>
  <c r="H9" i="145"/>
  <c r="F9" i="145"/>
  <c r="E9" i="145"/>
  <c r="D9" i="145"/>
  <c r="L8" i="145"/>
  <c r="K8" i="145"/>
  <c r="J8" i="145"/>
  <c r="I8" i="145"/>
  <c r="H8" i="145"/>
  <c r="F8" i="145"/>
  <c r="M8" i="145" s="1"/>
  <c r="E8" i="145"/>
  <c r="D8" i="145"/>
  <c r="L7" i="145"/>
  <c r="K7" i="145"/>
  <c r="J7" i="145"/>
  <c r="I7" i="145"/>
  <c r="H7" i="145"/>
  <c r="F7" i="145"/>
  <c r="M7" i="145" s="1"/>
  <c r="E7" i="145"/>
  <c r="D7" i="145"/>
  <c r="A1" i="145"/>
  <c r="N42" i="144"/>
  <c r="M42" i="144"/>
  <c r="L41" i="144"/>
  <c r="K41" i="144"/>
  <c r="J41" i="144"/>
  <c r="I41" i="144"/>
  <c r="H41" i="144"/>
  <c r="G41" i="144"/>
  <c r="F41" i="144"/>
  <c r="E41" i="144"/>
  <c r="D41" i="144"/>
  <c r="G40" i="144"/>
  <c r="C40" i="144"/>
  <c r="C43" i="144" s="1"/>
  <c r="L39" i="144"/>
  <c r="K39" i="144"/>
  <c r="J39" i="144"/>
  <c r="I39" i="144"/>
  <c r="H39" i="144"/>
  <c r="F39" i="144"/>
  <c r="E39" i="144"/>
  <c r="D39" i="144"/>
  <c r="L38" i="144"/>
  <c r="K38" i="144"/>
  <c r="J38" i="144"/>
  <c r="I38" i="144"/>
  <c r="H38" i="144"/>
  <c r="F38" i="144"/>
  <c r="E38" i="144"/>
  <c r="D38" i="144"/>
  <c r="L37" i="144"/>
  <c r="K37" i="144"/>
  <c r="J37" i="144"/>
  <c r="I37" i="144"/>
  <c r="H37" i="144"/>
  <c r="F37" i="144"/>
  <c r="E37" i="144"/>
  <c r="D37" i="144"/>
  <c r="L36" i="144"/>
  <c r="K36" i="144"/>
  <c r="J36" i="144"/>
  <c r="I36" i="144"/>
  <c r="H36" i="144"/>
  <c r="F36" i="144"/>
  <c r="M36" i="144" s="1"/>
  <c r="E36" i="144"/>
  <c r="D36" i="144"/>
  <c r="L35" i="144"/>
  <c r="K35" i="144"/>
  <c r="J35" i="144"/>
  <c r="I35" i="144"/>
  <c r="H35" i="144"/>
  <c r="F35" i="144"/>
  <c r="M35" i="144" s="1"/>
  <c r="E35" i="144"/>
  <c r="D35" i="144"/>
  <c r="L34" i="144"/>
  <c r="K34" i="144"/>
  <c r="J34" i="144"/>
  <c r="I34" i="144"/>
  <c r="H34" i="144"/>
  <c r="F34" i="144"/>
  <c r="M34" i="144" s="1"/>
  <c r="E34" i="144"/>
  <c r="D34" i="144"/>
  <c r="L33" i="144"/>
  <c r="K33" i="144"/>
  <c r="J33" i="144"/>
  <c r="I33" i="144"/>
  <c r="H33" i="144"/>
  <c r="F33" i="144"/>
  <c r="M33" i="144" s="1"/>
  <c r="E33" i="144"/>
  <c r="D33" i="144"/>
  <c r="L32" i="144"/>
  <c r="K32" i="144"/>
  <c r="J32" i="144"/>
  <c r="I32" i="144"/>
  <c r="H32" i="144"/>
  <c r="F32" i="144"/>
  <c r="M32" i="144" s="1"/>
  <c r="E32" i="144"/>
  <c r="D32" i="144"/>
  <c r="L31" i="144"/>
  <c r="K31" i="144"/>
  <c r="J31" i="144"/>
  <c r="I31" i="144"/>
  <c r="H31" i="144"/>
  <c r="F31" i="144"/>
  <c r="M31" i="144" s="1"/>
  <c r="E31" i="144"/>
  <c r="D31" i="144"/>
  <c r="L30" i="144"/>
  <c r="K30" i="144"/>
  <c r="J30" i="144"/>
  <c r="I30" i="144"/>
  <c r="H30" i="144"/>
  <c r="F30" i="144"/>
  <c r="E30" i="144"/>
  <c r="D30" i="144"/>
  <c r="L29" i="144"/>
  <c r="K29" i="144"/>
  <c r="J29" i="144"/>
  <c r="I29" i="144"/>
  <c r="H29" i="144"/>
  <c r="F29" i="144"/>
  <c r="M29" i="144" s="1"/>
  <c r="E29" i="144"/>
  <c r="D29" i="144"/>
  <c r="L28" i="144"/>
  <c r="K28" i="144"/>
  <c r="J28" i="144"/>
  <c r="I28" i="144"/>
  <c r="H28" i="144"/>
  <c r="F28" i="144"/>
  <c r="E28" i="144"/>
  <c r="D28" i="144"/>
  <c r="L27" i="144"/>
  <c r="K27" i="144"/>
  <c r="J27" i="144"/>
  <c r="I27" i="144"/>
  <c r="H27" i="144"/>
  <c r="F27" i="144"/>
  <c r="M27" i="144" s="1"/>
  <c r="E27" i="144"/>
  <c r="D27" i="144"/>
  <c r="L26" i="144"/>
  <c r="K26" i="144"/>
  <c r="J26" i="144"/>
  <c r="I26" i="144"/>
  <c r="H26" i="144"/>
  <c r="F26" i="144"/>
  <c r="M26" i="144" s="1"/>
  <c r="E26" i="144"/>
  <c r="D26" i="144"/>
  <c r="L25" i="144"/>
  <c r="K25" i="144"/>
  <c r="J25" i="144"/>
  <c r="I25" i="144"/>
  <c r="H25" i="144"/>
  <c r="F25" i="144"/>
  <c r="E25" i="144"/>
  <c r="D25" i="144"/>
  <c r="L24" i="144"/>
  <c r="K24" i="144"/>
  <c r="J24" i="144"/>
  <c r="I24" i="144"/>
  <c r="H24" i="144"/>
  <c r="F24" i="144"/>
  <c r="E24" i="144"/>
  <c r="D24" i="144"/>
  <c r="L23" i="144"/>
  <c r="K23" i="144"/>
  <c r="J23" i="144"/>
  <c r="I23" i="144"/>
  <c r="H23" i="144"/>
  <c r="F23" i="144"/>
  <c r="M23" i="144" s="1"/>
  <c r="E23" i="144"/>
  <c r="D23" i="144"/>
  <c r="L22" i="144"/>
  <c r="K22" i="144"/>
  <c r="J22" i="144"/>
  <c r="I22" i="144"/>
  <c r="H22" i="144"/>
  <c r="F22" i="144"/>
  <c r="E22" i="144"/>
  <c r="D22" i="144"/>
  <c r="L21" i="144"/>
  <c r="K21" i="144"/>
  <c r="J21" i="144"/>
  <c r="I21" i="144"/>
  <c r="H21" i="144"/>
  <c r="F21" i="144"/>
  <c r="E21" i="144"/>
  <c r="D21" i="144"/>
  <c r="L20" i="144"/>
  <c r="K20" i="144"/>
  <c r="J20" i="144"/>
  <c r="I20" i="144"/>
  <c r="H20" i="144"/>
  <c r="F20" i="144"/>
  <c r="M20" i="144" s="1"/>
  <c r="E20" i="144"/>
  <c r="D20" i="144"/>
  <c r="L19" i="144"/>
  <c r="K19" i="144"/>
  <c r="J19" i="144"/>
  <c r="I19" i="144"/>
  <c r="H19" i="144"/>
  <c r="F19" i="144"/>
  <c r="M19" i="144" s="1"/>
  <c r="E19" i="144"/>
  <c r="D19" i="144"/>
  <c r="L18" i="144"/>
  <c r="K18" i="144"/>
  <c r="J18" i="144"/>
  <c r="I18" i="144"/>
  <c r="H18" i="144"/>
  <c r="F18" i="144"/>
  <c r="M18" i="144" s="1"/>
  <c r="E18" i="144"/>
  <c r="D18" i="144"/>
  <c r="L17" i="144"/>
  <c r="K17" i="144"/>
  <c r="J17" i="144"/>
  <c r="I17" i="144"/>
  <c r="H17" i="144"/>
  <c r="F17" i="144"/>
  <c r="M17" i="144" s="1"/>
  <c r="E17" i="144"/>
  <c r="D17" i="144"/>
  <c r="L16" i="144"/>
  <c r="K16" i="144"/>
  <c r="J16" i="144"/>
  <c r="I16" i="144"/>
  <c r="H16" i="144"/>
  <c r="F16" i="144"/>
  <c r="E16" i="144"/>
  <c r="D16" i="144"/>
  <c r="L15" i="144"/>
  <c r="K15" i="144"/>
  <c r="J15" i="144"/>
  <c r="I15" i="144"/>
  <c r="H15" i="144"/>
  <c r="F15" i="144"/>
  <c r="M15" i="144" s="1"/>
  <c r="E15" i="144"/>
  <c r="D15" i="144"/>
  <c r="L14" i="144"/>
  <c r="K14" i="144"/>
  <c r="J14" i="144"/>
  <c r="I14" i="144"/>
  <c r="H14" i="144"/>
  <c r="F14" i="144"/>
  <c r="M14" i="144" s="1"/>
  <c r="E14" i="144"/>
  <c r="D14" i="144"/>
  <c r="L13" i="144"/>
  <c r="K13" i="144"/>
  <c r="J13" i="144"/>
  <c r="I13" i="144"/>
  <c r="H13" i="144"/>
  <c r="F13" i="144"/>
  <c r="E13" i="144"/>
  <c r="D13" i="144"/>
  <c r="L12" i="144"/>
  <c r="K12" i="144"/>
  <c r="J12" i="144"/>
  <c r="I12" i="144"/>
  <c r="H12" i="144"/>
  <c r="F12" i="144"/>
  <c r="E12" i="144"/>
  <c r="D12" i="144"/>
  <c r="L11" i="144"/>
  <c r="K11" i="144"/>
  <c r="J11" i="144"/>
  <c r="I11" i="144"/>
  <c r="H11" i="144"/>
  <c r="F11" i="144"/>
  <c r="M11" i="144" s="1"/>
  <c r="E11" i="144"/>
  <c r="D11" i="144"/>
  <c r="L10" i="144"/>
  <c r="K10" i="144"/>
  <c r="J10" i="144"/>
  <c r="I10" i="144"/>
  <c r="H10" i="144"/>
  <c r="F10" i="144"/>
  <c r="E10" i="144"/>
  <c r="D10" i="144"/>
  <c r="L9" i="144"/>
  <c r="K9" i="144"/>
  <c r="J9" i="144"/>
  <c r="I9" i="144"/>
  <c r="H9" i="144"/>
  <c r="F9" i="144"/>
  <c r="M9" i="144" s="1"/>
  <c r="E9" i="144"/>
  <c r="D9" i="144"/>
  <c r="L8" i="144"/>
  <c r="K8" i="144"/>
  <c r="J8" i="144"/>
  <c r="I8" i="144"/>
  <c r="H8" i="144"/>
  <c r="F8" i="144"/>
  <c r="E8" i="144"/>
  <c r="D8" i="144"/>
  <c r="L7" i="144"/>
  <c r="K7" i="144"/>
  <c r="J7" i="144"/>
  <c r="I7" i="144"/>
  <c r="H7" i="144"/>
  <c r="F7" i="144"/>
  <c r="M7" i="144" s="1"/>
  <c r="E7" i="144"/>
  <c r="D7" i="144"/>
  <c r="A1" i="144"/>
  <c r="C43" i="143"/>
  <c r="N42" i="143"/>
  <c r="M42" i="143"/>
  <c r="L41" i="143"/>
  <c r="K41" i="143"/>
  <c r="J41" i="143"/>
  <c r="I41" i="143"/>
  <c r="H41" i="143"/>
  <c r="G41" i="143"/>
  <c r="F41" i="143"/>
  <c r="M41" i="143" s="1"/>
  <c r="E41" i="143"/>
  <c r="D41" i="143"/>
  <c r="G40" i="143"/>
  <c r="C40" i="143"/>
  <c r="L39" i="143"/>
  <c r="K39" i="143"/>
  <c r="J39" i="143"/>
  <c r="I39" i="143"/>
  <c r="H39" i="143"/>
  <c r="F39" i="143"/>
  <c r="E39" i="143"/>
  <c r="D39" i="143"/>
  <c r="L38" i="143"/>
  <c r="K38" i="143"/>
  <c r="J38" i="143"/>
  <c r="I38" i="143"/>
  <c r="H38" i="143"/>
  <c r="F38" i="143"/>
  <c r="M38" i="143" s="1"/>
  <c r="E38" i="143"/>
  <c r="D38" i="143"/>
  <c r="L37" i="143"/>
  <c r="K37" i="143"/>
  <c r="J37" i="143"/>
  <c r="I37" i="143"/>
  <c r="H37" i="143"/>
  <c r="F37" i="143"/>
  <c r="E37" i="143"/>
  <c r="D37" i="143"/>
  <c r="L36" i="143"/>
  <c r="K36" i="143"/>
  <c r="J36" i="143"/>
  <c r="I36" i="143"/>
  <c r="H36" i="143"/>
  <c r="F36" i="143"/>
  <c r="M36" i="143" s="1"/>
  <c r="E36" i="143"/>
  <c r="D36" i="143"/>
  <c r="L35" i="143"/>
  <c r="K35" i="143"/>
  <c r="J35" i="143"/>
  <c r="I35" i="143"/>
  <c r="H35" i="143"/>
  <c r="F35" i="143"/>
  <c r="M35" i="143" s="1"/>
  <c r="E35" i="143"/>
  <c r="D35" i="143"/>
  <c r="L34" i="143"/>
  <c r="K34" i="143"/>
  <c r="J34" i="143"/>
  <c r="I34" i="143"/>
  <c r="H34" i="143"/>
  <c r="F34" i="143"/>
  <c r="E34" i="143"/>
  <c r="D34" i="143"/>
  <c r="L33" i="143"/>
  <c r="K33" i="143"/>
  <c r="J33" i="143"/>
  <c r="I33" i="143"/>
  <c r="H33" i="143"/>
  <c r="F33" i="143"/>
  <c r="M33" i="143" s="1"/>
  <c r="E33" i="143"/>
  <c r="D33" i="143"/>
  <c r="L32" i="143"/>
  <c r="K32" i="143"/>
  <c r="J32" i="143"/>
  <c r="I32" i="143"/>
  <c r="H32" i="143"/>
  <c r="F32" i="143"/>
  <c r="M32" i="143" s="1"/>
  <c r="E32" i="143"/>
  <c r="D32" i="143"/>
  <c r="L31" i="143"/>
  <c r="K31" i="143"/>
  <c r="J31" i="143"/>
  <c r="I31" i="143"/>
  <c r="H31" i="143"/>
  <c r="F31" i="143"/>
  <c r="E31" i="143"/>
  <c r="D31" i="143"/>
  <c r="L30" i="143"/>
  <c r="K30" i="143"/>
  <c r="J30" i="143"/>
  <c r="I30" i="143"/>
  <c r="H30" i="143"/>
  <c r="F30" i="143"/>
  <c r="M30" i="143" s="1"/>
  <c r="E30" i="143"/>
  <c r="D30" i="143"/>
  <c r="L29" i="143"/>
  <c r="K29" i="143"/>
  <c r="J29" i="143"/>
  <c r="I29" i="143"/>
  <c r="H29" i="143"/>
  <c r="F29" i="143"/>
  <c r="M29" i="143" s="1"/>
  <c r="E29" i="143"/>
  <c r="D29" i="143"/>
  <c r="L28" i="143"/>
  <c r="K28" i="143"/>
  <c r="J28" i="143"/>
  <c r="I28" i="143"/>
  <c r="H28" i="143"/>
  <c r="F28" i="143"/>
  <c r="E28" i="143"/>
  <c r="D28" i="143"/>
  <c r="L27" i="143"/>
  <c r="K27" i="143"/>
  <c r="J27" i="143"/>
  <c r="I27" i="143"/>
  <c r="H27" i="143"/>
  <c r="F27" i="143"/>
  <c r="M27" i="143" s="1"/>
  <c r="E27" i="143"/>
  <c r="D27" i="143"/>
  <c r="L26" i="143"/>
  <c r="K26" i="143"/>
  <c r="J26" i="143"/>
  <c r="I26" i="143"/>
  <c r="H26" i="143"/>
  <c r="F26" i="143"/>
  <c r="M26" i="143" s="1"/>
  <c r="E26" i="143"/>
  <c r="D26" i="143"/>
  <c r="L25" i="143"/>
  <c r="K25" i="143"/>
  <c r="J25" i="143"/>
  <c r="I25" i="143"/>
  <c r="H25" i="143"/>
  <c r="F25" i="143"/>
  <c r="E25" i="143"/>
  <c r="D25" i="143"/>
  <c r="L24" i="143"/>
  <c r="K24" i="143"/>
  <c r="J24" i="143"/>
  <c r="I24" i="143"/>
  <c r="H24" i="143"/>
  <c r="F24" i="143"/>
  <c r="E24" i="143"/>
  <c r="D24" i="143"/>
  <c r="L23" i="143"/>
  <c r="K23" i="143"/>
  <c r="J23" i="143"/>
  <c r="I23" i="143"/>
  <c r="H23" i="143"/>
  <c r="F23" i="143"/>
  <c r="M23" i="143" s="1"/>
  <c r="E23" i="143"/>
  <c r="D23" i="143"/>
  <c r="L22" i="143"/>
  <c r="K22" i="143"/>
  <c r="J22" i="143"/>
  <c r="I22" i="143"/>
  <c r="H22" i="143"/>
  <c r="F22" i="143"/>
  <c r="M22" i="143" s="1"/>
  <c r="E22" i="143"/>
  <c r="D22" i="143"/>
  <c r="L21" i="143"/>
  <c r="K21" i="143"/>
  <c r="J21" i="143"/>
  <c r="I21" i="143"/>
  <c r="H21" i="143"/>
  <c r="F21" i="143"/>
  <c r="M21" i="143" s="1"/>
  <c r="E21" i="143"/>
  <c r="D21" i="143"/>
  <c r="L20" i="143"/>
  <c r="K20" i="143"/>
  <c r="J20" i="143"/>
  <c r="I20" i="143"/>
  <c r="H20" i="143"/>
  <c r="F20" i="143"/>
  <c r="E20" i="143"/>
  <c r="D20" i="143"/>
  <c r="L19" i="143"/>
  <c r="K19" i="143"/>
  <c r="J19" i="143"/>
  <c r="I19" i="143"/>
  <c r="H19" i="143"/>
  <c r="F19" i="143"/>
  <c r="M19" i="143" s="1"/>
  <c r="E19" i="143"/>
  <c r="D19" i="143"/>
  <c r="L18" i="143"/>
  <c r="K18" i="143"/>
  <c r="J18" i="143"/>
  <c r="I18" i="143"/>
  <c r="H18" i="143"/>
  <c r="F18" i="143"/>
  <c r="M18" i="143" s="1"/>
  <c r="E18" i="143"/>
  <c r="D18" i="143"/>
  <c r="L17" i="143"/>
  <c r="K17" i="143"/>
  <c r="J17" i="143"/>
  <c r="I17" i="143"/>
  <c r="H17" i="143"/>
  <c r="F17" i="143"/>
  <c r="E17" i="143"/>
  <c r="D17" i="143"/>
  <c r="L16" i="143"/>
  <c r="K16" i="143"/>
  <c r="J16" i="143"/>
  <c r="I16" i="143"/>
  <c r="H16" i="143"/>
  <c r="F16" i="143"/>
  <c r="E16" i="143"/>
  <c r="D16" i="143"/>
  <c r="L15" i="143"/>
  <c r="K15" i="143"/>
  <c r="J15" i="143"/>
  <c r="I15" i="143"/>
  <c r="H15" i="143"/>
  <c r="F15" i="143"/>
  <c r="E15" i="143"/>
  <c r="D15" i="143"/>
  <c r="L14" i="143"/>
  <c r="K14" i="143"/>
  <c r="J14" i="143"/>
  <c r="I14" i="143"/>
  <c r="H14" i="143"/>
  <c r="F14" i="143"/>
  <c r="M14" i="143" s="1"/>
  <c r="E14" i="143"/>
  <c r="D14" i="143"/>
  <c r="L13" i="143"/>
  <c r="K13" i="143"/>
  <c r="J13" i="143"/>
  <c r="I13" i="143"/>
  <c r="H13" i="143"/>
  <c r="F13" i="143"/>
  <c r="E13" i="143"/>
  <c r="D13" i="143"/>
  <c r="L12" i="143"/>
  <c r="K12" i="143"/>
  <c r="J12" i="143"/>
  <c r="I12" i="143"/>
  <c r="H12" i="143"/>
  <c r="F12" i="143"/>
  <c r="M12" i="143" s="1"/>
  <c r="E12" i="143"/>
  <c r="D12" i="143"/>
  <c r="L11" i="143"/>
  <c r="K11" i="143"/>
  <c r="J11" i="143"/>
  <c r="I11" i="143"/>
  <c r="H11" i="143"/>
  <c r="F11" i="143"/>
  <c r="M11" i="143" s="1"/>
  <c r="E11" i="143"/>
  <c r="D11" i="143"/>
  <c r="L10" i="143"/>
  <c r="K10" i="143"/>
  <c r="J10" i="143"/>
  <c r="I10" i="143"/>
  <c r="H10" i="143"/>
  <c r="F10" i="143"/>
  <c r="E10" i="143"/>
  <c r="D10" i="143"/>
  <c r="L9" i="143"/>
  <c r="K9" i="143"/>
  <c r="J9" i="143"/>
  <c r="I9" i="143"/>
  <c r="H9" i="143"/>
  <c r="F9" i="143"/>
  <c r="M9" i="143" s="1"/>
  <c r="E9" i="143"/>
  <c r="D9" i="143"/>
  <c r="L8" i="143"/>
  <c r="K8" i="143"/>
  <c r="J8" i="143"/>
  <c r="I8" i="143"/>
  <c r="H8" i="143"/>
  <c r="F8" i="143"/>
  <c r="E8" i="143"/>
  <c r="D8" i="143"/>
  <c r="L7" i="143"/>
  <c r="K7" i="143"/>
  <c r="J7" i="143"/>
  <c r="I7" i="143"/>
  <c r="H7" i="143"/>
  <c r="F7" i="143"/>
  <c r="E7" i="143"/>
  <c r="D7" i="143"/>
  <c r="A1" i="143"/>
  <c r="C43" i="142"/>
  <c r="N42" i="142"/>
  <c r="M42" i="142"/>
  <c r="L41" i="142"/>
  <c r="K41" i="142"/>
  <c r="J41" i="142"/>
  <c r="I41" i="142"/>
  <c r="H41" i="142"/>
  <c r="F41" i="142"/>
  <c r="M41" i="142" s="1"/>
  <c r="E41" i="142"/>
  <c r="D41" i="142"/>
  <c r="C40" i="142"/>
  <c r="L39" i="142"/>
  <c r="K39" i="142"/>
  <c r="J39" i="142"/>
  <c r="I39" i="142"/>
  <c r="H39" i="142"/>
  <c r="G39" i="142"/>
  <c r="F39" i="142"/>
  <c r="E39" i="142"/>
  <c r="D39" i="142"/>
  <c r="L38" i="142"/>
  <c r="K38" i="142"/>
  <c r="J38" i="142"/>
  <c r="I38" i="142"/>
  <c r="H38" i="142"/>
  <c r="G38" i="142"/>
  <c r="F38" i="142"/>
  <c r="E38" i="142"/>
  <c r="D38" i="142"/>
  <c r="L37" i="142"/>
  <c r="K37" i="142"/>
  <c r="J37" i="142"/>
  <c r="I37" i="142"/>
  <c r="H37" i="142"/>
  <c r="G37" i="142"/>
  <c r="F37" i="142"/>
  <c r="E37" i="142"/>
  <c r="D37" i="142"/>
  <c r="L36" i="142"/>
  <c r="K36" i="142"/>
  <c r="J36" i="142"/>
  <c r="I36" i="142"/>
  <c r="H36" i="142"/>
  <c r="G36" i="142"/>
  <c r="F36" i="142"/>
  <c r="M36" i="142" s="1"/>
  <c r="E36" i="142"/>
  <c r="D36" i="142"/>
  <c r="L35" i="142"/>
  <c r="K35" i="142"/>
  <c r="J35" i="142"/>
  <c r="I35" i="142"/>
  <c r="H35" i="142"/>
  <c r="G35" i="142"/>
  <c r="F35" i="142"/>
  <c r="M35" i="142" s="1"/>
  <c r="E35" i="142"/>
  <c r="D35" i="142"/>
  <c r="L34" i="142"/>
  <c r="K34" i="142"/>
  <c r="J34" i="142"/>
  <c r="I34" i="142"/>
  <c r="H34" i="142"/>
  <c r="G34" i="142"/>
  <c r="F34" i="142"/>
  <c r="E34" i="142"/>
  <c r="D34" i="142"/>
  <c r="L33" i="142"/>
  <c r="K33" i="142"/>
  <c r="J33" i="142"/>
  <c r="I33" i="142"/>
  <c r="H33" i="142"/>
  <c r="G33" i="142"/>
  <c r="F33" i="142"/>
  <c r="M33" i="142" s="1"/>
  <c r="E33" i="142"/>
  <c r="D33" i="142"/>
  <c r="L32" i="142"/>
  <c r="K32" i="142"/>
  <c r="J32" i="142"/>
  <c r="I32" i="142"/>
  <c r="H32" i="142"/>
  <c r="G32" i="142"/>
  <c r="F32" i="142"/>
  <c r="E32" i="142"/>
  <c r="D32" i="142"/>
  <c r="L31" i="142"/>
  <c r="K31" i="142"/>
  <c r="J31" i="142"/>
  <c r="I31" i="142"/>
  <c r="H31" i="142"/>
  <c r="G31" i="142"/>
  <c r="F31" i="142"/>
  <c r="M31" i="142" s="1"/>
  <c r="E31" i="142"/>
  <c r="D31" i="142"/>
  <c r="L30" i="142"/>
  <c r="K30" i="142"/>
  <c r="J30" i="142"/>
  <c r="I30" i="142"/>
  <c r="H30" i="142"/>
  <c r="G30" i="142"/>
  <c r="F30" i="142"/>
  <c r="M30" i="142" s="1"/>
  <c r="E30" i="142"/>
  <c r="D30" i="142"/>
  <c r="L29" i="142"/>
  <c r="K29" i="142"/>
  <c r="J29" i="142"/>
  <c r="I29" i="142"/>
  <c r="H29" i="142"/>
  <c r="G29" i="142"/>
  <c r="F29" i="142"/>
  <c r="M29" i="142" s="1"/>
  <c r="E29" i="142"/>
  <c r="D29" i="142"/>
  <c r="L28" i="142"/>
  <c r="K28" i="142"/>
  <c r="J28" i="142"/>
  <c r="I28" i="142"/>
  <c r="H28" i="142"/>
  <c r="G28" i="142"/>
  <c r="F28" i="142"/>
  <c r="M28" i="142" s="1"/>
  <c r="E28" i="142"/>
  <c r="D28" i="142"/>
  <c r="L27" i="142"/>
  <c r="K27" i="142"/>
  <c r="J27" i="142"/>
  <c r="I27" i="142"/>
  <c r="H27" i="142"/>
  <c r="G27" i="142"/>
  <c r="F27" i="142"/>
  <c r="E27" i="142"/>
  <c r="D27" i="142"/>
  <c r="L26" i="142"/>
  <c r="K26" i="142"/>
  <c r="J26" i="142"/>
  <c r="I26" i="142"/>
  <c r="H26" i="142"/>
  <c r="G26" i="142"/>
  <c r="F26" i="142"/>
  <c r="E26" i="142"/>
  <c r="D26" i="142"/>
  <c r="L25" i="142"/>
  <c r="K25" i="142"/>
  <c r="J25" i="142"/>
  <c r="I25" i="142"/>
  <c r="H25" i="142"/>
  <c r="G25" i="142"/>
  <c r="F25" i="142"/>
  <c r="E25" i="142"/>
  <c r="D25" i="142"/>
  <c r="L24" i="142"/>
  <c r="K24" i="142"/>
  <c r="J24" i="142"/>
  <c r="I24" i="142"/>
  <c r="H24" i="142"/>
  <c r="G24" i="142"/>
  <c r="F24" i="142"/>
  <c r="E24" i="142"/>
  <c r="D24" i="142"/>
  <c r="L23" i="142"/>
  <c r="K23" i="142"/>
  <c r="J23" i="142"/>
  <c r="I23" i="142"/>
  <c r="H23" i="142"/>
  <c r="G23" i="142"/>
  <c r="F23" i="142"/>
  <c r="M23" i="142" s="1"/>
  <c r="E23" i="142"/>
  <c r="D23" i="142"/>
  <c r="L22" i="142"/>
  <c r="K22" i="142"/>
  <c r="J22" i="142"/>
  <c r="I22" i="142"/>
  <c r="H22" i="142"/>
  <c r="G22" i="142"/>
  <c r="F22" i="142"/>
  <c r="M22" i="142" s="1"/>
  <c r="E22" i="142"/>
  <c r="D22" i="142"/>
  <c r="L21" i="142"/>
  <c r="K21" i="142"/>
  <c r="J21" i="142"/>
  <c r="I21" i="142"/>
  <c r="H21" i="142"/>
  <c r="G21" i="142"/>
  <c r="F21" i="142"/>
  <c r="E21" i="142"/>
  <c r="D21" i="142"/>
  <c r="L20" i="142"/>
  <c r="K20" i="142"/>
  <c r="J20" i="142"/>
  <c r="I20" i="142"/>
  <c r="H20" i="142"/>
  <c r="G20" i="142"/>
  <c r="F20" i="142"/>
  <c r="M20" i="142" s="1"/>
  <c r="E20" i="142"/>
  <c r="D20" i="142"/>
  <c r="L19" i="142"/>
  <c r="K19" i="142"/>
  <c r="J19" i="142"/>
  <c r="I19" i="142"/>
  <c r="H19" i="142"/>
  <c r="G19" i="142"/>
  <c r="F19" i="142"/>
  <c r="M19" i="142" s="1"/>
  <c r="E19" i="142"/>
  <c r="D19" i="142"/>
  <c r="L18" i="142"/>
  <c r="K18" i="142"/>
  <c r="J18" i="142"/>
  <c r="I18" i="142"/>
  <c r="H18" i="142"/>
  <c r="G18" i="142"/>
  <c r="F18" i="142"/>
  <c r="E18" i="142"/>
  <c r="D18" i="142"/>
  <c r="L17" i="142"/>
  <c r="K17" i="142"/>
  <c r="J17" i="142"/>
  <c r="I17" i="142"/>
  <c r="H17" i="142"/>
  <c r="G17" i="142"/>
  <c r="F17" i="142"/>
  <c r="E17" i="142"/>
  <c r="D17" i="142"/>
  <c r="L16" i="142"/>
  <c r="K16" i="142"/>
  <c r="J16" i="142"/>
  <c r="I16" i="142"/>
  <c r="H16" i="142"/>
  <c r="G16" i="142"/>
  <c r="F16" i="142"/>
  <c r="E16" i="142"/>
  <c r="D16" i="142"/>
  <c r="L15" i="142"/>
  <c r="K15" i="142"/>
  <c r="J15" i="142"/>
  <c r="I15" i="142"/>
  <c r="H15" i="142"/>
  <c r="G15" i="142"/>
  <c r="F15" i="142"/>
  <c r="M15" i="142" s="1"/>
  <c r="E15" i="142"/>
  <c r="D15" i="142"/>
  <c r="L14" i="142"/>
  <c r="K14" i="142"/>
  <c r="J14" i="142"/>
  <c r="I14" i="142"/>
  <c r="H14" i="142"/>
  <c r="G14" i="142"/>
  <c r="F14" i="142"/>
  <c r="E14" i="142"/>
  <c r="D14" i="142"/>
  <c r="L13" i="142"/>
  <c r="K13" i="142"/>
  <c r="J13" i="142"/>
  <c r="I13" i="142"/>
  <c r="H13" i="142"/>
  <c r="G13" i="142"/>
  <c r="F13" i="142"/>
  <c r="M13" i="142" s="1"/>
  <c r="E13" i="142"/>
  <c r="D13" i="142"/>
  <c r="L12" i="142"/>
  <c r="K12" i="142"/>
  <c r="J12" i="142"/>
  <c r="I12" i="142"/>
  <c r="H12" i="142"/>
  <c r="G12" i="142"/>
  <c r="F12" i="142"/>
  <c r="M12" i="142" s="1"/>
  <c r="E12" i="142"/>
  <c r="D12" i="142"/>
  <c r="L11" i="142"/>
  <c r="K11" i="142"/>
  <c r="J11" i="142"/>
  <c r="I11" i="142"/>
  <c r="H11" i="142"/>
  <c r="G11" i="142"/>
  <c r="F11" i="142"/>
  <c r="E11" i="142"/>
  <c r="D11" i="142"/>
  <c r="L10" i="142"/>
  <c r="K10" i="142"/>
  <c r="J10" i="142"/>
  <c r="I10" i="142"/>
  <c r="H10" i="142"/>
  <c r="G10" i="142"/>
  <c r="F10" i="142"/>
  <c r="M10" i="142" s="1"/>
  <c r="E10" i="142"/>
  <c r="D10" i="142"/>
  <c r="L9" i="142"/>
  <c r="K9" i="142"/>
  <c r="J9" i="142"/>
  <c r="I9" i="142"/>
  <c r="H9" i="142"/>
  <c r="G9" i="142"/>
  <c r="F9" i="142"/>
  <c r="M9" i="142" s="1"/>
  <c r="E9" i="142"/>
  <c r="D9" i="142"/>
  <c r="L8" i="142"/>
  <c r="K8" i="142"/>
  <c r="J8" i="142"/>
  <c r="I8" i="142"/>
  <c r="H8" i="142"/>
  <c r="G8" i="142"/>
  <c r="F8" i="142"/>
  <c r="E8" i="142"/>
  <c r="D8" i="142"/>
  <c r="L7" i="142"/>
  <c r="K7" i="142"/>
  <c r="J7" i="142"/>
  <c r="I7" i="142"/>
  <c r="H7" i="142"/>
  <c r="G7" i="142"/>
  <c r="F7" i="142"/>
  <c r="M7" i="142" s="1"/>
  <c r="E7" i="142"/>
  <c r="D7" i="142"/>
  <c r="A1" i="142"/>
  <c r="N42" i="141"/>
  <c r="M42" i="141"/>
  <c r="L41" i="141"/>
  <c r="K41" i="141"/>
  <c r="J41" i="141"/>
  <c r="I41" i="141"/>
  <c r="H41" i="141"/>
  <c r="F41" i="141"/>
  <c r="M41" i="141" s="1"/>
  <c r="E41" i="141"/>
  <c r="D41" i="141"/>
  <c r="G40" i="141"/>
  <c r="G43" i="141" s="1"/>
  <c r="C40" i="141"/>
  <c r="C43" i="141" s="1"/>
  <c r="L39" i="141"/>
  <c r="K39" i="141"/>
  <c r="J39" i="141"/>
  <c r="I39" i="141"/>
  <c r="H39" i="141"/>
  <c r="F39" i="141"/>
  <c r="E39" i="141"/>
  <c r="D39" i="141"/>
  <c r="L38" i="141"/>
  <c r="K38" i="141"/>
  <c r="J38" i="141"/>
  <c r="I38" i="141"/>
  <c r="H38" i="141"/>
  <c r="F38" i="141"/>
  <c r="M38" i="141" s="1"/>
  <c r="E38" i="141"/>
  <c r="D38" i="141"/>
  <c r="L37" i="141"/>
  <c r="K37" i="141"/>
  <c r="J37" i="141"/>
  <c r="I37" i="141"/>
  <c r="H37" i="141"/>
  <c r="F37" i="141"/>
  <c r="M37" i="141" s="1"/>
  <c r="E37" i="141"/>
  <c r="D37" i="141"/>
  <c r="L36" i="141"/>
  <c r="K36" i="141"/>
  <c r="J36" i="141"/>
  <c r="I36" i="141"/>
  <c r="H36" i="141"/>
  <c r="F36" i="141"/>
  <c r="E36" i="141"/>
  <c r="D36" i="141"/>
  <c r="L35" i="141"/>
  <c r="K35" i="141"/>
  <c r="J35" i="141"/>
  <c r="I35" i="141"/>
  <c r="H35" i="141"/>
  <c r="F35" i="141"/>
  <c r="M35" i="141" s="1"/>
  <c r="E35" i="141"/>
  <c r="D35" i="141"/>
  <c r="L34" i="141"/>
  <c r="K34" i="141"/>
  <c r="J34" i="141"/>
  <c r="I34" i="141"/>
  <c r="H34" i="141"/>
  <c r="F34" i="141"/>
  <c r="E34" i="141"/>
  <c r="D34" i="141"/>
  <c r="L33" i="141"/>
  <c r="K33" i="141"/>
  <c r="J33" i="141"/>
  <c r="I33" i="141"/>
  <c r="H33" i="141"/>
  <c r="F33" i="141"/>
  <c r="M33" i="141" s="1"/>
  <c r="E33" i="141"/>
  <c r="D33" i="141"/>
  <c r="L32" i="141"/>
  <c r="K32" i="141"/>
  <c r="J32" i="141"/>
  <c r="I32" i="141"/>
  <c r="H32" i="141"/>
  <c r="F32" i="141"/>
  <c r="M32" i="141" s="1"/>
  <c r="E32" i="141"/>
  <c r="D32" i="141"/>
  <c r="L31" i="141"/>
  <c r="K31" i="141"/>
  <c r="J31" i="141"/>
  <c r="I31" i="141"/>
  <c r="H31" i="141"/>
  <c r="F31" i="141"/>
  <c r="E31" i="141"/>
  <c r="D31" i="141"/>
  <c r="L30" i="141"/>
  <c r="K30" i="141"/>
  <c r="J30" i="141"/>
  <c r="I30" i="141"/>
  <c r="H30" i="141"/>
  <c r="F30" i="141"/>
  <c r="M30" i="141" s="1"/>
  <c r="E30" i="141"/>
  <c r="D30" i="141"/>
  <c r="N30" i="141" s="1"/>
  <c r="L29" i="141"/>
  <c r="K29" i="141"/>
  <c r="J29" i="141"/>
  <c r="I29" i="141"/>
  <c r="H29" i="141"/>
  <c r="F29" i="141"/>
  <c r="E29" i="141"/>
  <c r="D29" i="141"/>
  <c r="L28" i="141"/>
  <c r="K28" i="141"/>
  <c r="J28" i="141"/>
  <c r="I28" i="141"/>
  <c r="H28" i="141"/>
  <c r="F28" i="141"/>
  <c r="M28" i="141" s="1"/>
  <c r="E28" i="141"/>
  <c r="D28" i="141"/>
  <c r="N28" i="141" s="1"/>
  <c r="L27" i="141"/>
  <c r="K27" i="141"/>
  <c r="J27" i="141"/>
  <c r="I27" i="141"/>
  <c r="H27" i="141"/>
  <c r="F27" i="141"/>
  <c r="E27" i="141"/>
  <c r="D27" i="141"/>
  <c r="L26" i="141"/>
  <c r="K26" i="141"/>
  <c r="J26" i="141"/>
  <c r="I26" i="141"/>
  <c r="H26" i="141"/>
  <c r="F26" i="141"/>
  <c r="E26" i="141"/>
  <c r="D26" i="141"/>
  <c r="L25" i="141"/>
  <c r="K25" i="141"/>
  <c r="J25" i="141"/>
  <c r="I25" i="141"/>
  <c r="H25" i="141"/>
  <c r="F25" i="141"/>
  <c r="M25" i="141" s="1"/>
  <c r="E25" i="141"/>
  <c r="D25" i="141"/>
  <c r="N25" i="141" s="1"/>
  <c r="L24" i="141"/>
  <c r="K24" i="141"/>
  <c r="J24" i="141"/>
  <c r="I24" i="141"/>
  <c r="H24" i="141"/>
  <c r="F24" i="141"/>
  <c r="E24" i="141"/>
  <c r="D24" i="141"/>
  <c r="L23" i="141"/>
  <c r="K23" i="141"/>
  <c r="J23" i="141"/>
  <c r="I23" i="141"/>
  <c r="H23" i="141"/>
  <c r="F23" i="141"/>
  <c r="E23" i="141"/>
  <c r="D23" i="141"/>
  <c r="L22" i="141"/>
  <c r="K22" i="141"/>
  <c r="J22" i="141"/>
  <c r="I22" i="141"/>
  <c r="H22" i="141"/>
  <c r="F22" i="141"/>
  <c r="M22" i="141" s="1"/>
  <c r="E22" i="141"/>
  <c r="D22" i="141"/>
  <c r="L21" i="141"/>
  <c r="K21" i="141"/>
  <c r="J21" i="141"/>
  <c r="I21" i="141"/>
  <c r="H21" i="141"/>
  <c r="F21" i="141"/>
  <c r="E21" i="141"/>
  <c r="D21" i="141"/>
  <c r="L20" i="141"/>
  <c r="K20" i="141"/>
  <c r="J20" i="141"/>
  <c r="I20" i="141"/>
  <c r="H20" i="141"/>
  <c r="F20" i="141"/>
  <c r="E20" i="141"/>
  <c r="D20" i="141"/>
  <c r="L19" i="141"/>
  <c r="K19" i="141"/>
  <c r="J19" i="141"/>
  <c r="I19" i="141"/>
  <c r="H19" i="141"/>
  <c r="F19" i="141"/>
  <c r="E19" i="141"/>
  <c r="D19" i="141"/>
  <c r="L18" i="141"/>
  <c r="K18" i="141"/>
  <c r="J18" i="141"/>
  <c r="I18" i="141"/>
  <c r="H18" i="141"/>
  <c r="F18" i="141"/>
  <c r="E18" i="141"/>
  <c r="D18" i="141"/>
  <c r="L17" i="141"/>
  <c r="K17" i="141"/>
  <c r="J17" i="141"/>
  <c r="I17" i="141"/>
  <c r="H17" i="141"/>
  <c r="F17" i="141"/>
  <c r="M17" i="141" s="1"/>
  <c r="E17" i="141"/>
  <c r="D17" i="141"/>
  <c r="L16" i="141"/>
  <c r="K16" i="141"/>
  <c r="J16" i="141"/>
  <c r="I16" i="141"/>
  <c r="H16" i="141"/>
  <c r="F16" i="141"/>
  <c r="E16" i="141"/>
  <c r="D16" i="141"/>
  <c r="L15" i="141"/>
  <c r="K15" i="141"/>
  <c r="J15" i="141"/>
  <c r="I15" i="141"/>
  <c r="H15" i="141"/>
  <c r="F15" i="141"/>
  <c r="M15" i="141" s="1"/>
  <c r="E15" i="141"/>
  <c r="D15" i="141"/>
  <c r="L14" i="141"/>
  <c r="K14" i="141"/>
  <c r="J14" i="141"/>
  <c r="I14" i="141"/>
  <c r="H14" i="141"/>
  <c r="F14" i="141"/>
  <c r="M14" i="141" s="1"/>
  <c r="E14" i="141"/>
  <c r="D14" i="141"/>
  <c r="L13" i="141"/>
  <c r="K13" i="141"/>
  <c r="J13" i="141"/>
  <c r="I13" i="141"/>
  <c r="H13" i="141"/>
  <c r="F13" i="141"/>
  <c r="M13" i="141" s="1"/>
  <c r="E13" i="141"/>
  <c r="D13" i="141"/>
  <c r="L12" i="141"/>
  <c r="K12" i="141"/>
  <c r="J12" i="141"/>
  <c r="I12" i="141"/>
  <c r="H12" i="141"/>
  <c r="F12" i="141"/>
  <c r="M12" i="141" s="1"/>
  <c r="E12" i="141"/>
  <c r="D12" i="141"/>
  <c r="L11" i="141"/>
  <c r="K11" i="141"/>
  <c r="J11" i="141"/>
  <c r="I11" i="141"/>
  <c r="H11" i="141"/>
  <c r="F11" i="141"/>
  <c r="E11" i="141"/>
  <c r="D11" i="141"/>
  <c r="L10" i="141"/>
  <c r="K10" i="141"/>
  <c r="J10" i="141"/>
  <c r="I10" i="141"/>
  <c r="H10" i="141"/>
  <c r="F10" i="141"/>
  <c r="M10" i="141" s="1"/>
  <c r="E10" i="141"/>
  <c r="D10" i="141"/>
  <c r="L9" i="141"/>
  <c r="K9" i="141"/>
  <c r="J9" i="141"/>
  <c r="I9" i="141"/>
  <c r="H9" i="141"/>
  <c r="F9" i="141"/>
  <c r="E9" i="141"/>
  <c r="D9" i="141"/>
  <c r="L8" i="141"/>
  <c r="K8" i="141"/>
  <c r="J8" i="141"/>
  <c r="I8" i="141"/>
  <c r="H8" i="141"/>
  <c r="F8" i="141"/>
  <c r="M8" i="141" s="1"/>
  <c r="E8" i="141"/>
  <c r="D8" i="141"/>
  <c r="L7" i="141"/>
  <c r="K7" i="141"/>
  <c r="J7" i="141"/>
  <c r="I7" i="141"/>
  <c r="H7" i="141"/>
  <c r="F7" i="141"/>
  <c r="M7" i="141" s="1"/>
  <c r="E7" i="141"/>
  <c r="D7" i="141"/>
  <c r="A1" i="141"/>
  <c r="N42" i="140"/>
  <c r="M42" i="140"/>
  <c r="L41" i="140"/>
  <c r="K41" i="140"/>
  <c r="J41" i="140"/>
  <c r="I41" i="140"/>
  <c r="H41" i="140"/>
  <c r="G41" i="140"/>
  <c r="F41" i="140"/>
  <c r="E41" i="140"/>
  <c r="D41" i="140"/>
  <c r="G40" i="140"/>
  <c r="C40" i="140"/>
  <c r="C43" i="140" s="1"/>
  <c r="L39" i="140"/>
  <c r="K39" i="140"/>
  <c r="J39" i="140"/>
  <c r="I39" i="140"/>
  <c r="H39" i="140"/>
  <c r="F39" i="140"/>
  <c r="E39" i="140"/>
  <c r="D39" i="140"/>
  <c r="L38" i="140"/>
  <c r="K38" i="140"/>
  <c r="J38" i="140"/>
  <c r="I38" i="140"/>
  <c r="H38" i="140"/>
  <c r="F38" i="140"/>
  <c r="E38" i="140"/>
  <c r="D38" i="140"/>
  <c r="L37" i="140"/>
  <c r="K37" i="140"/>
  <c r="J37" i="140"/>
  <c r="I37" i="140"/>
  <c r="H37" i="140"/>
  <c r="F37" i="140"/>
  <c r="E37" i="140"/>
  <c r="D37" i="140"/>
  <c r="L36" i="140"/>
  <c r="K36" i="140"/>
  <c r="J36" i="140"/>
  <c r="I36" i="140"/>
  <c r="H36" i="140"/>
  <c r="F36" i="140"/>
  <c r="M36" i="140" s="1"/>
  <c r="E36" i="140"/>
  <c r="D36" i="140"/>
  <c r="L35" i="140"/>
  <c r="K35" i="140"/>
  <c r="J35" i="140"/>
  <c r="I35" i="140"/>
  <c r="H35" i="140"/>
  <c r="F35" i="140"/>
  <c r="M35" i="140" s="1"/>
  <c r="E35" i="140"/>
  <c r="D35" i="140"/>
  <c r="L34" i="140"/>
  <c r="K34" i="140"/>
  <c r="J34" i="140"/>
  <c r="I34" i="140"/>
  <c r="H34" i="140"/>
  <c r="F34" i="140"/>
  <c r="M34" i="140" s="1"/>
  <c r="E34" i="140"/>
  <c r="D34" i="140"/>
  <c r="L33" i="140"/>
  <c r="K33" i="140"/>
  <c r="J33" i="140"/>
  <c r="I33" i="140"/>
  <c r="H33" i="140"/>
  <c r="F33" i="140"/>
  <c r="M33" i="140" s="1"/>
  <c r="E33" i="140"/>
  <c r="D33" i="140"/>
  <c r="L32" i="140"/>
  <c r="K32" i="140"/>
  <c r="J32" i="140"/>
  <c r="I32" i="140"/>
  <c r="H32" i="140"/>
  <c r="F32" i="140"/>
  <c r="M32" i="140" s="1"/>
  <c r="E32" i="140"/>
  <c r="D32" i="140"/>
  <c r="L31" i="140"/>
  <c r="K31" i="140"/>
  <c r="J31" i="140"/>
  <c r="I31" i="140"/>
  <c r="H31" i="140"/>
  <c r="F31" i="140"/>
  <c r="M31" i="140" s="1"/>
  <c r="E31" i="140"/>
  <c r="D31" i="140"/>
  <c r="L30" i="140"/>
  <c r="K30" i="140"/>
  <c r="J30" i="140"/>
  <c r="I30" i="140"/>
  <c r="H30" i="140"/>
  <c r="F30" i="140"/>
  <c r="E30" i="140"/>
  <c r="D30" i="140"/>
  <c r="L29" i="140"/>
  <c r="K29" i="140"/>
  <c r="J29" i="140"/>
  <c r="I29" i="140"/>
  <c r="H29" i="140"/>
  <c r="F29" i="140"/>
  <c r="M29" i="140" s="1"/>
  <c r="E29" i="140"/>
  <c r="D29" i="140"/>
  <c r="L28" i="140"/>
  <c r="K28" i="140"/>
  <c r="J28" i="140"/>
  <c r="I28" i="140"/>
  <c r="H28" i="140"/>
  <c r="F28" i="140"/>
  <c r="E28" i="140"/>
  <c r="D28" i="140"/>
  <c r="L27" i="140"/>
  <c r="K27" i="140"/>
  <c r="J27" i="140"/>
  <c r="I27" i="140"/>
  <c r="H27" i="140"/>
  <c r="F27" i="140"/>
  <c r="E27" i="140"/>
  <c r="D27" i="140"/>
  <c r="L26" i="140"/>
  <c r="K26" i="140"/>
  <c r="J26" i="140"/>
  <c r="I26" i="140"/>
  <c r="H26" i="140"/>
  <c r="F26" i="140"/>
  <c r="M26" i="140" s="1"/>
  <c r="E26" i="140"/>
  <c r="D26" i="140"/>
  <c r="L25" i="140"/>
  <c r="K25" i="140"/>
  <c r="J25" i="140"/>
  <c r="I25" i="140"/>
  <c r="H25" i="140"/>
  <c r="F25" i="140"/>
  <c r="M25" i="140" s="1"/>
  <c r="E25" i="140"/>
  <c r="D25" i="140"/>
  <c r="L24" i="140"/>
  <c r="K24" i="140"/>
  <c r="J24" i="140"/>
  <c r="I24" i="140"/>
  <c r="H24" i="140"/>
  <c r="F24" i="140"/>
  <c r="E24" i="140"/>
  <c r="D24" i="140"/>
  <c r="L23" i="140"/>
  <c r="K23" i="140"/>
  <c r="J23" i="140"/>
  <c r="I23" i="140"/>
  <c r="H23" i="140"/>
  <c r="F23" i="140"/>
  <c r="M23" i="140" s="1"/>
  <c r="E23" i="140"/>
  <c r="D23" i="140"/>
  <c r="L22" i="140"/>
  <c r="K22" i="140"/>
  <c r="J22" i="140"/>
  <c r="I22" i="140"/>
  <c r="H22" i="140"/>
  <c r="F22" i="140"/>
  <c r="E22" i="140"/>
  <c r="D22" i="140"/>
  <c r="L21" i="140"/>
  <c r="K21" i="140"/>
  <c r="J21" i="140"/>
  <c r="I21" i="140"/>
  <c r="H21" i="140"/>
  <c r="F21" i="140"/>
  <c r="E21" i="140"/>
  <c r="D21" i="140"/>
  <c r="M20" i="140"/>
  <c r="L20" i="140"/>
  <c r="K20" i="140"/>
  <c r="J20" i="140"/>
  <c r="I20" i="140"/>
  <c r="H20" i="140"/>
  <c r="F20" i="140"/>
  <c r="E20" i="140"/>
  <c r="D20" i="140"/>
  <c r="N20" i="140" s="1"/>
  <c r="L19" i="140"/>
  <c r="K19" i="140"/>
  <c r="J19" i="140"/>
  <c r="I19" i="140"/>
  <c r="H19" i="140"/>
  <c r="F19" i="140"/>
  <c r="E19" i="140"/>
  <c r="D19" i="140"/>
  <c r="L18" i="140"/>
  <c r="K18" i="140"/>
  <c r="J18" i="140"/>
  <c r="I18" i="140"/>
  <c r="H18" i="140"/>
  <c r="F18" i="140"/>
  <c r="M18" i="140" s="1"/>
  <c r="E18" i="140"/>
  <c r="D18" i="140"/>
  <c r="L17" i="140"/>
  <c r="K17" i="140"/>
  <c r="J17" i="140"/>
  <c r="I17" i="140"/>
  <c r="H17" i="140"/>
  <c r="F17" i="140"/>
  <c r="M17" i="140" s="1"/>
  <c r="E17" i="140"/>
  <c r="D17" i="140"/>
  <c r="L16" i="140"/>
  <c r="K16" i="140"/>
  <c r="J16" i="140"/>
  <c r="I16" i="140"/>
  <c r="H16" i="140"/>
  <c r="F16" i="140"/>
  <c r="E16" i="140"/>
  <c r="D16" i="140"/>
  <c r="L15" i="140"/>
  <c r="K15" i="140"/>
  <c r="J15" i="140"/>
  <c r="I15" i="140"/>
  <c r="H15" i="140"/>
  <c r="F15" i="140"/>
  <c r="M15" i="140" s="1"/>
  <c r="E15" i="140"/>
  <c r="D15" i="140"/>
  <c r="L14" i="140"/>
  <c r="K14" i="140"/>
  <c r="J14" i="140"/>
  <c r="I14" i="140"/>
  <c r="H14" i="140"/>
  <c r="F14" i="140"/>
  <c r="M14" i="140" s="1"/>
  <c r="E14" i="140"/>
  <c r="D14" i="140"/>
  <c r="L13" i="140"/>
  <c r="K13" i="140"/>
  <c r="J13" i="140"/>
  <c r="I13" i="140"/>
  <c r="H13" i="140"/>
  <c r="F13" i="140"/>
  <c r="M13" i="140" s="1"/>
  <c r="E13" i="140"/>
  <c r="D13" i="140"/>
  <c r="L12" i="140"/>
  <c r="K12" i="140"/>
  <c r="J12" i="140"/>
  <c r="I12" i="140"/>
  <c r="H12" i="140"/>
  <c r="F12" i="140"/>
  <c r="M12" i="140" s="1"/>
  <c r="E12" i="140"/>
  <c r="D12" i="140"/>
  <c r="L11" i="140"/>
  <c r="K11" i="140"/>
  <c r="J11" i="140"/>
  <c r="I11" i="140"/>
  <c r="H11" i="140"/>
  <c r="F11" i="140"/>
  <c r="M11" i="140" s="1"/>
  <c r="E11" i="140"/>
  <c r="D11" i="140"/>
  <c r="L10" i="140"/>
  <c r="K10" i="140"/>
  <c r="J10" i="140"/>
  <c r="I10" i="140"/>
  <c r="H10" i="140"/>
  <c r="F10" i="140"/>
  <c r="M10" i="140" s="1"/>
  <c r="E10" i="140"/>
  <c r="D10" i="140"/>
  <c r="L9" i="140"/>
  <c r="K9" i="140"/>
  <c r="J9" i="140"/>
  <c r="I9" i="140"/>
  <c r="H9" i="140"/>
  <c r="F9" i="140"/>
  <c r="M9" i="140" s="1"/>
  <c r="E9" i="140"/>
  <c r="D9" i="140"/>
  <c r="L8" i="140"/>
  <c r="K8" i="140"/>
  <c r="J8" i="140"/>
  <c r="I8" i="140"/>
  <c r="H8" i="140"/>
  <c r="F8" i="140"/>
  <c r="M8" i="140" s="1"/>
  <c r="E8" i="140"/>
  <c r="D8" i="140"/>
  <c r="L7" i="140"/>
  <c r="K7" i="140"/>
  <c r="J7" i="140"/>
  <c r="I7" i="140"/>
  <c r="H7" i="140"/>
  <c r="F7" i="140"/>
  <c r="M7" i="140" s="1"/>
  <c r="E7" i="140"/>
  <c r="D7" i="140"/>
  <c r="A1" i="140"/>
  <c r="N42" i="139"/>
  <c r="M42" i="139"/>
  <c r="L41" i="139"/>
  <c r="K41" i="139"/>
  <c r="J41" i="139"/>
  <c r="I41" i="139"/>
  <c r="H41" i="139"/>
  <c r="G41" i="139"/>
  <c r="F41" i="139"/>
  <c r="M41" i="139" s="1"/>
  <c r="E41" i="139"/>
  <c r="D41" i="139"/>
  <c r="G40" i="139"/>
  <c r="C40" i="139"/>
  <c r="C43" i="139" s="1"/>
  <c r="L39" i="139"/>
  <c r="K39" i="139"/>
  <c r="J39" i="139"/>
  <c r="I39" i="139"/>
  <c r="H39" i="139"/>
  <c r="F39" i="139"/>
  <c r="M39" i="139" s="1"/>
  <c r="E39" i="139"/>
  <c r="D39" i="139"/>
  <c r="L38" i="139"/>
  <c r="K38" i="139"/>
  <c r="J38" i="139"/>
  <c r="I38" i="139"/>
  <c r="H38" i="139"/>
  <c r="F38" i="139"/>
  <c r="E38" i="139"/>
  <c r="D38" i="139"/>
  <c r="L37" i="139"/>
  <c r="K37" i="139"/>
  <c r="J37" i="139"/>
  <c r="I37" i="139"/>
  <c r="H37" i="139"/>
  <c r="F37" i="139"/>
  <c r="E37" i="139"/>
  <c r="D37" i="139"/>
  <c r="L36" i="139"/>
  <c r="K36" i="139"/>
  <c r="J36" i="139"/>
  <c r="I36" i="139"/>
  <c r="H36" i="139"/>
  <c r="F36" i="139"/>
  <c r="M36" i="139" s="1"/>
  <c r="E36" i="139"/>
  <c r="D36" i="139"/>
  <c r="L35" i="139"/>
  <c r="K35" i="139"/>
  <c r="J35" i="139"/>
  <c r="I35" i="139"/>
  <c r="H35" i="139"/>
  <c r="F35" i="139"/>
  <c r="M35" i="139" s="1"/>
  <c r="E35" i="139"/>
  <c r="D35" i="139"/>
  <c r="L34" i="139"/>
  <c r="K34" i="139"/>
  <c r="J34" i="139"/>
  <c r="I34" i="139"/>
  <c r="H34" i="139"/>
  <c r="F34" i="139"/>
  <c r="M34" i="139" s="1"/>
  <c r="E34" i="139"/>
  <c r="D34" i="139"/>
  <c r="L33" i="139"/>
  <c r="K33" i="139"/>
  <c r="J33" i="139"/>
  <c r="I33" i="139"/>
  <c r="H33" i="139"/>
  <c r="F33" i="139"/>
  <c r="M33" i="139" s="1"/>
  <c r="E33" i="139"/>
  <c r="D33" i="139"/>
  <c r="L32" i="139"/>
  <c r="K32" i="139"/>
  <c r="J32" i="139"/>
  <c r="I32" i="139"/>
  <c r="H32" i="139"/>
  <c r="F32" i="139"/>
  <c r="M32" i="139" s="1"/>
  <c r="E32" i="139"/>
  <c r="D32" i="139"/>
  <c r="L31" i="139"/>
  <c r="K31" i="139"/>
  <c r="J31" i="139"/>
  <c r="I31" i="139"/>
  <c r="H31" i="139"/>
  <c r="F31" i="139"/>
  <c r="M31" i="139" s="1"/>
  <c r="E31" i="139"/>
  <c r="D31" i="139"/>
  <c r="L30" i="139"/>
  <c r="K30" i="139"/>
  <c r="J30" i="139"/>
  <c r="I30" i="139"/>
  <c r="H30" i="139"/>
  <c r="F30" i="139"/>
  <c r="E30" i="139"/>
  <c r="D30" i="139"/>
  <c r="L29" i="139"/>
  <c r="K29" i="139"/>
  <c r="J29" i="139"/>
  <c r="I29" i="139"/>
  <c r="H29" i="139"/>
  <c r="F29" i="139"/>
  <c r="M29" i="139" s="1"/>
  <c r="E29" i="139"/>
  <c r="D29" i="139"/>
  <c r="L28" i="139"/>
  <c r="K28" i="139"/>
  <c r="J28" i="139"/>
  <c r="I28" i="139"/>
  <c r="H28" i="139"/>
  <c r="F28" i="139"/>
  <c r="E28" i="139"/>
  <c r="D28" i="139"/>
  <c r="L27" i="139"/>
  <c r="K27" i="139"/>
  <c r="J27" i="139"/>
  <c r="I27" i="139"/>
  <c r="H27" i="139"/>
  <c r="F27" i="139"/>
  <c r="M27" i="139" s="1"/>
  <c r="E27" i="139"/>
  <c r="D27" i="139"/>
  <c r="L26" i="139"/>
  <c r="K26" i="139"/>
  <c r="J26" i="139"/>
  <c r="I26" i="139"/>
  <c r="H26" i="139"/>
  <c r="F26" i="139"/>
  <c r="E26" i="139"/>
  <c r="D26" i="139"/>
  <c r="L25" i="139"/>
  <c r="K25" i="139"/>
  <c r="J25" i="139"/>
  <c r="I25" i="139"/>
  <c r="H25" i="139"/>
  <c r="F25" i="139"/>
  <c r="M25" i="139" s="1"/>
  <c r="E25" i="139"/>
  <c r="D25" i="139"/>
  <c r="L24" i="139"/>
  <c r="K24" i="139"/>
  <c r="J24" i="139"/>
  <c r="I24" i="139"/>
  <c r="H24" i="139"/>
  <c r="F24" i="139"/>
  <c r="E24" i="139"/>
  <c r="D24" i="139"/>
  <c r="L23" i="139"/>
  <c r="K23" i="139"/>
  <c r="J23" i="139"/>
  <c r="I23" i="139"/>
  <c r="H23" i="139"/>
  <c r="F23" i="139"/>
  <c r="E23" i="139"/>
  <c r="D23" i="139"/>
  <c r="L22" i="139"/>
  <c r="K22" i="139"/>
  <c r="J22" i="139"/>
  <c r="I22" i="139"/>
  <c r="H22" i="139"/>
  <c r="F22" i="139"/>
  <c r="E22" i="139"/>
  <c r="D22" i="139"/>
  <c r="L21" i="139"/>
  <c r="K21" i="139"/>
  <c r="J21" i="139"/>
  <c r="I21" i="139"/>
  <c r="H21" i="139"/>
  <c r="F21" i="139"/>
  <c r="E21" i="139"/>
  <c r="D21" i="139"/>
  <c r="L20" i="139"/>
  <c r="K20" i="139"/>
  <c r="J20" i="139"/>
  <c r="I20" i="139"/>
  <c r="H20" i="139"/>
  <c r="F20" i="139"/>
  <c r="M20" i="139" s="1"/>
  <c r="E20" i="139"/>
  <c r="D20" i="139"/>
  <c r="L19" i="139"/>
  <c r="K19" i="139"/>
  <c r="J19" i="139"/>
  <c r="I19" i="139"/>
  <c r="H19" i="139"/>
  <c r="F19" i="139"/>
  <c r="E19" i="139"/>
  <c r="D19" i="139"/>
  <c r="L18" i="139"/>
  <c r="K18" i="139"/>
  <c r="J18" i="139"/>
  <c r="I18" i="139"/>
  <c r="H18" i="139"/>
  <c r="F18" i="139"/>
  <c r="M18" i="139" s="1"/>
  <c r="E18" i="139"/>
  <c r="D18" i="139"/>
  <c r="L17" i="139"/>
  <c r="K17" i="139"/>
  <c r="J17" i="139"/>
  <c r="I17" i="139"/>
  <c r="H17" i="139"/>
  <c r="F17" i="139"/>
  <c r="E17" i="139"/>
  <c r="D17" i="139"/>
  <c r="L16" i="139"/>
  <c r="K16" i="139"/>
  <c r="J16" i="139"/>
  <c r="I16" i="139"/>
  <c r="H16" i="139"/>
  <c r="F16" i="139"/>
  <c r="E16" i="139"/>
  <c r="D16" i="139"/>
  <c r="L15" i="139"/>
  <c r="K15" i="139"/>
  <c r="J15" i="139"/>
  <c r="I15" i="139"/>
  <c r="H15" i="139"/>
  <c r="F15" i="139"/>
  <c r="M15" i="139" s="1"/>
  <c r="E15" i="139"/>
  <c r="D15" i="139"/>
  <c r="L14" i="139"/>
  <c r="K14" i="139"/>
  <c r="J14" i="139"/>
  <c r="I14" i="139"/>
  <c r="H14" i="139"/>
  <c r="F14" i="139"/>
  <c r="M14" i="139" s="1"/>
  <c r="E14" i="139"/>
  <c r="D14" i="139"/>
  <c r="L13" i="139"/>
  <c r="K13" i="139"/>
  <c r="J13" i="139"/>
  <c r="I13" i="139"/>
  <c r="H13" i="139"/>
  <c r="F13" i="139"/>
  <c r="E13" i="139"/>
  <c r="D13" i="139"/>
  <c r="L12" i="139"/>
  <c r="K12" i="139"/>
  <c r="J12" i="139"/>
  <c r="I12" i="139"/>
  <c r="H12" i="139"/>
  <c r="F12" i="139"/>
  <c r="E12" i="139"/>
  <c r="D12" i="139"/>
  <c r="L11" i="139"/>
  <c r="K11" i="139"/>
  <c r="J11" i="139"/>
  <c r="I11" i="139"/>
  <c r="H11" i="139"/>
  <c r="F11" i="139"/>
  <c r="E11" i="139"/>
  <c r="D11" i="139"/>
  <c r="L10" i="139"/>
  <c r="K10" i="139"/>
  <c r="J10" i="139"/>
  <c r="I10" i="139"/>
  <c r="H10" i="139"/>
  <c r="F10" i="139"/>
  <c r="M10" i="139" s="1"/>
  <c r="E10" i="139"/>
  <c r="D10" i="139"/>
  <c r="L9" i="139"/>
  <c r="K9" i="139"/>
  <c r="J9" i="139"/>
  <c r="I9" i="139"/>
  <c r="H9" i="139"/>
  <c r="F9" i="139"/>
  <c r="M9" i="139" s="1"/>
  <c r="E9" i="139"/>
  <c r="D9" i="139"/>
  <c r="L8" i="139"/>
  <c r="K8" i="139"/>
  <c r="J8" i="139"/>
  <c r="I8" i="139"/>
  <c r="H8" i="139"/>
  <c r="F8" i="139"/>
  <c r="M8" i="139" s="1"/>
  <c r="E8" i="139"/>
  <c r="D8" i="139"/>
  <c r="L7" i="139"/>
  <c r="K7" i="139"/>
  <c r="J7" i="139"/>
  <c r="I7" i="139"/>
  <c r="H7" i="139"/>
  <c r="F7" i="139"/>
  <c r="E7" i="139"/>
  <c r="D7" i="139"/>
  <c r="A1" i="139"/>
  <c r="C43" i="138"/>
  <c r="N42" i="138"/>
  <c r="M42" i="138"/>
  <c r="L41" i="138"/>
  <c r="K41" i="138"/>
  <c r="J41" i="138"/>
  <c r="I41" i="138"/>
  <c r="H41" i="138"/>
  <c r="G41" i="138"/>
  <c r="F41" i="138"/>
  <c r="M41" i="138" s="1"/>
  <c r="E41" i="138"/>
  <c r="D41" i="138"/>
  <c r="G40" i="138"/>
  <c r="C40" i="138"/>
  <c r="L39" i="138"/>
  <c r="K39" i="138"/>
  <c r="J39" i="138"/>
  <c r="I39" i="138"/>
  <c r="H39" i="138"/>
  <c r="F39" i="138"/>
  <c r="E39" i="138"/>
  <c r="D39" i="138"/>
  <c r="L38" i="138"/>
  <c r="K38" i="138"/>
  <c r="J38" i="138"/>
  <c r="I38" i="138"/>
  <c r="H38" i="138"/>
  <c r="F38" i="138"/>
  <c r="M38" i="138" s="1"/>
  <c r="E38" i="138"/>
  <c r="D38" i="138"/>
  <c r="L37" i="138"/>
  <c r="K37" i="138"/>
  <c r="J37" i="138"/>
  <c r="I37" i="138"/>
  <c r="H37" i="138"/>
  <c r="F37" i="138"/>
  <c r="M37" i="138" s="1"/>
  <c r="E37" i="138"/>
  <c r="D37" i="138"/>
  <c r="L36" i="138"/>
  <c r="K36" i="138"/>
  <c r="J36" i="138"/>
  <c r="I36" i="138"/>
  <c r="H36" i="138"/>
  <c r="F36" i="138"/>
  <c r="M36" i="138" s="1"/>
  <c r="E36" i="138"/>
  <c r="D36" i="138"/>
  <c r="L35" i="138"/>
  <c r="K35" i="138"/>
  <c r="J35" i="138"/>
  <c r="I35" i="138"/>
  <c r="H35" i="138"/>
  <c r="F35" i="138"/>
  <c r="E35" i="138"/>
  <c r="D35" i="138"/>
  <c r="L34" i="138"/>
  <c r="K34" i="138"/>
  <c r="J34" i="138"/>
  <c r="I34" i="138"/>
  <c r="H34" i="138"/>
  <c r="F34" i="138"/>
  <c r="M34" i="138" s="1"/>
  <c r="E34" i="138"/>
  <c r="D34" i="138"/>
  <c r="L33" i="138"/>
  <c r="K33" i="138"/>
  <c r="J33" i="138"/>
  <c r="I33" i="138"/>
  <c r="H33" i="138"/>
  <c r="F33" i="138"/>
  <c r="M33" i="138" s="1"/>
  <c r="E33" i="138"/>
  <c r="D33" i="138"/>
  <c r="L32" i="138"/>
  <c r="K32" i="138"/>
  <c r="J32" i="138"/>
  <c r="I32" i="138"/>
  <c r="H32" i="138"/>
  <c r="F32" i="138"/>
  <c r="E32" i="138"/>
  <c r="D32" i="138"/>
  <c r="L31" i="138"/>
  <c r="K31" i="138"/>
  <c r="J31" i="138"/>
  <c r="I31" i="138"/>
  <c r="H31" i="138"/>
  <c r="F31" i="138"/>
  <c r="M31" i="138" s="1"/>
  <c r="E31" i="138"/>
  <c r="D31" i="138"/>
  <c r="L30" i="138"/>
  <c r="K30" i="138"/>
  <c r="J30" i="138"/>
  <c r="I30" i="138"/>
  <c r="H30" i="138"/>
  <c r="F30" i="138"/>
  <c r="M30" i="138" s="1"/>
  <c r="E30" i="138"/>
  <c r="D30" i="138"/>
  <c r="L29" i="138"/>
  <c r="K29" i="138"/>
  <c r="J29" i="138"/>
  <c r="I29" i="138"/>
  <c r="H29" i="138"/>
  <c r="F29" i="138"/>
  <c r="E29" i="138"/>
  <c r="D29" i="138"/>
  <c r="L28" i="138"/>
  <c r="K28" i="138"/>
  <c r="J28" i="138"/>
  <c r="I28" i="138"/>
  <c r="H28" i="138"/>
  <c r="F28" i="138"/>
  <c r="M28" i="138" s="1"/>
  <c r="E28" i="138"/>
  <c r="D28" i="138"/>
  <c r="L27" i="138"/>
  <c r="K27" i="138"/>
  <c r="J27" i="138"/>
  <c r="I27" i="138"/>
  <c r="H27" i="138"/>
  <c r="F27" i="138"/>
  <c r="M27" i="138" s="1"/>
  <c r="E27" i="138"/>
  <c r="D27" i="138"/>
  <c r="L26" i="138"/>
  <c r="K26" i="138"/>
  <c r="J26" i="138"/>
  <c r="I26" i="138"/>
  <c r="H26" i="138"/>
  <c r="F26" i="138"/>
  <c r="E26" i="138"/>
  <c r="D26" i="138"/>
  <c r="L25" i="138"/>
  <c r="K25" i="138"/>
  <c r="J25" i="138"/>
  <c r="I25" i="138"/>
  <c r="H25" i="138"/>
  <c r="F25" i="138"/>
  <c r="M25" i="138" s="1"/>
  <c r="E25" i="138"/>
  <c r="D25" i="138"/>
  <c r="L24" i="138"/>
  <c r="K24" i="138"/>
  <c r="J24" i="138"/>
  <c r="I24" i="138"/>
  <c r="H24" i="138"/>
  <c r="F24" i="138"/>
  <c r="E24" i="138"/>
  <c r="D24" i="138"/>
  <c r="L23" i="138"/>
  <c r="K23" i="138"/>
  <c r="J23" i="138"/>
  <c r="I23" i="138"/>
  <c r="H23" i="138"/>
  <c r="F23" i="138"/>
  <c r="E23" i="138"/>
  <c r="D23" i="138"/>
  <c r="L22" i="138"/>
  <c r="K22" i="138"/>
  <c r="J22" i="138"/>
  <c r="I22" i="138"/>
  <c r="H22" i="138"/>
  <c r="F22" i="138"/>
  <c r="E22" i="138"/>
  <c r="D22" i="138"/>
  <c r="L21" i="138"/>
  <c r="K21" i="138"/>
  <c r="J21" i="138"/>
  <c r="I21" i="138"/>
  <c r="H21" i="138"/>
  <c r="F21" i="138"/>
  <c r="E21" i="138"/>
  <c r="D21" i="138"/>
  <c r="L20" i="138"/>
  <c r="K20" i="138"/>
  <c r="J20" i="138"/>
  <c r="I20" i="138"/>
  <c r="H20" i="138"/>
  <c r="F20" i="138"/>
  <c r="M20" i="138" s="1"/>
  <c r="E20" i="138"/>
  <c r="D20" i="138"/>
  <c r="L19" i="138"/>
  <c r="K19" i="138"/>
  <c r="J19" i="138"/>
  <c r="I19" i="138"/>
  <c r="H19" i="138"/>
  <c r="F19" i="138"/>
  <c r="M19" i="138" s="1"/>
  <c r="E19" i="138"/>
  <c r="D19" i="138"/>
  <c r="L18" i="138"/>
  <c r="K18" i="138"/>
  <c r="J18" i="138"/>
  <c r="I18" i="138"/>
  <c r="H18" i="138"/>
  <c r="F18" i="138"/>
  <c r="M18" i="138" s="1"/>
  <c r="E18" i="138"/>
  <c r="D18" i="138"/>
  <c r="L17" i="138"/>
  <c r="K17" i="138"/>
  <c r="J17" i="138"/>
  <c r="I17" i="138"/>
  <c r="H17" i="138"/>
  <c r="F17" i="138"/>
  <c r="E17" i="138"/>
  <c r="D17" i="138"/>
  <c r="L16" i="138"/>
  <c r="K16" i="138"/>
  <c r="J16" i="138"/>
  <c r="I16" i="138"/>
  <c r="H16" i="138"/>
  <c r="F16" i="138"/>
  <c r="M16" i="138" s="1"/>
  <c r="E16" i="138"/>
  <c r="D16" i="138"/>
  <c r="L15" i="138"/>
  <c r="K15" i="138"/>
  <c r="J15" i="138"/>
  <c r="I15" i="138"/>
  <c r="H15" i="138"/>
  <c r="F15" i="138"/>
  <c r="M15" i="138" s="1"/>
  <c r="E15" i="138"/>
  <c r="D15" i="138"/>
  <c r="L14" i="138"/>
  <c r="K14" i="138"/>
  <c r="J14" i="138"/>
  <c r="I14" i="138"/>
  <c r="H14" i="138"/>
  <c r="F14" i="138"/>
  <c r="M14" i="138" s="1"/>
  <c r="E14" i="138"/>
  <c r="D14" i="138"/>
  <c r="L13" i="138"/>
  <c r="K13" i="138"/>
  <c r="J13" i="138"/>
  <c r="I13" i="138"/>
  <c r="H13" i="138"/>
  <c r="F13" i="138"/>
  <c r="E13" i="138"/>
  <c r="D13" i="138"/>
  <c r="L12" i="138"/>
  <c r="K12" i="138"/>
  <c r="J12" i="138"/>
  <c r="I12" i="138"/>
  <c r="H12" i="138"/>
  <c r="F12" i="138"/>
  <c r="E12" i="138"/>
  <c r="D12" i="138"/>
  <c r="L11" i="138"/>
  <c r="K11" i="138"/>
  <c r="J11" i="138"/>
  <c r="I11" i="138"/>
  <c r="H11" i="138"/>
  <c r="F11" i="138"/>
  <c r="M11" i="138" s="1"/>
  <c r="E11" i="138"/>
  <c r="D11" i="138"/>
  <c r="L10" i="138"/>
  <c r="K10" i="138"/>
  <c r="J10" i="138"/>
  <c r="I10" i="138"/>
  <c r="H10" i="138"/>
  <c r="F10" i="138"/>
  <c r="M10" i="138" s="1"/>
  <c r="E10" i="138"/>
  <c r="D10" i="138"/>
  <c r="L9" i="138"/>
  <c r="K9" i="138"/>
  <c r="J9" i="138"/>
  <c r="I9" i="138"/>
  <c r="H9" i="138"/>
  <c r="F9" i="138"/>
  <c r="M9" i="138" s="1"/>
  <c r="E9" i="138"/>
  <c r="D9" i="138"/>
  <c r="L8" i="138"/>
  <c r="K8" i="138"/>
  <c r="J8" i="138"/>
  <c r="I8" i="138"/>
  <c r="H8" i="138"/>
  <c r="F8" i="138"/>
  <c r="E8" i="138"/>
  <c r="D8" i="138"/>
  <c r="L7" i="138"/>
  <c r="K7" i="138"/>
  <c r="J7" i="138"/>
  <c r="I7" i="138"/>
  <c r="H7" i="138"/>
  <c r="F7" i="138"/>
  <c r="M7" i="138" s="1"/>
  <c r="E7" i="138"/>
  <c r="D7" i="138"/>
  <c r="A1" i="138"/>
  <c r="N42" i="136"/>
  <c r="M42" i="136"/>
  <c r="L41" i="136"/>
  <c r="K41" i="136"/>
  <c r="J41" i="136"/>
  <c r="I41" i="136"/>
  <c r="H41" i="136"/>
  <c r="G41" i="136"/>
  <c r="F41" i="136"/>
  <c r="M41" i="136" s="1"/>
  <c r="E41" i="136"/>
  <c r="D41" i="136"/>
  <c r="G40" i="136"/>
  <c r="C40" i="136"/>
  <c r="C43" i="136" s="1"/>
  <c r="L39" i="136"/>
  <c r="K39" i="136"/>
  <c r="J39" i="136"/>
  <c r="I39" i="136"/>
  <c r="H39" i="136"/>
  <c r="F39" i="136"/>
  <c r="M39" i="136" s="1"/>
  <c r="E39" i="136"/>
  <c r="D39" i="136"/>
  <c r="L38" i="136"/>
  <c r="K38" i="136"/>
  <c r="J38" i="136"/>
  <c r="I38" i="136"/>
  <c r="H38" i="136"/>
  <c r="F38" i="136"/>
  <c r="M38" i="136" s="1"/>
  <c r="E38" i="136"/>
  <c r="D38" i="136"/>
  <c r="L37" i="136"/>
  <c r="K37" i="136"/>
  <c r="J37" i="136"/>
  <c r="I37" i="136"/>
  <c r="H37" i="136"/>
  <c r="F37" i="136"/>
  <c r="E37" i="136"/>
  <c r="D37" i="136"/>
  <c r="L36" i="136"/>
  <c r="K36" i="136"/>
  <c r="J36" i="136"/>
  <c r="I36" i="136"/>
  <c r="H36" i="136"/>
  <c r="F36" i="136"/>
  <c r="E36" i="136"/>
  <c r="D36" i="136"/>
  <c r="L35" i="136"/>
  <c r="K35" i="136"/>
  <c r="J35" i="136"/>
  <c r="I35" i="136"/>
  <c r="H35" i="136"/>
  <c r="F35" i="136"/>
  <c r="M35" i="136" s="1"/>
  <c r="E35" i="136"/>
  <c r="D35" i="136"/>
  <c r="L34" i="136"/>
  <c r="K34" i="136"/>
  <c r="J34" i="136"/>
  <c r="I34" i="136"/>
  <c r="H34" i="136"/>
  <c r="F34" i="136"/>
  <c r="E34" i="136"/>
  <c r="D34" i="136"/>
  <c r="L33" i="136"/>
  <c r="K33" i="136"/>
  <c r="J33" i="136"/>
  <c r="I33" i="136"/>
  <c r="H33" i="136"/>
  <c r="F33" i="136"/>
  <c r="M33" i="136" s="1"/>
  <c r="E33" i="136"/>
  <c r="D33" i="136"/>
  <c r="L32" i="136"/>
  <c r="K32" i="136"/>
  <c r="J32" i="136"/>
  <c r="I32" i="136"/>
  <c r="H32" i="136"/>
  <c r="F32" i="136"/>
  <c r="M32" i="136" s="1"/>
  <c r="E32" i="136"/>
  <c r="D32" i="136"/>
  <c r="L31" i="136"/>
  <c r="K31" i="136"/>
  <c r="J31" i="136"/>
  <c r="I31" i="136"/>
  <c r="H31" i="136"/>
  <c r="F31" i="136"/>
  <c r="M31" i="136" s="1"/>
  <c r="E31" i="136"/>
  <c r="D31" i="136"/>
  <c r="L30" i="136"/>
  <c r="K30" i="136"/>
  <c r="J30" i="136"/>
  <c r="I30" i="136"/>
  <c r="H30" i="136"/>
  <c r="F30" i="136"/>
  <c r="M30" i="136" s="1"/>
  <c r="E30" i="136"/>
  <c r="D30" i="136"/>
  <c r="L29" i="136"/>
  <c r="K29" i="136"/>
  <c r="J29" i="136"/>
  <c r="I29" i="136"/>
  <c r="H29" i="136"/>
  <c r="F29" i="136"/>
  <c r="E29" i="136"/>
  <c r="D29" i="136"/>
  <c r="L28" i="136"/>
  <c r="K28" i="136"/>
  <c r="J28" i="136"/>
  <c r="I28" i="136"/>
  <c r="H28" i="136"/>
  <c r="F28" i="136"/>
  <c r="M28" i="136" s="1"/>
  <c r="E28" i="136"/>
  <c r="D28" i="136"/>
  <c r="L27" i="136"/>
  <c r="K27" i="136"/>
  <c r="J27" i="136"/>
  <c r="I27" i="136"/>
  <c r="H27" i="136"/>
  <c r="F27" i="136"/>
  <c r="E27" i="136"/>
  <c r="D27" i="136"/>
  <c r="L26" i="136"/>
  <c r="K26" i="136"/>
  <c r="J26" i="136"/>
  <c r="I26" i="136"/>
  <c r="H26" i="136"/>
  <c r="F26" i="136"/>
  <c r="M26" i="136" s="1"/>
  <c r="E26" i="136"/>
  <c r="D26" i="136"/>
  <c r="L25" i="136"/>
  <c r="K25" i="136"/>
  <c r="J25" i="136"/>
  <c r="I25" i="136"/>
  <c r="H25" i="136"/>
  <c r="F25" i="136"/>
  <c r="M25" i="136" s="1"/>
  <c r="E25" i="136"/>
  <c r="D25" i="136"/>
  <c r="L24" i="136"/>
  <c r="K24" i="136"/>
  <c r="J24" i="136"/>
  <c r="I24" i="136"/>
  <c r="H24" i="136"/>
  <c r="F24" i="136"/>
  <c r="M24" i="136" s="1"/>
  <c r="E24" i="136"/>
  <c r="D24" i="136"/>
  <c r="L23" i="136"/>
  <c r="K23" i="136"/>
  <c r="J23" i="136"/>
  <c r="I23" i="136"/>
  <c r="H23" i="136"/>
  <c r="F23" i="136"/>
  <c r="E23" i="136"/>
  <c r="D23" i="136"/>
  <c r="L22" i="136"/>
  <c r="K22" i="136"/>
  <c r="J22" i="136"/>
  <c r="I22" i="136"/>
  <c r="H22" i="136"/>
  <c r="F22" i="136"/>
  <c r="M22" i="136" s="1"/>
  <c r="E22" i="136"/>
  <c r="D22" i="136"/>
  <c r="L21" i="136"/>
  <c r="K21" i="136"/>
  <c r="J21" i="136"/>
  <c r="I21" i="136"/>
  <c r="H21" i="136"/>
  <c r="F21" i="136"/>
  <c r="E21" i="136"/>
  <c r="D21" i="136"/>
  <c r="L20" i="136"/>
  <c r="K20" i="136"/>
  <c r="J20" i="136"/>
  <c r="I20" i="136"/>
  <c r="H20" i="136"/>
  <c r="F20" i="136"/>
  <c r="M20" i="136" s="1"/>
  <c r="E20" i="136"/>
  <c r="D20" i="136"/>
  <c r="L19" i="136"/>
  <c r="K19" i="136"/>
  <c r="J19" i="136"/>
  <c r="I19" i="136"/>
  <c r="H19" i="136"/>
  <c r="F19" i="136"/>
  <c r="M19" i="136" s="1"/>
  <c r="E19" i="136"/>
  <c r="D19" i="136"/>
  <c r="L18" i="136"/>
  <c r="K18" i="136"/>
  <c r="J18" i="136"/>
  <c r="I18" i="136"/>
  <c r="H18" i="136"/>
  <c r="F18" i="136"/>
  <c r="M18" i="136" s="1"/>
  <c r="E18" i="136"/>
  <c r="D18" i="136"/>
  <c r="L17" i="136"/>
  <c r="K17" i="136"/>
  <c r="J17" i="136"/>
  <c r="I17" i="136"/>
  <c r="H17" i="136"/>
  <c r="F17" i="136"/>
  <c r="M17" i="136" s="1"/>
  <c r="E17" i="136"/>
  <c r="D17" i="136"/>
  <c r="L16" i="136"/>
  <c r="K16" i="136"/>
  <c r="J16" i="136"/>
  <c r="I16" i="136"/>
  <c r="H16" i="136"/>
  <c r="F16" i="136"/>
  <c r="M16" i="136" s="1"/>
  <c r="E16" i="136"/>
  <c r="D16" i="136"/>
  <c r="L15" i="136"/>
  <c r="K15" i="136"/>
  <c r="J15" i="136"/>
  <c r="I15" i="136"/>
  <c r="H15" i="136"/>
  <c r="F15" i="136"/>
  <c r="E15" i="136"/>
  <c r="D15" i="136"/>
  <c r="L14" i="136"/>
  <c r="K14" i="136"/>
  <c r="J14" i="136"/>
  <c r="I14" i="136"/>
  <c r="H14" i="136"/>
  <c r="F14" i="136"/>
  <c r="M14" i="136" s="1"/>
  <c r="E14" i="136"/>
  <c r="D14" i="136"/>
  <c r="L13" i="136"/>
  <c r="K13" i="136"/>
  <c r="J13" i="136"/>
  <c r="I13" i="136"/>
  <c r="H13" i="136"/>
  <c r="F13" i="136"/>
  <c r="M13" i="136" s="1"/>
  <c r="E13" i="136"/>
  <c r="D13" i="136"/>
  <c r="L12" i="136"/>
  <c r="K12" i="136"/>
  <c r="J12" i="136"/>
  <c r="I12" i="136"/>
  <c r="H12" i="136"/>
  <c r="F12" i="136"/>
  <c r="M12" i="136" s="1"/>
  <c r="E12" i="136"/>
  <c r="D12" i="136"/>
  <c r="L11" i="136"/>
  <c r="K11" i="136"/>
  <c r="J11" i="136"/>
  <c r="I11" i="136"/>
  <c r="H11" i="136"/>
  <c r="F11" i="136"/>
  <c r="M11" i="136" s="1"/>
  <c r="E11" i="136"/>
  <c r="D11" i="136"/>
  <c r="L10" i="136"/>
  <c r="K10" i="136"/>
  <c r="J10" i="136"/>
  <c r="I10" i="136"/>
  <c r="H10" i="136"/>
  <c r="F10" i="136"/>
  <c r="E10" i="136"/>
  <c r="D10" i="136"/>
  <c r="L9" i="136"/>
  <c r="K9" i="136"/>
  <c r="J9" i="136"/>
  <c r="I9" i="136"/>
  <c r="H9" i="136"/>
  <c r="F9" i="136"/>
  <c r="M9" i="136" s="1"/>
  <c r="E9" i="136"/>
  <c r="D9" i="136"/>
  <c r="L8" i="136"/>
  <c r="K8" i="136"/>
  <c r="J8" i="136"/>
  <c r="I8" i="136"/>
  <c r="H8" i="136"/>
  <c r="F8" i="136"/>
  <c r="E8" i="136"/>
  <c r="D8" i="136"/>
  <c r="L7" i="136"/>
  <c r="K7" i="136"/>
  <c r="J7" i="136"/>
  <c r="I7" i="136"/>
  <c r="H7" i="136"/>
  <c r="F7" i="136"/>
  <c r="E7" i="136"/>
  <c r="D7" i="136"/>
  <c r="A1" i="136"/>
  <c r="N42" i="135"/>
  <c r="M42" i="135"/>
  <c r="L41" i="135"/>
  <c r="K41" i="135"/>
  <c r="J41" i="135"/>
  <c r="I41" i="135"/>
  <c r="H41" i="135"/>
  <c r="G41" i="135"/>
  <c r="F41" i="135"/>
  <c r="M41" i="135" s="1"/>
  <c r="E41" i="135"/>
  <c r="D41" i="135"/>
  <c r="C40" i="135"/>
  <c r="C43" i="135" s="1"/>
  <c r="L39" i="135"/>
  <c r="K39" i="135"/>
  <c r="J39" i="135"/>
  <c r="I39" i="135"/>
  <c r="H39" i="135"/>
  <c r="G39" i="135"/>
  <c r="F39" i="135"/>
  <c r="E39" i="135"/>
  <c r="D39" i="135"/>
  <c r="L38" i="135"/>
  <c r="K38" i="135"/>
  <c r="J38" i="135"/>
  <c r="I38" i="135"/>
  <c r="H38" i="135"/>
  <c r="G38" i="135"/>
  <c r="F38" i="135"/>
  <c r="M38" i="135" s="1"/>
  <c r="E38" i="135"/>
  <c r="D38" i="135"/>
  <c r="L37" i="135"/>
  <c r="K37" i="135"/>
  <c r="J37" i="135"/>
  <c r="I37" i="135"/>
  <c r="H37" i="135"/>
  <c r="G37" i="135"/>
  <c r="F37" i="135"/>
  <c r="E37" i="135"/>
  <c r="D37" i="135"/>
  <c r="L36" i="135"/>
  <c r="K36" i="135"/>
  <c r="J36" i="135"/>
  <c r="I36" i="135"/>
  <c r="H36" i="135"/>
  <c r="G36" i="135"/>
  <c r="F36" i="135"/>
  <c r="M36" i="135" s="1"/>
  <c r="E36" i="135"/>
  <c r="D36" i="135"/>
  <c r="L35" i="135"/>
  <c r="K35" i="135"/>
  <c r="J35" i="135"/>
  <c r="I35" i="135"/>
  <c r="H35" i="135"/>
  <c r="G35" i="135"/>
  <c r="F35" i="135"/>
  <c r="M35" i="135" s="1"/>
  <c r="E35" i="135"/>
  <c r="D35" i="135"/>
  <c r="L34" i="135"/>
  <c r="K34" i="135"/>
  <c r="J34" i="135"/>
  <c r="I34" i="135"/>
  <c r="H34" i="135"/>
  <c r="G34" i="135"/>
  <c r="F34" i="135"/>
  <c r="E34" i="135"/>
  <c r="D34" i="135"/>
  <c r="L33" i="135"/>
  <c r="K33" i="135"/>
  <c r="J33" i="135"/>
  <c r="I33" i="135"/>
  <c r="H33" i="135"/>
  <c r="G33" i="135"/>
  <c r="F33" i="135"/>
  <c r="E33" i="135"/>
  <c r="D33" i="135"/>
  <c r="L32" i="135"/>
  <c r="K32" i="135"/>
  <c r="J32" i="135"/>
  <c r="I32" i="135"/>
  <c r="H32" i="135"/>
  <c r="G32" i="135"/>
  <c r="F32" i="135"/>
  <c r="E32" i="135"/>
  <c r="D32" i="135"/>
  <c r="L31" i="135"/>
  <c r="K31" i="135"/>
  <c r="J31" i="135"/>
  <c r="I31" i="135"/>
  <c r="H31" i="135"/>
  <c r="G31" i="135"/>
  <c r="F31" i="135"/>
  <c r="M31" i="135" s="1"/>
  <c r="E31" i="135"/>
  <c r="D31" i="135"/>
  <c r="L30" i="135"/>
  <c r="K30" i="135"/>
  <c r="J30" i="135"/>
  <c r="I30" i="135"/>
  <c r="H30" i="135"/>
  <c r="G30" i="135"/>
  <c r="F30" i="135"/>
  <c r="E30" i="135"/>
  <c r="D30" i="135"/>
  <c r="L29" i="135"/>
  <c r="K29" i="135"/>
  <c r="J29" i="135"/>
  <c r="I29" i="135"/>
  <c r="H29" i="135"/>
  <c r="G29" i="135"/>
  <c r="F29" i="135"/>
  <c r="M29" i="135" s="1"/>
  <c r="E29" i="135"/>
  <c r="D29" i="135"/>
  <c r="L28" i="135"/>
  <c r="K28" i="135"/>
  <c r="J28" i="135"/>
  <c r="I28" i="135"/>
  <c r="H28" i="135"/>
  <c r="G28" i="135"/>
  <c r="F28" i="135"/>
  <c r="M28" i="135" s="1"/>
  <c r="E28" i="135"/>
  <c r="D28" i="135"/>
  <c r="L27" i="135"/>
  <c r="K27" i="135"/>
  <c r="J27" i="135"/>
  <c r="I27" i="135"/>
  <c r="H27" i="135"/>
  <c r="G27" i="135"/>
  <c r="F27" i="135"/>
  <c r="M27" i="135" s="1"/>
  <c r="E27" i="135"/>
  <c r="D27" i="135"/>
  <c r="L26" i="135"/>
  <c r="K26" i="135"/>
  <c r="J26" i="135"/>
  <c r="I26" i="135"/>
  <c r="H26" i="135"/>
  <c r="G26" i="135"/>
  <c r="F26" i="135"/>
  <c r="M26" i="135" s="1"/>
  <c r="E26" i="135"/>
  <c r="D26" i="135"/>
  <c r="L25" i="135"/>
  <c r="K25" i="135"/>
  <c r="J25" i="135"/>
  <c r="I25" i="135"/>
  <c r="H25" i="135"/>
  <c r="G25" i="135"/>
  <c r="F25" i="135"/>
  <c r="M25" i="135" s="1"/>
  <c r="E25" i="135"/>
  <c r="D25" i="135"/>
  <c r="L24" i="135"/>
  <c r="K24" i="135"/>
  <c r="J24" i="135"/>
  <c r="I24" i="135"/>
  <c r="H24" i="135"/>
  <c r="G24" i="135"/>
  <c r="F24" i="135"/>
  <c r="M24" i="135" s="1"/>
  <c r="E24" i="135"/>
  <c r="D24" i="135"/>
  <c r="L23" i="135"/>
  <c r="K23" i="135"/>
  <c r="J23" i="135"/>
  <c r="I23" i="135"/>
  <c r="H23" i="135"/>
  <c r="G23" i="135"/>
  <c r="F23" i="135"/>
  <c r="E23" i="135"/>
  <c r="D23" i="135"/>
  <c r="L22" i="135"/>
  <c r="K22" i="135"/>
  <c r="J22" i="135"/>
  <c r="I22" i="135"/>
  <c r="H22" i="135"/>
  <c r="G22" i="135"/>
  <c r="F22" i="135"/>
  <c r="M22" i="135" s="1"/>
  <c r="E22" i="135"/>
  <c r="D22" i="135"/>
  <c r="L21" i="135"/>
  <c r="K21" i="135"/>
  <c r="J21" i="135"/>
  <c r="I21" i="135"/>
  <c r="H21" i="135"/>
  <c r="G21" i="135"/>
  <c r="F21" i="135"/>
  <c r="E21" i="135"/>
  <c r="D21" i="135"/>
  <c r="L20" i="135"/>
  <c r="K20" i="135"/>
  <c r="J20" i="135"/>
  <c r="I20" i="135"/>
  <c r="H20" i="135"/>
  <c r="G20" i="135"/>
  <c r="F20" i="135"/>
  <c r="M20" i="135" s="1"/>
  <c r="E20" i="135"/>
  <c r="D20" i="135"/>
  <c r="L19" i="135"/>
  <c r="K19" i="135"/>
  <c r="J19" i="135"/>
  <c r="I19" i="135"/>
  <c r="H19" i="135"/>
  <c r="G19" i="135"/>
  <c r="F19" i="135"/>
  <c r="M19" i="135" s="1"/>
  <c r="E19" i="135"/>
  <c r="D19" i="135"/>
  <c r="L18" i="135"/>
  <c r="K18" i="135"/>
  <c r="J18" i="135"/>
  <c r="I18" i="135"/>
  <c r="H18" i="135"/>
  <c r="G18" i="135"/>
  <c r="F18" i="135"/>
  <c r="M18" i="135" s="1"/>
  <c r="E18" i="135"/>
  <c r="D18" i="135"/>
  <c r="L17" i="135"/>
  <c r="K17" i="135"/>
  <c r="J17" i="135"/>
  <c r="I17" i="135"/>
  <c r="H17" i="135"/>
  <c r="G17" i="135"/>
  <c r="F17" i="135"/>
  <c r="M17" i="135" s="1"/>
  <c r="E17" i="135"/>
  <c r="D17" i="135"/>
  <c r="L16" i="135"/>
  <c r="K16" i="135"/>
  <c r="J16" i="135"/>
  <c r="I16" i="135"/>
  <c r="H16" i="135"/>
  <c r="G16" i="135"/>
  <c r="F16" i="135"/>
  <c r="M16" i="135" s="1"/>
  <c r="E16" i="135"/>
  <c r="D16" i="135"/>
  <c r="L15" i="135"/>
  <c r="K15" i="135"/>
  <c r="J15" i="135"/>
  <c r="I15" i="135"/>
  <c r="H15" i="135"/>
  <c r="G15" i="135"/>
  <c r="F15" i="135"/>
  <c r="M15" i="135" s="1"/>
  <c r="E15" i="135"/>
  <c r="D15" i="135"/>
  <c r="L14" i="135"/>
  <c r="K14" i="135"/>
  <c r="J14" i="135"/>
  <c r="I14" i="135"/>
  <c r="H14" i="135"/>
  <c r="G14" i="135"/>
  <c r="F14" i="135"/>
  <c r="E14" i="135"/>
  <c r="D14" i="135"/>
  <c r="L13" i="135"/>
  <c r="K13" i="135"/>
  <c r="J13" i="135"/>
  <c r="I13" i="135"/>
  <c r="H13" i="135"/>
  <c r="G13" i="135"/>
  <c r="F13" i="135"/>
  <c r="E13" i="135"/>
  <c r="D13" i="135"/>
  <c r="L12" i="135"/>
  <c r="K12" i="135"/>
  <c r="J12" i="135"/>
  <c r="I12" i="135"/>
  <c r="H12" i="135"/>
  <c r="G12" i="135"/>
  <c r="F12" i="135"/>
  <c r="M12" i="135" s="1"/>
  <c r="E12" i="135"/>
  <c r="D12" i="135"/>
  <c r="L11" i="135"/>
  <c r="K11" i="135"/>
  <c r="J11" i="135"/>
  <c r="I11" i="135"/>
  <c r="H11" i="135"/>
  <c r="G11" i="135"/>
  <c r="F11" i="135"/>
  <c r="M11" i="135" s="1"/>
  <c r="E11" i="135"/>
  <c r="D11" i="135"/>
  <c r="L10" i="135"/>
  <c r="K10" i="135"/>
  <c r="J10" i="135"/>
  <c r="I10" i="135"/>
  <c r="H10" i="135"/>
  <c r="G10" i="135"/>
  <c r="F10" i="135"/>
  <c r="M10" i="135" s="1"/>
  <c r="E10" i="135"/>
  <c r="D10" i="135"/>
  <c r="L9" i="135"/>
  <c r="K9" i="135"/>
  <c r="J9" i="135"/>
  <c r="I9" i="135"/>
  <c r="H9" i="135"/>
  <c r="G9" i="135"/>
  <c r="F9" i="135"/>
  <c r="E9" i="135"/>
  <c r="D9" i="135"/>
  <c r="L8" i="135"/>
  <c r="K8" i="135"/>
  <c r="J8" i="135"/>
  <c r="I8" i="135"/>
  <c r="H8" i="135"/>
  <c r="G8" i="135"/>
  <c r="F8" i="135"/>
  <c r="E8" i="135"/>
  <c r="D8" i="135"/>
  <c r="L7" i="135"/>
  <c r="K7" i="135"/>
  <c r="J7" i="135"/>
  <c r="I7" i="135"/>
  <c r="H7" i="135"/>
  <c r="G7" i="135"/>
  <c r="F7" i="135"/>
  <c r="M7" i="135" s="1"/>
  <c r="E7" i="135"/>
  <c r="D7" i="135"/>
  <c r="A1" i="135"/>
  <c r="N42" i="134"/>
  <c r="M42" i="134"/>
  <c r="L41" i="134"/>
  <c r="K41" i="134"/>
  <c r="J41" i="134"/>
  <c r="I41" i="134"/>
  <c r="H41" i="134"/>
  <c r="F41" i="134"/>
  <c r="M41" i="134" s="1"/>
  <c r="E41" i="134"/>
  <c r="D41" i="134"/>
  <c r="C40" i="134"/>
  <c r="C43" i="134" s="1"/>
  <c r="L39" i="134"/>
  <c r="K39" i="134"/>
  <c r="J39" i="134"/>
  <c r="I39" i="134"/>
  <c r="H39" i="134"/>
  <c r="G39" i="134"/>
  <c r="F39" i="134"/>
  <c r="E39" i="134"/>
  <c r="D39" i="134"/>
  <c r="L38" i="134"/>
  <c r="K38" i="134"/>
  <c r="J38" i="134"/>
  <c r="I38" i="134"/>
  <c r="H38" i="134"/>
  <c r="G38" i="134"/>
  <c r="F38" i="134"/>
  <c r="M38" i="134" s="1"/>
  <c r="E38" i="134"/>
  <c r="D38" i="134"/>
  <c r="L37" i="134"/>
  <c r="K37" i="134"/>
  <c r="J37" i="134"/>
  <c r="I37" i="134"/>
  <c r="H37" i="134"/>
  <c r="G37" i="134"/>
  <c r="F37" i="134"/>
  <c r="M37" i="134" s="1"/>
  <c r="E37" i="134"/>
  <c r="D37" i="134"/>
  <c r="L36" i="134"/>
  <c r="K36" i="134"/>
  <c r="J36" i="134"/>
  <c r="I36" i="134"/>
  <c r="H36" i="134"/>
  <c r="G36" i="134"/>
  <c r="F36" i="134"/>
  <c r="M36" i="134" s="1"/>
  <c r="E36" i="134"/>
  <c r="D36" i="134"/>
  <c r="L35" i="134"/>
  <c r="K35" i="134"/>
  <c r="J35" i="134"/>
  <c r="I35" i="134"/>
  <c r="H35" i="134"/>
  <c r="G35" i="134"/>
  <c r="F35" i="134"/>
  <c r="M35" i="134" s="1"/>
  <c r="E35" i="134"/>
  <c r="D35" i="134"/>
  <c r="L34" i="134"/>
  <c r="K34" i="134"/>
  <c r="J34" i="134"/>
  <c r="I34" i="134"/>
  <c r="H34" i="134"/>
  <c r="G34" i="134"/>
  <c r="F34" i="134"/>
  <c r="M34" i="134" s="1"/>
  <c r="E34" i="134"/>
  <c r="D34" i="134"/>
  <c r="L33" i="134"/>
  <c r="K33" i="134"/>
  <c r="J33" i="134"/>
  <c r="I33" i="134"/>
  <c r="H33" i="134"/>
  <c r="G33" i="134"/>
  <c r="F33" i="134"/>
  <c r="M33" i="134" s="1"/>
  <c r="E33" i="134"/>
  <c r="D33" i="134"/>
  <c r="L32" i="134"/>
  <c r="K32" i="134"/>
  <c r="J32" i="134"/>
  <c r="I32" i="134"/>
  <c r="H32" i="134"/>
  <c r="G32" i="134"/>
  <c r="F32" i="134"/>
  <c r="M32" i="134" s="1"/>
  <c r="E32" i="134"/>
  <c r="D32" i="134"/>
  <c r="N32" i="134" s="1"/>
  <c r="L31" i="134"/>
  <c r="K31" i="134"/>
  <c r="J31" i="134"/>
  <c r="I31" i="134"/>
  <c r="H31" i="134"/>
  <c r="G31" i="134"/>
  <c r="F31" i="134"/>
  <c r="E31" i="134"/>
  <c r="D31" i="134"/>
  <c r="L30" i="134"/>
  <c r="K30" i="134"/>
  <c r="J30" i="134"/>
  <c r="I30" i="134"/>
  <c r="H30" i="134"/>
  <c r="G30" i="134"/>
  <c r="F30" i="134"/>
  <c r="M30" i="134" s="1"/>
  <c r="E30" i="134"/>
  <c r="D30" i="134"/>
  <c r="L29" i="134"/>
  <c r="K29" i="134"/>
  <c r="J29" i="134"/>
  <c r="I29" i="134"/>
  <c r="H29" i="134"/>
  <c r="G29" i="134"/>
  <c r="F29" i="134"/>
  <c r="M29" i="134" s="1"/>
  <c r="E29" i="134"/>
  <c r="D29" i="134"/>
  <c r="L28" i="134"/>
  <c r="K28" i="134"/>
  <c r="J28" i="134"/>
  <c r="I28" i="134"/>
  <c r="H28" i="134"/>
  <c r="G28" i="134"/>
  <c r="F28" i="134"/>
  <c r="M28" i="134" s="1"/>
  <c r="E28" i="134"/>
  <c r="D28" i="134"/>
  <c r="L27" i="134"/>
  <c r="K27" i="134"/>
  <c r="J27" i="134"/>
  <c r="I27" i="134"/>
  <c r="H27" i="134"/>
  <c r="G27" i="134"/>
  <c r="F27" i="134"/>
  <c r="M27" i="134" s="1"/>
  <c r="E27" i="134"/>
  <c r="D27" i="134"/>
  <c r="L26" i="134"/>
  <c r="K26" i="134"/>
  <c r="J26" i="134"/>
  <c r="I26" i="134"/>
  <c r="H26" i="134"/>
  <c r="G26" i="134"/>
  <c r="F26" i="134"/>
  <c r="M26" i="134" s="1"/>
  <c r="E26" i="134"/>
  <c r="D26" i="134"/>
  <c r="L25" i="134"/>
  <c r="K25" i="134"/>
  <c r="J25" i="134"/>
  <c r="I25" i="134"/>
  <c r="H25" i="134"/>
  <c r="G25" i="134"/>
  <c r="F25" i="134"/>
  <c r="E25" i="134"/>
  <c r="D25" i="134"/>
  <c r="L24" i="134"/>
  <c r="K24" i="134"/>
  <c r="J24" i="134"/>
  <c r="I24" i="134"/>
  <c r="H24" i="134"/>
  <c r="G24" i="134"/>
  <c r="F24" i="134"/>
  <c r="E24" i="134"/>
  <c r="D24" i="134"/>
  <c r="L23" i="134"/>
  <c r="K23" i="134"/>
  <c r="J23" i="134"/>
  <c r="I23" i="134"/>
  <c r="H23" i="134"/>
  <c r="G23" i="134"/>
  <c r="F23" i="134"/>
  <c r="M23" i="134" s="1"/>
  <c r="E23" i="134"/>
  <c r="D23" i="134"/>
  <c r="L22" i="134"/>
  <c r="K22" i="134"/>
  <c r="J22" i="134"/>
  <c r="I22" i="134"/>
  <c r="H22" i="134"/>
  <c r="G22" i="134"/>
  <c r="F22" i="134"/>
  <c r="E22" i="134"/>
  <c r="D22" i="134"/>
  <c r="L21" i="134"/>
  <c r="K21" i="134"/>
  <c r="J21" i="134"/>
  <c r="I21" i="134"/>
  <c r="H21" i="134"/>
  <c r="G21" i="134"/>
  <c r="F21" i="134"/>
  <c r="E21" i="134"/>
  <c r="D21" i="134"/>
  <c r="L20" i="134"/>
  <c r="K20" i="134"/>
  <c r="J20" i="134"/>
  <c r="I20" i="134"/>
  <c r="H20" i="134"/>
  <c r="G20" i="134"/>
  <c r="F20" i="134"/>
  <c r="M20" i="134" s="1"/>
  <c r="E20" i="134"/>
  <c r="D20" i="134"/>
  <c r="L19" i="134"/>
  <c r="K19" i="134"/>
  <c r="J19" i="134"/>
  <c r="I19" i="134"/>
  <c r="H19" i="134"/>
  <c r="G19" i="134"/>
  <c r="F19" i="134"/>
  <c r="M19" i="134" s="1"/>
  <c r="E19" i="134"/>
  <c r="D19" i="134"/>
  <c r="L18" i="134"/>
  <c r="K18" i="134"/>
  <c r="J18" i="134"/>
  <c r="I18" i="134"/>
  <c r="H18" i="134"/>
  <c r="G18" i="134"/>
  <c r="F18" i="134"/>
  <c r="E18" i="134"/>
  <c r="D18" i="134"/>
  <c r="L17" i="134"/>
  <c r="K17" i="134"/>
  <c r="J17" i="134"/>
  <c r="I17" i="134"/>
  <c r="H17" i="134"/>
  <c r="G17" i="134"/>
  <c r="F17" i="134"/>
  <c r="E17" i="134"/>
  <c r="D17" i="134"/>
  <c r="L16" i="134"/>
  <c r="K16" i="134"/>
  <c r="J16" i="134"/>
  <c r="I16" i="134"/>
  <c r="H16" i="134"/>
  <c r="G16" i="134"/>
  <c r="F16" i="134"/>
  <c r="M16" i="134" s="1"/>
  <c r="E16" i="134"/>
  <c r="D16" i="134"/>
  <c r="L15" i="134"/>
  <c r="K15" i="134"/>
  <c r="J15" i="134"/>
  <c r="I15" i="134"/>
  <c r="H15" i="134"/>
  <c r="G15" i="134"/>
  <c r="F15" i="134"/>
  <c r="E15" i="134"/>
  <c r="D15" i="134"/>
  <c r="L14" i="134"/>
  <c r="K14" i="134"/>
  <c r="J14" i="134"/>
  <c r="I14" i="134"/>
  <c r="H14" i="134"/>
  <c r="G14" i="134"/>
  <c r="F14" i="134"/>
  <c r="E14" i="134"/>
  <c r="D14" i="134"/>
  <c r="L13" i="134"/>
  <c r="K13" i="134"/>
  <c r="J13" i="134"/>
  <c r="I13" i="134"/>
  <c r="H13" i="134"/>
  <c r="G13" i="134"/>
  <c r="F13" i="134"/>
  <c r="M13" i="134" s="1"/>
  <c r="E13" i="134"/>
  <c r="D13" i="134"/>
  <c r="L12" i="134"/>
  <c r="K12" i="134"/>
  <c r="J12" i="134"/>
  <c r="I12" i="134"/>
  <c r="H12" i="134"/>
  <c r="G12" i="134"/>
  <c r="F12" i="134"/>
  <c r="E12" i="134"/>
  <c r="D12" i="134"/>
  <c r="L11" i="134"/>
  <c r="K11" i="134"/>
  <c r="J11" i="134"/>
  <c r="I11" i="134"/>
  <c r="H11" i="134"/>
  <c r="G11" i="134"/>
  <c r="F11" i="134"/>
  <c r="M11" i="134" s="1"/>
  <c r="E11" i="134"/>
  <c r="D11" i="134"/>
  <c r="L10" i="134"/>
  <c r="K10" i="134"/>
  <c r="J10" i="134"/>
  <c r="I10" i="134"/>
  <c r="H10" i="134"/>
  <c r="G10" i="134"/>
  <c r="F10" i="134"/>
  <c r="E10" i="134"/>
  <c r="D10" i="134"/>
  <c r="L9" i="134"/>
  <c r="K9" i="134"/>
  <c r="J9" i="134"/>
  <c r="I9" i="134"/>
  <c r="H9" i="134"/>
  <c r="G9" i="134"/>
  <c r="F9" i="134"/>
  <c r="E9" i="134"/>
  <c r="D9" i="134"/>
  <c r="L8" i="134"/>
  <c r="K8" i="134"/>
  <c r="J8" i="134"/>
  <c r="I8" i="134"/>
  <c r="H8" i="134"/>
  <c r="G8" i="134"/>
  <c r="F8" i="134"/>
  <c r="E8" i="134"/>
  <c r="D8" i="134"/>
  <c r="L7" i="134"/>
  <c r="K7" i="134"/>
  <c r="J7" i="134"/>
  <c r="I7" i="134"/>
  <c r="H7" i="134"/>
  <c r="G7" i="134"/>
  <c r="F7" i="134"/>
  <c r="E7" i="134"/>
  <c r="D7" i="134"/>
  <c r="A1" i="134"/>
  <c r="N42" i="133"/>
  <c r="M42" i="133"/>
  <c r="L41" i="133"/>
  <c r="K41" i="133"/>
  <c r="J41" i="133"/>
  <c r="I41" i="133"/>
  <c r="H41" i="133"/>
  <c r="F41" i="133"/>
  <c r="M41" i="133" s="1"/>
  <c r="E41" i="133"/>
  <c r="D41" i="133"/>
  <c r="C40" i="133"/>
  <c r="C43" i="133" s="1"/>
  <c r="L39" i="133"/>
  <c r="K39" i="133"/>
  <c r="J39" i="133"/>
  <c r="I39" i="133"/>
  <c r="H39" i="133"/>
  <c r="G39" i="133"/>
  <c r="F39" i="133"/>
  <c r="E39" i="133"/>
  <c r="D39" i="133"/>
  <c r="L38" i="133"/>
  <c r="K38" i="133"/>
  <c r="J38" i="133"/>
  <c r="I38" i="133"/>
  <c r="H38" i="133"/>
  <c r="G38" i="133"/>
  <c r="F38" i="133"/>
  <c r="M38" i="133" s="1"/>
  <c r="E38" i="133"/>
  <c r="D38" i="133"/>
  <c r="L37" i="133"/>
  <c r="K37" i="133"/>
  <c r="J37" i="133"/>
  <c r="I37" i="133"/>
  <c r="H37" i="133"/>
  <c r="G37" i="133"/>
  <c r="F37" i="133"/>
  <c r="M37" i="133" s="1"/>
  <c r="E37" i="133"/>
  <c r="D37" i="133"/>
  <c r="L36" i="133"/>
  <c r="K36" i="133"/>
  <c r="J36" i="133"/>
  <c r="I36" i="133"/>
  <c r="H36" i="133"/>
  <c r="G36" i="133"/>
  <c r="F36" i="133"/>
  <c r="E36" i="133"/>
  <c r="D36" i="133"/>
  <c r="L35" i="133"/>
  <c r="K35" i="133"/>
  <c r="J35" i="133"/>
  <c r="I35" i="133"/>
  <c r="H35" i="133"/>
  <c r="G35" i="133"/>
  <c r="F35" i="133"/>
  <c r="M35" i="133" s="1"/>
  <c r="E35" i="133"/>
  <c r="D35" i="133"/>
  <c r="L34" i="133"/>
  <c r="K34" i="133"/>
  <c r="J34" i="133"/>
  <c r="I34" i="133"/>
  <c r="H34" i="133"/>
  <c r="G34" i="133"/>
  <c r="F34" i="133"/>
  <c r="E34" i="133"/>
  <c r="D34" i="133"/>
  <c r="L33" i="133"/>
  <c r="K33" i="133"/>
  <c r="J33" i="133"/>
  <c r="I33" i="133"/>
  <c r="H33" i="133"/>
  <c r="G33" i="133"/>
  <c r="F33" i="133"/>
  <c r="M33" i="133" s="1"/>
  <c r="E33" i="133"/>
  <c r="D33" i="133"/>
  <c r="L32" i="133"/>
  <c r="K32" i="133"/>
  <c r="J32" i="133"/>
  <c r="I32" i="133"/>
  <c r="H32" i="133"/>
  <c r="G32" i="133"/>
  <c r="F32" i="133"/>
  <c r="E32" i="133"/>
  <c r="D32" i="133"/>
  <c r="L31" i="133"/>
  <c r="K31" i="133"/>
  <c r="J31" i="133"/>
  <c r="I31" i="133"/>
  <c r="H31" i="133"/>
  <c r="G31" i="133"/>
  <c r="F31" i="133"/>
  <c r="M31" i="133" s="1"/>
  <c r="E31" i="133"/>
  <c r="D31" i="133"/>
  <c r="L30" i="133"/>
  <c r="K30" i="133"/>
  <c r="J30" i="133"/>
  <c r="I30" i="133"/>
  <c r="H30" i="133"/>
  <c r="G30" i="133"/>
  <c r="F30" i="133"/>
  <c r="M30" i="133" s="1"/>
  <c r="E30" i="133"/>
  <c r="D30" i="133"/>
  <c r="L29" i="133"/>
  <c r="K29" i="133"/>
  <c r="J29" i="133"/>
  <c r="I29" i="133"/>
  <c r="H29" i="133"/>
  <c r="G29" i="133"/>
  <c r="F29" i="133"/>
  <c r="E29" i="133"/>
  <c r="D29" i="133"/>
  <c r="L28" i="133"/>
  <c r="K28" i="133"/>
  <c r="J28" i="133"/>
  <c r="I28" i="133"/>
  <c r="H28" i="133"/>
  <c r="G28" i="133"/>
  <c r="F28" i="133"/>
  <c r="M28" i="133" s="1"/>
  <c r="E28" i="133"/>
  <c r="D28" i="133"/>
  <c r="L27" i="133"/>
  <c r="K27" i="133"/>
  <c r="J27" i="133"/>
  <c r="I27" i="133"/>
  <c r="H27" i="133"/>
  <c r="G27" i="133"/>
  <c r="F27" i="133"/>
  <c r="E27" i="133"/>
  <c r="D27" i="133"/>
  <c r="L26" i="133"/>
  <c r="K26" i="133"/>
  <c r="J26" i="133"/>
  <c r="I26" i="133"/>
  <c r="H26" i="133"/>
  <c r="G26" i="133"/>
  <c r="F26" i="133"/>
  <c r="M26" i="133" s="1"/>
  <c r="E26" i="133"/>
  <c r="D26" i="133"/>
  <c r="L25" i="133"/>
  <c r="K25" i="133"/>
  <c r="J25" i="133"/>
  <c r="I25" i="133"/>
  <c r="H25" i="133"/>
  <c r="G25" i="133"/>
  <c r="F25" i="133"/>
  <c r="E25" i="133"/>
  <c r="D25" i="133"/>
  <c r="L24" i="133"/>
  <c r="K24" i="133"/>
  <c r="J24" i="133"/>
  <c r="I24" i="133"/>
  <c r="H24" i="133"/>
  <c r="G24" i="133"/>
  <c r="F24" i="133"/>
  <c r="E24" i="133"/>
  <c r="D24" i="133"/>
  <c r="L23" i="133"/>
  <c r="K23" i="133"/>
  <c r="J23" i="133"/>
  <c r="I23" i="133"/>
  <c r="H23" i="133"/>
  <c r="G23" i="133"/>
  <c r="F23" i="133"/>
  <c r="M23" i="133" s="1"/>
  <c r="E23" i="133"/>
  <c r="D23" i="133"/>
  <c r="L22" i="133"/>
  <c r="K22" i="133"/>
  <c r="J22" i="133"/>
  <c r="I22" i="133"/>
  <c r="H22" i="133"/>
  <c r="G22" i="133"/>
  <c r="F22" i="133"/>
  <c r="M22" i="133" s="1"/>
  <c r="E22" i="133"/>
  <c r="D22" i="133"/>
  <c r="L21" i="133"/>
  <c r="K21" i="133"/>
  <c r="J21" i="133"/>
  <c r="I21" i="133"/>
  <c r="H21" i="133"/>
  <c r="G21" i="133"/>
  <c r="F21" i="133"/>
  <c r="E21" i="133"/>
  <c r="D21" i="133"/>
  <c r="L20" i="133"/>
  <c r="K20" i="133"/>
  <c r="J20" i="133"/>
  <c r="I20" i="133"/>
  <c r="H20" i="133"/>
  <c r="G20" i="133"/>
  <c r="F20" i="133"/>
  <c r="M20" i="133" s="1"/>
  <c r="E20" i="133"/>
  <c r="D20" i="133"/>
  <c r="L19" i="133"/>
  <c r="K19" i="133"/>
  <c r="J19" i="133"/>
  <c r="I19" i="133"/>
  <c r="H19" i="133"/>
  <c r="G19" i="133"/>
  <c r="F19" i="133"/>
  <c r="M19" i="133" s="1"/>
  <c r="E19" i="133"/>
  <c r="D19" i="133"/>
  <c r="L18" i="133"/>
  <c r="K18" i="133"/>
  <c r="J18" i="133"/>
  <c r="I18" i="133"/>
  <c r="H18" i="133"/>
  <c r="G18" i="133"/>
  <c r="F18" i="133"/>
  <c r="E18" i="133"/>
  <c r="D18" i="133"/>
  <c r="L17" i="133"/>
  <c r="K17" i="133"/>
  <c r="J17" i="133"/>
  <c r="I17" i="133"/>
  <c r="H17" i="133"/>
  <c r="G17" i="133"/>
  <c r="F17" i="133"/>
  <c r="M17" i="133" s="1"/>
  <c r="E17" i="133"/>
  <c r="D17" i="133"/>
  <c r="L16" i="133"/>
  <c r="K16" i="133"/>
  <c r="J16" i="133"/>
  <c r="I16" i="133"/>
  <c r="H16" i="133"/>
  <c r="G16" i="133"/>
  <c r="F16" i="133"/>
  <c r="E16" i="133"/>
  <c r="D16" i="133"/>
  <c r="L15" i="133"/>
  <c r="K15" i="133"/>
  <c r="J15" i="133"/>
  <c r="I15" i="133"/>
  <c r="H15" i="133"/>
  <c r="G15" i="133"/>
  <c r="F15" i="133"/>
  <c r="E15" i="133"/>
  <c r="D15" i="133"/>
  <c r="L14" i="133"/>
  <c r="K14" i="133"/>
  <c r="J14" i="133"/>
  <c r="I14" i="133"/>
  <c r="H14" i="133"/>
  <c r="G14" i="133"/>
  <c r="F14" i="133"/>
  <c r="M14" i="133" s="1"/>
  <c r="E14" i="133"/>
  <c r="D14" i="133"/>
  <c r="L13" i="133"/>
  <c r="K13" i="133"/>
  <c r="J13" i="133"/>
  <c r="I13" i="133"/>
  <c r="H13" i="133"/>
  <c r="G13" i="133"/>
  <c r="F13" i="133"/>
  <c r="E13" i="133"/>
  <c r="D13" i="133"/>
  <c r="L12" i="133"/>
  <c r="K12" i="133"/>
  <c r="J12" i="133"/>
  <c r="I12" i="133"/>
  <c r="H12" i="133"/>
  <c r="G12" i="133"/>
  <c r="F12" i="133"/>
  <c r="M12" i="133" s="1"/>
  <c r="E12" i="133"/>
  <c r="D12" i="133"/>
  <c r="L11" i="133"/>
  <c r="K11" i="133"/>
  <c r="J11" i="133"/>
  <c r="I11" i="133"/>
  <c r="H11" i="133"/>
  <c r="G11" i="133"/>
  <c r="F11" i="133"/>
  <c r="E11" i="133"/>
  <c r="D11" i="133"/>
  <c r="L10" i="133"/>
  <c r="K10" i="133"/>
  <c r="J10" i="133"/>
  <c r="I10" i="133"/>
  <c r="H10" i="133"/>
  <c r="G10" i="133"/>
  <c r="F10" i="133"/>
  <c r="E10" i="133"/>
  <c r="D10" i="133"/>
  <c r="L9" i="133"/>
  <c r="K9" i="133"/>
  <c r="J9" i="133"/>
  <c r="I9" i="133"/>
  <c r="H9" i="133"/>
  <c r="G9" i="133"/>
  <c r="F9" i="133"/>
  <c r="M9" i="133" s="1"/>
  <c r="E9" i="133"/>
  <c r="D9" i="133"/>
  <c r="L8" i="133"/>
  <c r="K8" i="133"/>
  <c r="J8" i="133"/>
  <c r="I8" i="133"/>
  <c r="H8" i="133"/>
  <c r="G8" i="133"/>
  <c r="F8" i="133"/>
  <c r="M8" i="133" s="1"/>
  <c r="E8" i="133"/>
  <c r="D8" i="133"/>
  <c r="L7" i="133"/>
  <c r="K7" i="133"/>
  <c r="J7" i="133"/>
  <c r="I7" i="133"/>
  <c r="H7" i="133"/>
  <c r="G7" i="133"/>
  <c r="F7" i="133"/>
  <c r="M7" i="133" s="1"/>
  <c r="E7" i="133"/>
  <c r="D7" i="133"/>
  <c r="A1" i="133"/>
  <c r="N42" i="132"/>
  <c r="M42" i="132"/>
  <c r="L41" i="132"/>
  <c r="K41" i="132"/>
  <c r="J41" i="132"/>
  <c r="I41" i="132"/>
  <c r="H41" i="132"/>
  <c r="G41" i="132"/>
  <c r="F41" i="132"/>
  <c r="M41" i="132" s="1"/>
  <c r="E41" i="132"/>
  <c r="D41" i="132"/>
  <c r="G40" i="132"/>
  <c r="C40" i="132"/>
  <c r="C43" i="132" s="1"/>
  <c r="L39" i="132"/>
  <c r="K39" i="132"/>
  <c r="J39" i="132"/>
  <c r="I39" i="132"/>
  <c r="H39" i="132"/>
  <c r="F39" i="132"/>
  <c r="M39" i="132" s="1"/>
  <c r="E39" i="132"/>
  <c r="D39" i="132"/>
  <c r="L38" i="132"/>
  <c r="K38" i="132"/>
  <c r="J38" i="132"/>
  <c r="I38" i="132"/>
  <c r="H38" i="132"/>
  <c r="F38" i="132"/>
  <c r="E38" i="132"/>
  <c r="D38" i="132"/>
  <c r="L37" i="132"/>
  <c r="K37" i="132"/>
  <c r="J37" i="132"/>
  <c r="I37" i="132"/>
  <c r="H37" i="132"/>
  <c r="F37" i="132"/>
  <c r="E37" i="132"/>
  <c r="D37" i="132"/>
  <c r="L36" i="132"/>
  <c r="K36" i="132"/>
  <c r="J36" i="132"/>
  <c r="I36" i="132"/>
  <c r="H36" i="132"/>
  <c r="F36" i="132"/>
  <c r="M36" i="132" s="1"/>
  <c r="E36" i="132"/>
  <c r="D36" i="132"/>
  <c r="L35" i="132"/>
  <c r="K35" i="132"/>
  <c r="J35" i="132"/>
  <c r="I35" i="132"/>
  <c r="H35" i="132"/>
  <c r="F35" i="132"/>
  <c r="M35" i="132" s="1"/>
  <c r="E35" i="132"/>
  <c r="D35" i="132"/>
  <c r="L34" i="132"/>
  <c r="K34" i="132"/>
  <c r="J34" i="132"/>
  <c r="I34" i="132"/>
  <c r="H34" i="132"/>
  <c r="F34" i="132"/>
  <c r="M34" i="132" s="1"/>
  <c r="E34" i="132"/>
  <c r="D34" i="132"/>
  <c r="L33" i="132"/>
  <c r="K33" i="132"/>
  <c r="J33" i="132"/>
  <c r="I33" i="132"/>
  <c r="H33" i="132"/>
  <c r="F33" i="132"/>
  <c r="M33" i="132" s="1"/>
  <c r="E33" i="132"/>
  <c r="D33" i="132"/>
  <c r="L32" i="132"/>
  <c r="K32" i="132"/>
  <c r="J32" i="132"/>
  <c r="I32" i="132"/>
  <c r="H32" i="132"/>
  <c r="F32" i="132"/>
  <c r="E32" i="132"/>
  <c r="D32" i="132"/>
  <c r="L31" i="132"/>
  <c r="K31" i="132"/>
  <c r="J31" i="132"/>
  <c r="I31" i="132"/>
  <c r="H31" i="132"/>
  <c r="F31" i="132"/>
  <c r="E31" i="132"/>
  <c r="D31" i="132"/>
  <c r="L30" i="132"/>
  <c r="K30" i="132"/>
  <c r="J30" i="132"/>
  <c r="I30" i="132"/>
  <c r="H30" i="132"/>
  <c r="F30" i="132"/>
  <c r="M30" i="132" s="1"/>
  <c r="E30" i="132"/>
  <c r="D30" i="132"/>
  <c r="L29" i="132"/>
  <c r="K29" i="132"/>
  <c r="J29" i="132"/>
  <c r="I29" i="132"/>
  <c r="H29" i="132"/>
  <c r="F29" i="132"/>
  <c r="M29" i="132" s="1"/>
  <c r="E29" i="132"/>
  <c r="D29" i="132"/>
  <c r="L28" i="132"/>
  <c r="K28" i="132"/>
  <c r="J28" i="132"/>
  <c r="I28" i="132"/>
  <c r="H28" i="132"/>
  <c r="F28" i="132"/>
  <c r="E28" i="132"/>
  <c r="D28" i="132"/>
  <c r="L27" i="132"/>
  <c r="K27" i="132"/>
  <c r="J27" i="132"/>
  <c r="I27" i="132"/>
  <c r="H27" i="132"/>
  <c r="F27" i="132"/>
  <c r="E27" i="132"/>
  <c r="D27" i="132"/>
  <c r="L26" i="132"/>
  <c r="K26" i="132"/>
  <c r="J26" i="132"/>
  <c r="I26" i="132"/>
  <c r="H26" i="132"/>
  <c r="F26" i="132"/>
  <c r="E26" i="132"/>
  <c r="D26" i="132"/>
  <c r="L25" i="132"/>
  <c r="K25" i="132"/>
  <c r="J25" i="132"/>
  <c r="I25" i="132"/>
  <c r="H25" i="132"/>
  <c r="F25" i="132"/>
  <c r="M25" i="132" s="1"/>
  <c r="E25" i="132"/>
  <c r="D25" i="132"/>
  <c r="L24" i="132"/>
  <c r="K24" i="132"/>
  <c r="J24" i="132"/>
  <c r="I24" i="132"/>
  <c r="H24" i="132"/>
  <c r="F24" i="132"/>
  <c r="E24" i="132"/>
  <c r="D24" i="132"/>
  <c r="L23" i="132"/>
  <c r="K23" i="132"/>
  <c r="J23" i="132"/>
  <c r="I23" i="132"/>
  <c r="H23" i="132"/>
  <c r="F23" i="132"/>
  <c r="M23" i="132" s="1"/>
  <c r="E23" i="132"/>
  <c r="D23" i="132"/>
  <c r="L22" i="132"/>
  <c r="K22" i="132"/>
  <c r="J22" i="132"/>
  <c r="I22" i="132"/>
  <c r="H22" i="132"/>
  <c r="F22" i="132"/>
  <c r="E22" i="132"/>
  <c r="D22" i="132"/>
  <c r="L21" i="132"/>
  <c r="K21" i="132"/>
  <c r="J21" i="132"/>
  <c r="I21" i="132"/>
  <c r="H21" i="132"/>
  <c r="F21" i="132"/>
  <c r="E21" i="132"/>
  <c r="D21" i="132"/>
  <c r="L20" i="132"/>
  <c r="K20" i="132"/>
  <c r="J20" i="132"/>
  <c r="I20" i="132"/>
  <c r="H20" i="132"/>
  <c r="F20" i="132"/>
  <c r="M20" i="132" s="1"/>
  <c r="E20" i="132"/>
  <c r="D20" i="132"/>
  <c r="L19" i="132"/>
  <c r="K19" i="132"/>
  <c r="J19" i="132"/>
  <c r="I19" i="132"/>
  <c r="H19" i="132"/>
  <c r="F19" i="132"/>
  <c r="E19" i="132"/>
  <c r="D19" i="132"/>
  <c r="L18" i="132"/>
  <c r="K18" i="132"/>
  <c r="J18" i="132"/>
  <c r="I18" i="132"/>
  <c r="H18" i="132"/>
  <c r="F18" i="132"/>
  <c r="M18" i="132" s="1"/>
  <c r="E18" i="132"/>
  <c r="D18" i="132"/>
  <c r="L17" i="132"/>
  <c r="K17" i="132"/>
  <c r="J17" i="132"/>
  <c r="I17" i="132"/>
  <c r="H17" i="132"/>
  <c r="F17" i="132"/>
  <c r="E17" i="132"/>
  <c r="D17" i="132"/>
  <c r="L16" i="132"/>
  <c r="K16" i="132"/>
  <c r="J16" i="132"/>
  <c r="I16" i="132"/>
  <c r="H16" i="132"/>
  <c r="F16" i="132"/>
  <c r="E16" i="132"/>
  <c r="D16" i="132"/>
  <c r="L15" i="132"/>
  <c r="K15" i="132"/>
  <c r="J15" i="132"/>
  <c r="I15" i="132"/>
  <c r="H15" i="132"/>
  <c r="F15" i="132"/>
  <c r="E15" i="132"/>
  <c r="D15" i="132"/>
  <c r="L14" i="132"/>
  <c r="K14" i="132"/>
  <c r="J14" i="132"/>
  <c r="I14" i="132"/>
  <c r="H14" i="132"/>
  <c r="F14" i="132"/>
  <c r="E14" i="132"/>
  <c r="D14" i="132"/>
  <c r="L13" i="132"/>
  <c r="K13" i="132"/>
  <c r="J13" i="132"/>
  <c r="I13" i="132"/>
  <c r="H13" i="132"/>
  <c r="F13" i="132"/>
  <c r="M13" i="132" s="1"/>
  <c r="E13" i="132"/>
  <c r="D13" i="132"/>
  <c r="L12" i="132"/>
  <c r="K12" i="132"/>
  <c r="J12" i="132"/>
  <c r="I12" i="132"/>
  <c r="H12" i="132"/>
  <c r="F12" i="132"/>
  <c r="M12" i="132" s="1"/>
  <c r="E12" i="132"/>
  <c r="D12" i="132"/>
  <c r="L11" i="132"/>
  <c r="K11" i="132"/>
  <c r="J11" i="132"/>
  <c r="I11" i="132"/>
  <c r="H11" i="132"/>
  <c r="F11" i="132"/>
  <c r="M11" i="132" s="1"/>
  <c r="E11" i="132"/>
  <c r="D11" i="132"/>
  <c r="L10" i="132"/>
  <c r="K10" i="132"/>
  <c r="J10" i="132"/>
  <c r="I10" i="132"/>
  <c r="H10" i="132"/>
  <c r="F10" i="132"/>
  <c r="M10" i="132" s="1"/>
  <c r="E10" i="132"/>
  <c r="D10" i="132"/>
  <c r="L9" i="132"/>
  <c r="K9" i="132"/>
  <c r="J9" i="132"/>
  <c r="I9" i="132"/>
  <c r="H9" i="132"/>
  <c r="F9" i="132"/>
  <c r="E9" i="132"/>
  <c r="D9" i="132"/>
  <c r="L8" i="132"/>
  <c r="K8" i="132"/>
  <c r="J8" i="132"/>
  <c r="I8" i="132"/>
  <c r="H8" i="132"/>
  <c r="F8" i="132"/>
  <c r="M8" i="132" s="1"/>
  <c r="E8" i="132"/>
  <c r="D8" i="132"/>
  <c r="L7" i="132"/>
  <c r="K7" i="132"/>
  <c r="J7" i="132"/>
  <c r="I7" i="132"/>
  <c r="H7" i="132"/>
  <c r="F7" i="132"/>
  <c r="M7" i="132" s="1"/>
  <c r="E7" i="132"/>
  <c r="D7" i="132"/>
  <c r="A1" i="132"/>
  <c r="N42" i="131"/>
  <c r="M42" i="131"/>
  <c r="L41" i="131"/>
  <c r="K41" i="131"/>
  <c r="J41" i="131"/>
  <c r="I41" i="131"/>
  <c r="H41" i="131"/>
  <c r="G41" i="131"/>
  <c r="F41" i="131"/>
  <c r="E41" i="131"/>
  <c r="D41" i="131"/>
  <c r="G40" i="131"/>
  <c r="C40" i="131"/>
  <c r="C43" i="131" s="1"/>
  <c r="L39" i="131"/>
  <c r="K39" i="131"/>
  <c r="J39" i="131"/>
  <c r="I39" i="131"/>
  <c r="H39" i="131"/>
  <c r="F39" i="131"/>
  <c r="E39" i="131"/>
  <c r="D39" i="131"/>
  <c r="L38" i="131"/>
  <c r="K38" i="131"/>
  <c r="J38" i="131"/>
  <c r="I38" i="131"/>
  <c r="H38" i="131"/>
  <c r="F38" i="131"/>
  <c r="E38" i="131"/>
  <c r="D38" i="131"/>
  <c r="L37" i="131"/>
  <c r="K37" i="131"/>
  <c r="J37" i="131"/>
  <c r="I37" i="131"/>
  <c r="H37" i="131"/>
  <c r="F37" i="131"/>
  <c r="E37" i="131"/>
  <c r="D37" i="131"/>
  <c r="L36" i="131"/>
  <c r="K36" i="131"/>
  <c r="J36" i="131"/>
  <c r="I36" i="131"/>
  <c r="H36" i="131"/>
  <c r="F36" i="131"/>
  <c r="M36" i="131" s="1"/>
  <c r="E36" i="131"/>
  <c r="D36" i="131"/>
  <c r="L35" i="131"/>
  <c r="K35" i="131"/>
  <c r="J35" i="131"/>
  <c r="I35" i="131"/>
  <c r="H35" i="131"/>
  <c r="F35" i="131"/>
  <c r="M35" i="131" s="1"/>
  <c r="E35" i="131"/>
  <c r="D35" i="131"/>
  <c r="L34" i="131"/>
  <c r="K34" i="131"/>
  <c r="J34" i="131"/>
  <c r="I34" i="131"/>
  <c r="H34" i="131"/>
  <c r="F34" i="131"/>
  <c r="M34" i="131" s="1"/>
  <c r="E34" i="131"/>
  <c r="D34" i="131"/>
  <c r="L33" i="131"/>
  <c r="K33" i="131"/>
  <c r="J33" i="131"/>
  <c r="I33" i="131"/>
  <c r="H33" i="131"/>
  <c r="F33" i="131"/>
  <c r="M33" i="131" s="1"/>
  <c r="E33" i="131"/>
  <c r="D33" i="131"/>
  <c r="L32" i="131"/>
  <c r="K32" i="131"/>
  <c r="J32" i="131"/>
  <c r="I32" i="131"/>
  <c r="H32" i="131"/>
  <c r="F32" i="131"/>
  <c r="M32" i="131" s="1"/>
  <c r="E32" i="131"/>
  <c r="D32" i="131"/>
  <c r="L31" i="131"/>
  <c r="K31" i="131"/>
  <c r="J31" i="131"/>
  <c r="I31" i="131"/>
  <c r="H31" i="131"/>
  <c r="F31" i="131"/>
  <c r="M31" i="131" s="1"/>
  <c r="E31" i="131"/>
  <c r="D31" i="131"/>
  <c r="L30" i="131"/>
  <c r="K30" i="131"/>
  <c r="J30" i="131"/>
  <c r="I30" i="131"/>
  <c r="H30" i="131"/>
  <c r="F30" i="131"/>
  <c r="E30" i="131"/>
  <c r="D30" i="131"/>
  <c r="L29" i="131"/>
  <c r="K29" i="131"/>
  <c r="J29" i="131"/>
  <c r="I29" i="131"/>
  <c r="H29" i="131"/>
  <c r="F29" i="131"/>
  <c r="M29" i="131" s="1"/>
  <c r="E29" i="131"/>
  <c r="D29" i="131"/>
  <c r="L28" i="131"/>
  <c r="K28" i="131"/>
  <c r="J28" i="131"/>
  <c r="I28" i="131"/>
  <c r="H28" i="131"/>
  <c r="F28" i="131"/>
  <c r="E28" i="131"/>
  <c r="D28" i="131"/>
  <c r="L27" i="131"/>
  <c r="K27" i="131"/>
  <c r="J27" i="131"/>
  <c r="I27" i="131"/>
  <c r="H27" i="131"/>
  <c r="F27" i="131"/>
  <c r="E27" i="131"/>
  <c r="D27" i="131"/>
  <c r="L26" i="131"/>
  <c r="K26" i="131"/>
  <c r="J26" i="131"/>
  <c r="I26" i="131"/>
  <c r="H26" i="131"/>
  <c r="F26" i="131"/>
  <c r="M26" i="131" s="1"/>
  <c r="E26" i="131"/>
  <c r="D26" i="131"/>
  <c r="L25" i="131"/>
  <c r="K25" i="131"/>
  <c r="J25" i="131"/>
  <c r="I25" i="131"/>
  <c r="H25" i="131"/>
  <c r="F25" i="131"/>
  <c r="E25" i="131"/>
  <c r="D25" i="131"/>
  <c r="L24" i="131"/>
  <c r="K24" i="131"/>
  <c r="J24" i="131"/>
  <c r="I24" i="131"/>
  <c r="H24" i="131"/>
  <c r="F24" i="131"/>
  <c r="M24" i="131" s="1"/>
  <c r="E24" i="131"/>
  <c r="D24" i="131"/>
  <c r="L23" i="131"/>
  <c r="K23" i="131"/>
  <c r="J23" i="131"/>
  <c r="I23" i="131"/>
  <c r="H23" i="131"/>
  <c r="F23" i="131"/>
  <c r="M23" i="131" s="1"/>
  <c r="E23" i="131"/>
  <c r="D23" i="131"/>
  <c r="L22" i="131"/>
  <c r="K22" i="131"/>
  <c r="J22" i="131"/>
  <c r="I22" i="131"/>
  <c r="H22" i="131"/>
  <c r="F22" i="131"/>
  <c r="E22" i="131"/>
  <c r="D22" i="131"/>
  <c r="L21" i="131"/>
  <c r="K21" i="131"/>
  <c r="J21" i="131"/>
  <c r="I21" i="131"/>
  <c r="H21" i="131"/>
  <c r="F21" i="131"/>
  <c r="M21" i="131" s="1"/>
  <c r="E21" i="131"/>
  <c r="D21" i="131"/>
  <c r="L20" i="131"/>
  <c r="K20" i="131"/>
  <c r="J20" i="131"/>
  <c r="I20" i="131"/>
  <c r="H20" i="131"/>
  <c r="F20" i="131"/>
  <c r="M20" i="131" s="1"/>
  <c r="E20" i="131"/>
  <c r="D20" i="131"/>
  <c r="L19" i="131"/>
  <c r="K19" i="131"/>
  <c r="J19" i="131"/>
  <c r="I19" i="131"/>
  <c r="H19" i="131"/>
  <c r="F19" i="131"/>
  <c r="E19" i="131"/>
  <c r="D19" i="131"/>
  <c r="L18" i="131"/>
  <c r="K18" i="131"/>
  <c r="J18" i="131"/>
  <c r="I18" i="131"/>
  <c r="H18" i="131"/>
  <c r="F18" i="131"/>
  <c r="E18" i="131"/>
  <c r="D18" i="131"/>
  <c r="L17" i="131"/>
  <c r="K17" i="131"/>
  <c r="J17" i="131"/>
  <c r="I17" i="131"/>
  <c r="H17" i="131"/>
  <c r="F17" i="131"/>
  <c r="M17" i="131" s="1"/>
  <c r="E17" i="131"/>
  <c r="D17" i="131"/>
  <c r="M16" i="131"/>
  <c r="L16" i="131"/>
  <c r="K16" i="131"/>
  <c r="J16" i="131"/>
  <c r="I16" i="131"/>
  <c r="H16" i="131"/>
  <c r="F16" i="131"/>
  <c r="E16" i="131"/>
  <c r="D16" i="131"/>
  <c r="N16" i="131" s="1"/>
  <c r="L15" i="131"/>
  <c r="K15" i="131"/>
  <c r="J15" i="131"/>
  <c r="I15" i="131"/>
  <c r="H15" i="131"/>
  <c r="F15" i="131"/>
  <c r="E15" i="131"/>
  <c r="D15" i="131"/>
  <c r="L14" i="131"/>
  <c r="K14" i="131"/>
  <c r="J14" i="131"/>
  <c r="I14" i="131"/>
  <c r="H14" i="131"/>
  <c r="F14" i="131"/>
  <c r="M14" i="131" s="1"/>
  <c r="E14" i="131"/>
  <c r="D14" i="131"/>
  <c r="L13" i="131"/>
  <c r="K13" i="131"/>
  <c r="J13" i="131"/>
  <c r="I13" i="131"/>
  <c r="H13" i="131"/>
  <c r="F13" i="131"/>
  <c r="M13" i="131" s="1"/>
  <c r="E13" i="131"/>
  <c r="D13" i="131"/>
  <c r="L12" i="131"/>
  <c r="K12" i="131"/>
  <c r="J12" i="131"/>
  <c r="I12" i="131"/>
  <c r="H12" i="131"/>
  <c r="F12" i="131"/>
  <c r="M12" i="131" s="1"/>
  <c r="E12" i="131"/>
  <c r="D12" i="131"/>
  <c r="L11" i="131"/>
  <c r="K11" i="131"/>
  <c r="J11" i="131"/>
  <c r="I11" i="131"/>
  <c r="H11" i="131"/>
  <c r="F11" i="131"/>
  <c r="E11" i="131"/>
  <c r="D11" i="131"/>
  <c r="L10" i="131"/>
  <c r="K10" i="131"/>
  <c r="J10" i="131"/>
  <c r="I10" i="131"/>
  <c r="H10" i="131"/>
  <c r="F10" i="131"/>
  <c r="M10" i="131" s="1"/>
  <c r="E10" i="131"/>
  <c r="D10" i="131"/>
  <c r="L9" i="131"/>
  <c r="K9" i="131"/>
  <c r="J9" i="131"/>
  <c r="I9" i="131"/>
  <c r="H9" i="131"/>
  <c r="F9" i="131"/>
  <c r="M9" i="131" s="1"/>
  <c r="E9" i="131"/>
  <c r="D9" i="131"/>
  <c r="L8" i="131"/>
  <c r="K8" i="131"/>
  <c r="J8" i="131"/>
  <c r="I8" i="131"/>
  <c r="H8" i="131"/>
  <c r="F8" i="131"/>
  <c r="E8" i="131"/>
  <c r="D8" i="131"/>
  <c r="L7" i="131"/>
  <c r="K7" i="131"/>
  <c r="J7" i="131"/>
  <c r="I7" i="131"/>
  <c r="H7" i="131"/>
  <c r="F7" i="131"/>
  <c r="E7" i="131"/>
  <c r="D7" i="131"/>
  <c r="A1" i="131"/>
  <c r="N42" i="130"/>
  <c r="M42" i="130"/>
  <c r="L41" i="130"/>
  <c r="K41" i="130"/>
  <c r="J41" i="130"/>
  <c r="I41" i="130"/>
  <c r="H41" i="130"/>
  <c r="G41" i="130"/>
  <c r="F41" i="130"/>
  <c r="M41" i="130" s="1"/>
  <c r="E41" i="130"/>
  <c r="D41" i="130"/>
  <c r="G40" i="130"/>
  <c r="C40" i="130"/>
  <c r="C43" i="130" s="1"/>
  <c r="L39" i="130"/>
  <c r="K39" i="130"/>
  <c r="J39" i="130"/>
  <c r="I39" i="130"/>
  <c r="H39" i="130"/>
  <c r="F39" i="130"/>
  <c r="M39" i="130" s="1"/>
  <c r="E39" i="130"/>
  <c r="D39" i="130"/>
  <c r="L38" i="130"/>
  <c r="K38" i="130"/>
  <c r="J38" i="130"/>
  <c r="I38" i="130"/>
  <c r="H38" i="130"/>
  <c r="F38" i="130"/>
  <c r="E38" i="130"/>
  <c r="D38" i="130"/>
  <c r="L37" i="130"/>
  <c r="K37" i="130"/>
  <c r="J37" i="130"/>
  <c r="I37" i="130"/>
  <c r="H37" i="130"/>
  <c r="F37" i="130"/>
  <c r="E37" i="130"/>
  <c r="D37" i="130"/>
  <c r="L36" i="130"/>
  <c r="K36" i="130"/>
  <c r="J36" i="130"/>
  <c r="I36" i="130"/>
  <c r="H36" i="130"/>
  <c r="F36" i="130"/>
  <c r="M36" i="130" s="1"/>
  <c r="E36" i="130"/>
  <c r="D36" i="130"/>
  <c r="L35" i="130"/>
  <c r="K35" i="130"/>
  <c r="J35" i="130"/>
  <c r="I35" i="130"/>
  <c r="H35" i="130"/>
  <c r="F35" i="130"/>
  <c r="M35" i="130" s="1"/>
  <c r="E35" i="130"/>
  <c r="D35" i="130"/>
  <c r="L34" i="130"/>
  <c r="K34" i="130"/>
  <c r="J34" i="130"/>
  <c r="I34" i="130"/>
  <c r="H34" i="130"/>
  <c r="F34" i="130"/>
  <c r="E34" i="130"/>
  <c r="D34" i="130"/>
  <c r="L33" i="130"/>
  <c r="K33" i="130"/>
  <c r="J33" i="130"/>
  <c r="I33" i="130"/>
  <c r="H33" i="130"/>
  <c r="F33" i="130"/>
  <c r="E33" i="130"/>
  <c r="D33" i="130"/>
  <c r="L32" i="130"/>
  <c r="K32" i="130"/>
  <c r="J32" i="130"/>
  <c r="I32" i="130"/>
  <c r="H32" i="130"/>
  <c r="F32" i="130"/>
  <c r="M32" i="130" s="1"/>
  <c r="E32" i="130"/>
  <c r="D32" i="130"/>
  <c r="L31" i="130"/>
  <c r="K31" i="130"/>
  <c r="J31" i="130"/>
  <c r="I31" i="130"/>
  <c r="H31" i="130"/>
  <c r="F31" i="130"/>
  <c r="E31" i="130"/>
  <c r="D31" i="130"/>
  <c r="M30" i="130"/>
  <c r="L30" i="130"/>
  <c r="K30" i="130"/>
  <c r="J30" i="130"/>
  <c r="I30" i="130"/>
  <c r="H30" i="130"/>
  <c r="F30" i="130"/>
  <c r="E30" i="130"/>
  <c r="D30" i="130"/>
  <c r="N30" i="130" s="1"/>
  <c r="L29" i="130"/>
  <c r="K29" i="130"/>
  <c r="J29" i="130"/>
  <c r="I29" i="130"/>
  <c r="H29" i="130"/>
  <c r="F29" i="130"/>
  <c r="M29" i="130" s="1"/>
  <c r="E29" i="130"/>
  <c r="D29" i="130"/>
  <c r="N29" i="130" s="1"/>
  <c r="L28" i="130"/>
  <c r="K28" i="130"/>
  <c r="J28" i="130"/>
  <c r="I28" i="130"/>
  <c r="H28" i="130"/>
  <c r="F28" i="130"/>
  <c r="E28" i="130"/>
  <c r="D28" i="130"/>
  <c r="L27" i="130"/>
  <c r="K27" i="130"/>
  <c r="J27" i="130"/>
  <c r="I27" i="130"/>
  <c r="H27" i="130"/>
  <c r="F27" i="130"/>
  <c r="M27" i="130" s="1"/>
  <c r="E27" i="130"/>
  <c r="D27" i="130"/>
  <c r="L26" i="130"/>
  <c r="K26" i="130"/>
  <c r="J26" i="130"/>
  <c r="I26" i="130"/>
  <c r="H26" i="130"/>
  <c r="F26" i="130"/>
  <c r="E26" i="130"/>
  <c r="D26" i="130"/>
  <c r="L25" i="130"/>
  <c r="K25" i="130"/>
  <c r="J25" i="130"/>
  <c r="I25" i="130"/>
  <c r="H25" i="130"/>
  <c r="F25" i="130"/>
  <c r="M25" i="130" s="1"/>
  <c r="E25" i="130"/>
  <c r="D25" i="130"/>
  <c r="L24" i="130"/>
  <c r="K24" i="130"/>
  <c r="J24" i="130"/>
  <c r="I24" i="130"/>
  <c r="H24" i="130"/>
  <c r="F24" i="130"/>
  <c r="M24" i="130" s="1"/>
  <c r="E24" i="130"/>
  <c r="D24" i="130"/>
  <c r="L23" i="130"/>
  <c r="K23" i="130"/>
  <c r="J23" i="130"/>
  <c r="I23" i="130"/>
  <c r="H23" i="130"/>
  <c r="F23" i="130"/>
  <c r="E23" i="130"/>
  <c r="D23" i="130"/>
  <c r="L22" i="130"/>
  <c r="K22" i="130"/>
  <c r="J22" i="130"/>
  <c r="I22" i="130"/>
  <c r="H22" i="130"/>
  <c r="F22" i="130"/>
  <c r="M22" i="130" s="1"/>
  <c r="E22" i="130"/>
  <c r="D22" i="130"/>
  <c r="L21" i="130"/>
  <c r="K21" i="130"/>
  <c r="J21" i="130"/>
  <c r="I21" i="130"/>
  <c r="H21" i="130"/>
  <c r="F21" i="130"/>
  <c r="E21" i="130"/>
  <c r="D21" i="130"/>
  <c r="L20" i="130"/>
  <c r="K20" i="130"/>
  <c r="J20" i="130"/>
  <c r="I20" i="130"/>
  <c r="H20" i="130"/>
  <c r="F20" i="130"/>
  <c r="E20" i="130"/>
  <c r="D20" i="130"/>
  <c r="L19" i="130"/>
  <c r="K19" i="130"/>
  <c r="J19" i="130"/>
  <c r="I19" i="130"/>
  <c r="H19" i="130"/>
  <c r="F19" i="130"/>
  <c r="M19" i="130" s="1"/>
  <c r="E19" i="130"/>
  <c r="D19" i="130"/>
  <c r="L18" i="130"/>
  <c r="K18" i="130"/>
  <c r="J18" i="130"/>
  <c r="I18" i="130"/>
  <c r="H18" i="130"/>
  <c r="F18" i="130"/>
  <c r="E18" i="130"/>
  <c r="D18" i="130"/>
  <c r="L17" i="130"/>
  <c r="K17" i="130"/>
  <c r="J17" i="130"/>
  <c r="I17" i="130"/>
  <c r="H17" i="130"/>
  <c r="F17" i="130"/>
  <c r="M17" i="130" s="1"/>
  <c r="E17" i="130"/>
  <c r="D17" i="130"/>
  <c r="L16" i="130"/>
  <c r="K16" i="130"/>
  <c r="J16" i="130"/>
  <c r="I16" i="130"/>
  <c r="H16" i="130"/>
  <c r="F16" i="130"/>
  <c r="E16" i="130"/>
  <c r="D16" i="130"/>
  <c r="L15" i="130"/>
  <c r="K15" i="130"/>
  <c r="J15" i="130"/>
  <c r="I15" i="130"/>
  <c r="H15" i="130"/>
  <c r="F15" i="130"/>
  <c r="E15" i="130"/>
  <c r="D15" i="130"/>
  <c r="L14" i="130"/>
  <c r="K14" i="130"/>
  <c r="J14" i="130"/>
  <c r="I14" i="130"/>
  <c r="H14" i="130"/>
  <c r="F14" i="130"/>
  <c r="M14" i="130" s="1"/>
  <c r="E14" i="130"/>
  <c r="D14" i="130"/>
  <c r="L13" i="130"/>
  <c r="K13" i="130"/>
  <c r="J13" i="130"/>
  <c r="I13" i="130"/>
  <c r="H13" i="130"/>
  <c r="F13" i="130"/>
  <c r="E13" i="130"/>
  <c r="D13" i="130"/>
  <c r="L12" i="130"/>
  <c r="K12" i="130"/>
  <c r="J12" i="130"/>
  <c r="I12" i="130"/>
  <c r="H12" i="130"/>
  <c r="F12" i="130"/>
  <c r="E12" i="130"/>
  <c r="D12" i="130"/>
  <c r="L11" i="130"/>
  <c r="K11" i="130"/>
  <c r="J11" i="130"/>
  <c r="I11" i="130"/>
  <c r="H11" i="130"/>
  <c r="F11" i="130"/>
  <c r="M11" i="130" s="1"/>
  <c r="E11" i="130"/>
  <c r="D11" i="130"/>
  <c r="L10" i="130"/>
  <c r="K10" i="130"/>
  <c r="J10" i="130"/>
  <c r="I10" i="130"/>
  <c r="H10" i="130"/>
  <c r="F10" i="130"/>
  <c r="M10" i="130" s="1"/>
  <c r="E10" i="130"/>
  <c r="D10" i="130"/>
  <c r="L9" i="130"/>
  <c r="K9" i="130"/>
  <c r="J9" i="130"/>
  <c r="I9" i="130"/>
  <c r="H9" i="130"/>
  <c r="F9" i="130"/>
  <c r="M9" i="130" s="1"/>
  <c r="E9" i="130"/>
  <c r="D9" i="130"/>
  <c r="L8" i="130"/>
  <c r="K8" i="130"/>
  <c r="J8" i="130"/>
  <c r="I8" i="130"/>
  <c r="H8" i="130"/>
  <c r="F8" i="130"/>
  <c r="E8" i="130"/>
  <c r="D8" i="130"/>
  <c r="L7" i="130"/>
  <c r="K7" i="130"/>
  <c r="J7" i="130"/>
  <c r="I7" i="130"/>
  <c r="H7" i="130"/>
  <c r="F7" i="130"/>
  <c r="M7" i="130" s="1"/>
  <c r="E7" i="130"/>
  <c r="D7" i="130"/>
  <c r="A1" i="130"/>
  <c r="N42" i="129"/>
  <c r="M42" i="129"/>
  <c r="L41" i="129"/>
  <c r="K41" i="129"/>
  <c r="J41" i="129"/>
  <c r="I41" i="129"/>
  <c r="H41" i="129"/>
  <c r="G41" i="129"/>
  <c r="F41" i="129"/>
  <c r="E41" i="129"/>
  <c r="D41" i="129"/>
  <c r="G40" i="129"/>
  <c r="C40" i="129"/>
  <c r="C43" i="129" s="1"/>
  <c r="L39" i="129"/>
  <c r="K39" i="129"/>
  <c r="J39" i="129"/>
  <c r="I39" i="129"/>
  <c r="H39" i="129"/>
  <c r="F39" i="129"/>
  <c r="M39" i="129" s="1"/>
  <c r="E39" i="129"/>
  <c r="D39" i="129"/>
  <c r="L38" i="129"/>
  <c r="K38" i="129"/>
  <c r="J38" i="129"/>
  <c r="I38" i="129"/>
  <c r="H38" i="129"/>
  <c r="F38" i="129"/>
  <c r="E38" i="129"/>
  <c r="D38" i="129"/>
  <c r="L37" i="129"/>
  <c r="K37" i="129"/>
  <c r="J37" i="129"/>
  <c r="I37" i="129"/>
  <c r="H37" i="129"/>
  <c r="F37" i="129"/>
  <c r="E37" i="129"/>
  <c r="D37" i="129"/>
  <c r="L36" i="129"/>
  <c r="K36" i="129"/>
  <c r="J36" i="129"/>
  <c r="I36" i="129"/>
  <c r="H36" i="129"/>
  <c r="F36" i="129"/>
  <c r="M36" i="129" s="1"/>
  <c r="E36" i="129"/>
  <c r="D36" i="129"/>
  <c r="L35" i="129"/>
  <c r="K35" i="129"/>
  <c r="J35" i="129"/>
  <c r="I35" i="129"/>
  <c r="H35" i="129"/>
  <c r="F35" i="129"/>
  <c r="M35" i="129" s="1"/>
  <c r="E35" i="129"/>
  <c r="D35" i="129"/>
  <c r="L34" i="129"/>
  <c r="K34" i="129"/>
  <c r="J34" i="129"/>
  <c r="I34" i="129"/>
  <c r="H34" i="129"/>
  <c r="F34" i="129"/>
  <c r="E34" i="129"/>
  <c r="D34" i="129"/>
  <c r="L33" i="129"/>
  <c r="K33" i="129"/>
  <c r="J33" i="129"/>
  <c r="I33" i="129"/>
  <c r="H33" i="129"/>
  <c r="F33" i="129"/>
  <c r="M33" i="129" s="1"/>
  <c r="E33" i="129"/>
  <c r="D33" i="129"/>
  <c r="L32" i="129"/>
  <c r="K32" i="129"/>
  <c r="J32" i="129"/>
  <c r="I32" i="129"/>
  <c r="H32" i="129"/>
  <c r="F32" i="129"/>
  <c r="M32" i="129" s="1"/>
  <c r="E32" i="129"/>
  <c r="D32" i="129"/>
  <c r="L31" i="129"/>
  <c r="K31" i="129"/>
  <c r="J31" i="129"/>
  <c r="I31" i="129"/>
  <c r="H31" i="129"/>
  <c r="F31" i="129"/>
  <c r="M31" i="129" s="1"/>
  <c r="E31" i="129"/>
  <c r="D31" i="129"/>
  <c r="L30" i="129"/>
  <c r="K30" i="129"/>
  <c r="J30" i="129"/>
  <c r="I30" i="129"/>
  <c r="H30" i="129"/>
  <c r="F30" i="129"/>
  <c r="E30" i="129"/>
  <c r="D30" i="129"/>
  <c r="L29" i="129"/>
  <c r="K29" i="129"/>
  <c r="J29" i="129"/>
  <c r="I29" i="129"/>
  <c r="H29" i="129"/>
  <c r="F29" i="129"/>
  <c r="M29" i="129" s="1"/>
  <c r="E29" i="129"/>
  <c r="D29" i="129"/>
  <c r="L28" i="129"/>
  <c r="K28" i="129"/>
  <c r="J28" i="129"/>
  <c r="I28" i="129"/>
  <c r="H28" i="129"/>
  <c r="F28" i="129"/>
  <c r="M28" i="129" s="1"/>
  <c r="E28" i="129"/>
  <c r="D28" i="129"/>
  <c r="L27" i="129"/>
  <c r="K27" i="129"/>
  <c r="J27" i="129"/>
  <c r="I27" i="129"/>
  <c r="H27" i="129"/>
  <c r="F27" i="129"/>
  <c r="M27" i="129" s="1"/>
  <c r="E27" i="129"/>
  <c r="D27" i="129"/>
  <c r="L26" i="129"/>
  <c r="K26" i="129"/>
  <c r="J26" i="129"/>
  <c r="I26" i="129"/>
  <c r="H26" i="129"/>
  <c r="F26" i="129"/>
  <c r="E26" i="129"/>
  <c r="D26" i="129"/>
  <c r="L25" i="129"/>
  <c r="K25" i="129"/>
  <c r="J25" i="129"/>
  <c r="I25" i="129"/>
  <c r="H25" i="129"/>
  <c r="F25" i="129"/>
  <c r="E25" i="129"/>
  <c r="D25" i="129"/>
  <c r="L24" i="129"/>
  <c r="K24" i="129"/>
  <c r="J24" i="129"/>
  <c r="I24" i="129"/>
  <c r="H24" i="129"/>
  <c r="F24" i="129"/>
  <c r="M24" i="129" s="1"/>
  <c r="E24" i="129"/>
  <c r="D24" i="129"/>
  <c r="L23" i="129"/>
  <c r="K23" i="129"/>
  <c r="J23" i="129"/>
  <c r="I23" i="129"/>
  <c r="H23" i="129"/>
  <c r="F23" i="129"/>
  <c r="E23" i="129"/>
  <c r="D23" i="129"/>
  <c r="L22" i="129"/>
  <c r="K22" i="129"/>
  <c r="J22" i="129"/>
  <c r="I22" i="129"/>
  <c r="H22" i="129"/>
  <c r="F22" i="129"/>
  <c r="M22" i="129" s="1"/>
  <c r="E22" i="129"/>
  <c r="D22" i="129"/>
  <c r="L21" i="129"/>
  <c r="K21" i="129"/>
  <c r="J21" i="129"/>
  <c r="I21" i="129"/>
  <c r="H21" i="129"/>
  <c r="F21" i="129"/>
  <c r="E21" i="129"/>
  <c r="D21" i="129"/>
  <c r="L20" i="129"/>
  <c r="K20" i="129"/>
  <c r="J20" i="129"/>
  <c r="I20" i="129"/>
  <c r="H20" i="129"/>
  <c r="F20" i="129"/>
  <c r="M20" i="129" s="1"/>
  <c r="E20" i="129"/>
  <c r="D20" i="129"/>
  <c r="L19" i="129"/>
  <c r="K19" i="129"/>
  <c r="J19" i="129"/>
  <c r="I19" i="129"/>
  <c r="H19" i="129"/>
  <c r="F19" i="129"/>
  <c r="E19" i="129"/>
  <c r="D19" i="129"/>
  <c r="L18" i="129"/>
  <c r="K18" i="129"/>
  <c r="J18" i="129"/>
  <c r="I18" i="129"/>
  <c r="H18" i="129"/>
  <c r="F18" i="129"/>
  <c r="M18" i="129" s="1"/>
  <c r="E18" i="129"/>
  <c r="D18" i="129"/>
  <c r="L17" i="129"/>
  <c r="K17" i="129"/>
  <c r="J17" i="129"/>
  <c r="I17" i="129"/>
  <c r="H17" i="129"/>
  <c r="F17" i="129"/>
  <c r="M17" i="129" s="1"/>
  <c r="E17" i="129"/>
  <c r="D17" i="129"/>
  <c r="L16" i="129"/>
  <c r="K16" i="129"/>
  <c r="J16" i="129"/>
  <c r="I16" i="129"/>
  <c r="H16" i="129"/>
  <c r="F16" i="129"/>
  <c r="M16" i="129" s="1"/>
  <c r="E16" i="129"/>
  <c r="D16" i="129"/>
  <c r="L15" i="129"/>
  <c r="K15" i="129"/>
  <c r="J15" i="129"/>
  <c r="I15" i="129"/>
  <c r="H15" i="129"/>
  <c r="F15" i="129"/>
  <c r="E15" i="129"/>
  <c r="D15" i="129"/>
  <c r="L14" i="129"/>
  <c r="K14" i="129"/>
  <c r="J14" i="129"/>
  <c r="I14" i="129"/>
  <c r="H14" i="129"/>
  <c r="F14" i="129"/>
  <c r="M14" i="129" s="1"/>
  <c r="E14" i="129"/>
  <c r="D14" i="129"/>
  <c r="L13" i="129"/>
  <c r="K13" i="129"/>
  <c r="J13" i="129"/>
  <c r="I13" i="129"/>
  <c r="H13" i="129"/>
  <c r="F13" i="129"/>
  <c r="E13" i="129"/>
  <c r="D13" i="129"/>
  <c r="L12" i="129"/>
  <c r="K12" i="129"/>
  <c r="J12" i="129"/>
  <c r="I12" i="129"/>
  <c r="H12" i="129"/>
  <c r="F12" i="129"/>
  <c r="M12" i="129" s="1"/>
  <c r="E12" i="129"/>
  <c r="D12" i="129"/>
  <c r="L11" i="129"/>
  <c r="K11" i="129"/>
  <c r="J11" i="129"/>
  <c r="I11" i="129"/>
  <c r="H11" i="129"/>
  <c r="F11" i="129"/>
  <c r="M11" i="129" s="1"/>
  <c r="E11" i="129"/>
  <c r="D11" i="129"/>
  <c r="L10" i="129"/>
  <c r="K10" i="129"/>
  <c r="J10" i="129"/>
  <c r="I10" i="129"/>
  <c r="H10" i="129"/>
  <c r="F10" i="129"/>
  <c r="M10" i="129" s="1"/>
  <c r="E10" i="129"/>
  <c r="D10" i="129"/>
  <c r="L9" i="129"/>
  <c r="K9" i="129"/>
  <c r="J9" i="129"/>
  <c r="I9" i="129"/>
  <c r="H9" i="129"/>
  <c r="F9" i="129"/>
  <c r="M9" i="129" s="1"/>
  <c r="E9" i="129"/>
  <c r="D9" i="129"/>
  <c r="L8" i="129"/>
  <c r="K8" i="129"/>
  <c r="J8" i="129"/>
  <c r="I8" i="129"/>
  <c r="H8" i="129"/>
  <c r="F8" i="129"/>
  <c r="M8" i="129" s="1"/>
  <c r="E8" i="129"/>
  <c r="D8" i="129"/>
  <c r="L7" i="129"/>
  <c r="K7" i="129"/>
  <c r="J7" i="129"/>
  <c r="I7" i="129"/>
  <c r="H7" i="129"/>
  <c r="F7" i="129"/>
  <c r="M7" i="129" s="1"/>
  <c r="E7" i="129"/>
  <c r="D7" i="129"/>
  <c r="A1" i="129"/>
  <c r="N42" i="128"/>
  <c r="M42" i="128"/>
  <c r="L41" i="128"/>
  <c r="K41" i="128"/>
  <c r="J41" i="128"/>
  <c r="I41" i="128"/>
  <c r="H41" i="128"/>
  <c r="F41" i="128"/>
  <c r="M41" i="128" s="1"/>
  <c r="E41" i="128"/>
  <c r="D41" i="128"/>
  <c r="C40" i="128"/>
  <c r="C43" i="128" s="1"/>
  <c r="L39" i="128"/>
  <c r="K39" i="128"/>
  <c r="J39" i="128"/>
  <c r="I39" i="128"/>
  <c r="H39" i="128"/>
  <c r="G39" i="128"/>
  <c r="F39" i="128"/>
  <c r="M39" i="128" s="1"/>
  <c r="E39" i="128"/>
  <c r="D39" i="128"/>
  <c r="L38" i="128"/>
  <c r="K38" i="128"/>
  <c r="J38" i="128"/>
  <c r="I38" i="128"/>
  <c r="H38" i="128"/>
  <c r="G38" i="128"/>
  <c r="F38" i="128"/>
  <c r="M38" i="128" s="1"/>
  <c r="E38" i="128"/>
  <c r="D38" i="128"/>
  <c r="L37" i="128"/>
  <c r="K37" i="128"/>
  <c r="J37" i="128"/>
  <c r="I37" i="128"/>
  <c r="H37" i="128"/>
  <c r="G37" i="128"/>
  <c r="F37" i="128"/>
  <c r="M37" i="128" s="1"/>
  <c r="E37" i="128"/>
  <c r="D37" i="128"/>
  <c r="L36" i="128"/>
  <c r="K36" i="128"/>
  <c r="J36" i="128"/>
  <c r="I36" i="128"/>
  <c r="H36" i="128"/>
  <c r="G36" i="128"/>
  <c r="F36" i="128"/>
  <c r="E36" i="128"/>
  <c r="D36" i="128"/>
  <c r="L35" i="128"/>
  <c r="K35" i="128"/>
  <c r="J35" i="128"/>
  <c r="I35" i="128"/>
  <c r="H35" i="128"/>
  <c r="G35" i="128"/>
  <c r="F35" i="128"/>
  <c r="M35" i="128" s="1"/>
  <c r="E35" i="128"/>
  <c r="D35" i="128"/>
  <c r="L34" i="128"/>
  <c r="K34" i="128"/>
  <c r="J34" i="128"/>
  <c r="I34" i="128"/>
  <c r="H34" i="128"/>
  <c r="G34" i="128"/>
  <c r="F34" i="128"/>
  <c r="M34" i="128" s="1"/>
  <c r="E34" i="128"/>
  <c r="D34" i="128"/>
  <c r="L33" i="128"/>
  <c r="K33" i="128"/>
  <c r="J33" i="128"/>
  <c r="I33" i="128"/>
  <c r="H33" i="128"/>
  <c r="G33" i="128"/>
  <c r="F33" i="128"/>
  <c r="M33" i="128" s="1"/>
  <c r="E33" i="128"/>
  <c r="D33" i="128"/>
  <c r="L32" i="128"/>
  <c r="K32" i="128"/>
  <c r="J32" i="128"/>
  <c r="I32" i="128"/>
  <c r="H32" i="128"/>
  <c r="G32" i="128"/>
  <c r="F32" i="128"/>
  <c r="E32" i="128"/>
  <c r="D32" i="128"/>
  <c r="L31" i="128"/>
  <c r="K31" i="128"/>
  <c r="J31" i="128"/>
  <c r="I31" i="128"/>
  <c r="H31" i="128"/>
  <c r="G31" i="128"/>
  <c r="F31" i="128"/>
  <c r="M31" i="128" s="1"/>
  <c r="E31" i="128"/>
  <c r="D31" i="128"/>
  <c r="L30" i="128"/>
  <c r="K30" i="128"/>
  <c r="J30" i="128"/>
  <c r="I30" i="128"/>
  <c r="H30" i="128"/>
  <c r="G30" i="128"/>
  <c r="F30" i="128"/>
  <c r="E30" i="128"/>
  <c r="D30" i="128"/>
  <c r="L29" i="128"/>
  <c r="K29" i="128"/>
  <c r="J29" i="128"/>
  <c r="I29" i="128"/>
  <c r="H29" i="128"/>
  <c r="G29" i="128"/>
  <c r="F29" i="128"/>
  <c r="M29" i="128" s="1"/>
  <c r="E29" i="128"/>
  <c r="D29" i="128"/>
  <c r="L28" i="128"/>
  <c r="K28" i="128"/>
  <c r="J28" i="128"/>
  <c r="I28" i="128"/>
  <c r="H28" i="128"/>
  <c r="G28" i="128"/>
  <c r="F28" i="128"/>
  <c r="E28" i="128"/>
  <c r="D28" i="128"/>
  <c r="L27" i="128"/>
  <c r="K27" i="128"/>
  <c r="J27" i="128"/>
  <c r="I27" i="128"/>
  <c r="H27" i="128"/>
  <c r="G27" i="128"/>
  <c r="F27" i="128"/>
  <c r="E27" i="128"/>
  <c r="D27" i="128"/>
  <c r="L26" i="128"/>
  <c r="K26" i="128"/>
  <c r="J26" i="128"/>
  <c r="I26" i="128"/>
  <c r="H26" i="128"/>
  <c r="G26" i="128"/>
  <c r="F26" i="128"/>
  <c r="M26" i="128" s="1"/>
  <c r="E26" i="128"/>
  <c r="D26" i="128"/>
  <c r="L25" i="128"/>
  <c r="K25" i="128"/>
  <c r="J25" i="128"/>
  <c r="I25" i="128"/>
  <c r="H25" i="128"/>
  <c r="G25" i="128"/>
  <c r="F25" i="128"/>
  <c r="E25" i="128"/>
  <c r="D25" i="128"/>
  <c r="L24" i="128"/>
  <c r="K24" i="128"/>
  <c r="J24" i="128"/>
  <c r="I24" i="128"/>
  <c r="H24" i="128"/>
  <c r="G24" i="128"/>
  <c r="F24" i="128"/>
  <c r="M24" i="128" s="1"/>
  <c r="E24" i="128"/>
  <c r="D24" i="128"/>
  <c r="L23" i="128"/>
  <c r="K23" i="128"/>
  <c r="J23" i="128"/>
  <c r="I23" i="128"/>
  <c r="H23" i="128"/>
  <c r="G23" i="128"/>
  <c r="F23" i="128"/>
  <c r="M23" i="128" s="1"/>
  <c r="E23" i="128"/>
  <c r="D23" i="128"/>
  <c r="L22" i="128"/>
  <c r="K22" i="128"/>
  <c r="J22" i="128"/>
  <c r="I22" i="128"/>
  <c r="H22" i="128"/>
  <c r="G22" i="128"/>
  <c r="F22" i="128"/>
  <c r="E22" i="128"/>
  <c r="D22" i="128"/>
  <c r="L21" i="128"/>
  <c r="K21" i="128"/>
  <c r="J21" i="128"/>
  <c r="I21" i="128"/>
  <c r="H21" i="128"/>
  <c r="G21" i="128"/>
  <c r="F21" i="128"/>
  <c r="M21" i="128" s="1"/>
  <c r="E21" i="128"/>
  <c r="D21" i="128"/>
  <c r="L20" i="128"/>
  <c r="K20" i="128"/>
  <c r="J20" i="128"/>
  <c r="I20" i="128"/>
  <c r="H20" i="128"/>
  <c r="G20" i="128"/>
  <c r="F20" i="128"/>
  <c r="E20" i="128"/>
  <c r="D20" i="128"/>
  <c r="L19" i="128"/>
  <c r="K19" i="128"/>
  <c r="J19" i="128"/>
  <c r="I19" i="128"/>
  <c r="H19" i="128"/>
  <c r="G19" i="128"/>
  <c r="F19" i="128"/>
  <c r="M19" i="128" s="1"/>
  <c r="E19" i="128"/>
  <c r="D19" i="128"/>
  <c r="L18" i="128"/>
  <c r="K18" i="128"/>
  <c r="J18" i="128"/>
  <c r="I18" i="128"/>
  <c r="H18" i="128"/>
  <c r="G18" i="128"/>
  <c r="F18" i="128"/>
  <c r="M18" i="128" s="1"/>
  <c r="E18" i="128"/>
  <c r="D18" i="128"/>
  <c r="L17" i="128"/>
  <c r="K17" i="128"/>
  <c r="J17" i="128"/>
  <c r="I17" i="128"/>
  <c r="H17" i="128"/>
  <c r="G17" i="128"/>
  <c r="F17" i="128"/>
  <c r="E17" i="128"/>
  <c r="D17" i="128"/>
  <c r="L16" i="128"/>
  <c r="K16" i="128"/>
  <c r="J16" i="128"/>
  <c r="I16" i="128"/>
  <c r="H16" i="128"/>
  <c r="G16" i="128"/>
  <c r="F16" i="128"/>
  <c r="M16" i="128" s="1"/>
  <c r="E16" i="128"/>
  <c r="D16" i="128"/>
  <c r="L15" i="128"/>
  <c r="K15" i="128"/>
  <c r="J15" i="128"/>
  <c r="I15" i="128"/>
  <c r="H15" i="128"/>
  <c r="G15" i="128"/>
  <c r="F15" i="128"/>
  <c r="E15" i="128"/>
  <c r="D15" i="128"/>
  <c r="L14" i="128"/>
  <c r="K14" i="128"/>
  <c r="J14" i="128"/>
  <c r="I14" i="128"/>
  <c r="H14" i="128"/>
  <c r="G14" i="128"/>
  <c r="F14" i="128"/>
  <c r="E14" i="128"/>
  <c r="D14" i="128"/>
  <c r="L13" i="128"/>
  <c r="K13" i="128"/>
  <c r="J13" i="128"/>
  <c r="I13" i="128"/>
  <c r="H13" i="128"/>
  <c r="G13" i="128"/>
  <c r="F13" i="128"/>
  <c r="E13" i="128"/>
  <c r="D13" i="128"/>
  <c r="L12" i="128"/>
  <c r="K12" i="128"/>
  <c r="J12" i="128"/>
  <c r="I12" i="128"/>
  <c r="H12" i="128"/>
  <c r="G12" i="128"/>
  <c r="F12" i="128"/>
  <c r="M12" i="128" s="1"/>
  <c r="E12" i="128"/>
  <c r="D12" i="128"/>
  <c r="L11" i="128"/>
  <c r="K11" i="128"/>
  <c r="J11" i="128"/>
  <c r="I11" i="128"/>
  <c r="H11" i="128"/>
  <c r="G11" i="128"/>
  <c r="F11" i="128"/>
  <c r="E11" i="128"/>
  <c r="D11" i="128"/>
  <c r="L10" i="128"/>
  <c r="K10" i="128"/>
  <c r="J10" i="128"/>
  <c r="I10" i="128"/>
  <c r="H10" i="128"/>
  <c r="G10" i="128"/>
  <c r="F10" i="128"/>
  <c r="E10" i="128"/>
  <c r="D10" i="128"/>
  <c r="L9" i="128"/>
  <c r="K9" i="128"/>
  <c r="J9" i="128"/>
  <c r="I9" i="128"/>
  <c r="H9" i="128"/>
  <c r="G9" i="128"/>
  <c r="F9" i="128"/>
  <c r="E9" i="128"/>
  <c r="D9" i="128"/>
  <c r="L8" i="128"/>
  <c r="K8" i="128"/>
  <c r="J8" i="128"/>
  <c r="I8" i="128"/>
  <c r="H8" i="128"/>
  <c r="G8" i="128"/>
  <c r="F8" i="128"/>
  <c r="M8" i="128" s="1"/>
  <c r="E8" i="128"/>
  <c r="D8" i="128"/>
  <c r="L7" i="128"/>
  <c r="K7" i="128"/>
  <c r="J7" i="128"/>
  <c r="I7" i="128"/>
  <c r="H7" i="128"/>
  <c r="G7" i="128"/>
  <c r="F7" i="128"/>
  <c r="M7" i="128" s="1"/>
  <c r="E7" i="128"/>
  <c r="D7" i="128"/>
  <c r="A1" i="128"/>
  <c r="N42" i="127"/>
  <c r="M42" i="127"/>
  <c r="L41" i="127"/>
  <c r="K41" i="127"/>
  <c r="J41" i="127"/>
  <c r="I41" i="127"/>
  <c r="H41" i="127"/>
  <c r="F41" i="127"/>
  <c r="M41" i="127" s="1"/>
  <c r="E41" i="127"/>
  <c r="D41" i="127"/>
  <c r="C40" i="127"/>
  <c r="C43" i="127" s="1"/>
  <c r="L39" i="127"/>
  <c r="K39" i="127"/>
  <c r="J39" i="127"/>
  <c r="I39" i="127"/>
  <c r="H39" i="127"/>
  <c r="G39" i="127"/>
  <c r="F39" i="127"/>
  <c r="E39" i="127"/>
  <c r="D39" i="127"/>
  <c r="L38" i="127"/>
  <c r="K38" i="127"/>
  <c r="J38" i="127"/>
  <c r="I38" i="127"/>
  <c r="H38" i="127"/>
  <c r="G38" i="127"/>
  <c r="F38" i="127"/>
  <c r="M38" i="127" s="1"/>
  <c r="E38" i="127"/>
  <c r="D38" i="127"/>
  <c r="L37" i="127"/>
  <c r="K37" i="127"/>
  <c r="J37" i="127"/>
  <c r="I37" i="127"/>
  <c r="H37" i="127"/>
  <c r="G37" i="127"/>
  <c r="F37" i="127"/>
  <c r="M37" i="127" s="1"/>
  <c r="E37" i="127"/>
  <c r="D37" i="127"/>
  <c r="L36" i="127"/>
  <c r="K36" i="127"/>
  <c r="J36" i="127"/>
  <c r="I36" i="127"/>
  <c r="H36" i="127"/>
  <c r="G36" i="127"/>
  <c r="F36" i="127"/>
  <c r="M36" i="127" s="1"/>
  <c r="E36" i="127"/>
  <c r="D36" i="127"/>
  <c r="L35" i="127"/>
  <c r="K35" i="127"/>
  <c r="J35" i="127"/>
  <c r="I35" i="127"/>
  <c r="H35" i="127"/>
  <c r="G35" i="127"/>
  <c r="F35" i="127"/>
  <c r="M35" i="127" s="1"/>
  <c r="E35" i="127"/>
  <c r="D35" i="127"/>
  <c r="L34" i="127"/>
  <c r="K34" i="127"/>
  <c r="J34" i="127"/>
  <c r="I34" i="127"/>
  <c r="H34" i="127"/>
  <c r="G34" i="127"/>
  <c r="F34" i="127"/>
  <c r="E34" i="127"/>
  <c r="D34" i="127"/>
  <c r="L33" i="127"/>
  <c r="K33" i="127"/>
  <c r="J33" i="127"/>
  <c r="I33" i="127"/>
  <c r="H33" i="127"/>
  <c r="G33" i="127"/>
  <c r="F33" i="127"/>
  <c r="M33" i="127" s="1"/>
  <c r="E33" i="127"/>
  <c r="D33" i="127"/>
  <c r="L32" i="127"/>
  <c r="K32" i="127"/>
  <c r="J32" i="127"/>
  <c r="I32" i="127"/>
  <c r="H32" i="127"/>
  <c r="G32" i="127"/>
  <c r="F32" i="127"/>
  <c r="M32" i="127" s="1"/>
  <c r="E32" i="127"/>
  <c r="D32" i="127"/>
  <c r="L31" i="127"/>
  <c r="K31" i="127"/>
  <c r="J31" i="127"/>
  <c r="I31" i="127"/>
  <c r="H31" i="127"/>
  <c r="G31" i="127"/>
  <c r="F31" i="127"/>
  <c r="E31" i="127"/>
  <c r="D31" i="127"/>
  <c r="L30" i="127"/>
  <c r="K30" i="127"/>
  <c r="J30" i="127"/>
  <c r="I30" i="127"/>
  <c r="H30" i="127"/>
  <c r="G30" i="127"/>
  <c r="F30" i="127"/>
  <c r="M30" i="127" s="1"/>
  <c r="E30" i="127"/>
  <c r="D30" i="127"/>
  <c r="L29" i="127"/>
  <c r="K29" i="127"/>
  <c r="J29" i="127"/>
  <c r="I29" i="127"/>
  <c r="H29" i="127"/>
  <c r="G29" i="127"/>
  <c r="F29" i="127"/>
  <c r="E29" i="127"/>
  <c r="D29" i="127"/>
  <c r="L28" i="127"/>
  <c r="K28" i="127"/>
  <c r="J28" i="127"/>
  <c r="I28" i="127"/>
  <c r="H28" i="127"/>
  <c r="G28" i="127"/>
  <c r="F28" i="127"/>
  <c r="M28" i="127" s="1"/>
  <c r="E28" i="127"/>
  <c r="D28" i="127"/>
  <c r="L27" i="127"/>
  <c r="K27" i="127"/>
  <c r="J27" i="127"/>
  <c r="I27" i="127"/>
  <c r="H27" i="127"/>
  <c r="G27" i="127"/>
  <c r="F27" i="127"/>
  <c r="E27" i="127"/>
  <c r="D27" i="127"/>
  <c r="L26" i="127"/>
  <c r="K26" i="127"/>
  <c r="J26" i="127"/>
  <c r="I26" i="127"/>
  <c r="H26" i="127"/>
  <c r="G26" i="127"/>
  <c r="F26" i="127"/>
  <c r="M26" i="127" s="1"/>
  <c r="E26" i="127"/>
  <c r="D26" i="127"/>
  <c r="L25" i="127"/>
  <c r="K25" i="127"/>
  <c r="J25" i="127"/>
  <c r="I25" i="127"/>
  <c r="H25" i="127"/>
  <c r="G25" i="127"/>
  <c r="F25" i="127"/>
  <c r="E25" i="127"/>
  <c r="D25" i="127"/>
  <c r="L24" i="127"/>
  <c r="K24" i="127"/>
  <c r="J24" i="127"/>
  <c r="I24" i="127"/>
  <c r="H24" i="127"/>
  <c r="G24" i="127"/>
  <c r="F24" i="127"/>
  <c r="E24" i="127"/>
  <c r="D24" i="127"/>
  <c r="L23" i="127"/>
  <c r="K23" i="127"/>
  <c r="J23" i="127"/>
  <c r="I23" i="127"/>
  <c r="H23" i="127"/>
  <c r="G23" i="127"/>
  <c r="F23" i="127"/>
  <c r="M23" i="127" s="1"/>
  <c r="E23" i="127"/>
  <c r="D23" i="127"/>
  <c r="L22" i="127"/>
  <c r="K22" i="127"/>
  <c r="J22" i="127"/>
  <c r="I22" i="127"/>
  <c r="H22" i="127"/>
  <c r="G22" i="127"/>
  <c r="F22" i="127"/>
  <c r="M22" i="127" s="1"/>
  <c r="E22" i="127"/>
  <c r="D22" i="127"/>
  <c r="L21" i="127"/>
  <c r="K21" i="127"/>
  <c r="J21" i="127"/>
  <c r="I21" i="127"/>
  <c r="H21" i="127"/>
  <c r="G21" i="127"/>
  <c r="F21" i="127"/>
  <c r="M21" i="127" s="1"/>
  <c r="E21" i="127"/>
  <c r="D21" i="127"/>
  <c r="L20" i="127"/>
  <c r="K20" i="127"/>
  <c r="J20" i="127"/>
  <c r="I20" i="127"/>
  <c r="H20" i="127"/>
  <c r="G20" i="127"/>
  <c r="F20" i="127"/>
  <c r="M20" i="127" s="1"/>
  <c r="E20" i="127"/>
  <c r="D20" i="127"/>
  <c r="L19" i="127"/>
  <c r="K19" i="127"/>
  <c r="J19" i="127"/>
  <c r="I19" i="127"/>
  <c r="H19" i="127"/>
  <c r="G19" i="127"/>
  <c r="F19" i="127"/>
  <c r="M19" i="127" s="1"/>
  <c r="E19" i="127"/>
  <c r="D19" i="127"/>
  <c r="L18" i="127"/>
  <c r="K18" i="127"/>
  <c r="J18" i="127"/>
  <c r="I18" i="127"/>
  <c r="H18" i="127"/>
  <c r="G18" i="127"/>
  <c r="F18" i="127"/>
  <c r="E18" i="127"/>
  <c r="D18" i="127"/>
  <c r="L17" i="127"/>
  <c r="K17" i="127"/>
  <c r="J17" i="127"/>
  <c r="I17" i="127"/>
  <c r="H17" i="127"/>
  <c r="G17" i="127"/>
  <c r="F17" i="127"/>
  <c r="M17" i="127" s="1"/>
  <c r="E17" i="127"/>
  <c r="D17" i="127"/>
  <c r="L16" i="127"/>
  <c r="K16" i="127"/>
  <c r="J16" i="127"/>
  <c r="I16" i="127"/>
  <c r="H16" i="127"/>
  <c r="G16" i="127"/>
  <c r="F16" i="127"/>
  <c r="E16" i="127"/>
  <c r="D16" i="127"/>
  <c r="L15" i="127"/>
  <c r="K15" i="127"/>
  <c r="J15" i="127"/>
  <c r="I15" i="127"/>
  <c r="H15" i="127"/>
  <c r="G15" i="127"/>
  <c r="F15" i="127"/>
  <c r="M15" i="127" s="1"/>
  <c r="E15" i="127"/>
  <c r="D15" i="127"/>
  <c r="L14" i="127"/>
  <c r="K14" i="127"/>
  <c r="J14" i="127"/>
  <c r="I14" i="127"/>
  <c r="H14" i="127"/>
  <c r="G14" i="127"/>
  <c r="F14" i="127"/>
  <c r="M14" i="127" s="1"/>
  <c r="E14" i="127"/>
  <c r="D14" i="127"/>
  <c r="L13" i="127"/>
  <c r="K13" i="127"/>
  <c r="J13" i="127"/>
  <c r="I13" i="127"/>
  <c r="H13" i="127"/>
  <c r="G13" i="127"/>
  <c r="F13" i="127"/>
  <c r="M13" i="127" s="1"/>
  <c r="E13" i="127"/>
  <c r="D13" i="127"/>
  <c r="L12" i="127"/>
  <c r="K12" i="127"/>
  <c r="J12" i="127"/>
  <c r="I12" i="127"/>
  <c r="H12" i="127"/>
  <c r="G12" i="127"/>
  <c r="F12" i="127"/>
  <c r="M12" i="127" s="1"/>
  <c r="E12" i="127"/>
  <c r="D12" i="127"/>
  <c r="L11" i="127"/>
  <c r="K11" i="127"/>
  <c r="J11" i="127"/>
  <c r="I11" i="127"/>
  <c r="H11" i="127"/>
  <c r="G11" i="127"/>
  <c r="F11" i="127"/>
  <c r="M11" i="127" s="1"/>
  <c r="E11" i="127"/>
  <c r="D11" i="127"/>
  <c r="L10" i="127"/>
  <c r="K10" i="127"/>
  <c r="J10" i="127"/>
  <c r="I10" i="127"/>
  <c r="H10" i="127"/>
  <c r="G10" i="127"/>
  <c r="F10" i="127"/>
  <c r="M10" i="127" s="1"/>
  <c r="E10" i="127"/>
  <c r="D10" i="127"/>
  <c r="L9" i="127"/>
  <c r="K9" i="127"/>
  <c r="J9" i="127"/>
  <c r="I9" i="127"/>
  <c r="H9" i="127"/>
  <c r="G9" i="127"/>
  <c r="F9" i="127"/>
  <c r="E9" i="127"/>
  <c r="D9" i="127"/>
  <c r="L8" i="127"/>
  <c r="K8" i="127"/>
  <c r="J8" i="127"/>
  <c r="I8" i="127"/>
  <c r="H8" i="127"/>
  <c r="G8" i="127"/>
  <c r="F8" i="127"/>
  <c r="M8" i="127" s="1"/>
  <c r="E8" i="127"/>
  <c r="D8" i="127"/>
  <c r="L7" i="127"/>
  <c r="K7" i="127"/>
  <c r="J7" i="127"/>
  <c r="I7" i="127"/>
  <c r="H7" i="127"/>
  <c r="G7" i="127"/>
  <c r="F7" i="127"/>
  <c r="M7" i="127" s="1"/>
  <c r="E7" i="127"/>
  <c r="D7" i="127"/>
  <c r="A1" i="127"/>
  <c r="N42" i="126"/>
  <c r="M42" i="126"/>
  <c r="L41" i="126"/>
  <c r="K41" i="126"/>
  <c r="J41" i="126"/>
  <c r="I41" i="126"/>
  <c r="H41" i="126"/>
  <c r="G41" i="126"/>
  <c r="F41" i="126"/>
  <c r="M41" i="126" s="1"/>
  <c r="E41" i="126"/>
  <c r="D41" i="126"/>
  <c r="G40" i="126"/>
  <c r="C40" i="126"/>
  <c r="C43" i="126" s="1"/>
  <c r="L39" i="126"/>
  <c r="K39" i="126"/>
  <c r="J39" i="126"/>
  <c r="I39" i="126"/>
  <c r="H39" i="126"/>
  <c r="F39" i="126"/>
  <c r="E39" i="126"/>
  <c r="D39" i="126"/>
  <c r="L38" i="126"/>
  <c r="K38" i="126"/>
  <c r="J38" i="126"/>
  <c r="I38" i="126"/>
  <c r="H38" i="126"/>
  <c r="F38" i="126"/>
  <c r="M38" i="126" s="1"/>
  <c r="E38" i="126"/>
  <c r="D38" i="126"/>
  <c r="L37" i="126"/>
  <c r="K37" i="126"/>
  <c r="J37" i="126"/>
  <c r="I37" i="126"/>
  <c r="H37" i="126"/>
  <c r="F37" i="126"/>
  <c r="E37" i="126"/>
  <c r="D37" i="126"/>
  <c r="L36" i="126"/>
  <c r="K36" i="126"/>
  <c r="J36" i="126"/>
  <c r="I36" i="126"/>
  <c r="H36" i="126"/>
  <c r="F36" i="126"/>
  <c r="M36" i="126" s="1"/>
  <c r="E36" i="126"/>
  <c r="D36" i="126"/>
  <c r="L35" i="126"/>
  <c r="K35" i="126"/>
  <c r="J35" i="126"/>
  <c r="I35" i="126"/>
  <c r="H35" i="126"/>
  <c r="F35" i="126"/>
  <c r="M35" i="126" s="1"/>
  <c r="E35" i="126"/>
  <c r="D35" i="126"/>
  <c r="L34" i="126"/>
  <c r="K34" i="126"/>
  <c r="J34" i="126"/>
  <c r="I34" i="126"/>
  <c r="H34" i="126"/>
  <c r="F34" i="126"/>
  <c r="M34" i="126" s="1"/>
  <c r="E34" i="126"/>
  <c r="D34" i="126"/>
  <c r="L33" i="126"/>
  <c r="K33" i="126"/>
  <c r="J33" i="126"/>
  <c r="I33" i="126"/>
  <c r="H33" i="126"/>
  <c r="F33" i="126"/>
  <c r="E33" i="126"/>
  <c r="D33" i="126"/>
  <c r="M32" i="126"/>
  <c r="L32" i="126"/>
  <c r="K32" i="126"/>
  <c r="J32" i="126"/>
  <c r="I32" i="126"/>
  <c r="H32" i="126"/>
  <c r="F32" i="126"/>
  <c r="E32" i="126"/>
  <c r="D32" i="126"/>
  <c r="N32" i="126" s="1"/>
  <c r="L31" i="126"/>
  <c r="K31" i="126"/>
  <c r="J31" i="126"/>
  <c r="I31" i="126"/>
  <c r="H31" i="126"/>
  <c r="F31" i="126"/>
  <c r="M31" i="126" s="1"/>
  <c r="E31" i="126"/>
  <c r="D31" i="126"/>
  <c r="L30" i="126"/>
  <c r="K30" i="126"/>
  <c r="J30" i="126"/>
  <c r="I30" i="126"/>
  <c r="H30" i="126"/>
  <c r="F30" i="126"/>
  <c r="M30" i="126" s="1"/>
  <c r="E30" i="126"/>
  <c r="D30" i="126"/>
  <c r="L29" i="126"/>
  <c r="K29" i="126"/>
  <c r="J29" i="126"/>
  <c r="I29" i="126"/>
  <c r="H29" i="126"/>
  <c r="F29" i="126"/>
  <c r="E29" i="126"/>
  <c r="D29" i="126"/>
  <c r="L28" i="126"/>
  <c r="K28" i="126"/>
  <c r="J28" i="126"/>
  <c r="I28" i="126"/>
  <c r="H28" i="126"/>
  <c r="F28" i="126"/>
  <c r="M28" i="126" s="1"/>
  <c r="E28" i="126"/>
  <c r="D28" i="126"/>
  <c r="L27" i="126"/>
  <c r="K27" i="126"/>
  <c r="J27" i="126"/>
  <c r="I27" i="126"/>
  <c r="H27" i="126"/>
  <c r="F27" i="126"/>
  <c r="E27" i="126"/>
  <c r="D27" i="126"/>
  <c r="L26" i="126"/>
  <c r="K26" i="126"/>
  <c r="J26" i="126"/>
  <c r="I26" i="126"/>
  <c r="H26" i="126"/>
  <c r="F26" i="126"/>
  <c r="M26" i="126" s="1"/>
  <c r="E26" i="126"/>
  <c r="D26" i="126"/>
  <c r="L25" i="126"/>
  <c r="K25" i="126"/>
  <c r="J25" i="126"/>
  <c r="I25" i="126"/>
  <c r="H25" i="126"/>
  <c r="F25" i="126"/>
  <c r="E25" i="126"/>
  <c r="D25" i="126"/>
  <c r="L24" i="126"/>
  <c r="K24" i="126"/>
  <c r="J24" i="126"/>
  <c r="I24" i="126"/>
  <c r="H24" i="126"/>
  <c r="F24" i="126"/>
  <c r="M24" i="126" s="1"/>
  <c r="E24" i="126"/>
  <c r="D24" i="126"/>
  <c r="L23" i="126"/>
  <c r="K23" i="126"/>
  <c r="J23" i="126"/>
  <c r="I23" i="126"/>
  <c r="H23" i="126"/>
  <c r="F23" i="126"/>
  <c r="M23" i="126" s="1"/>
  <c r="E23" i="126"/>
  <c r="D23" i="126"/>
  <c r="L22" i="126"/>
  <c r="K22" i="126"/>
  <c r="J22" i="126"/>
  <c r="I22" i="126"/>
  <c r="H22" i="126"/>
  <c r="F22" i="126"/>
  <c r="E22" i="126"/>
  <c r="D22" i="126"/>
  <c r="L21" i="126"/>
  <c r="K21" i="126"/>
  <c r="J21" i="126"/>
  <c r="I21" i="126"/>
  <c r="H21" i="126"/>
  <c r="F21" i="126"/>
  <c r="E21" i="126"/>
  <c r="D21" i="126"/>
  <c r="L20" i="126"/>
  <c r="K20" i="126"/>
  <c r="J20" i="126"/>
  <c r="I20" i="126"/>
  <c r="H20" i="126"/>
  <c r="F20" i="126"/>
  <c r="M20" i="126" s="1"/>
  <c r="E20" i="126"/>
  <c r="D20" i="126"/>
  <c r="L19" i="126"/>
  <c r="K19" i="126"/>
  <c r="J19" i="126"/>
  <c r="I19" i="126"/>
  <c r="H19" i="126"/>
  <c r="F19" i="126"/>
  <c r="M19" i="126" s="1"/>
  <c r="E19" i="126"/>
  <c r="D19" i="126"/>
  <c r="L18" i="126"/>
  <c r="K18" i="126"/>
  <c r="J18" i="126"/>
  <c r="I18" i="126"/>
  <c r="H18" i="126"/>
  <c r="F18" i="126"/>
  <c r="M18" i="126" s="1"/>
  <c r="E18" i="126"/>
  <c r="D18" i="126"/>
  <c r="L17" i="126"/>
  <c r="K17" i="126"/>
  <c r="J17" i="126"/>
  <c r="I17" i="126"/>
  <c r="H17" i="126"/>
  <c r="F17" i="126"/>
  <c r="M17" i="126" s="1"/>
  <c r="E17" i="126"/>
  <c r="D17" i="126"/>
  <c r="L16" i="126"/>
  <c r="K16" i="126"/>
  <c r="J16" i="126"/>
  <c r="I16" i="126"/>
  <c r="H16" i="126"/>
  <c r="F16" i="126"/>
  <c r="E16" i="126"/>
  <c r="D16" i="126"/>
  <c r="L15" i="126"/>
  <c r="K15" i="126"/>
  <c r="J15" i="126"/>
  <c r="I15" i="126"/>
  <c r="H15" i="126"/>
  <c r="F15" i="126"/>
  <c r="E15" i="126"/>
  <c r="D15" i="126"/>
  <c r="L14" i="126"/>
  <c r="K14" i="126"/>
  <c r="J14" i="126"/>
  <c r="I14" i="126"/>
  <c r="H14" i="126"/>
  <c r="F14" i="126"/>
  <c r="E14" i="126"/>
  <c r="D14" i="126"/>
  <c r="L13" i="126"/>
  <c r="K13" i="126"/>
  <c r="J13" i="126"/>
  <c r="I13" i="126"/>
  <c r="H13" i="126"/>
  <c r="F13" i="126"/>
  <c r="E13" i="126"/>
  <c r="D13" i="126"/>
  <c r="L12" i="126"/>
  <c r="K12" i="126"/>
  <c r="J12" i="126"/>
  <c r="I12" i="126"/>
  <c r="H12" i="126"/>
  <c r="F12" i="126"/>
  <c r="M12" i="126" s="1"/>
  <c r="E12" i="126"/>
  <c r="D12" i="126"/>
  <c r="L11" i="126"/>
  <c r="K11" i="126"/>
  <c r="J11" i="126"/>
  <c r="I11" i="126"/>
  <c r="H11" i="126"/>
  <c r="F11" i="126"/>
  <c r="M11" i="126" s="1"/>
  <c r="E11" i="126"/>
  <c r="D11" i="126"/>
  <c r="L10" i="126"/>
  <c r="K10" i="126"/>
  <c r="J10" i="126"/>
  <c r="I10" i="126"/>
  <c r="H10" i="126"/>
  <c r="F10" i="126"/>
  <c r="E10" i="126"/>
  <c r="D10" i="126"/>
  <c r="L9" i="126"/>
  <c r="K9" i="126"/>
  <c r="J9" i="126"/>
  <c r="I9" i="126"/>
  <c r="H9" i="126"/>
  <c r="F9" i="126"/>
  <c r="M9" i="126" s="1"/>
  <c r="E9" i="126"/>
  <c r="D9" i="126"/>
  <c r="L8" i="126"/>
  <c r="K8" i="126"/>
  <c r="J8" i="126"/>
  <c r="I8" i="126"/>
  <c r="H8" i="126"/>
  <c r="F8" i="126"/>
  <c r="M8" i="126" s="1"/>
  <c r="E8" i="126"/>
  <c r="D8" i="126"/>
  <c r="L7" i="126"/>
  <c r="K7" i="126"/>
  <c r="J7" i="126"/>
  <c r="I7" i="126"/>
  <c r="H7" i="126"/>
  <c r="F7" i="126"/>
  <c r="M7" i="126" s="1"/>
  <c r="E7" i="126"/>
  <c r="D7" i="126"/>
  <c r="A1" i="126"/>
  <c r="N42" i="125"/>
  <c r="M42" i="125"/>
  <c r="L41" i="125"/>
  <c r="K41" i="125"/>
  <c r="J41" i="125"/>
  <c r="I41" i="125"/>
  <c r="H41" i="125"/>
  <c r="G41" i="125"/>
  <c r="F41" i="125"/>
  <c r="M41" i="125" s="1"/>
  <c r="E41" i="125"/>
  <c r="D41" i="125"/>
  <c r="G40" i="125"/>
  <c r="C40" i="125"/>
  <c r="C43" i="125" s="1"/>
  <c r="L39" i="125"/>
  <c r="K39" i="125"/>
  <c r="J39" i="125"/>
  <c r="I39" i="125"/>
  <c r="H39" i="125"/>
  <c r="F39" i="125"/>
  <c r="M39" i="125" s="1"/>
  <c r="E39" i="125"/>
  <c r="D39" i="125"/>
  <c r="L38" i="125"/>
  <c r="K38" i="125"/>
  <c r="J38" i="125"/>
  <c r="I38" i="125"/>
  <c r="H38" i="125"/>
  <c r="F38" i="125"/>
  <c r="E38" i="125"/>
  <c r="D38" i="125"/>
  <c r="L37" i="125"/>
  <c r="K37" i="125"/>
  <c r="J37" i="125"/>
  <c r="I37" i="125"/>
  <c r="H37" i="125"/>
  <c r="F37" i="125"/>
  <c r="M37" i="125" s="1"/>
  <c r="E37" i="125"/>
  <c r="D37" i="125"/>
  <c r="L36" i="125"/>
  <c r="K36" i="125"/>
  <c r="J36" i="125"/>
  <c r="I36" i="125"/>
  <c r="H36" i="125"/>
  <c r="F36" i="125"/>
  <c r="M36" i="125" s="1"/>
  <c r="E36" i="125"/>
  <c r="D36" i="125"/>
  <c r="L35" i="125"/>
  <c r="K35" i="125"/>
  <c r="J35" i="125"/>
  <c r="I35" i="125"/>
  <c r="H35" i="125"/>
  <c r="F35" i="125"/>
  <c r="M35" i="125" s="1"/>
  <c r="E35" i="125"/>
  <c r="D35" i="125"/>
  <c r="L34" i="125"/>
  <c r="K34" i="125"/>
  <c r="J34" i="125"/>
  <c r="I34" i="125"/>
  <c r="H34" i="125"/>
  <c r="F34" i="125"/>
  <c r="M34" i="125" s="1"/>
  <c r="E34" i="125"/>
  <c r="D34" i="125"/>
  <c r="L33" i="125"/>
  <c r="K33" i="125"/>
  <c r="J33" i="125"/>
  <c r="I33" i="125"/>
  <c r="H33" i="125"/>
  <c r="F33" i="125"/>
  <c r="M33" i="125" s="1"/>
  <c r="E33" i="125"/>
  <c r="D33" i="125"/>
  <c r="L32" i="125"/>
  <c r="K32" i="125"/>
  <c r="J32" i="125"/>
  <c r="I32" i="125"/>
  <c r="H32" i="125"/>
  <c r="F32" i="125"/>
  <c r="E32" i="125"/>
  <c r="D32" i="125"/>
  <c r="L31" i="125"/>
  <c r="K31" i="125"/>
  <c r="J31" i="125"/>
  <c r="I31" i="125"/>
  <c r="H31" i="125"/>
  <c r="F31" i="125"/>
  <c r="M31" i="125" s="1"/>
  <c r="E31" i="125"/>
  <c r="D31" i="125"/>
  <c r="L30" i="125"/>
  <c r="K30" i="125"/>
  <c r="J30" i="125"/>
  <c r="I30" i="125"/>
  <c r="H30" i="125"/>
  <c r="F30" i="125"/>
  <c r="M30" i="125" s="1"/>
  <c r="E30" i="125"/>
  <c r="D30" i="125"/>
  <c r="L29" i="125"/>
  <c r="K29" i="125"/>
  <c r="J29" i="125"/>
  <c r="I29" i="125"/>
  <c r="H29" i="125"/>
  <c r="F29" i="125"/>
  <c r="M29" i="125" s="1"/>
  <c r="E29" i="125"/>
  <c r="D29" i="125"/>
  <c r="L28" i="125"/>
  <c r="K28" i="125"/>
  <c r="J28" i="125"/>
  <c r="I28" i="125"/>
  <c r="H28" i="125"/>
  <c r="F28" i="125"/>
  <c r="M28" i="125" s="1"/>
  <c r="E28" i="125"/>
  <c r="D28" i="125"/>
  <c r="L27" i="125"/>
  <c r="K27" i="125"/>
  <c r="J27" i="125"/>
  <c r="I27" i="125"/>
  <c r="H27" i="125"/>
  <c r="F27" i="125"/>
  <c r="E27" i="125"/>
  <c r="D27" i="125"/>
  <c r="L26" i="125"/>
  <c r="K26" i="125"/>
  <c r="J26" i="125"/>
  <c r="I26" i="125"/>
  <c r="H26" i="125"/>
  <c r="F26" i="125"/>
  <c r="M26" i="125" s="1"/>
  <c r="E26" i="125"/>
  <c r="D26" i="125"/>
  <c r="L25" i="125"/>
  <c r="K25" i="125"/>
  <c r="J25" i="125"/>
  <c r="I25" i="125"/>
  <c r="H25" i="125"/>
  <c r="F25" i="125"/>
  <c r="E25" i="125"/>
  <c r="D25" i="125"/>
  <c r="L24" i="125"/>
  <c r="K24" i="125"/>
  <c r="J24" i="125"/>
  <c r="I24" i="125"/>
  <c r="H24" i="125"/>
  <c r="F24" i="125"/>
  <c r="M24" i="125" s="1"/>
  <c r="E24" i="125"/>
  <c r="D24" i="125"/>
  <c r="L23" i="125"/>
  <c r="K23" i="125"/>
  <c r="J23" i="125"/>
  <c r="I23" i="125"/>
  <c r="H23" i="125"/>
  <c r="F23" i="125"/>
  <c r="E23" i="125"/>
  <c r="D23" i="125"/>
  <c r="L22" i="125"/>
  <c r="K22" i="125"/>
  <c r="J22" i="125"/>
  <c r="I22" i="125"/>
  <c r="H22" i="125"/>
  <c r="F22" i="125"/>
  <c r="M22" i="125" s="1"/>
  <c r="E22" i="125"/>
  <c r="D22" i="125"/>
  <c r="L21" i="125"/>
  <c r="K21" i="125"/>
  <c r="J21" i="125"/>
  <c r="I21" i="125"/>
  <c r="H21" i="125"/>
  <c r="F21" i="125"/>
  <c r="E21" i="125"/>
  <c r="D21" i="125"/>
  <c r="L20" i="125"/>
  <c r="K20" i="125"/>
  <c r="J20" i="125"/>
  <c r="I20" i="125"/>
  <c r="H20" i="125"/>
  <c r="F20" i="125"/>
  <c r="E20" i="125"/>
  <c r="D20" i="125"/>
  <c r="L19" i="125"/>
  <c r="K19" i="125"/>
  <c r="J19" i="125"/>
  <c r="I19" i="125"/>
  <c r="H19" i="125"/>
  <c r="F19" i="125"/>
  <c r="M19" i="125" s="1"/>
  <c r="E19" i="125"/>
  <c r="D19" i="125"/>
  <c r="L18" i="125"/>
  <c r="K18" i="125"/>
  <c r="J18" i="125"/>
  <c r="I18" i="125"/>
  <c r="H18" i="125"/>
  <c r="F18" i="125"/>
  <c r="E18" i="125"/>
  <c r="D18" i="125"/>
  <c r="L17" i="125"/>
  <c r="K17" i="125"/>
  <c r="J17" i="125"/>
  <c r="I17" i="125"/>
  <c r="H17" i="125"/>
  <c r="F17" i="125"/>
  <c r="M17" i="125" s="1"/>
  <c r="E17" i="125"/>
  <c r="D17" i="125"/>
  <c r="L16" i="125"/>
  <c r="K16" i="125"/>
  <c r="J16" i="125"/>
  <c r="I16" i="125"/>
  <c r="H16" i="125"/>
  <c r="F16" i="125"/>
  <c r="E16" i="125"/>
  <c r="D16" i="125"/>
  <c r="L15" i="125"/>
  <c r="K15" i="125"/>
  <c r="J15" i="125"/>
  <c r="I15" i="125"/>
  <c r="H15" i="125"/>
  <c r="F15" i="125"/>
  <c r="N15" i="125" s="1"/>
  <c r="E15" i="125"/>
  <c r="D15" i="125"/>
  <c r="L14" i="125"/>
  <c r="K14" i="125"/>
  <c r="J14" i="125"/>
  <c r="I14" i="125"/>
  <c r="H14" i="125"/>
  <c r="F14" i="125"/>
  <c r="N14" i="125" s="1"/>
  <c r="E14" i="125"/>
  <c r="D14" i="125"/>
  <c r="L13" i="125"/>
  <c r="K13" i="125"/>
  <c r="J13" i="125"/>
  <c r="I13" i="125"/>
  <c r="H13" i="125"/>
  <c r="F13" i="125"/>
  <c r="M13" i="125" s="1"/>
  <c r="E13" i="125"/>
  <c r="D13" i="125"/>
  <c r="M12" i="125"/>
  <c r="L12" i="125"/>
  <c r="K12" i="125"/>
  <c r="J12" i="125"/>
  <c r="I12" i="125"/>
  <c r="H12" i="125"/>
  <c r="F12" i="125"/>
  <c r="E12" i="125"/>
  <c r="D12" i="125"/>
  <c r="N12" i="125" s="1"/>
  <c r="L11" i="125"/>
  <c r="K11" i="125"/>
  <c r="J11" i="125"/>
  <c r="I11" i="125"/>
  <c r="H11" i="125"/>
  <c r="F11" i="125"/>
  <c r="E11" i="125"/>
  <c r="D11" i="125"/>
  <c r="L10" i="125"/>
  <c r="K10" i="125"/>
  <c r="J10" i="125"/>
  <c r="I10" i="125"/>
  <c r="H10" i="125"/>
  <c r="F10" i="125"/>
  <c r="M10" i="125" s="1"/>
  <c r="E10" i="125"/>
  <c r="D10" i="125"/>
  <c r="L9" i="125"/>
  <c r="K9" i="125"/>
  <c r="J9" i="125"/>
  <c r="I9" i="125"/>
  <c r="H9" i="125"/>
  <c r="F9" i="125"/>
  <c r="M9" i="125" s="1"/>
  <c r="E9" i="125"/>
  <c r="D9" i="125"/>
  <c r="L8" i="125"/>
  <c r="K8" i="125"/>
  <c r="J8" i="125"/>
  <c r="I8" i="125"/>
  <c r="H8" i="125"/>
  <c r="F8" i="125"/>
  <c r="M8" i="125" s="1"/>
  <c r="E8" i="125"/>
  <c r="D8" i="125"/>
  <c r="L7" i="125"/>
  <c r="K7" i="125"/>
  <c r="J7" i="125"/>
  <c r="I7" i="125"/>
  <c r="H7" i="125"/>
  <c r="F7" i="125"/>
  <c r="E7" i="125"/>
  <c r="D7" i="125"/>
  <c r="A1" i="125"/>
  <c r="N42" i="124"/>
  <c r="M42" i="124"/>
  <c r="L41" i="124"/>
  <c r="K41" i="124"/>
  <c r="J41" i="124"/>
  <c r="I41" i="124"/>
  <c r="H41" i="124"/>
  <c r="G41" i="124"/>
  <c r="F41" i="124"/>
  <c r="M41" i="124" s="1"/>
  <c r="E41" i="124"/>
  <c r="D41" i="124"/>
  <c r="G40" i="124"/>
  <c r="C40" i="124"/>
  <c r="C43" i="124" s="1"/>
  <c r="L39" i="124"/>
  <c r="K39" i="124"/>
  <c r="J39" i="124"/>
  <c r="I39" i="124"/>
  <c r="H39" i="124"/>
  <c r="F39" i="124"/>
  <c r="E39" i="124"/>
  <c r="D39" i="124"/>
  <c r="L38" i="124"/>
  <c r="K38" i="124"/>
  <c r="J38" i="124"/>
  <c r="I38" i="124"/>
  <c r="H38" i="124"/>
  <c r="F38" i="124"/>
  <c r="E38" i="124"/>
  <c r="D38" i="124"/>
  <c r="L37" i="124"/>
  <c r="K37" i="124"/>
  <c r="J37" i="124"/>
  <c r="I37" i="124"/>
  <c r="H37" i="124"/>
  <c r="F37" i="124"/>
  <c r="M37" i="124" s="1"/>
  <c r="E37" i="124"/>
  <c r="D37" i="124"/>
  <c r="L36" i="124"/>
  <c r="K36" i="124"/>
  <c r="J36" i="124"/>
  <c r="I36" i="124"/>
  <c r="H36" i="124"/>
  <c r="F36" i="124"/>
  <c r="M36" i="124" s="1"/>
  <c r="E36" i="124"/>
  <c r="D36" i="124"/>
  <c r="L35" i="124"/>
  <c r="K35" i="124"/>
  <c r="J35" i="124"/>
  <c r="I35" i="124"/>
  <c r="H35" i="124"/>
  <c r="F35" i="124"/>
  <c r="M35" i="124" s="1"/>
  <c r="E35" i="124"/>
  <c r="D35" i="124"/>
  <c r="M34" i="124"/>
  <c r="L34" i="124"/>
  <c r="K34" i="124"/>
  <c r="J34" i="124"/>
  <c r="I34" i="124"/>
  <c r="H34" i="124"/>
  <c r="F34" i="124"/>
  <c r="E34" i="124"/>
  <c r="D34" i="124"/>
  <c r="N34" i="124" s="1"/>
  <c r="L33" i="124"/>
  <c r="K33" i="124"/>
  <c r="J33" i="124"/>
  <c r="I33" i="124"/>
  <c r="H33" i="124"/>
  <c r="F33" i="124"/>
  <c r="M33" i="124" s="1"/>
  <c r="E33" i="124"/>
  <c r="D33" i="124"/>
  <c r="L32" i="124"/>
  <c r="K32" i="124"/>
  <c r="J32" i="124"/>
  <c r="I32" i="124"/>
  <c r="H32" i="124"/>
  <c r="F32" i="124"/>
  <c r="M32" i="124" s="1"/>
  <c r="E32" i="124"/>
  <c r="D32" i="124"/>
  <c r="L31" i="124"/>
  <c r="K31" i="124"/>
  <c r="J31" i="124"/>
  <c r="I31" i="124"/>
  <c r="H31" i="124"/>
  <c r="F31" i="124"/>
  <c r="M31" i="124" s="1"/>
  <c r="E31" i="124"/>
  <c r="D31" i="124"/>
  <c r="L30" i="124"/>
  <c r="K30" i="124"/>
  <c r="J30" i="124"/>
  <c r="I30" i="124"/>
  <c r="H30" i="124"/>
  <c r="F30" i="124"/>
  <c r="M30" i="124" s="1"/>
  <c r="E30" i="124"/>
  <c r="D30" i="124"/>
  <c r="L29" i="124"/>
  <c r="K29" i="124"/>
  <c r="J29" i="124"/>
  <c r="I29" i="124"/>
  <c r="H29" i="124"/>
  <c r="F29" i="124"/>
  <c r="E29" i="124"/>
  <c r="D29" i="124"/>
  <c r="L28" i="124"/>
  <c r="K28" i="124"/>
  <c r="J28" i="124"/>
  <c r="I28" i="124"/>
  <c r="H28" i="124"/>
  <c r="F28" i="124"/>
  <c r="M28" i="124" s="1"/>
  <c r="E28" i="124"/>
  <c r="D28" i="124"/>
  <c r="L27" i="124"/>
  <c r="K27" i="124"/>
  <c r="J27" i="124"/>
  <c r="I27" i="124"/>
  <c r="H27" i="124"/>
  <c r="F27" i="124"/>
  <c r="M27" i="124" s="1"/>
  <c r="E27" i="124"/>
  <c r="D27" i="124"/>
  <c r="L26" i="124"/>
  <c r="K26" i="124"/>
  <c r="J26" i="124"/>
  <c r="I26" i="124"/>
  <c r="H26" i="124"/>
  <c r="F26" i="124"/>
  <c r="E26" i="124"/>
  <c r="D26" i="124"/>
  <c r="L25" i="124"/>
  <c r="K25" i="124"/>
  <c r="J25" i="124"/>
  <c r="I25" i="124"/>
  <c r="H25" i="124"/>
  <c r="F25" i="124"/>
  <c r="M25" i="124" s="1"/>
  <c r="E25" i="124"/>
  <c r="D25" i="124"/>
  <c r="L24" i="124"/>
  <c r="K24" i="124"/>
  <c r="J24" i="124"/>
  <c r="I24" i="124"/>
  <c r="H24" i="124"/>
  <c r="F24" i="124"/>
  <c r="E24" i="124"/>
  <c r="D24" i="124"/>
  <c r="L23" i="124"/>
  <c r="K23" i="124"/>
  <c r="J23" i="124"/>
  <c r="I23" i="124"/>
  <c r="H23" i="124"/>
  <c r="F23" i="124"/>
  <c r="M23" i="124" s="1"/>
  <c r="E23" i="124"/>
  <c r="D23" i="124"/>
  <c r="L22" i="124"/>
  <c r="K22" i="124"/>
  <c r="J22" i="124"/>
  <c r="I22" i="124"/>
  <c r="H22" i="124"/>
  <c r="F22" i="124"/>
  <c r="E22" i="124"/>
  <c r="D22" i="124"/>
  <c r="L21" i="124"/>
  <c r="K21" i="124"/>
  <c r="J21" i="124"/>
  <c r="I21" i="124"/>
  <c r="H21" i="124"/>
  <c r="F21" i="124"/>
  <c r="M21" i="124" s="1"/>
  <c r="E21" i="124"/>
  <c r="D21" i="124"/>
  <c r="L20" i="124"/>
  <c r="K20" i="124"/>
  <c r="J20" i="124"/>
  <c r="I20" i="124"/>
  <c r="H20" i="124"/>
  <c r="F20" i="124"/>
  <c r="M20" i="124" s="1"/>
  <c r="E20" i="124"/>
  <c r="D20" i="124"/>
  <c r="L19" i="124"/>
  <c r="K19" i="124"/>
  <c r="J19" i="124"/>
  <c r="I19" i="124"/>
  <c r="H19" i="124"/>
  <c r="F19" i="124"/>
  <c r="M19" i="124" s="1"/>
  <c r="E19" i="124"/>
  <c r="D19" i="124"/>
  <c r="L18" i="124"/>
  <c r="K18" i="124"/>
  <c r="J18" i="124"/>
  <c r="I18" i="124"/>
  <c r="H18" i="124"/>
  <c r="F18" i="124"/>
  <c r="M18" i="124" s="1"/>
  <c r="E18" i="124"/>
  <c r="D18" i="124"/>
  <c r="L17" i="124"/>
  <c r="K17" i="124"/>
  <c r="J17" i="124"/>
  <c r="I17" i="124"/>
  <c r="H17" i="124"/>
  <c r="F17" i="124"/>
  <c r="M17" i="124" s="1"/>
  <c r="E17" i="124"/>
  <c r="D17" i="124"/>
  <c r="L16" i="124"/>
  <c r="K16" i="124"/>
  <c r="J16" i="124"/>
  <c r="I16" i="124"/>
  <c r="H16" i="124"/>
  <c r="F16" i="124"/>
  <c r="E16" i="124"/>
  <c r="D16" i="124"/>
  <c r="L15" i="124"/>
  <c r="K15" i="124"/>
  <c r="J15" i="124"/>
  <c r="I15" i="124"/>
  <c r="H15" i="124"/>
  <c r="F15" i="124"/>
  <c r="E15" i="124"/>
  <c r="D15" i="124"/>
  <c r="L14" i="124"/>
  <c r="K14" i="124"/>
  <c r="J14" i="124"/>
  <c r="I14" i="124"/>
  <c r="H14" i="124"/>
  <c r="F14" i="124"/>
  <c r="M14" i="124" s="1"/>
  <c r="E14" i="124"/>
  <c r="D14" i="124"/>
  <c r="L13" i="124"/>
  <c r="K13" i="124"/>
  <c r="J13" i="124"/>
  <c r="I13" i="124"/>
  <c r="H13" i="124"/>
  <c r="F13" i="124"/>
  <c r="M13" i="124" s="1"/>
  <c r="E13" i="124"/>
  <c r="D13" i="124"/>
  <c r="L12" i="124"/>
  <c r="K12" i="124"/>
  <c r="J12" i="124"/>
  <c r="I12" i="124"/>
  <c r="H12" i="124"/>
  <c r="F12" i="124"/>
  <c r="M12" i="124" s="1"/>
  <c r="E12" i="124"/>
  <c r="D12" i="124"/>
  <c r="L11" i="124"/>
  <c r="K11" i="124"/>
  <c r="J11" i="124"/>
  <c r="I11" i="124"/>
  <c r="H11" i="124"/>
  <c r="F11" i="124"/>
  <c r="M11" i="124" s="1"/>
  <c r="E11" i="124"/>
  <c r="D11" i="124"/>
  <c r="L10" i="124"/>
  <c r="K10" i="124"/>
  <c r="J10" i="124"/>
  <c r="I10" i="124"/>
  <c r="H10" i="124"/>
  <c r="F10" i="124"/>
  <c r="M10" i="124" s="1"/>
  <c r="E10" i="124"/>
  <c r="D10" i="124"/>
  <c r="L9" i="124"/>
  <c r="K9" i="124"/>
  <c r="J9" i="124"/>
  <c r="I9" i="124"/>
  <c r="H9" i="124"/>
  <c r="F9" i="124"/>
  <c r="M9" i="124" s="1"/>
  <c r="E9" i="124"/>
  <c r="D9" i="124"/>
  <c r="L8" i="124"/>
  <c r="K8" i="124"/>
  <c r="J8" i="124"/>
  <c r="I8" i="124"/>
  <c r="H8" i="124"/>
  <c r="F8" i="124"/>
  <c r="E8" i="124"/>
  <c r="D8" i="124"/>
  <c r="L7" i="124"/>
  <c r="K7" i="124"/>
  <c r="J7" i="124"/>
  <c r="I7" i="124"/>
  <c r="H7" i="124"/>
  <c r="F7" i="124"/>
  <c r="E7" i="124"/>
  <c r="D7" i="124"/>
  <c r="A1" i="124"/>
  <c r="N42" i="123"/>
  <c r="M42" i="123"/>
  <c r="L41" i="123"/>
  <c r="K41" i="123"/>
  <c r="J41" i="123"/>
  <c r="I41" i="123"/>
  <c r="H41" i="123"/>
  <c r="G41" i="123"/>
  <c r="F41" i="123"/>
  <c r="M41" i="123" s="1"/>
  <c r="E41" i="123"/>
  <c r="D41" i="123"/>
  <c r="G40" i="123"/>
  <c r="C40" i="123"/>
  <c r="C43" i="123" s="1"/>
  <c r="L39" i="123"/>
  <c r="K39" i="123"/>
  <c r="J39" i="123"/>
  <c r="I39" i="123"/>
  <c r="H39" i="123"/>
  <c r="F39" i="123"/>
  <c r="E39" i="123"/>
  <c r="D39" i="123"/>
  <c r="L38" i="123"/>
  <c r="K38" i="123"/>
  <c r="J38" i="123"/>
  <c r="I38" i="123"/>
  <c r="H38" i="123"/>
  <c r="F38" i="123"/>
  <c r="E38" i="123"/>
  <c r="D38" i="123"/>
  <c r="L37" i="123"/>
  <c r="K37" i="123"/>
  <c r="J37" i="123"/>
  <c r="I37" i="123"/>
  <c r="H37" i="123"/>
  <c r="F37" i="123"/>
  <c r="M37" i="123" s="1"/>
  <c r="E37" i="123"/>
  <c r="D37" i="123"/>
  <c r="L36" i="123"/>
  <c r="K36" i="123"/>
  <c r="J36" i="123"/>
  <c r="I36" i="123"/>
  <c r="H36" i="123"/>
  <c r="F36" i="123"/>
  <c r="M36" i="123" s="1"/>
  <c r="E36" i="123"/>
  <c r="D36" i="123"/>
  <c r="L35" i="123"/>
  <c r="K35" i="123"/>
  <c r="J35" i="123"/>
  <c r="I35" i="123"/>
  <c r="H35" i="123"/>
  <c r="F35" i="123"/>
  <c r="M35" i="123" s="1"/>
  <c r="E35" i="123"/>
  <c r="D35" i="123"/>
  <c r="L34" i="123"/>
  <c r="K34" i="123"/>
  <c r="J34" i="123"/>
  <c r="I34" i="123"/>
  <c r="H34" i="123"/>
  <c r="F34" i="123"/>
  <c r="M34" i="123" s="1"/>
  <c r="E34" i="123"/>
  <c r="D34" i="123"/>
  <c r="L33" i="123"/>
  <c r="K33" i="123"/>
  <c r="J33" i="123"/>
  <c r="I33" i="123"/>
  <c r="H33" i="123"/>
  <c r="F33" i="123"/>
  <c r="E33" i="123"/>
  <c r="D33" i="123"/>
  <c r="L32" i="123"/>
  <c r="K32" i="123"/>
  <c r="J32" i="123"/>
  <c r="I32" i="123"/>
  <c r="H32" i="123"/>
  <c r="F32" i="123"/>
  <c r="M32" i="123" s="1"/>
  <c r="E32" i="123"/>
  <c r="D32" i="123"/>
  <c r="L31" i="123"/>
  <c r="K31" i="123"/>
  <c r="J31" i="123"/>
  <c r="I31" i="123"/>
  <c r="H31" i="123"/>
  <c r="F31" i="123"/>
  <c r="M31" i="123" s="1"/>
  <c r="E31" i="123"/>
  <c r="D31" i="123"/>
  <c r="L30" i="123"/>
  <c r="K30" i="123"/>
  <c r="J30" i="123"/>
  <c r="I30" i="123"/>
  <c r="H30" i="123"/>
  <c r="F30" i="123"/>
  <c r="M30" i="123" s="1"/>
  <c r="E30" i="123"/>
  <c r="D30" i="123"/>
  <c r="L29" i="123"/>
  <c r="K29" i="123"/>
  <c r="J29" i="123"/>
  <c r="I29" i="123"/>
  <c r="H29" i="123"/>
  <c r="F29" i="123"/>
  <c r="M29" i="123" s="1"/>
  <c r="E29" i="123"/>
  <c r="D29" i="123"/>
  <c r="L28" i="123"/>
  <c r="K28" i="123"/>
  <c r="J28" i="123"/>
  <c r="I28" i="123"/>
  <c r="H28" i="123"/>
  <c r="F28" i="123"/>
  <c r="M28" i="123" s="1"/>
  <c r="E28" i="123"/>
  <c r="D28" i="123"/>
  <c r="L27" i="123"/>
  <c r="K27" i="123"/>
  <c r="J27" i="123"/>
  <c r="I27" i="123"/>
  <c r="H27" i="123"/>
  <c r="F27" i="123"/>
  <c r="E27" i="123"/>
  <c r="D27" i="123"/>
  <c r="L26" i="123"/>
  <c r="K26" i="123"/>
  <c r="J26" i="123"/>
  <c r="I26" i="123"/>
  <c r="H26" i="123"/>
  <c r="F26" i="123"/>
  <c r="M26" i="123" s="1"/>
  <c r="E26" i="123"/>
  <c r="D26" i="123"/>
  <c r="L25" i="123"/>
  <c r="K25" i="123"/>
  <c r="J25" i="123"/>
  <c r="I25" i="123"/>
  <c r="H25" i="123"/>
  <c r="F25" i="123"/>
  <c r="E25" i="123"/>
  <c r="D25" i="123"/>
  <c r="L24" i="123"/>
  <c r="K24" i="123"/>
  <c r="J24" i="123"/>
  <c r="I24" i="123"/>
  <c r="H24" i="123"/>
  <c r="F24" i="123"/>
  <c r="E24" i="123"/>
  <c r="D24" i="123"/>
  <c r="L23" i="123"/>
  <c r="K23" i="123"/>
  <c r="J23" i="123"/>
  <c r="I23" i="123"/>
  <c r="H23" i="123"/>
  <c r="F23" i="123"/>
  <c r="M23" i="123" s="1"/>
  <c r="E23" i="123"/>
  <c r="D23" i="123"/>
  <c r="L22" i="123"/>
  <c r="K22" i="123"/>
  <c r="J22" i="123"/>
  <c r="I22" i="123"/>
  <c r="H22" i="123"/>
  <c r="F22" i="123"/>
  <c r="E22" i="123"/>
  <c r="D22" i="123"/>
  <c r="L21" i="123"/>
  <c r="K21" i="123"/>
  <c r="J21" i="123"/>
  <c r="I21" i="123"/>
  <c r="H21" i="123"/>
  <c r="F21" i="123"/>
  <c r="M21" i="123" s="1"/>
  <c r="E21" i="123"/>
  <c r="D21" i="123"/>
  <c r="L20" i="123"/>
  <c r="K20" i="123"/>
  <c r="J20" i="123"/>
  <c r="I20" i="123"/>
  <c r="H20" i="123"/>
  <c r="F20" i="123"/>
  <c r="M20" i="123" s="1"/>
  <c r="E20" i="123"/>
  <c r="D20" i="123"/>
  <c r="L19" i="123"/>
  <c r="K19" i="123"/>
  <c r="J19" i="123"/>
  <c r="I19" i="123"/>
  <c r="H19" i="123"/>
  <c r="F19" i="123"/>
  <c r="E19" i="123"/>
  <c r="D19" i="123"/>
  <c r="L18" i="123"/>
  <c r="K18" i="123"/>
  <c r="J18" i="123"/>
  <c r="I18" i="123"/>
  <c r="H18" i="123"/>
  <c r="F18" i="123"/>
  <c r="M18" i="123" s="1"/>
  <c r="E18" i="123"/>
  <c r="D18" i="123"/>
  <c r="L17" i="123"/>
  <c r="K17" i="123"/>
  <c r="J17" i="123"/>
  <c r="I17" i="123"/>
  <c r="H17" i="123"/>
  <c r="F17" i="123"/>
  <c r="M17" i="123" s="1"/>
  <c r="E17" i="123"/>
  <c r="D17" i="123"/>
  <c r="L16" i="123"/>
  <c r="K16" i="123"/>
  <c r="J16" i="123"/>
  <c r="I16" i="123"/>
  <c r="H16" i="123"/>
  <c r="F16" i="123"/>
  <c r="E16" i="123"/>
  <c r="D16" i="123"/>
  <c r="L15" i="123"/>
  <c r="K15" i="123"/>
  <c r="J15" i="123"/>
  <c r="I15" i="123"/>
  <c r="H15" i="123"/>
  <c r="F15" i="123"/>
  <c r="M15" i="123" s="1"/>
  <c r="E15" i="123"/>
  <c r="D15" i="123"/>
  <c r="L14" i="123"/>
  <c r="K14" i="123"/>
  <c r="J14" i="123"/>
  <c r="I14" i="123"/>
  <c r="H14" i="123"/>
  <c r="F14" i="123"/>
  <c r="M14" i="123" s="1"/>
  <c r="E14" i="123"/>
  <c r="D14" i="123"/>
  <c r="L13" i="123"/>
  <c r="K13" i="123"/>
  <c r="J13" i="123"/>
  <c r="I13" i="123"/>
  <c r="H13" i="123"/>
  <c r="F13" i="123"/>
  <c r="M13" i="123" s="1"/>
  <c r="E13" i="123"/>
  <c r="D13" i="123"/>
  <c r="L12" i="123"/>
  <c r="K12" i="123"/>
  <c r="J12" i="123"/>
  <c r="I12" i="123"/>
  <c r="H12" i="123"/>
  <c r="F12" i="123"/>
  <c r="E12" i="123"/>
  <c r="D12" i="123"/>
  <c r="L11" i="123"/>
  <c r="K11" i="123"/>
  <c r="J11" i="123"/>
  <c r="I11" i="123"/>
  <c r="H11" i="123"/>
  <c r="F11" i="123"/>
  <c r="M11" i="123" s="1"/>
  <c r="E11" i="123"/>
  <c r="D11" i="123"/>
  <c r="L10" i="123"/>
  <c r="K10" i="123"/>
  <c r="J10" i="123"/>
  <c r="I10" i="123"/>
  <c r="H10" i="123"/>
  <c r="F10" i="123"/>
  <c r="M10" i="123" s="1"/>
  <c r="E10" i="123"/>
  <c r="D10" i="123"/>
  <c r="L9" i="123"/>
  <c r="K9" i="123"/>
  <c r="J9" i="123"/>
  <c r="I9" i="123"/>
  <c r="H9" i="123"/>
  <c r="F9" i="123"/>
  <c r="E9" i="123"/>
  <c r="D9" i="123"/>
  <c r="L8" i="123"/>
  <c r="K8" i="123"/>
  <c r="J8" i="123"/>
  <c r="I8" i="123"/>
  <c r="H8" i="123"/>
  <c r="F8" i="123"/>
  <c r="M8" i="123" s="1"/>
  <c r="E8" i="123"/>
  <c r="D8" i="123"/>
  <c r="L7" i="123"/>
  <c r="K7" i="123"/>
  <c r="J7" i="123"/>
  <c r="I7" i="123"/>
  <c r="H7" i="123"/>
  <c r="F7" i="123"/>
  <c r="M7" i="123" s="1"/>
  <c r="E7" i="123"/>
  <c r="D7" i="123"/>
  <c r="A1" i="123"/>
  <c r="N42" i="122"/>
  <c r="M42" i="122"/>
  <c r="L41" i="122"/>
  <c r="K41" i="122"/>
  <c r="J41" i="122"/>
  <c r="I41" i="122"/>
  <c r="H41" i="122"/>
  <c r="F41" i="122"/>
  <c r="M41" i="122" s="1"/>
  <c r="E41" i="122"/>
  <c r="D41" i="122"/>
  <c r="C40" i="122"/>
  <c r="C43" i="122" s="1"/>
  <c r="L39" i="122"/>
  <c r="K39" i="122"/>
  <c r="J39" i="122"/>
  <c r="I39" i="122"/>
  <c r="H39" i="122"/>
  <c r="G39" i="122"/>
  <c r="F39" i="122"/>
  <c r="E39" i="122"/>
  <c r="D39" i="122"/>
  <c r="L38" i="122"/>
  <c r="K38" i="122"/>
  <c r="J38" i="122"/>
  <c r="I38" i="122"/>
  <c r="H38" i="122"/>
  <c r="G38" i="122"/>
  <c r="F38" i="122"/>
  <c r="E38" i="122"/>
  <c r="D38" i="122"/>
  <c r="L37" i="122"/>
  <c r="K37" i="122"/>
  <c r="J37" i="122"/>
  <c r="I37" i="122"/>
  <c r="H37" i="122"/>
  <c r="G37" i="122"/>
  <c r="F37" i="122"/>
  <c r="M37" i="122" s="1"/>
  <c r="E37" i="122"/>
  <c r="D37" i="122"/>
  <c r="L36" i="122"/>
  <c r="K36" i="122"/>
  <c r="J36" i="122"/>
  <c r="I36" i="122"/>
  <c r="H36" i="122"/>
  <c r="G36" i="122"/>
  <c r="F36" i="122"/>
  <c r="M36" i="122" s="1"/>
  <c r="E36" i="122"/>
  <c r="D36" i="122"/>
  <c r="L35" i="122"/>
  <c r="K35" i="122"/>
  <c r="J35" i="122"/>
  <c r="I35" i="122"/>
  <c r="H35" i="122"/>
  <c r="G35" i="122"/>
  <c r="F35" i="122"/>
  <c r="M35" i="122" s="1"/>
  <c r="E35" i="122"/>
  <c r="D35" i="122"/>
  <c r="L34" i="122"/>
  <c r="K34" i="122"/>
  <c r="J34" i="122"/>
  <c r="I34" i="122"/>
  <c r="H34" i="122"/>
  <c r="G34" i="122"/>
  <c r="F34" i="122"/>
  <c r="M34" i="122" s="1"/>
  <c r="E34" i="122"/>
  <c r="D34" i="122"/>
  <c r="L33" i="122"/>
  <c r="K33" i="122"/>
  <c r="J33" i="122"/>
  <c r="I33" i="122"/>
  <c r="H33" i="122"/>
  <c r="G33" i="122"/>
  <c r="F33" i="122"/>
  <c r="E33" i="122"/>
  <c r="D33" i="122"/>
  <c r="L32" i="122"/>
  <c r="K32" i="122"/>
  <c r="J32" i="122"/>
  <c r="I32" i="122"/>
  <c r="H32" i="122"/>
  <c r="G32" i="122"/>
  <c r="F32" i="122"/>
  <c r="E32" i="122"/>
  <c r="D32" i="122"/>
  <c r="L31" i="122"/>
  <c r="K31" i="122"/>
  <c r="J31" i="122"/>
  <c r="I31" i="122"/>
  <c r="H31" i="122"/>
  <c r="G31" i="122"/>
  <c r="F31" i="122"/>
  <c r="M31" i="122" s="1"/>
  <c r="E31" i="122"/>
  <c r="D31" i="122"/>
  <c r="L30" i="122"/>
  <c r="K30" i="122"/>
  <c r="J30" i="122"/>
  <c r="I30" i="122"/>
  <c r="H30" i="122"/>
  <c r="G30" i="122"/>
  <c r="F30" i="122"/>
  <c r="M30" i="122" s="1"/>
  <c r="E30" i="122"/>
  <c r="D30" i="122"/>
  <c r="L29" i="122"/>
  <c r="K29" i="122"/>
  <c r="J29" i="122"/>
  <c r="I29" i="122"/>
  <c r="H29" i="122"/>
  <c r="G29" i="122"/>
  <c r="F29" i="122"/>
  <c r="M29" i="122" s="1"/>
  <c r="E29" i="122"/>
  <c r="D29" i="122"/>
  <c r="L28" i="122"/>
  <c r="K28" i="122"/>
  <c r="J28" i="122"/>
  <c r="I28" i="122"/>
  <c r="H28" i="122"/>
  <c r="G28" i="122"/>
  <c r="F28" i="122"/>
  <c r="E28" i="122"/>
  <c r="D28" i="122"/>
  <c r="L27" i="122"/>
  <c r="K27" i="122"/>
  <c r="J27" i="122"/>
  <c r="I27" i="122"/>
  <c r="H27" i="122"/>
  <c r="G27" i="122"/>
  <c r="F27" i="122"/>
  <c r="M27" i="122" s="1"/>
  <c r="E27" i="122"/>
  <c r="D27" i="122"/>
  <c r="L26" i="122"/>
  <c r="K26" i="122"/>
  <c r="J26" i="122"/>
  <c r="I26" i="122"/>
  <c r="H26" i="122"/>
  <c r="G26" i="122"/>
  <c r="F26" i="122"/>
  <c r="E26" i="122"/>
  <c r="D26" i="122"/>
  <c r="L25" i="122"/>
  <c r="K25" i="122"/>
  <c r="J25" i="122"/>
  <c r="I25" i="122"/>
  <c r="H25" i="122"/>
  <c r="G25" i="122"/>
  <c r="F25" i="122"/>
  <c r="M25" i="122" s="1"/>
  <c r="E25" i="122"/>
  <c r="D25" i="122"/>
  <c r="L24" i="122"/>
  <c r="K24" i="122"/>
  <c r="J24" i="122"/>
  <c r="I24" i="122"/>
  <c r="H24" i="122"/>
  <c r="G24" i="122"/>
  <c r="F24" i="122"/>
  <c r="E24" i="122"/>
  <c r="D24" i="122"/>
  <c r="L23" i="122"/>
  <c r="K23" i="122"/>
  <c r="J23" i="122"/>
  <c r="I23" i="122"/>
  <c r="H23" i="122"/>
  <c r="G23" i="122"/>
  <c r="F23" i="122"/>
  <c r="M23" i="122" s="1"/>
  <c r="E23" i="122"/>
  <c r="D23" i="122"/>
  <c r="L22" i="122"/>
  <c r="K22" i="122"/>
  <c r="J22" i="122"/>
  <c r="I22" i="122"/>
  <c r="H22" i="122"/>
  <c r="G22" i="122"/>
  <c r="F22" i="122"/>
  <c r="M22" i="122" s="1"/>
  <c r="E22" i="122"/>
  <c r="D22" i="122"/>
  <c r="L21" i="122"/>
  <c r="K21" i="122"/>
  <c r="J21" i="122"/>
  <c r="I21" i="122"/>
  <c r="H21" i="122"/>
  <c r="G21" i="122"/>
  <c r="F21" i="122"/>
  <c r="M21" i="122" s="1"/>
  <c r="E21" i="122"/>
  <c r="D21" i="122"/>
  <c r="L20" i="122"/>
  <c r="K20" i="122"/>
  <c r="J20" i="122"/>
  <c r="I20" i="122"/>
  <c r="H20" i="122"/>
  <c r="G20" i="122"/>
  <c r="F20" i="122"/>
  <c r="M20" i="122" s="1"/>
  <c r="E20" i="122"/>
  <c r="D20" i="122"/>
  <c r="L19" i="122"/>
  <c r="K19" i="122"/>
  <c r="J19" i="122"/>
  <c r="I19" i="122"/>
  <c r="H19" i="122"/>
  <c r="G19" i="122"/>
  <c r="F19" i="122"/>
  <c r="E19" i="122"/>
  <c r="D19" i="122"/>
  <c r="L18" i="122"/>
  <c r="K18" i="122"/>
  <c r="J18" i="122"/>
  <c r="I18" i="122"/>
  <c r="H18" i="122"/>
  <c r="G18" i="122"/>
  <c r="F18" i="122"/>
  <c r="M18" i="122" s="1"/>
  <c r="E18" i="122"/>
  <c r="D18" i="122"/>
  <c r="L17" i="122"/>
  <c r="K17" i="122"/>
  <c r="J17" i="122"/>
  <c r="I17" i="122"/>
  <c r="H17" i="122"/>
  <c r="G17" i="122"/>
  <c r="F17" i="122"/>
  <c r="E17" i="122"/>
  <c r="D17" i="122"/>
  <c r="L16" i="122"/>
  <c r="K16" i="122"/>
  <c r="J16" i="122"/>
  <c r="I16" i="122"/>
  <c r="H16" i="122"/>
  <c r="G16" i="122"/>
  <c r="F16" i="122"/>
  <c r="E16" i="122"/>
  <c r="D16" i="122"/>
  <c r="L15" i="122"/>
  <c r="K15" i="122"/>
  <c r="J15" i="122"/>
  <c r="I15" i="122"/>
  <c r="H15" i="122"/>
  <c r="G15" i="122"/>
  <c r="F15" i="122"/>
  <c r="M15" i="122" s="1"/>
  <c r="E15" i="122"/>
  <c r="D15" i="122"/>
  <c r="L14" i="122"/>
  <c r="K14" i="122"/>
  <c r="J14" i="122"/>
  <c r="I14" i="122"/>
  <c r="H14" i="122"/>
  <c r="G14" i="122"/>
  <c r="F14" i="122"/>
  <c r="E14" i="122"/>
  <c r="D14" i="122"/>
  <c r="L13" i="122"/>
  <c r="K13" i="122"/>
  <c r="J13" i="122"/>
  <c r="I13" i="122"/>
  <c r="H13" i="122"/>
  <c r="G13" i="122"/>
  <c r="F13" i="122"/>
  <c r="E13" i="122"/>
  <c r="D13" i="122"/>
  <c r="L12" i="122"/>
  <c r="K12" i="122"/>
  <c r="J12" i="122"/>
  <c r="I12" i="122"/>
  <c r="H12" i="122"/>
  <c r="G12" i="122"/>
  <c r="F12" i="122"/>
  <c r="M12" i="122" s="1"/>
  <c r="E12" i="122"/>
  <c r="D12" i="122"/>
  <c r="L11" i="122"/>
  <c r="K11" i="122"/>
  <c r="J11" i="122"/>
  <c r="I11" i="122"/>
  <c r="H11" i="122"/>
  <c r="G11" i="122"/>
  <c r="F11" i="122"/>
  <c r="E11" i="122"/>
  <c r="D11" i="122"/>
  <c r="L10" i="122"/>
  <c r="K10" i="122"/>
  <c r="J10" i="122"/>
  <c r="I10" i="122"/>
  <c r="H10" i="122"/>
  <c r="G10" i="122"/>
  <c r="F10" i="122"/>
  <c r="M10" i="122" s="1"/>
  <c r="E10" i="122"/>
  <c r="D10" i="122"/>
  <c r="L9" i="122"/>
  <c r="K9" i="122"/>
  <c r="J9" i="122"/>
  <c r="I9" i="122"/>
  <c r="H9" i="122"/>
  <c r="G9" i="122"/>
  <c r="F9" i="122"/>
  <c r="M9" i="122" s="1"/>
  <c r="E9" i="122"/>
  <c r="D9" i="122"/>
  <c r="L8" i="122"/>
  <c r="K8" i="122"/>
  <c r="J8" i="122"/>
  <c r="I8" i="122"/>
  <c r="H8" i="122"/>
  <c r="G8" i="122"/>
  <c r="F8" i="122"/>
  <c r="E8" i="122"/>
  <c r="D8" i="122"/>
  <c r="L7" i="122"/>
  <c r="K7" i="122"/>
  <c r="J7" i="122"/>
  <c r="I7" i="122"/>
  <c r="H7" i="122"/>
  <c r="G7" i="122"/>
  <c r="F7" i="122"/>
  <c r="E7" i="122"/>
  <c r="D7" i="122"/>
  <c r="A1" i="122"/>
  <c r="C43" i="121"/>
  <c r="N42" i="121"/>
  <c r="M42" i="121"/>
  <c r="L41" i="121"/>
  <c r="K41" i="121"/>
  <c r="J41" i="121"/>
  <c r="I41" i="121"/>
  <c r="H41" i="121"/>
  <c r="G41" i="121"/>
  <c r="F41" i="121"/>
  <c r="E41" i="121"/>
  <c r="D41" i="121"/>
  <c r="G40" i="121"/>
  <c r="C40" i="121"/>
  <c r="L39" i="121"/>
  <c r="K39" i="121"/>
  <c r="J39" i="121"/>
  <c r="I39" i="121"/>
  <c r="H39" i="121"/>
  <c r="F39" i="121"/>
  <c r="M39" i="121" s="1"/>
  <c r="E39" i="121"/>
  <c r="D39" i="121"/>
  <c r="L38" i="121"/>
  <c r="K38" i="121"/>
  <c r="J38" i="121"/>
  <c r="I38" i="121"/>
  <c r="H38" i="121"/>
  <c r="F38" i="121"/>
  <c r="M38" i="121" s="1"/>
  <c r="E38" i="121"/>
  <c r="D38" i="121"/>
  <c r="L37" i="121"/>
  <c r="K37" i="121"/>
  <c r="J37" i="121"/>
  <c r="I37" i="121"/>
  <c r="H37" i="121"/>
  <c r="F37" i="121"/>
  <c r="M37" i="121" s="1"/>
  <c r="E37" i="121"/>
  <c r="D37" i="121"/>
  <c r="L36" i="121"/>
  <c r="K36" i="121"/>
  <c r="J36" i="121"/>
  <c r="I36" i="121"/>
  <c r="H36" i="121"/>
  <c r="F36" i="121"/>
  <c r="E36" i="121"/>
  <c r="D36" i="121"/>
  <c r="L35" i="121"/>
  <c r="K35" i="121"/>
  <c r="J35" i="121"/>
  <c r="I35" i="121"/>
  <c r="H35" i="121"/>
  <c r="F35" i="121"/>
  <c r="M35" i="121" s="1"/>
  <c r="E35" i="121"/>
  <c r="D35" i="121"/>
  <c r="L34" i="121"/>
  <c r="K34" i="121"/>
  <c r="J34" i="121"/>
  <c r="I34" i="121"/>
  <c r="H34" i="121"/>
  <c r="F34" i="121"/>
  <c r="M34" i="121" s="1"/>
  <c r="E34" i="121"/>
  <c r="D34" i="121"/>
  <c r="L33" i="121"/>
  <c r="K33" i="121"/>
  <c r="J33" i="121"/>
  <c r="I33" i="121"/>
  <c r="H33" i="121"/>
  <c r="F33" i="121"/>
  <c r="M33" i="121" s="1"/>
  <c r="E33" i="121"/>
  <c r="D33" i="121"/>
  <c r="L32" i="121"/>
  <c r="K32" i="121"/>
  <c r="J32" i="121"/>
  <c r="I32" i="121"/>
  <c r="H32" i="121"/>
  <c r="F32" i="121"/>
  <c r="M32" i="121" s="1"/>
  <c r="E32" i="121"/>
  <c r="D32" i="121"/>
  <c r="N32" i="121" s="1"/>
  <c r="L31" i="121"/>
  <c r="K31" i="121"/>
  <c r="J31" i="121"/>
  <c r="I31" i="121"/>
  <c r="H31" i="121"/>
  <c r="F31" i="121"/>
  <c r="E31" i="121"/>
  <c r="D31" i="121"/>
  <c r="L30" i="121"/>
  <c r="K30" i="121"/>
  <c r="J30" i="121"/>
  <c r="I30" i="121"/>
  <c r="H30" i="121"/>
  <c r="F30" i="121"/>
  <c r="M30" i="121" s="1"/>
  <c r="E30" i="121"/>
  <c r="D30" i="121"/>
  <c r="L29" i="121"/>
  <c r="K29" i="121"/>
  <c r="J29" i="121"/>
  <c r="I29" i="121"/>
  <c r="H29" i="121"/>
  <c r="F29" i="121"/>
  <c r="M29" i="121" s="1"/>
  <c r="E29" i="121"/>
  <c r="D29" i="121"/>
  <c r="L28" i="121"/>
  <c r="K28" i="121"/>
  <c r="J28" i="121"/>
  <c r="I28" i="121"/>
  <c r="H28" i="121"/>
  <c r="F28" i="121"/>
  <c r="M28" i="121" s="1"/>
  <c r="E28" i="121"/>
  <c r="D28" i="121"/>
  <c r="N28" i="121" s="1"/>
  <c r="L27" i="121"/>
  <c r="K27" i="121"/>
  <c r="J27" i="121"/>
  <c r="I27" i="121"/>
  <c r="H27" i="121"/>
  <c r="F27" i="121"/>
  <c r="M27" i="121" s="1"/>
  <c r="E27" i="121"/>
  <c r="D27" i="121"/>
  <c r="L26" i="121"/>
  <c r="K26" i="121"/>
  <c r="J26" i="121"/>
  <c r="I26" i="121"/>
  <c r="H26" i="121"/>
  <c r="F26" i="121"/>
  <c r="E26" i="121"/>
  <c r="D26" i="121"/>
  <c r="L25" i="121"/>
  <c r="K25" i="121"/>
  <c r="J25" i="121"/>
  <c r="I25" i="121"/>
  <c r="H25" i="121"/>
  <c r="F25" i="121"/>
  <c r="E25" i="121"/>
  <c r="D25" i="121"/>
  <c r="L24" i="121"/>
  <c r="K24" i="121"/>
  <c r="J24" i="121"/>
  <c r="I24" i="121"/>
  <c r="H24" i="121"/>
  <c r="F24" i="121"/>
  <c r="M24" i="121" s="1"/>
  <c r="E24" i="121"/>
  <c r="D24" i="121"/>
  <c r="L23" i="121"/>
  <c r="K23" i="121"/>
  <c r="J23" i="121"/>
  <c r="I23" i="121"/>
  <c r="H23" i="121"/>
  <c r="F23" i="121"/>
  <c r="M23" i="121" s="1"/>
  <c r="E23" i="121"/>
  <c r="D23" i="121"/>
  <c r="L22" i="121"/>
  <c r="K22" i="121"/>
  <c r="J22" i="121"/>
  <c r="I22" i="121"/>
  <c r="H22" i="121"/>
  <c r="F22" i="121"/>
  <c r="E22" i="121"/>
  <c r="D22" i="121"/>
  <c r="L21" i="121"/>
  <c r="K21" i="121"/>
  <c r="J21" i="121"/>
  <c r="I21" i="121"/>
  <c r="H21" i="121"/>
  <c r="F21" i="121"/>
  <c r="E21" i="121"/>
  <c r="D21" i="121"/>
  <c r="L20" i="121"/>
  <c r="K20" i="121"/>
  <c r="J20" i="121"/>
  <c r="I20" i="121"/>
  <c r="H20" i="121"/>
  <c r="F20" i="121"/>
  <c r="M20" i="121" s="1"/>
  <c r="E20" i="121"/>
  <c r="D20" i="121"/>
  <c r="L19" i="121"/>
  <c r="K19" i="121"/>
  <c r="J19" i="121"/>
  <c r="I19" i="121"/>
  <c r="H19" i="121"/>
  <c r="F19" i="121"/>
  <c r="E19" i="121"/>
  <c r="D19" i="121"/>
  <c r="L18" i="121"/>
  <c r="K18" i="121"/>
  <c r="J18" i="121"/>
  <c r="I18" i="121"/>
  <c r="H18" i="121"/>
  <c r="F18" i="121"/>
  <c r="M18" i="121" s="1"/>
  <c r="E18" i="121"/>
  <c r="D18" i="121"/>
  <c r="L17" i="121"/>
  <c r="K17" i="121"/>
  <c r="J17" i="121"/>
  <c r="I17" i="121"/>
  <c r="H17" i="121"/>
  <c r="F17" i="121"/>
  <c r="M17" i="121" s="1"/>
  <c r="E17" i="121"/>
  <c r="D17" i="121"/>
  <c r="L16" i="121"/>
  <c r="K16" i="121"/>
  <c r="J16" i="121"/>
  <c r="I16" i="121"/>
  <c r="H16" i="121"/>
  <c r="F16" i="121"/>
  <c r="M16" i="121" s="1"/>
  <c r="E16" i="121"/>
  <c r="D16" i="121"/>
  <c r="L15" i="121"/>
  <c r="K15" i="121"/>
  <c r="J15" i="121"/>
  <c r="I15" i="121"/>
  <c r="H15" i="121"/>
  <c r="F15" i="121"/>
  <c r="E15" i="121"/>
  <c r="D15" i="121"/>
  <c r="L14" i="121"/>
  <c r="K14" i="121"/>
  <c r="J14" i="121"/>
  <c r="I14" i="121"/>
  <c r="H14" i="121"/>
  <c r="F14" i="121"/>
  <c r="E14" i="121"/>
  <c r="D14" i="121"/>
  <c r="L13" i="121"/>
  <c r="K13" i="121"/>
  <c r="J13" i="121"/>
  <c r="I13" i="121"/>
  <c r="H13" i="121"/>
  <c r="F13" i="121"/>
  <c r="M13" i="121" s="1"/>
  <c r="E13" i="121"/>
  <c r="D13" i="121"/>
  <c r="L12" i="121"/>
  <c r="K12" i="121"/>
  <c r="J12" i="121"/>
  <c r="I12" i="121"/>
  <c r="H12" i="121"/>
  <c r="F12" i="121"/>
  <c r="M12" i="121" s="1"/>
  <c r="E12" i="121"/>
  <c r="D12" i="121"/>
  <c r="L11" i="121"/>
  <c r="K11" i="121"/>
  <c r="J11" i="121"/>
  <c r="I11" i="121"/>
  <c r="H11" i="121"/>
  <c r="F11" i="121"/>
  <c r="M11" i="121" s="1"/>
  <c r="E11" i="121"/>
  <c r="D11" i="121"/>
  <c r="L10" i="121"/>
  <c r="K10" i="121"/>
  <c r="J10" i="121"/>
  <c r="I10" i="121"/>
  <c r="H10" i="121"/>
  <c r="F10" i="121"/>
  <c r="M10" i="121" s="1"/>
  <c r="E10" i="121"/>
  <c r="D10" i="121"/>
  <c r="L9" i="121"/>
  <c r="K9" i="121"/>
  <c r="J9" i="121"/>
  <c r="I9" i="121"/>
  <c r="H9" i="121"/>
  <c r="F9" i="121"/>
  <c r="M9" i="121" s="1"/>
  <c r="E9" i="121"/>
  <c r="D9" i="121"/>
  <c r="L8" i="121"/>
  <c r="K8" i="121"/>
  <c r="J8" i="121"/>
  <c r="I8" i="121"/>
  <c r="H8" i="121"/>
  <c r="F8" i="121"/>
  <c r="M8" i="121" s="1"/>
  <c r="E8" i="121"/>
  <c r="D8" i="121"/>
  <c r="L7" i="121"/>
  <c r="K7" i="121"/>
  <c r="J7" i="121"/>
  <c r="I7" i="121"/>
  <c r="H7" i="121"/>
  <c r="F7" i="121"/>
  <c r="E7" i="121"/>
  <c r="D7" i="121"/>
  <c r="A1" i="121"/>
  <c r="N42" i="120"/>
  <c r="M42" i="120"/>
  <c r="L41" i="120"/>
  <c r="K41" i="120"/>
  <c r="J41" i="120"/>
  <c r="I41" i="120"/>
  <c r="H41" i="120"/>
  <c r="F41" i="120"/>
  <c r="M41" i="120" s="1"/>
  <c r="E41" i="120"/>
  <c r="D41" i="120"/>
  <c r="G40" i="120"/>
  <c r="G43" i="120" s="1"/>
  <c r="C40" i="120"/>
  <c r="C43" i="120" s="1"/>
  <c r="L39" i="120"/>
  <c r="K39" i="120"/>
  <c r="J39" i="120"/>
  <c r="I39" i="120"/>
  <c r="H39" i="120"/>
  <c r="F39" i="120"/>
  <c r="E39" i="120"/>
  <c r="D39" i="120"/>
  <c r="L38" i="120"/>
  <c r="K38" i="120"/>
  <c r="J38" i="120"/>
  <c r="I38" i="120"/>
  <c r="H38" i="120"/>
  <c r="F38" i="120"/>
  <c r="E38" i="120"/>
  <c r="D38" i="120"/>
  <c r="L37" i="120"/>
  <c r="K37" i="120"/>
  <c r="J37" i="120"/>
  <c r="I37" i="120"/>
  <c r="H37" i="120"/>
  <c r="F37" i="120"/>
  <c r="M37" i="120" s="1"/>
  <c r="E37" i="120"/>
  <c r="D37" i="120"/>
  <c r="L36" i="120"/>
  <c r="K36" i="120"/>
  <c r="J36" i="120"/>
  <c r="I36" i="120"/>
  <c r="H36" i="120"/>
  <c r="F36" i="120"/>
  <c r="E36" i="120"/>
  <c r="D36" i="120"/>
  <c r="L35" i="120"/>
  <c r="K35" i="120"/>
  <c r="J35" i="120"/>
  <c r="I35" i="120"/>
  <c r="H35" i="120"/>
  <c r="F35" i="120"/>
  <c r="M35" i="120" s="1"/>
  <c r="E35" i="120"/>
  <c r="D35" i="120"/>
  <c r="L34" i="120"/>
  <c r="K34" i="120"/>
  <c r="J34" i="120"/>
  <c r="I34" i="120"/>
  <c r="H34" i="120"/>
  <c r="F34" i="120"/>
  <c r="M34" i="120" s="1"/>
  <c r="E34" i="120"/>
  <c r="D34" i="120"/>
  <c r="L33" i="120"/>
  <c r="K33" i="120"/>
  <c r="J33" i="120"/>
  <c r="I33" i="120"/>
  <c r="H33" i="120"/>
  <c r="F33" i="120"/>
  <c r="M33" i="120" s="1"/>
  <c r="E33" i="120"/>
  <c r="D33" i="120"/>
  <c r="L32" i="120"/>
  <c r="K32" i="120"/>
  <c r="J32" i="120"/>
  <c r="I32" i="120"/>
  <c r="H32" i="120"/>
  <c r="F32" i="120"/>
  <c r="E32" i="120"/>
  <c r="D32" i="120"/>
  <c r="L31" i="120"/>
  <c r="K31" i="120"/>
  <c r="J31" i="120"/>
  <c r="I31" i="120"/>
  <c r="H31" i="120"/>
  <c r="F31" i="120"/>
  <c r="M31" i="120" s="1"/>
  <c r="E31" i="120"/>
  <c r="D31" i="120"/>
  <c r="L30" i="120"/>
  <c r="K30" i="120"/>
  <c r="J30" i="120"/>
  <c r="I30" i="120"/>
  <c r="H30" i="120"/>
  <c r="F30" i="120"/>
  <c r="E30" i="120"/>
  <c r="D30" i="120"/>
  <c r="L29" i="120"/>
  <c r="K29" i="120"/>
  <c r="J29" i="120"/>
  <c r="I29" i="120"/>
  <c r="H29" i="120"/>
  <c r="F29" i="120"/>
  <c r="M29" i="120" s="1"/>
  <c r="E29" i="120"/>
  <c r="D29" i="120"/>
  <c r="L28" i="120"/>
  <c r="K28" i="120"/>
  <c r="J28" i="120"/>
  <c r="I28" i="120"/>
  <c r="H28" i="120"/>
  <c r="F28" i="120"/>
  <c r="E28" i="120"/>
  <c r="D28" i="120"/>
  <c r="L27" i="120"/>
  <c r="K27" i="120"/>
  <c r="J27" i="120"/>
  <c r="I27" i="120"/>
  <c r="H27" i="120"/>
  <c r="F27" i="120"/>
  <c r="M27" i="120" s="1"/>
  <c r="E27" i="120"/>
  <c r="D27" i="120"/>
  <c r="L26" i="120"/>
  <c r="K26" i="120"/>
  <c r="J26" i="120"/>
  <c r="I26" i="120"/>
  <c r="H26" i="120"/>
  <c r="F26" i="120"/>
  <c r="M26" i="120" s="1"/>
  <c r="E26" i="120"/>
  <c r="D26" i="120"/>
  <c r="L25" i="120"/>
  <c r="K25" i="120"/>
  <c r="J25" i="120"/>
  <c r="I25" i="120"/>
  <c r="H25" i="120"/>
  <c r="F25" i="120"/>
  <c r="E25" i="120"/>
  <c r="D25" i="120"/>
  <c r="L24" i="120"/>
  <c r="K24" i="120"/>
  <c r="J24" i="120"/>
  <c r="I24" i="120"/>
  <c r="H24" i="120"/>
  <c r="F24" i="120"/>
  <c r="E24" i="120"/>
  <c r="D24" i="120"/>
  <c r="L23" i="120"/>
  <c r="K23" i="120"/>
  <c r="J23" i="120"/>
  <c r="I23" i="120"/>
  <c r="H23" i="120"/>
  <c r="F23" i="120"/>
  <c r="M23" i="120" s="1"/>
  <c r="E23" i="120"/>
  <c r="D23" i="120"/>
  <c r="L22" i="120"/>
  <c r="K22" i="120"/>
  <c r="J22" i="120"/>
  <c r="I22" i="120"/>
  <c r="H22" i="120"/>
  <c r="F22" i="120"/>
  <c r="M22" i="120" s="1"/>
  <c r="E22" i="120"/>
  <c r="D22" i="120"/>
  <c r="L21" i="120"/>
  <c r="K21" i="120"/>
  <c r="J21" i="120"/>
  <c r="I21" i="120"/>
  <c r="H21" i="120"/>
  <c r="F21" i="120"/>
  <c r="M21" i="120" s="1"/>
  <c r="E21" i="120"/>
  <c r="D21" i="120"/>
  <c r="L20" i="120"/>
  <c r="K20" i="120"/>
  <c r="J20" i="120"/>
  <c r="I20" i="120"/>
  <c r="H20" i="120"/>
  <c r="F20" i="120"/>
  <c r="M20" i="120" s="1"/>
  <c r="E20" i="120"/>
  <c r="D20" i="120"/>
  <c r="L19" i="120"/>
  <c r="K19" i="120"/>
  <c r="J19" i="120"/>
  <c r="I19" i="120"/>
  <c r="H19" i="120"/>
  <c r="F19" i="120"/>
  <c r="E19" i="120"/>
  <c r="D19" i="120"/>
  <c r="L18" i="120"/>
  <c r="K18" i="120"/>
  <c r="J18" i="120"/>
  <c r="I18" i="120"/>
  <c r="H18" i="120"/>
  <c r="F18" i="120"/>
  <c r="M18" i="120" s="1"/>
  <c r="E18" i="120"/>
  <c r="D18" i="120"/>
  <c r="L17" i="120"/>
  <c r="K17" i="120"/>
  <c r="J17" i="120"/>
  <c r="I17" i="120"/>
  <c r="H17" i="120"/>
  <c r="F17" i="120"/>
  <c r="M17" i="120" s="1"/>
  <c r="E17" i="120"/>
  <c r="D17" i="120"/>
  <c r="L16" i="120"/>
  <c r="K16" i="120"/>
  <c r="J16" i="120"/>
  <c r="I16" i="120"/>
  <c r="H16" i="120"/>
  <c r="F16" i="120"/>
  <c r="E16" i="120"/>
  <c r="D16" i="120"/>
  <c r="L15" i="120"/>
  <c r="K15" i="120"/>
  <c r="J15" i="120"/>
  <c r="I15" i="120"/>
  <c r="H15" i="120"/>
  <c r="F15" i="120"/>
  <c r="E15" i="120"/>
  <c r="D15" i="120"/>
  <c r="L14" i="120"/>
  <c r="K14" i="120"/>
  <c r="J14" i="120"/>
  <c r="I14" i="120"/>
  <c r="H14" i="120"/>
  <c r="F14" i="120"/>
  <c r="M14" i="120" s="1"/>
  <c r="E14" i="120"/>
  <c r="D14" i="120"/>
  <c r="L13" i="120"/>
  <c r="K13" i="120"/>
  <c r="J13" i="120"/>
  <c r="I13" i="120"/>
  <c r="H13" i="120"/>
  <c r="F13" i="120"/>
  <c r="M13" i="120" s="1"/>
  <c r="E13" i="120"/>
  <c r="D13" i="120"/>
  <c r="L12" i="120"/>
  <c r="K12" i="120"/>
  <c r="J12" i="120"/>
  <c r="I12" i="120"/>
  <c r="H12" i="120"/>
  <c r="F12" i="120"/>
  <c r="M12" i="120" s="1"/>
  <c r="E12" i="120"/>
  <c r="D12" i="120"/>
  <c r="L11" i="120"/>
  <c r="K11" i="120"/>
  <c r="J11" i="120"/>
  <c r="I11" i="120"/>
  <c r="H11" i="120"/>
  <c r="F11" i="120"/>
  <c r="E11" i="120"/>
  <c r="D11" i="120"/>
  <c r="L10" i="120"/>
  <c r="K10" i="120"/>
  <c r="J10" i="120"/>
  <c r="I10" i="120"/>
  <c r="H10" i="120"/>
  <c r="F10" i="120"/>
  <c r="E10" i="120"/>
  <c r="D10" i="120"/>
  <c r="L9" i="120"/>
  <c r="K9" i="120"/>
  <c r="J9" i="120"/>
  <c r="I9" i="120"/>
  <c r="H9" i="120"/>
  <c r="F9" i="120"/>
  <c r="M9" i="120" s="1"/>
  <c r="E9" i="120"/>
  <c r="D9" i="120"/>
  <c r="L8" i="120"/>
  <c r="K8" i="120"/>
  <c r="J8" i="120"/>
  <c r="I8" i="120"/>
  <c r="H8" i="120"/>
  <c r="F8" i="120"/>
  <c r="M8" i="120" s="1"/>
  <c r="E8" i="120"/>
  <c r="D8" i="120"/>
  <c r="L7" i="120"/>
  <c r="K7" i="120"/>
  <c r="J7" i="120"/>
  <c r="I7" i="120"/>
  <c r="H7" i="120"/>
  <c r="F7" i="120"/>
  <c r="E7" i="120"/>
  <c r="D7" i="120"/>
  <c r="A1" i="120"/>
  <c r="C43" i="119"/>
  <c r="N42" i="119"/>
  <c r="M42" i="119"/>
  <c r="L41" i="119"/>
  <c r="K41" i="119"/>
  <c r="J41" i="119"/>
  <c r="I41" i="119"/>
  <c r="H41" i="119"/>
  <c r="G41" i="119"/>
  <c r="F41" i="119"/>
  <c r="M41" i="119" s="1"/>
  <c r="E41" i="119"/>
  <c r="D41" i="119"/>
  <c r="G40" i="119"/>
  <c r="C40" i="119"/>
  <c r="L39" i="119"/>
  <c r="K39" i="119"/>
  <c r="J39" i="119"/>
  <c r="I39" i="119"/>
  <c r="H39" i="119"/>
  <c r="F39" i="119"/>
  <c r="M39" i="119" s="1"/>
  <c r="E39" i="119"/>
  <c r="D39" i="119"/>
  <c r="L38" i="119"/>
  <c r="K38" i="119"/>
  <c r="J38" i="119"/>
  <c r="I38" i="119"/>
  <c r="H38" i="119"/>
  <c r="F38" i="119"/>
  <c r="M38" i="119" s="1"/>
  <c r="E38" i="119"/>
  <c r="D38" i="119"/>
  <c r="L37" i="119"/>
  <c r="K37" i="119"/>
  <c r="J37" i="119"/>
  <c r="I37" i="119"/>
  <c r="H37" i="119"/>
  <c r="F37" i="119"/>
  <c r="M37" i="119" s="1"/>
  <c r="E37" i="119"/>
  <c r="D37" i="119"/>
  <c r="L36" i="119"/>
  <c r="K36" i="119"/>
  <c r="J36" i="119"/>
  <c r="I36" i="119"/>
  <c r="H36" i="119"/>
  <c r="F36" i="119"/>
  <c r="E36" i="119"/>
  <c r="D36" i="119"/>
  <c r="L35" i="119"/>
  <c r="K35" i="119"/>
  <c r="J35" i="119"/>
  <c r="I35" i="119"/>
  <c r="H35" i="119"/>
  <c r="F35" i="119"/>
  <c r="M35" i="119" s="1"/>
  <c r="E35" i="119"/>
  <c r="D35" i="119"/>
  <c r="L34" i="119"/>
  <c r="K34" i="119"/>
  <c r="J34" i="119"/>
  <c r="I34" i="119"/>
  <c r="H34" i="119"/>
  <c r="F34" i="119"/>
  <c r="E34" i="119"/>
  <c r="D34" i="119"/>
  <c r="L33" i="119"/>
  <c r="K33" i="119"/>
  <c r="J33" i="119"/>
  <c r="I33" i="119"/>
  <c r="H33" i="119"/>
  <c r="F33" i="119"/>
  <c r="E33" i="119"/>
  <c r="D33" i="119"/>
  <c r="L32" i="119"/>
  <c r="K32" i="119"/>
  <c r="J32" i="119"/>
  <c r="I32" i="119"/>
  <c r="H32" i="119"/>
  <c r="F32" i="119"/>
  <c r="M32" i="119" s="1"/>
  <c r="E32" i="119"/>
  <c r="D32" i="119"/>
  <c r="L31" i="119"/>
  <c r="K31" i="119"/>
  <c r="J31" i="119"/>
  <c r="I31" i="119"/>
  <c r="H31" i="119"/>
  <c r="F31" i="119"/>
  <c r="M31" i="119" s="1"/>
  <c r="E31" i="119"/>
  <c r="D31" i="119"/>
  <c r="L30" i="119"/>
  <c r="K30" i="119"/>
  <c r="J30" i="119"/>
  <c r="I30" i="119"/>
  <c r="H30" i="119"/>
  <c r="F30" i="119"/>
  <c r="M30" i="119" s="1"/>
  <c r="E30" i="119"/>
  <c r="D30" i="119"/>
  <c r="L29" i="119"/>
  <c r="K29" i="119"/>
  <c r="J29" i="119"/>
  <c r="I29" i="119"/>
  <c r="H29" i="119"/>
  <c r="F29" i="119"/>
  <c r="M29" i="119" s="1"/>
  <c r="E29" i="119"/>
  <c r="D29" i="119"/>
  <c r="L28" i="119"/>
  <c r="K28" i="119"/>
  <c r="J28" i="119"/>
  <c r="I28" i="119"/>
  <c r="H28" i="119"/>
  <c r="F28" i="119"/>
  <c r="M28" i="119" s="1"/>
  <c r="E28" i="119"/>
  <c r="D28" i="119"/>
  <c r="L27" i="119"/>
  <c r="K27" i="119"/>
  <c r="J27" i="119"/>
  <c r="I27" i="119"/>
  <c r="H27" i="119"/>
  <c r="F27" i="119"/>
  <c r="E27" i="119"/>
  <c r="D27" i="119"/>
  <c r="L26" i="119"/>
  <c r="K26" i="119"/>
  <c r="J26" i="119"/>
  <c r="I26" i="119"/>
  <c r="H26" i="119"/>
  <c r="F26" i="119"/>
  <c r="M26" i="119" s="1"/>
  <c r="E26" i="119"/>
  <c r="D26" i="119"/>
  <c r="L25" i="119"/>
  <c r="K25" i="119"/>
  <c r="J25" i="119"/>
  <c r="I25" i="119"/>
  <c r="H25" i="119"/>
  <c r="F25" i="119"/>
  <c r="E25" i="119"/>
  <c r="D25" i="119"/>
  <c r="L24" i="119"/>
  <c r="K24" i="119"/>
  <c r="J24" i="119"/>
  <c r="I24" i="119"/>
  <c r="H24" i="119"/>
  <c r="F24" i="119"/>
  <c r="E24" i="119"/>
  <c r="D24" i="119"/>
  <c r="L23" i="119"/>
  <c r="K23" i="119"/>
  <c r="J23" i="119"/>
  <c r="I23" i="119"/>
  <c r="H23" i="119"/>
  <c r="F23" i="119"/>
  <c r="M23" i="119" s="1"/>
  <c r="E23" i="119"/>
  <c r="D23" i="119"/>
  <c r="L22" i="119"/>
  <c r="K22" i="119"/>
  <c r="J22" i="119"/>
  <c r="I22" i="119"/>
  <c r="H22" i="119"/>
  <c r="F22" i="119"/>
  <c r="E22" i="119"/>
  <c r="D22" i="119"/>
  <c r="L21" i="119"/>
  <c r="K21" i="119"/>
  <c r="J21" i="119"/>
  <c r="I21" i="119"/>
  <c r="H21" i="119"/>
  <c r="F21" i="119"/>
  <c r="M21" i="119" s="1"/>
  <c r="E21" i="119"/>
  <c r="D21" i="119"/>
  <c r="L20" i="119"/>
  <c r="K20" i="119"/>
  <c r="J20" i="119"/>
  <c r="I20" i="119"/>
  <c r="H20" i="119"/>
  <c r="F20" i="119"/>
  <c r="M20" i="119" s="1"/>
  <c r="E20" i="119"/>
  <c r="D20" i="119"/>
  <c r="L19" i="119"/>
  <c r="K19" i="119"/>
  <c r="J19" i="119"/>
  <c r="I19" i="119"/>
  <c r="H19" i="119"/>
  <c r="F19" i="119"/>
  <c r="E19" i="119"/>
  <c r="D19" i="119"/>
  <c r="L18" i="119"/>
  <c r="K18" i="119"/>
  <c r="J18" i="119"/>
  <c r="I18" i="119"/>
  <c r="H18" i="119"/>
  <c r="F18" i="119"/>
  <c r="M18" i="119" s="1"/>
  <c r="E18" i="119"/>
  <c r="D18" i="119"/>
  <c r="L17" i="119"/>
  <c r="K17" i="119"/>
  <c r="J17" i="119"/>
  <c r="I17" i="119"/>
  <c r="H17" i="119"/>
  <c r="F17" i="119"/>
  <c r="M17" i="119" s="1"/>
  <c r="E17" i="119"/>
  <c r="D17" i="119"/>
  <c r="L16" i="119"/>
  <c r="K16" i="119"/>
  <c r="J16" i="119"/>
  <c r="I16" i="119"/>
  <c r="H16" i="119"/>
  <c r="F16" i="119"/>
  <c r="E16" i="119"/>
  <c r="D16" i="119"/>
  <c r="L15" i="119"/>
  <c r="K15" i="119"/>
  <c r="J15" i="119"/>
  <c r="I15" i="119"/>
  <c r="H15" i="119"/>
  <c r="F15" i="119"/>
  <c r="E15" i="119"/>
  <c r="D15" i="119"/>
  <c r="L14" i="119"/>
  <c r="K14" i="119"/>
  <c r="J14" i="119"/>
  <c r="I14" i="119"/>
  <c r="H14" i="119"/>
  <c r="F14" i="119"/>
  <c r="M14" i="119" s="1"/>
  <c r="E14" i="119"/>
  <c r="D14" i="119"/>
  <c r="L13" i="119"/>
  <c r="K13" i="119"/>
  <c r="J13" i="119"/>
  <c r="I13" i="119"/>
  <c r="H13" i="119"/>
  <c r="F13" i="119"/>
  <c r="E13" i="119"/>
  <c r="D13" i="119"/>
  <c r="L12" i="119"/>
  <c r="K12" i="119"/>
  <c r="J12" i="119"/>
  <c r="I12" i="119"/>
  <c r="H12" i="119"/>
  <c r="F12" i="119"/>
  <c r="M12" i="119" s="1"/>
  <c r="E12" i="119"/>
  <c r="D12" i="119"/>
  <c r="L11" i="119"/>
  <c r="K11" i="119"/>
  <c r="J11" i="119"/>
  <c r="I11" i="119"/>
  <c r="H11" i="119"/>
  <c r="F11" i="119"/>
  <c r="M11" i="119" s="1"/>
  <c r="E11" i="119"/>
  <c r="D11" i="119"/>
  <c r="L10" i="119"/>
  <c r="K10" i="119"/>
  <c r="J10" i="119"/>
  <c r="I10" i="119"/>
  <c r="H10" i="119"/>
  <c r="F10" i="119"/>
  <c r="E10" i="119"/>
  <c r="D10" i="119"/>
  <c r="L9" i="119"/>
  <c r="K9" i="119"/>
  <c r="J9" i="119"/>
  <c r="I9" i="119"/>
  <c r="H9" i="119"/>
  <c r="F9" i="119"/>
  <c r="M9" i="119" s="1"/>
  <c r="E9" i="119"/>
  <c r="D9" i="119"/>
  <c r="L8" i="119"/>
  <c r="K8" i="119"/>
  <c r="J8" i="119"/>
  <c r="I8" i="119"/>
  <c r="H8" i="119"/>
  <c r="F8" i="119"/>
  <c r="M8" i="119" s="1"/>
  <c r="E8" i="119"/>
  <c r="D8" i="119"/>
  <c r="L7" i="119"/>
  <c r="K7" i="119"/>
  <c r="J7" i="119"/>
  <c r="I7" i="119"/>
  <c r="H7" i="119"/>
  <c r="F7" i="119"/>
  <c r="M7" i="119" s="1"/>
  <c r="E7" i="119"/>
  <c r="D7" i="119"/>
  <c r="A1" i="119"/>
  <c r="N42" i="118"/>
  <c r="M42" i="118"/>
  <c r="L41" i="118"/>
  <c r="K41" i="118"/>
  <c r="J41" i="118"/>
  <c r="I41" i="118"/>
  <c r="H41" i="118"/>
  <c r="G41" i="118"/>
  <c r="F41" i="118"/>
  <c r="M41" i="118" s="1"/>
  <c r="E41" i="118"/>
  <c r="D41" i="118"/>
  <c r="G40" i="118"/>
  <c r="C40" i="118"/>
  <c r="C43" i="118" s="1"/>
  <c r="L39" i="118"/>
  <c r="K39" i="118"/>
  <c r="J39" i="118"/>
  <c r="I39" i="118"/>
  <c r="H39" i="118"/>
  <c r="F39" i="118"/>
  <c r="M39" i="118" s="1"/>
  <c r="E39" i="118"/>
  <c r="D39" i="118"/>
  <c r="L38" i="118"/>
  <c r="K38" i="118"/>
  <c r="J38" i="118"/>
  <c r="I38" i="118"/>
  <c r="H38" i="118"/>
  <c r="F38" i="118"/>
  <c r="E38" i="118"/>
  <c r="D38" i="118"/>
  <c r="L37" i="118"/>
  <c r="K37" i="118"/>
  <c r="J37" i="118"/>
  <c r="I37" i="118"/>
  <c r="H37" i="118"/>
  <c r="F37" i="118"/>
  <c r="M37" i="118" s="1"/>
  <c r="E37" i="118"/>
  <c r="D37" i="118"/>
  <c r="L36" i="118"/>
  <c r="K36" i="118"/>
  <c r="J36" i="118"/>
  <c r="I36" i="118"/>
  <c r="H36" i="118"/>
  <c r="F36" i="118"/>
  <c r="E36" i="118"/>
  <c r="D36" i="118"/>
  <c r="L35" i="118"/>
  <c r="K35" i="118"/>
  <c r="J35" i="118"/>
  <c r="I35" i="118"/>
  <c r="H35" i="118"/>
  <c r="F35" i="118"/>
  <c r="M35" i="118" s="1"/>
  <c r="E35" i="118"/>
  <c r="D35" i="118"/>
  <c r="L34" i="118"/>
  <c r="K34" i="118"/>
  <c r="J34" i="118"/>
  <c r="I34" i="118"/>
  <c r="H34" i="118"/>
  <c r="F34" i="118"/>
  <c r="M34" i="118" s="1"/>
  <c r="E34" i="118"/>
  <c r="D34" i="118"/>
  <c r="L33" i="118"/>
  <c r="K33" i="118"/>
  <c r="J33" i="118"/>
  <c r="I33" i="118"/>
  <c r="H33" i="118"/>
  <c r="F33" i="118"/>
  <c r="E33" i="118"/>
  <c r="D33" i="118"/>
  <c r="L32" i="118"/>
  <c r="K32" i="118"/>
  <c r="J32" i="118"/>
  <c r="I32" i="118"/>
  <c r="H32" i="118"/>
  <c r="F32" i="118"/>
  <c r="E32" i="118"/>
  <c r="D32" i="118"/>
  <c r="L31" i="118"/>
  <c r="K31" i="118"/>
  <c r="J31" i="118"/>
  <c r="I31" i="118"/>
  <c r="H31" i="118"/>
  <c r="F31" i="118"/>
  <c r="M31" i="118" s="1"/>
  <c r="E31" i="118"/>
  <c r="D31" i="118"/>
  <c r="L30" i="118"/>
  <c r="K30" i="118"/>
  <c r="J30" i="118"/>
  <c r="I30" i="118"/>
  <c r="H30" i="118"/>
  <c r="F30" i="118"/>
  <c r="E30" i="118"/>
  <c r="D30" i="118"/>
  <c r="M29" i="118"/>
  <c r="L29" i="118"/>
  <c r="K29" i="118"/>
  <c r="J29" i="118"/>
  <c r="I29" i="118"/>
  <c r="H29" i="118"/>
  <c r="F29" i="118"/>
  <c r="E29" i="118"/>
  <c r="D29" i="118"/>
  <c r="N29" i="118" s="1"/>
  <c r="L28" i="118"/>
  <c r="K28" i="118"/>
  <c r="J28" i="118"/>
  <c r="I28" i="118"/>
  <c r="H28" i="118"/>
  <c r="F28" i="118"/>
  <c r="E28" i="118"/>
  <c r="D28" i="118"/>
  <c r="L27" i="118"/>
  <c r="K27" i="118"/>
  <c r="J27" i="118"/>
  <c r="I27" i="118"/>
  <c r="H27" i="118"/>
  <c r="F27" i="118"/>
  <c r="M27" i="118" s="1"/>
  <c r="E27" i="118"/>
  <c r="D27" i="118"/>
  <c r="L26" i="118"/>
  <c r="K26" i="118"/>
  <c r="J26" i="118"/>
  <c r="I26" i="118"/>
  <c r="H26" i="118"/>
  <c r="F26" i="118"/>
  <c r="M26" i="118" s="1"/>
  <c r="E26" i="118"/>
  <c r="D26" i="118"/>
  <c r="L25" i="118"/>
  <c r="K25" i="118"/>
  <c r="J25" i="118"/>
  <c r="I25" i="118"/>
  <c r="H25" i="118"/>
  <c r="F25" i="118"/>
  <c r="M25" i="118" s="1"/>
  <c r="E25" i="118"/>
  <c r="D25" i="118"/>
  <c r="L24" i="118"/>
  <c r="K24" i="118"/>
  <c r="J24" i="118"/>
  <c r="I24" i="118"/>
  <c r="H24" i="118"/>
  <c r="F24" i="118"/>
  <c r="M24" i="118" s="1"/>
  <c r="E24" i="118"/>
  <c r="D24" i="118"/>
  <c r="L23" i="118"/>
  <c r="K23" i="118"/>
  <c r="J23" i="118"/>
  <c r="I23" i="118"/>
  <c r="H23" i="118"/>
  <c r="F23" i="118"/>
  <c r="M23" i="118" s="1"/>
  <c r="E23" i="118"/>
  <c r="D23" i="118"/>
  <c r="L22" i="118"/>
  <c r="K22" i="118"/>
  <c r="J22" i="118"/>
  <c r="I22" i="118"/>
  <c r="H22" i="118"/>
  <c r="F22" i="118"/>
  <c r="E22" i="118"/>
  <c r="D22" i="118"/>
  <c r="L21" i="118"/>
  <c r="K21" i="118"/>
  <c r="J21" i="118"/>
  <c r="I21" i="118"/>
  <c r="H21" i="118"/>
  <c r="F21" i="118"/>
  <c r="M21" i="118" s="1"/>
  <c r="E21" i="118"/>
  <c r="D21" i="118"/>
  <c r="L20" i="118"/>
  <c r="K20" i="118"/>
  <c r="J20" i="118"/>
  <c r="I20" i="118"/>
  <c r="H20" i="118"/>
  <c r="F20" i="118"/>
  <c r="M20" i="118" s="1"/>
  <c r="E20" i="118"/>
  <c r="D20" i="118"/>
  <c r="L19" i="118"/>
  <c r="K19" i="118"/>
  <c r="J19" i="118"/>
  <c r="I19" i="118"/>
  <c r="H19" i="118"/>
  <c r="F19" i="118"/>
  <c r="E19" i="118"/>
  <c r="D19" i="118"/>
  <c r="L18" i="118"/>
  <c r="K18" i="118"/>
  <c r="J18" i="118"/>
  <c r="I18" i="118"/>
  <c r="H18" i="118"/>
  <c r="F18" i="118"/>
  <c r="M18" i="118" s="1"/>
  <c r="E18" i="118"/>
  <c r="D18" i="118"/>
  <c r="L17" i="118"/>
  <c r="K17" i="118"/>
  <c r="J17" i="118"/>
  <c r="I17" i="118"/>
  <c r="H17" i="118"/>
  <c r="F17" i="118"/>
  <c r="M17" i="118" s="1"/>
  <c r="E17" i="118"/>
  <c r="D17" i="118"/>
  <c r="L16" i="118"/>
  <c r="K16" i="118"/>
  <c r="J16" i="118"/>
  <c r="I16" i="118"/>
  <c r="H16" i="118"/>
  <c r="F16" i="118"/>
  <c r="E16" i="118"/>
  <c r="D16" i="118"/>
  <c r="L15" i="118"/>
  <c r="K15" i="118"/>
  <c r="J15" i="118"/>
  <c r="I15" i="118"/>
  <c r="H15" i="118"/>
  <c r="F15" i="118"/>
  <c r="E15" i="118"/>
  <c r="D15" i="118"/>
  <c r="L14" i="118"/>
  <c r="K14" i="118"/>
  <c r="J14" i="118"/>
  <c r="I14" i="118"/>
  <c r="H14" i="118"/>
  <c r="F14" i="118"/>
  <c r="E14" i="118"/>
  <c r="D14" i="118"/>
  <c r="L13" i="118"/>
  <c r="K13" i="118"/>
  <c r="J13" i="118"/>
  <c r="I13" i="118"/>
  <c r="H13" i="118"/>
  <c r="F13" i="118"/>
  <c r="M13" i="118" s="1"/>
  <c r="E13" i="118"/>
  <c r="D13" i="118"/>
  <c r="L12" i="118"/>
  <c r="K12" i="118"/>
  <c r="J12" i="118"/>
  <c r="I12" i="118"/>
  <c r="H12" i="118"/>
  <c r="F12" i="118"/>
  <c r="E12" i="118"/>
  <c r="D12" i="118"/>
  <c r="L11" i="118"/>
  <c r="K11" i="118"/>
  <c r="J11" i="118"/>
  <c r="I11" i="118"/>
  <c r="H11" i="118"/>
  <c r="F11" i="118"/>
  <c r="E11" i="118"/>
  <c r="D11" i="118"/>
  <c r="L10" i="118"/>
  <c r="K10" i="118"/>
  <c r="J10" i="118"/>
  <c r="I10" i="118"/>
  <c r="H10" i="118"/>
  <c r="F10" i="118"/>
  <c r="M10" i="118" s="1"/>
  <c r="E10" i="118"/>
  <c r="D10" i="118"/>
  <c r="L9" i="118"/>
  <c r="K9" i="118"/>
  <c r="J9" i="118"/>
  <c r="I9" i="118"/>
  <c r="H9" i="118"/>
  <c r="F9" i="118"/>
  <c r="M9" i="118" s="1"/>
  <c r="E9" i="118"/>
  <c r="D9" i="118"/>
  <c r="L8" i="118"/>
  <c r="K8" i="118"/>
  <c r="J8" i="118"/>
  <c r="I8" i="118"/>
  <c r="H8" i="118"/>
  <c r="F8" i="118"/>
  <c r="M8" i="118" s="1"/>
  <c r="E8" i="118"/>
  <c r="D8" i="118"/>
  <c r="L7" i="118"/>
  <c r="K7" i="118"/>
  <c r="J7" i="118"/>
  <c r="I7" i="118"/>
  <c r="H7" i="118"/>
  <c r="F7" i="118"/>
  <c r="E7" i="118"/>
  <c r="D7" i="118"/>
  <c r="A1" i="118"/>
  <c r="N42" i="117"/>
  <c r="M42" i="117"/>
  <c r="L41" i="117"/>
  <c r="K41" i="117"/>
  <c r="J41" i="117"/>
  <c r="I41" i="117"/>
  <c r="H41" i="117"/>
  <c r="G41" i="117"/>
  <c r="F41" i="117"/>
  <c r="E41" i="117"/>
  <c r="D41" i="117"/>
  <c r="G40" i="117"/>
  <c r="C40" i="117"/>
  <c r="C43" i="117" s="1"/>
  <c r="L39" i="117"/>
  <c r="K39" i="117"/>
  <c r="J39" i="117"/>
  <c r="I39" i="117"/>
  <c r="H39" i="117"/>
  <c r="F39" i="117"/>
  <c r="E39" i="117"/>
  <c r="D39" i="117"/>
  <c r="L38" i="117"/>
  <c r="K38" i="117"/>
  <c r="J38" i="117"/>
  <c r="I38" i="117"/>
  <c r="H38" i="117"/>
  <c r="F38" i="117"/>
  <c r="E38" i="117"/>
  <c r="D38" i="117"/>
  <c r="L37" i="117"/>
  <c r="K37" i="117"/>
  <c r="J37" i="117"/>
  <c r="I37" i="117"/>
  <c r="H37" i="117"/>
  <c r="F37" i="117"/>
  <c r="E37" i="117"/>
  <c r="D37" i="117"/>
  <c r="L36" i="117"/>
  <c r="K36" i="117"/>
  <c r="J36" i="117"/>
  <c r="I36" i="117"/>
  <c r="H36" i="117"/>
  <c r="F36" i="117"/>
  <c r="M36" i="117" s="1"/>
  <c r="E36" i="117"/>
  <c r="D36" i="117"/>
  <c r="L35" i="117"/>
  <c r="K35" i="117"/>
  <c r="J35" i="117"/>
  <c r="I35" i="117"/>
  <c r="H35" i="117"/>
  <c r="F35" i="117"/>
  <c r="E35" i="117"/>
  <c r="D35" i="117"/>
  <c r="L34" i="117"/>
  <c r="K34" i="117"/>
  <c r="J34" i="117"/>
  <c r="I34" i="117"/>
  <c r="H34" i="117"/>
  <c r="F34" i="117"/>
  <c r="M34" i="117" s="1"/>
  <c r="E34" i="117"/>
  <c r="D34" i="117"/>
  <c r="L33" i="117"/>
  <c r="K33" i="117"/>
  <c r="J33" i="117"/>
  <c r="I33" i="117"/>
  <c r="H33" i="117"/>
  <c r="F33" i="117"/>
  <c r="E33" i="117"/>
  <c r="D33" i="117"/>
  <c r="L32" i="117"/>
  <c r="K32" i="117"/>
  <c r="J32" i="117"/>
  <c r="I32" i="117"/>
  <c r="H32" i="117"/>
  <c r="F32" i="117"/>
  <c r="M32" i="117" s="1"/>
  <c r="E32" i="117"/>
  <c r="D32" i="117"/>
  <c r="L31" i="117"/>
  <c r="K31" i="117"/>
  <c r="J31" i="117"/>
  <c r="I31" i="117"/>
  <c r="H31" i="117"/>
  <c r="F31" i="117"/>
  <c r="E31" i="117"/>
  <c r="D31" i="117"/>
  <c r="L30" i="117"/>
  <c r="K30" i="117"/>
  <c r="J30" i="117"/>
  <c r="I30" i="117"/>
  <c r="H30" i="117"/>
  <c r="F30" i="117"/>
  <c r="M30" i="117" s="1"/>
  <c r="E30" i="117"/>
  <c r="D30" i="117"/>
  <c r="L29" i="117"/>
  <c r="K29" i="117"/>
  <c r="J29" i="117"/>
  <c r="I29" i="117"/>
  <c r="H29" i="117"/>
  <c r="F29" i="117"/>
  <c r="E29" i="117"/>
  <c r="D29" i="117"/>
  <c r="L28" i="117"/>
  <c r="K28" i="117"/>
  <c r="J28" i="117"/>
  <c r="I28" i="117"/>
  <c r="H28" i="117"/>
  <c r="F28" i="117"/>
  <c r="M28" i="117" s="1"/>
  <c r="E28" i="117"/>
  <c r="D28" i="117"/>
  <c r="L27" i="117"/>
  <c r="K27" i="117"/>
  <c r="J27" i="117"/>
  <c r="I27" i="117"/>
  <c r="H27" i="117"/>
  <c r="F27" i="117"/>
  <c r="E27" i="117"/>
  <c r="D27" i="117"/>
  <c r="L26" i="117"/>
  <c r="K26" i="117"/>
  <c r="J26" i="117"/>
  <c r="I26" i="117"/>
  <c r="H26" i="117"/>
  <c r="F26" i="117"/>
  <c r="M26" i="117" s="1"/>
  <c r="E26" i="117"/>
  <c r="D26" i="117"/>
  <c r="L25" i="117"/>
  <c r="K25" i="117"/>
  <c r="J25" i="117"/>
  <c r="I25" i="117"/>
  <c r="H25" i="117"/>
  <c r="F25" i="117"/>
  <c r="E25" i="117"/>
  <c r="D25" i="117"/>
  <c r="L24" i="117"/>
  <c r="K24" i="117"/>
  <c r="J24" i="117"/>
  <c r="I24" i="117"/>
  <c r="H24" i="117"/>
  <c r="F24" i="117"/>
  <c r="E24" i="117"/>
  <c r="D24" i="117"/>
  <c r="L23" i="117"/>
  <c r="K23" i="117"/>
  <c r="J23" i="117"/>
  <c r="I23" i="117"/>
  <c r="H23" i="117"/>
  <c r="F23" i="117"/>
  <c r="M23" i="117" s="1"/>
  <c r="E23" i="117"/>
  <c r="D23" i="117"/>
  <c r="L22" i="117"/>
  <c r="K22" i="117"/>
  <c r="J22" i="117"/>
  <c r="I22" i="117"/>
  <c r="H22" i="117"/>
  <c r="F22" i="117"/>
  <c r="E22" i="117"/>
  <c r="D22" i="117"/>
  <c r="L21" i="117"/>
  <c r="K21" i="117"/>
  <c r="J21" i="117"/>
  <c r="I21" i="117"/>
  <c r="H21" i="117"/>
  <c r="F21" i="117"/>
  <c r="M21" i="117" s="1"/>
  <c r="E21" i="117"/>
  <c r="D21" i="117"/>
  <c r="L20" i="117"/>
  <c r="K20" i="117"/>
  <c r="J20" i="117"/>
  <c r="I20" i="117"/>
  <c r="H20" i="117"/>
  <c r="F20" i="117"/>
  <c r="M20" i="117" s="1"/>
  <c r="E20" i="117"/>
  <c r="D20" i="117"/>
  <c r="L19" i="117"/>
  <c r="K19" i="117"/>
  <c r="J19" i="117"/>
  <c r="I19" i="117"/>
  <c r="H19" i="117"/>
  <c r="F19" i="117"/>
  <c r="M19" i="117" s="1"/>
  <c r="E19" i="117"/>
  <c r="D19" i="117"/>
  <c r="L18" i="117"/>
  <c r="K18" i="117"/>
  <c r="J18" i="117"/>
  <c r="I18" i="117"/>
  <c r="H18" i="117"/>
  <c r="F18" i="117"/>
  <c r="M18" i="117" s="1"/>
  <c r="E18" i="117"/>
  <c r="D18" i="117"/>
  <c r="L17" i="117"/>
  <c r="K17" i="117"/>
  <c r="J17" i="117"/>
  <c r="I17" i="117"/>
  <c r="H17" i="117"/>
  <c r="F17" i="117"/>
  <c r="M17" i="117" s="1"/>
  <c r="E17" i="117"/>
  <c r="D17" i="117"/>
  <c r="L16" i="117"/>
  <c r="K16" i="117"/>
  <c r="J16" i="117"/>
  <c r="I16" i="117"/>
  <c r="H16" i="117"/>
  <c r="F16" i="117"/>
  <c r="E16" i="117"/>
  <c r="D16" i="117"/>
  <c r="L15" i="117"/>
  <c r="K15" i="117"/>
  <c r="J15" i="117"/>
  <c r="I15" i="117"/>
  <c r="H15" i="117"/>
  <c r="F15" i="117"/>
  <c r="E15" i="117"/>
  <c r="D15" i="117"/>
  <c r="L14" i="117"/>
  <c r="K14" i="117"/>
  <c r="J14" i="117"/>
  <c r="I14" i="117"/>
  <c r="H14" i="117"/>
  <c r="F14" i="117"/>
  <c r="E14" i="117"/>
  <c r="D14" i="117"/>
  <c r="L13" i="117"/>
  <c r="K13" i="117"/>
  <c r="J13" i="117"/>
  <c r="I13" i="117"/>
  <c r="H13" i="117"/>
  <c r="F13" i="117"/>
  <c r="M13" i="117" s="1"/>
  <c r="E13" i="117"/>
  <c r="D13" i="117"/>
  <c r="L12" i="117"/>
  <c r="K12" i="117"/>
  <c r="J12" i="117"/>
  <c r="I12" i="117"/>
  <c r="H12" i="117"/>
  <c r="F12" i="117"/>
  <c r="M12" i="117" s="1"/>
  <c r="E12" i="117"/>
  <c r="D12" i="117"/>
  <c r="L11" i="117"/>
  <c r="K11" i="117"/>
  <c r="J11" i="117"/>
  <c r="I11" i="117"/>
  <c r="H11" i="117"/>
  <c r="F11" i="117"/>
  <c r="M11" i="117" s="1"/>
  <c r="E11" i="117"/>
  <c r="D11" i="117"/>
  <c r="L10" i="117"/>
  <c r="K10" i="117"/>
  <c r="J10" i="117"/>
  <c r="I10" i="117"/>
  <c r="H10" i="117"/>
  <c r="F10" i="117"/>
  <c r="E10" i="117"/>
  <c r="D10" i="117"/>
  <c r="L9" i="117"/>
  <c r="K9" i="117"/>
  <c r="J9" i="117"/>
  <c r="I9" i="117"/>
  <c r="H9" i="117"/>
  <c r="F9" i="117"/>
  <c r="E9" i="117"/>
  <c r="D9" i="117"/>
  <c r="L8" i="117"/>
  <c r="K8" i="117"/>
  <c r="J8" i="117"/>
  <c r="I8" i="117"/>
  <c r="H8" i="117"/>
  <c r="F8" i="117"/>
  <c r="M8" i="117" s="1"/>
  <c r="E8" i="117"/>
  <c r="D8" i="117"/>
  <c r="L7" i="117"/>
  <c r="K7" i="117"/>
  <c r="J7" i="117"/>
  <c r="I7" i="117"/>
  <c r="H7" i="117"/>
  <c r="F7" i="117"/>
  <c r="M7" i="117" s="1"/>
  <c r="E7" i="117"/>
  <c r="D7" i="117"/>
  <c r="N7" i="117" s="1"/>
  <c r="A1" i="117"/>
  <c r="N42" i="116"/>
  <c r="M42" i="116"/>
  <c r="L41" i="116"/>
  <c r="K41" i="116"/>
  <c r="J41" i="116"/>
  <c r="I41" i="116"/>
  <c r="H41" i="116"/>
  <c r="F41" i="116"/>
  <c r="M41" i="116" s="1"/>
  <c r="E41" i="116"/>
  <c r="D41" i="116"/>
  <c r="C40" i="116"/>
  <c r="C43" i="116" s="1"/>
  <c r="L39" i="116"/>
  <c r="K39" i="116"/>
  <c r="J39" i="116"/>
  <c r="I39" i="116"/>
  <c r="H39" i="116"/>
  <c r="G39" i="116"/>
  <c r="F39" i="116"/>
  <c r="M39" i="116" s="1"/>
  <c r="E39" i="116"/>
  <c r="D39" i="116"/>
  <c r="L38" i="116"/>
  <c r="K38" i="116"/>
  <c r="J38" i="116"/>
  <c r="I38" i="116"/>
  <c r="H38" i="116"/>
  <c r="G38" i="116"/>
  <c r="F38" i="116"/>
  <c r="M38" i="116" s="1"/>
  <c r="E38" i="116"/>
  <c r="D38" i="116"/>
  <c r="L37" i="116"/>
  <c r="K37" i="116"/>
  <c r="J37" i="116"/>
  <c r="I37" i="116"/>
  <c r="H37" i="116"/>
  <c r="G37" i="116"/>
  <c r="F37" i="116"/>
  <c r="M37" i="116" s="1"/>
  <c r="E37" i="116"/>
  <c r="D37" i="116"/>
  <c r="L36" i="116"/>
  <c r="K36" i="116"/>
  <c r="J36" i="116"/>
  <c r="I36" i="116"/>
  <c r="H36" i="116"/>
  <c r="G36" i="116"/>
  <c r="F36" i="116"/>
  <c r="M36" i="116" s="1"/>
  <c r="E36" i="116"/>
  <c r="D36" i="116"/>
  <c r="L35" i="116"/>
  <c r="K35" i="116"/>
  <c r="J35" i="116"/>
  <c r="I35" i="116"/>
  <c r="H35" i="116"/>
  <c r="G35" i="116"/>
  <c r="F35" i="116"/>
  <c r="E35" i="116"/>
  <c r="D35" i="116"/>
  <c r="L34" i="116"/>
  <c r="K34" i="116"/>
  <c r="J34" i="116"/>
  <c r="I34" i="116"/>
  <c r="H34" i="116"/>
  <c r="G34" i="116"/>
  <c r="F34" i="116"/>
  <c r="M34" i="116" s="1"/>
  <c r="E34" i="116"/>
  <c r="D34" i="116"/>
  <c r="L33" i="116"/>
  <c r="K33" i="116"/>
  <c r="J33" i="116"/>
  <c r="I33" i="116"/>
  <c r="H33" i="116"/>
  <c r="G33" i="116"/>
  <c r="F33" i="116"/>
  <c r="E33" i="116"/>
  <c r="D33" i="116"/>
  <c r="M32" i="116"/>
  <c r="L32" i="116"/>
  <c r="K32" i="116"/>
  <c r="J32" i="116"/>
  <c r="I32" i="116"/>
  <c r="H32" i="116"/>
  <c r="G32" i="116"/>
  <c r="F32" i="116"/>
  <c r="E32" i="116"/>
  <c r="D32" i="116"/>
  <c r="L31" i="116"/>
  <c r="K31" i="116"/>
  <c r="J31" i="116"/>
  <c r="I31" i="116"/>
  <c r="H31" i="116"/>
  <c r="G31" i="116"/>
  <c r="F31" i="116"/>
  <c r="M31" i="116" s="1"/>
  <c r="E31" i="116"/>
  <c r="D31" i="116"/>
  <c r="L30" i="116"/>
  <c r="K30" i="116"/>
  <c r="J30" i="116"/>
  <c r="I30" i="116"/>
  <c r="H30" i="116"/>
  <c r="G30" i="116"/>
  <c r="F30" i="116"/>
  <c r="M30" i="116" s="1"/>
  <c r="E30" i="116"/>
  <c r="D30" i="116"/>
  <c r="L29" i="116"/>
  <c r="K29" i="116"/>
  <c r="J29" i="116"/>
  <c r="I29" i="116"/>
  <c r="H29" i="116"/>
  <c r="G29" i="116"/>
  <c r="F29" i="116"/>
  <c r="M29" i="116" s="1"/>
  <c r="E29" i="116"/>
  <c r="D29" i="116"/>
  <c r="L28" i="116"/>
  <c r="K28" i="116"/>
  <c r="J28" i="116"/>
  <c r="I28" i="116"/>
  <c r="H28" i="116"/>
  <c r="G28" i="116"/>
  <c r="F28" i="116"/>
  <c r="M28" i="116" s="1"/>
  <c r="E28" i="116"/>
  <c r="D28" i="116"/>
  <c r="L27" i="116"/>
  <c r="K27" i="116"/>
  <c r="J27" i="116"/>
  <c r="I27" i="116"/>
  <c r="H27" i="116"/>
  <c r="G27" i="116"/>
  <c r="F27" i="116"/>
  <c r="M27" i="116" s="1"/>
  <c r="E27" i="116"/>
  <c r="D27" i="116"/>
  <c r="L26" i="116"/>
  <c r="K26" i="116"/>
  <c r="J26" i="116"/>
  <c r="I26" i="116"/>
  <c r="H26" i="116"/>
  <c r="G26" i="116"/>
  <c r="F26" i="116"/>
  <c r="E26" i="116"/>
  <c r="D26" i="116"/>
  <c r="M25" i="116"/>
  <c r="L25" i="116"/>
  <c r="K25" i="116"/>
  <c r="J25" i="116"/>
  <c r="I25" i="116"/>
  <c r="H25" i="116"/>
  <c r="G25" i="116"/>
  <c r="F25" i="116"/>
  <c r="E25" i="116"/>
  <c r="D25" i="116"/>
  <c r="L24" i="116"/>
  <c r="K24" i="116"/>
  <c r="J24" i="116"/>
  <c r="I24" i="116"/>
  <c r="H24" i="116"/>
  <c r="G24" i="116"/>
  <c r="F24" i="116"/>
  <c r="E24" i="116"/>
  <c r="D24" i="116"/>
  <c r="L23" i="116"/>
  <c r="K23" i="116"/>
  <c r="J23" i="116"/>
  <c r="I23" i="116"/>
  <c r="H23" i="116"/>
  <c r="G23" i="116"/>
  <c r="F23" i="116"/>
  <c r="M23" i="116" s="1"/>
  <c r="E23" i="116"/>
  <c r="D23" i="116"/>
  <c r="L22" i="116"/>
  <c r="K22" i="116"/>
  <c r="J22" i="116"/>
  <c r="I22" i="116"/>
  <c r="H22" i="116"/>
  <c r="G22" i="116"/>
  <c r="F22" i="116"/>
  <c r="M22" i="116" s="1"/>
  <c r="E22" i="116"/>
  <c r="D22" i="116"/>
  <c r="N22" i="116" s="1"/>
  <c r="L21" i="116"/>
  <c r="K21" i="116"/>
  <c r="J21" i="116"/>
  <c r="I21" i="116"/>
  <c r="H21" i="116"/>
  <c r="G21" i="116"/>
  <c r="F21" i="116"/>
  <c r="M21" i="116" s="1"/>
  <c r="E21" i="116"/>
  <c r="D21" i="116"/>
  <c r="L20" i="116"/>
  <c r="K20" i="116"/>
  <c r="J20" i="116"/>
  <c r="I20" i="116"/>
  <c r="H20" i="116"/>
  <c r="G20" i="116"/>
  <c r="F20" i="116"/>
  <c r="M20" i="116" s="1"/>
  <c r="E20" i="116"/>
  <c r="D20" i="116"/>
  <c r="L19" i="116"/>
  <c r="K19" i="116"/>
  <c r="J19" i="116"/>
  <c r="I19" i="116"/>
  <c r="H19" i="116"/>
  <c r="G19" i="116"/>
  <c r="F19" i="116"/>
  <c r="E19" i="116"/>
  <c r="D19" i="116"/>
  <c r="M18" i="116"/>
  <c r="L18" i="116"/>
  <c r="K18" i="116"/>
  <c r="J18" i="116"/>
  <c r="I18" i="116"/>
  <c r="H18" i="116"/>
  <c r="G18" i="116"/>
  <c r="F18" i="116"/>
  <c r="E18" i="116"/>
  <c r="D18" i="116"/>
  <c r="L17" i="116"/>
  <c r="K17" i="116"/>
  <c r="J17" i="116"/>
  <c r="I17" i="116"/>
  <c r="H17" i="116"/>
  <c r="G17" i="116"/>
  <c r="F17" i="116"/>
  <c r="M17" i="116" s="1"/>
  <c r="E17" i="116"/>
  <c r="D17" i="116"/>
  <c r="L16" i="116"/>
  <c r="K16" i="116"/>
  <c r="J16" i="116"/>
  <c r="I16" i="116"/>
  <c r="H16" i="116"/>
  <c r="G16" i="116"/>
  <c r="F16" i="116"/>
  <c r="M16" i="116" s="1"/>
  <c r="E16" i="116"/>
  <c r="D16" i="116"/>
  <c r="L15" i="116"/>
  <c r="K15" i="116"/>
  <c r="J15" i="116"/>
  <c r="I15" i="116"/>
  <c r="H15" i="116"/>
  <c r="G15" i="116"/>
  <c r="F15" i="116"/>
  <c r="M15" i="116" s="1"/>
  <c r="E15" i="116"/>
  <c r="D15" i="116"/>
  <c r="L14" i="116"/>
  <c r="K14" i="116"/>
  <c r="J14" i="116"/>
  <c r="I14" i="116"/>
  <c r="H14" i="116"/>
  <c r="G14" i="116"/>
  <c r="F14" i="116"/>
  <c r="M14" i="116" s="1"/>
  <c r="E14" i="116"/>
  <c r="D14" i="116"/>
  <c r="L13" i="116"/>
  <c r="K13" i="116"/>
  <c r="J13" i="116"/>
  <c r="I13" i="116"/>
  <c r="H13" i="116"/>
  <c r="G13" i="116"/>
  <c r="F13" i="116"/>
  <c r="E13" i="116"/>
  <c r="D13" i="116"/>
  <c r="L12" i="116"/>
  <c r="K12" i="116"/>
  <c r="J12" i="116"/>
  <c r="I12" i="116"/>
  <c r="H12" i="116"/>
  <c r="G12" i="116"/>
  <c r="F12" i="116"/>
  <c r="M12" i="116" s="1"/>
  <c r="E12" i="116"/>
  <c r="D12" i="116"/>
  <c r="L11" i="116"/>
  <c r="K11" i="116"/>
  <c r="J11" i="116"/>
  <c r="I11" i="116"/>
  <c r="H11" i="116"/>
  <c r="G11" i="116"/>
  <c r="F11" i="116"/>
  <c r="E11" i="116"/>
  <c r="D11" i="116"/>
  <c r="L10" i="116"/>
  <c r="K10" i="116"/>
  <c r="J10" i="116"/>
  <c r="I10" i="116"/>
  <c r="H10" i="116"/>
  <c r="G10" i="116"/>
  <c r="F10" i="116"/>
  <c r="M10" i="116" s="1"/>
  <c r="E10" i="116"/>
  <c r="D10" i="116"/>
  <c r="L9" i="116"/>
  <c r="K9" i="116"/>
  <c r="J9" i="116"/>
  <c r="I9" i="116"/>
  <c r="H9" i="116"/>
  <c r="G9" i="116"/>
  <c r="F9" i="116"/>
  <c r="E9" i="116"/>
  <c r="D9" i="116"/>
  <c r="L8" i="116"/>
  <c r="K8" i="116"/>
  <c r="J8" i="116"/>
  <c r="I8" i="116"/>
  <c r="H8" i="116"/>
  <c r="G8" i="116"/>
  <c r="F8" i="116"/>
  <c r="M8" i="116" s="1"/>
  <c r="E8" i="116"/>
  <c r="D8" i="116"/>
  <c r="L7" i="116"/>
  <c r="K7" i="116"/>
  <c r="J7" i="116"/>
  <c r="I7" i="116"/>
  <c r="H7" i="116"/>
  <c r="G7" i="116"/>
  <c r="F7" i="116"/>
  <c r="E7" i="116"/>
  <c r="D7" i="116"/>
  <c r="A1" i="116"/>
  <c r="N42" i="115"/>
  <c r="M42" i="115"/>
  <c r="L41" i="115"/>
  <c r="K41" i="115"/>
  <c r="J41" i="115"/>
  <c r="I41" i="115"/>
  <c r="H41" i="115"/>
  <c r="G41" i="115"/>
  <c r="F41" i="115"/>
  <c r="E41" i="115"/>
  <c r="D41" i="115"/>
  <c r="G40" i="115"/>
  <c r="C40" i="115"/>
  <c r="C43" i="115" s="1"/>
  <c r="L39" i="115"/>
  <c r="K39" i="115"/>
  <c r="J39" i="115"/>
  <c r="I39" i="115"/>
  <c r="H39" i="115"/>
  <c r="F39" i="115"/>
  <c r="E39" i="115"/>
  <c r="D39" i="115"/>
  <c r="L38" i="115"/>
  <c r="K38" i="115"/>
  <c r="J38" i="115"/>
  <c r="I38" i="115"/>
  <c r="H38" i="115"/>
  <c r="F38" i="115"/>
  <c r="M38" i="115" s="1"/>
  <c r="E38" i="115"/>
  <c r="D38" i="115"/>
  <c r="L37" i="115"/>
  <c r="K37" i="115"/>
  <c r="J37" i="115"/>
  <c r="I37" i="115"/>
  <c r="H37" i="115"/>
  <c r="F37" i="115"/>
  <c r="E37" i="115"/>
  <c r="D37" i="115"/>
  <c r="L36" i="115"/>
  <c r="K36" i="115"/>
  <c r="J36" i="115"/>
  <c r="I36" i="115"/>
  <c r="H36" i="115"/>
  <c r="F36" i="115"/>
  <c r="E36" i="115"/>
  <c r="D36" i="115"/>
  <c r="L35" i="115"/>
  <c r="K35" i="115"/>
  <c r="J35" i="115"/>
  <c r="I35" i="115"/>
  <c r="H35" i="115"/>
  <c r="F35" i="115"/>
  <c r="E35" i="115"/>
  <c r="D35" i="115"/>
  <c r="L34" i="115"/>
  <c r="K34" i="115"/>
  <c r="J34" i="115"/>
  <c r="I34" i="115"/>
  <c r="H34" i="115"/>
  <c r="F34" i="115"/>
  <c r="M34" i="115" s="1"/>
  <c r="E34" i="115"/>
  <c r="D34" i="115"/>
  <c r="L33" i="115"/>
  <c r="K33" i="115"/>
  <c r="J33" i="115"/>
  <c r="I33" i="115"/>
  <c r="H33" i="115"/>
  <c r="F33" i="115"/>
  <c r="M33" i="115" s="1"/>
  <c r="E33" i="115"/>
  <c r="D33" i="115"/>
  <c r="L32" i="115"/>
  <c r="K32" i="115"/>
  <c r="J32" i="115"/>
  <c r="I32" i="115"/>
  <c r="H32" i="115"/>
  <c r="F32" i="115"/>
  <c r="E32" i="115"/>
  <c r="D32" i="115"/>
  <c r="L31" i="115"/>
  <c r="K31" i="115"/>
  <c r="J31" i="115"/>
  <c r="I31" i="115"/>
  <c r="H31" i="115"/>
  <c r="F31" i="115"/>
  <c r="M31" i="115" s="1"/>
  <c r="E31" i="115"/>
  <c r="D31" i="115"/>
  <c r="L30" i="115"/>
  <c r="K30" i="115"/>
  <c r="J30" i="115"/>
  <c r="I30" i="115"/>
  <c r="H30" i="115"/>
  <c r="F30" i="115"/>
  <c r="E30" i="115"/>
  <c r="D30" i="115"/>
  <c r="L29" i="115"/>
  <c r="K29" i="115"/>
  <c r="J29" i="115"/>
  <c r="I29" i="115"/>
  <c r="H29" i="115"/>
  <c r="F29" i="115"/>
  <c r="M29" i="115" s="1"/>
  <c r="E29" i="115"/>
  <c r="D29" i="115"/>
  <c r="L28" i="115"/>
  <c r="K28" i="115"/>
  <c r="J28" i="115"/>
  <c r="I28" i="115"/>
  <c r="H28" i="115"/>
  <c r="F28" i="115"/>
  <c r="M28" i="115" s="1"/>
  <c r="E28" i="115"/>
  <c r="D28" i="115"/>
  <c r="L27" i="115"/>
  <c r="K27" i="115"/>
  <c r="J27" i="115"/>
  <c r="I27" i="115"/>
  <c r="H27" i="115"/>
  <c r="F27" i="115"/>
  <c r="M27" i="115" s="1"/>
  <c r="E27" i="115"/>
  <c r="D27" i="115"/>
  <c r="L26" i="115"/>
  <c r="K26" i="115"/>
  <c r="J26" i="115"/>
  <c r="I26" i="115"/>
  <c r="H26" i="115"/>
  <c r="F26" i="115"/>
  <c r="M26" i="115" s="1"/>
  <c r="E26" i="115"/>
  <c r="D26" i="115"/>
  <c r="L25" i="115"/>
  <c r="K25" i="115"/>
  <c r="J25" i="115"/>
  <c r="I25" i="115"/>
  <c r="H25" i="115"/>
  <c r="F25" i="115"/>
  <c r="M25" i="115" s="1"/>
  <c r="E25" i="115"/>
  <c r="D25" i="115"/>
  <c r="L24" i="115"/>
  <c r="K24" i="115"/>
  <c r="J24" i="115"/>
  <c r="I24" i="115"/>
  <c r="H24" i="115"/>
  <c r="F24" i="115"/>
  <c r="E24" i="115"/>
  <c r="D24" i="115"/>
  <c r="L23" i="115"/>
  <c r="K23" i="115"/>
  <c r="J23" i="115"/>
  <c r="I23" i="115"/>
  <c r="H23" i="115"/>
  <c r="F23" i="115"/>
  <c r="M23" i="115" s="1"/>
  <c r="E23" i="115"/>
  <c r="D23" i="115"/>
  <c r="L22" i="115"/>
  <c r="K22" i="115"/>
  <c r="J22" i="115"/>
  <c r="I22" i="115"/>
  <c r="H22" i="115"/>
  <c r="F22" i="115"/>
  <c r="E22" i="115"/>
  <c r="D22" i="115"/>
  <c r="L21" i="115"/>
  <c r="K21" i="115"/>
  <c r="J21" i="115"/>
  <c r="I21" i="115"/>
  <c r="H21" i="115"/>
  <c r="F21" i="115"/>
  <c r="M21" i="115" s="1"/>
  <c r="E21" i="115"/>
  <c r="D21" i="115"/>
  <c r="L20" i="115"/>
  <c r="K20" i="115"/>
  <c r="J20" i="115"/>
  <c r="I20" i="115"/>
  <c r="H20" i="115"/>
  <c r="F20" i="115"/>
  <c r="E20" i="115"/>
  <c r="D20" i="115"/>
  <c r="L19" i="115"/>
  <c r="K19" i="115"/>
  <c r="J19" i="115"/>
  <c r="I19" i="115"/>
  <c r="H19" i="115"/>
  <c r="F19" i="115"/>
  <c r="M19" i="115" s="1"/>
  <c r="E19" i="115"/>
  <c r="D19" i="115"/>
  <c r="L18" i="115"/>
  <c r="K18" i="115"/>
  <c r="J18" i="115"/>
  <c r="I18" i="115"/>
  <c r="H18" i="115"/>
  <c r="F18" i="115"/>
  <c r="M18" i="115" s="1"/>
  <c r="E18" i="115"/>
  <c r="D18" i="115"/>
  <c r="L17" i="115"/>
  <c r="K17" i="115"/>
  <c r="J17" i="115"/>
  <c r="I17" i="115"/>
  <c r="H17" i="115"/>
  <c r="F17" i="115"/>
  <c r="E17" i="115"/>
  <c r="D17" i="115"/>
  <c r="L16" i="115"/>
  <c r="K16" i="115"/>
  <c r="J16" i="115"/>
  <c r="I16" i="115"/>
  <c r="H16" i="115"/>
  <c r="F16" i="115"/>
  <c r="M16" i="115" s="1"/>
  <c r="E16" i="115"/>
  <c r="D16" i="115"/>
  <c r="L15" i="115"/>
  <c r="K15" i="115"/>
  <c r="J15" i="115"/>
  <c r="I15" i="115"/>
  <c r="H15" i="115"/>
  <c r="F15" i="115"/>
  <c r="M15" i="115" s="1"/>
  <c r="E15" i="115"/>
  <c r="D15" i="115"/>
  <c r="L14" i="115"/>
  <c r="K14" i="115"/>
  <c r="J14" i="115"/>
  <c r="I14" i="115"/>
  <c r="H14" i="115"/>
  <c r="F14" i="115"/>
  <c r="E14" i="115"/>
  <c r="D14" i="115"/>
  <c r="L13" i="115"/>
  <c r="K13" i="115"/>
  <c r="J13" i="115"/>
  <c r="I13" i="115"/>
  <c r="H13" i="115"/>
  <c r="F13" i="115"/>
  <c r="M13" i="115" s="1"/>
  <c r="E13" i="115"/>
  <c r="D13" i="115"/>
  <c r="L12" i="115"/>
  <c r="K12" i="115"/>
  <c r="J12" i="115"/>
  <c r="I12" i="115"/>
  <c r="H12" i="115"/>
  <c r="F12" i="115"/>
  <c r="M12" i="115" s="1"/>
  <c r="E12" i="115"/>
  <c r="D12" i="115"/>
  <c r="L11" i="115"/>
  <c r="K11" i="115"/>
  <c r="J11" i="115"/>
  <c r="I11" i="115"/>
  <c r="H11" i="115"/>
  <c r="F11" i="115"/>
  <c r="E11" i="115"/>
  <c r="D11" i="115"/>
  <c r="L10" i="115"/>
  <c r="K10" i="115"/>
  <c r="J10" i="115"/>
  <c r="I10" i="115"/>
  <c r="H10" i="115"/>
  <c r="F10" i="115"/>
  <c r="M10" i="115" s="1"/>
  <c r="E10" i="115"/>
  <c r="D10" i="115"/>
  <c r="L9" i="115"/>
  <c r="K9" i="115"/>
  <c r="J9" i="115"/>
  <c r="I9" i="115"/>
  <c r="H9" i="115"/>
  <c r="F9" i="115"/>
  <c r="M9" i="115" s="1"/>
  <c r="E9" i="115"/>
  <c r="D9" i="115"/>
  <c r="L8" i="115"/>
  <c r="K8" i="115"/>
  <c r="J8" i="115"/>
  <c r="I8" i="115"/>
  <c r="H8" i="115"/>
  <c r="F8" i="115"/>
  <c r="M8" i="115" s="1"/>
  <c r="E8" i="115"/>
  <c r="D8" i="115"/>
  <c r="L7" i="115"/>
  <c r="K7" i="115"/>
  <c r="J7" i="115"/>
  <c r="I7" i="115"/>
  <c r="H7" i="115"/>
  <c r="F7" i="115"/>
  <c r="E7" i="115"/>
  <c r="D7" i="115"/>
  <c r="A1" i="115"/>
  <c r="N42" i="7"/>
  <c r="M42" i="7"/>
  <c r="M41" i="7"/>
  <c r="L41" i="7"/>
  <c r="K41" i="7"/>
  <c r="J41" i="7"/>
  <c r="I41" i="7"/>
  <c r="H41" i="7"/>
  <c r="F41" i="7"/>
  <c r="E41" i="7"/>
  <c r="D41" i="7"/>
  <c r="N41" i="7" s="1"/>
  <c r="G40" i="7"/>
  <c r="G43" i="7" s="1"/>
  <c r="C40" i="7"/>
  <c r="C43" i="7" s="1"/>
  <c r="L39" i="7"/>
  <c r="K39" i="7"/>
  <c r="J39" i="7"/>
  <c r="I39" i="7"/>
  <c r="H39" i="7"/>
  <c r="F39" i="7"/>
  <c r="M39" i="7" s="1"/>
  <c r="E39" i="7"/>
  <c r="D39" i="7"/>
  <c r="L38" i="7"/>
  <c r="K38" i="7"/>
  <c r="J38" i="7"/>
  <c r="I38" i="7"/>
  <c r="H38" i="7"/>
  <c r="F38" i="7"/>
  <c r="N38" i="7" s="1"/>
  <c r="E38" i="7"/>
  <c r="D38" i="7"/>
  <c r="L37" i="7"/>
  <c r="K37" i="7"/>
  <c r="J37" i="7"/>
  <c r="I37" i="7"/>
  <c r="H37" i="7"/>
  <c r="F37" i="7"/>
  <c r="M37" i="7" s="1"/>
  <c r="E37" i="7"/>
  <c r="D37" i="7"/>
  <c r="L36" i="7"/>
  <c r="K36" i="7"/>
  <c r="J36" i="7"/>
  <c r="I36" i="7"/>
  <c r="H36" i="7"/>
  <c r="F36" i="7"/>
  <c r="E36" i="7"/>
  <c r="D36" i="7"/>
  <c r="L35" i="7"/>
  <c r="K35" i="7"/>
  <c r="J35" i="7"/>
  <c r="I35" i="7"/>
  <c r="H35" i="7"/>
  <c r="F35" i="7"/>
  <c r="M35" i="7" s="1"/>
  <c r="E35" i="7"/>
  <c r="D35" i="7"/>
  <c r="L34" i="7"/>
  <c r="K34" i="7"/>
  <c r="J34" i="7"/>
  <c r="I34" i="7"/>
  <c r="H34" i="7"/>
  <c r="F34" i="7"/>
  <c r="E34" i="7"/>
  <c r="D34" i="7"/>
  <c r="L33" i="7"/>
  <c r="K33" i="7"/>
  <c r="J33" i="7"/>
  <c r="I33" i="7"/>
  <c r="H33" i="7"/>
  <c r="F33" i="7"/>
  <c r="M33" i="7" s="1"/>
  <c r="E33" i="7"/>
  <c r="D33" i="7"/>
  <c r="L32" i="7"/>
  <c r="K32" i="7"/>
  <c r="J32" i="7"/>
  <c r="I32" i="7"/>
  <c r="H32" i="7"/>
  <c r="F32" i="7"/>
  <c r="E32" i="7"/>
  <c r="D32" i="7"/>
  <c r="L31" i="7"/>
  <c r="K31" i="7"/>
  <c r="J31" i="7"/>
  <c r="I31" i="7"/>
  <c r="H31" i="7"/>
  <c r="F31" i="7"/>
  <c r="M31" i="7" s="1"/>
  <c r="E31" i="7"/>
  <c r="D31" i="7"/>
  <c r="L30" i="7"/>
  <c r="K30" i="7"/>
  <c r="J30" i="7"/>
  <c r="I30" i="7"/>
  <c r="H30" i="7"/>
  <c r="F30" i="7"/>
  <c r="E30" i="7"/>
  <c r="D30" i="7"/>
  <c r="L29" i="7"/>
  <c r="K29" i="7"/>
  <c r="J29" i="7"/>
  <c r="I29" i="7"/>
  <c r="H29" i="7"/>
  <c r="F29" i="7"/>
  <c r="M29" i="7" s="1"/>
  <c r="E29" i="7"/>
  <c r="D29" i="7"/>
  <c r="L28" i="7"/>
  <c r="K28" i="7"/>
  <c r="J28" i="7"/>
  <c r="I28" i="7"/>
  <c r="H28" i="7"/>
  <c r="F28" i="7"/>
  <c r="E28" i="7"/>
  <c r="D28" i="7"/>
  <c r="L27" i="7"/>
  <c r="K27" i="7"/>
  <c r="J27" i="7"/>
  <c r="I27" i="7"/>
  <c r="H27" i="7"/>
  <c r="F27" i="7"/>
  <c r="E27" i="7"/>
  <c r="D27" i="7"/>
  <c r="L26" i="7"/>
  <c r="K26" i="7"/>
  <c r="J26" i="7"/>
  <c r="I26" i="7"/>
  <c r="H26" i="7"/>
  <c r="F26" i="7"/>
  <c r="M26" i="7" s="1"/>
  <c r="E26" i="7"/>
  <c r="D26" i="7"/>
  <c r="L25" i="7"/>
  <c r="K25" i="7"/>
  <c r="J25" i="7"/>
  <c r="I25" i="7"/>
  <c r="H25" i="7"/>
  <c r="F25" i="7"/>
  <c r="E25" i="7"/>
  <c r="D25" i="7"/>
  <c r="L24" i="7"/>
  <c r="K24" i="7"/>
  <c r="J24" i="7"/>
  <c r="I24" i="7"/>
  <c r="H24" i="7"/>
  <c r="F24" i="7"/>
  <c r="M24" i="7" s="1"/>
  <c r="E24" i="7"/>
  <c r="D24" i="7"/>
  <c r="L23" i="7"/>
  <c r="K23" i="7"/>
  <c r="J23" i="7"/>
  <c r="I23" i="7"/>
  <c r="H23" i="7"/>
  <c r="F23" i="7"/>
  <c r="E23" i="7"/>
  <c r="D23" i="7"/>
  <c r="L22" i="7"/>
  <c r="K22" i="7"/>
  <c r="J22" i="7"/>
  <c r="I22" i="7"/>
  <c r="H22" i="7"/>
  <c r="F22" i="7"/>
  <c r="E22" i="7"/>
  <c r="D22" i="7"/>
  <c r="L21" i="7"/>
  <c r="K21" i="7"/>
  <c r="J21" i="7"/>
  <c r="I21" i="7"/>
  <c r="H21" i="7"/>
  <c r="F21" i="7"/>
  <c r="E21" i="7"/>
  <c r="D21" i="7"/>
  <c r="L20" i="7"/>
  <c r="K20" i="7"/>
  <c r="J20" i="7"/>
  <c r="I20" i="7"/>
  <c r="H20" i="7"/>
  <c r="F20" i="7"/>
  <c r="E20" i="7"/>
  <c r="D20" i="7"/>
  <c r="L19" i="7"/>
  <c r="K19" i="7"/>
  <c r="J19" i="7"/>
  <c r="I19" i="7"/>
  <c r="H19" i="7"/>
  <c r="F19" i="7"/>
  <c r="M19" i="7" s="1"/>
  <c r="E19" i="7"/>
  <c r="D19" i="7"/>
  <c r="L18" i="7"/>
  <c r="K18" i="7"/>
  <c r="J18" i="7"/>
  <c r="I18" i="7"/>
  <c r="H18" i="7"/>
  <c r="F18" i="7"/>
  <c r="M18" i="7" s="1"/>
  <c r="E18" i="7"/>
  <c r="D18" i="7"/>
  <c r="L17" i="7"/>
  <c r="K17" i="7"/>
  <c r="J17" i="7"/>
  <c r="I17" i="7"/>
  <c r="H17" i="7"/>
  <c r="F17" i="7"/>
  <c r="M17" i="7" s="1"/>
  <c r="E17" i="7"/>
  <c r="D17" i="7"/>
  <c r="L16" i="7"/>
  <c r="K16" i="7"/>
  <c r="J16" i="7"/>
  <c r="I16" i="7"/>
  <c r="H16" i="7"/>
  <c r="F16" i="7"/>
  <c r="M16" i="7" s="1"/>
  <c r="E16" i="7"/>
  <c r="D16" i="7"/>
  <c r="L15" i="7"/>
  <c r="K15" i="7"/>
  <c r="J15" i="7"/>
  <c r="I15" i="7"/>
  <c r="H15" i="7"/>
  <c r="F15" i="7"/>
  <c r="E15" i="7"/>
  <c r="D15" i="7"/>
  <c r="L14" i="7"/>
  <c r="K14" i="7"/>
  <c r="J14" i="7"/>
  <c r="I14" i="7"/>
  <c r="H14" i="7"/>
  <c r="F14" i="7"/>
  <c r="E14" i="7"/>
  <c r="D14" i="7"/>
  <c r="L13" i="7"/>
  <c r="K13" i="7"/>
  <c r="J13" i="7"/>
  <c r="I13" i="7"/>
  <c r="H13" i="7"/>
  <c r="F13" i="7"/>
  <c r="E13" i="7"/>
  <c r="D13" i="7"/>
  <c r="L12" i="7"/>
  <c r="K12" i="7"/>
  <c r="J12" i="7"/>
  <c r="I12" i="7"/>
  <c r="H12" i="7"/>
  <c r="F12" i="7"/>
  <c r="E12" i="7"/>
  <c r="D12" i="7"/>
  <c r="L11" i="7"/>
  <c r="K11" i="7"/>
  <c r="J11" i="7"/>
  <c r="I11" i="7"/>
  <c r="H11" i="7"/>
  <c r="F11" i="7"/>
  <c r="E11" i="7"/>
  <c r="D11" i="7"/>
  <c r="L10" i="7"/>
  <c r="K10" i="7"/>
  <c r="J10" i="7"/>
  <c r="I10" i="7"/>
  <c r="H10" i="7"/>
  <c r="F10" i="7"/>
  <c r="M10" i="7" s="1"/>
  <c r="E10" i="7"/>
  <c r="D10" i="7"/>
  <c r="L9" i="7"/>
  <c r="K9" i="7"/>
  <c r="J9" i="7"/>
  <c r="I9" i="7"/>
  <c r="H9" i="7"/>
  <c r="F9" i="7"/>
  <c r="M9" i="7" s="1"/>
  <c r="E9" i="7"/>
  <c r="D9" i="7"/>
  <c r="L8" i="7"/>
  <c r="K8" i="7"/>
  <c r="J8" i="7"/>
  <c r="I8" i="7"/>
  <c r="H8" i="7"/>
  <c r="F8" i="7"/>
  <c r="M8" i="7" s="1"/>
  <c r="E8" i="7"/>
  <c r="D8" i="7"/>
  <c r="L7" i="7"/>
  <c r="K7" i="7"/>
  <c r="J7" i="7"/>
  <c r="I7" i="7"/>
  <c r="H7" i="7"/>
  <c r="F7" i="7"/>
  <c r="M7" i="7" s="1"/>
  <c r="E7" i="7"/>
  <c r="D7" i="7"/>
  <c r="A1" i="208"/>
  <c r="C49" i="206"/>
  <c r="F47" i="206"/>
  <c r="D42" i="206"/>
  <c r="C42" i="206"/>
  <c r="E41" i="206"/>
  <c r="E40" i="206"/>
  <c r="E39" i="206"/>
  <c r="E38" i="206"/>
  <c r="E37" i="206"/>
  <c r="E36" i="206"/>
  <c r="E35" i="206"/>
  <c r="E34" i="206"/>
  <c r="E33" i="206"/>
  <c r="E32" i="206"/>
  <c r="E31" i="206"/>
  <c r="E30" i="206"/>
  <c r="E29" i="206"/>
  <c r="E28" i="206"/>
  <c r="E27" i="206"/>
  <c r="E26" i="206"/>
  <c r="E25" i="206"/>
  <c r="E24" i="206"/>
  <c r="E23" i="206"/>
  <c r="E22" i="206"/>
  <c r="E21" i="206"/>
  <c r="E20" i="206"/>
  <c r="E19" i="206"/>
  <c r="E18" i="206"/>
  <c r="E17" i="206"/>
  <c r="E16" i="206"/>
  <c r="E15" i="206"/>
  <c r="E14" i="206"/>
  <c r="E13" i="206"/>
  <c r="E12" i="206"/>
  <c r="E11" i="206"/>
  <c r="E10" i="206"/>
  <c r="E9" i="206"/>
  <c r="N8" i="206"/>
  <c r="I8" i="206"/>
  <c r="F8" i="206"/>
  <c r="H8" i="206" s="1"/>
  <c r="E8" i="206"/>
  <c r="N7" i="206"/>
  <c r="I7" i="206"/>
  <c r="L7" i="206" s="1"/>
  <c r="F7" i="206"/>
  <c r="E7" i="206"/>
  <c r="N6" i="206"/>
  <c r="I6" i="206"/>
  <c r="F6" i="206"/>
  <c r="E6" i="206"/>
  <c r="K47" i="2"/>
  <c r="K46" i="2"/>
  <c r="G44" i="2"/>
  <c r="F44" i="2"/>
  <c r="E44" i="2"/>
  <c r="D44" i="2"/>
  <c r="K43" i="2"/>
  <c r="J43" i="2"/>
  <c r="I43" i="2"/>
  <c r="L42" i="2"/>
  <c r="K42" i="2"/>
  <c r="M41" i="2"/>
  <c r="O40" i="2"/>
  <c r="G40" i="2"/>
  <c r="E40" i="2"/>
  <c r="F11" i="2" s="1"/>
  <c r="D40" i="2"/>
  <c r="K38" i="2"/>
  <c r="J38" i="2"/>
  <c r="I38" i="2"/>
  <c r="K35" i="2"/>
  <c r="G34" i="2"/>
  <c r="E34" i="2"/>
  <c r="D34" i="2"/>
  <c r="E10" i="2" s="1"/>
  <c r="K32" i="2"/>
  <c r="G31" i="2"/>
  <c r="E31" i="2"/>
  <c r="D31" i="2"/>
  <c r="K29" i="2"/>
  <c r="G28" i="2"/>
  <c r="E28" i="2"/>
  <c r="F8" i="2" s="1"/>
  <c r="D28" i="2"/>
  <c r="D41" i="2" s="1"/>
  <c r="D45" i="2" s="1"/>
  <c r="G13" i="2"/>
  <c r="F13" i="2"/>
  <c r="E13" i="2"/>
  <c r="E11" i="2"/>
  <c r="F10" i="2"/>
  <c r="F9" i="2"/>
  <c r="E9" i="2"/>
  <c r="G6" i="2"/>
  <c r="F20" i="2" s="1"/>
  <c r="H142" i="1"/>
  <c r="G142" i="1"/>
  <c r="F142" i="1"/>
  <c r="E142" i="1"/>
  <c r="D142" i="1"/>
  <c r="K141" i="1"/>
  <c r="J141" i="1"/>
  <c r="I141" i="1"/>
  <c r="K140" i="1"/>
  <c r="J140" i="1"/>
  <c r="I140" i="1"/>
  <c r="K139" i="1"/>
  <c r="J139" i="1"/>
  <c r="I139" i="1"/>
  <c r="H138" i="1"/>
  <c r="H143" i="1" s="1"/>
  <c r="NF188" i="6" s="1"/>
  <c r="G138" i="1"/>
  <c r="F138" i="1"/>
  <c r="E138" i="1"/>
  <c r="K138" i="1" s="1"/>
  <c r="D138" i="1"/>
  <c r="D143" i="1" s="1"/>
  <c r="E18" i="1" s="1"/>
  <c r="MZ188" i="6" s="1"/>
  <c r="K137" i="1"/>
  <c r="J137" i="1"/>
  <c r="I137" i="1"/>
  <c r="K136" i="1"/>
  <c r="J136" i="1"/>
  <c r="I136" i="1"/>
  <c r="K135" i="1"/>
  <c r="J135" i="1"/>
  <c r="I135" i="1"/>
  <c r="K134" i="1"/>
  <c r="J134" i="1"/>
  <c r="I134" i="1"/>
  <c r="K133" i="1"/>
  <c r="J133" i="1"/>
  <c r="I133" i="1"/>
  <c r="K132" i="1"/>
  <c r="J132" i="1"/>
  <c r="I132" i="1"/>
  <c r="G127" i="1"/>
  <c r="E127" i="1"/>
  <c r="F14" i="1" s="1"/>
  <c r="D127" i="1"/>
  <c r="K126" i="1"/>
  <c r="J126" i="1"/>
  <c r="I126" i="1"/>
  <c r="G120" i="1"/>
  <c r="E120" i="1"/>
  <c r="F13" i="1" s="1"/>
  <c r="D120" i="1"/>
  <c r="E13" i="1" s="1"/>
  <c r="F111" i="1"/>
  <c r="G109" i="1"/>
  <c r="E109" i="1"/>
  <c r="F12" i="1" s="1"/>
  <c r="D109" i="1"/>
  <c r="E12" i="1" s="1"/>
  <c r="G94" i="1"/>
  <c r="E94" i="1"/>
  <c r="D94" i="1"/>
  <c r="K93" i="1"/>
  <c r="J93" i="1"/>
  <c r="I93" i="1"/>
  <c r="F68" i="1"/>
  <c r="E66" i="1"/>
  <c r="F10" i="1" s="1"/>
  <c r="K65" i="1"/>
  <c r="J65" i="1"/>
  <c r="I65" i="1"/>
  <c r="D55" i="1"/>
  <c r="D66" i="1" s="1"/>
  <c r="F30" i="1"/>
  <c r="F16" i="1"/>
  <c r="E16" i="1"/>
  <c r="E14" i="1"/>
  <c r="E11" i="1"/>
  <c r="AL99" i="219"/>
  <c r="AK99" i="219"/>
  <c r="AI99" i="219"/>
  <c r="AH99" i="219"/>
  <c r="AG99" i="219"/>
  <c r="AF99" i="219"/>
  <c r="AE99" i="219"/>
  <c r="AC99" i="219"/>
  <c r="AB99" i="219"/>
  <c r="Z99" i="219"/>
  <c r="Y99" i="219"/>
  <c r="W99" i="219"/>
  <c r="V99" i="219"/>
  <c r="T99" i="219"/>
  <c r="S99" i="219"/>
  <c r="Q99" i="219"/>
  <c r="P99" i="219"/>
  <c r="N99" i="219"/>
  <c r="M99" i="219"/>
  <c r="L99" i="219"/>
  <c r="K99" i="219"/>
  <c r="J99" i="219"/>
  <c r="I99" i="219"/>
  <c r="H99" i="219"/>
  <c r="G99" i="219"/>
  <c r="E99" i="219"/>
  <c r="D99" i="219"/>
  <c r="AM98" i="219"/>
  <c r="AJ98" i="219"/>
  <c r="AD98" i="219"/>
  <c r="AD99" i="219" s="1"/>
  <c r="AA98" i="219"/>
  <c r="AA99" i="219" s="1"/>
  <c r="X98" i="219"/>
  <c r="X99" i="219" s="1"/>
  <c r="U98" i="219"/>
  <c r="R98" i="219"/>
  <c r="O98" i="219"/>
  <c r="F98" i="219"/>
  <c r="AJ95" i="219"/>
  <c r="AM94" i="219"/>
  <c r="AM99" i="219" s="1"/>
  <c r="AJ94" i="219"/>
  <c r="U94" i="219"/>
  <c r="R94" i="219"/>
  <c r="R99" i="219" s="1"/>
  <c r="O94" i="219"/>
  <c r="O99" i="219" s="1"/>
  <c r="F94" i="219"/>
  <c r="F99" i="219" s="1"/>
  <c r="AL92" i="219"/>
  <c r="AK92" i="219"/>
  <c r="AI92" i="219"/>
  <c r="AH92" i="219"/>
  <c r="AG92" i="219"/>
  <c r="AF92" i="219"/>
  <c r="AE92" i="219"/>
  <c r="AC92" i="219"/>
  <c r="AB92" i="219"/>
  <c r="Z92" i="219"/>
  <c r="Y92" i="219"/>
  <c r="W92" i="219"/>
  <c r="V92" i="219"/>
  <c r="U92" i="219"/>
  <c r="T92" i="219"/>
  <c r="S92" i="219"/>
  <c r="Q92" i="219"/>
  <c r="P92" i="219"/>
  <c r="N92" i="219"/>
  <c r="M92" i="219"/>
  <c r="K92" i="219"/>
  <c r="J92" i="219"/>
  <c r="H92" i="219"/>
  <c r="G92" i="219"/>
  <c r="E92" i="219"/>
  <c r="D92" i="219"/>
  <c r="F90" i="219"/>
  <c r="AM89" i="219"/>
  <c r="AD89" i="219"/>
  <c r="AA89" i="219"/>
  <c r="O89" i="219"/>
  <c r="L89" i="219"/>
  <c r="I89" i="219"/>
  <c r="I92" i="219" s="1"/>
  <c r="F89" i="219"/>
  <c r="AM88" i="219"/>
  <c r="AJ88" i="219"/>
  <c r="AA88" i="219"/>
  <c r="R88" i="219"/>
  <c r="O88" i="219"/>
  <c r="F88" i="219"/>
  <c r="O87" i="219"/>
  <c r="AM86" i="219"/>
  <c r="AM92" i="219" s="1"/>
  <c r="AJ86" i="219"/>
  <c r="AJ92" i="219" s="1"/>
  <c r="AD86" i="219"/>
  <c r="AD92" i="219" s="1"/>
  <c r="AA86" i="219"/>
  <c r="X86" i="219"/>
  <c r="X92" i="219" s="1"/>
  <c r="R86" i="219"/>
  <c r="O86" i="219"/>
  <c r="L86" i="219"/>
  <c r="L92" i="219" s="1"/>
  <c r="F86" i="219"/>
  <c r="F92" i="219" s="1"/>
  <c r="AL84" i="219"/>
  <c r="AK84" i="219"/>
  <c r="AI84" i="219"/>
  <c r="AH84" i="219"/>
  <c r="AF84" i="219"/>
  <c r="AE84" i="219"/>
  <c r="AC84" i="219"/>
  <c r="AB84" i="219"/>
  <c r="Z84" i="219"/>
  <c r="Y84" i="219"/>
  <c r="W84" i="219"/>
  <c r="V84" i="219"/>
  <c r="T84" i="219"/>
  <c r="S84" i="219"/>
  <c r="Q84" i="219"/>
  <c r="P84" i="219"/>
  <c r="N84" i="219"/>
  <c r="M84" i="219"/>
  <c r="K84" i="219"/>
  <c r="J84" i="219"/>
  <c r="H84" i="219"/>
  <c r="G84" i="219"/>
  <c r="E84" i="219"/>
  <c r="D84" i="219"/>
  <c r="AM82" i="219"/>
  <c r="AJ82" i="219"/>
  <c r="AA82" i="219"/>
  <c r="X82" i="219"/>
  <c r="R82" i="219"/>
  <c r="O82" i="219"/>
  <c r="L82" i="219"/>
  <c r="AJ80" i="219"/>
  <c r="AD80" i="219"/>
  <c r="AA80" i="219"/>
  <c r="U80" i="219"/>
  <c r="R80" i="219"/>
  <c r="O80" i="219"/>
  <c r="F80" i="219"/>
  <c r="AJ78" i="219"/>
  <c r="AM77" i="219"/>
  <c r="AJ77" i="219"/>
  <c r="AA77" i="219"/>
  <c r="R77" i="219"/>
  <c r="O77" i="219"/>
  <c r="L77" i="219"/>
  <c r="AM76" i="219"/>
  <c r="AJ76" i="219"/>
  <c r="AA76" i="219"/>
  <c r="U76" i="219"/>
  <c r="O76" i="219"/>
  <c r="AM75" i="219"/>
  <c r="AJ75" i="219"/>
  <c r="AA75" i="219"/>
  <c r="X75" i="219"/>
  <c r="U75" i="219"/>
  <c r="R75" i="219"/>
  <c r="O75" i="219"/>
  <c r="AM74" i="219"/>
  <c r="AJ74" i="219"/>
  <c r="AD74" i="219"/>
  <c r="AA74" i="219"/>
  <c r="X74" i="219"/>
  <c r="U74" i="219"/>
  <c r="O74" i="219"/>
  <c r="L74" i="219"/>
  <c r="I74" i="219"/>
  <c r="AM73" i="219"/>
  <c r="AJ73" i="219"/>
  <c r="AD73" i="219"/>
  <c r="X73" i="219"/>
  <c r="U73" i="219"/>
  <c r="R73" i="219"/>
  <c r="O73" i="219"/>
  <c r="L73" i="219"/>
  <c r="I73" i="219"/>
  <c r="F73" i="219"/>
  <c r="AM72" i="219"/>
  <c r="AJ72" i="219"/>
  <c r="AG72" i="219"/>
  <c r="AD72" i="219"/>
  <c r="AA72" i="219"/>
  <c r="X72" i="219"/>
  <c r="U72" i="219"/>
  <c r="R72" i="219"/>
  <c r="O72" i="219"/>
  <c r="L72" i="219"/>
  <c r="F72" i="219"/>
  <c r="AG69" i="219"/>
  <c r="AD69" i="219"/>
  <c r="AM68" i="219"/>
  <c r="AJ68" i="219"/>
  <c r="AD68" i="219"/>
  <c r="AA68" i="219"/>
  <c r="X68" i="219"/>
  <c r="U68" i="219"/>
  <c r="R68" i="219"/>
  <c r="O68" i="219"/>
  <c r="L68" i="219"/>
  <c r="I68" i="219"/>
  <c r="I84" i="219" s="1"/>
  <c r="F68" i="219"/>
  <c r="AM67" i="219"/>
  <c r="AD67" i="219"/>
  <c r="AA67" i="219"/>
  <c r="X67" i="219"/>
  <c r="U67" i="219"/>
  <c r="R67" i="219"/>
  <c r="O67" i="219"/>
  <c r="L67" i="219"/>
  <c r="F67" i="219"/>
  <c r="AJ66" i="219"/>
  <c r="AG66" i="219"/>
  <c r="AD66" i="219"/>
  <c r="AD84" i="219" s="1"/>
  <c r="AA66" i="219"/>
  <c r="X66" i="219"/>
  <c r="U66" i="219"/>
  <c r="R66" i="219"/>
  <c r="R84" i="219" s="1"/>
  <c r="O66" i="219"/>
  <c r="L66" i="219"/>
  <c r="F66" i="219"/>
  <c r="AL64" i="219"/>
  <c r="AK64" i="219"/>
  <c r="AI64" i="219"/>
  <c r="AH64" i="219"/>
  <c r="AG64" i="219"/>
  <c r="AF64" i="219"/>
  <c r="AE64" i="219"/>
  <c r="AC64" i="219"/>
  <c r="AB64" i="219"/>
  <c r="Z64" i="219"/>
  <c r="Y64" i="219"/>
  <c r="W64" i="219"/>
  <c r="V64" i="219"/>
  <c r="T64" i="219"/>
  <c r="S64" i="219"/>
  <c r="R64" i="219"/>
  <c r="Q64" i="219"/>
  <c r="P64" i="219"/>
  <c r="N64" i="219"/>
  <c r="M64" i="219"/>
  <c r="K64" i="219"/>
  <c r="J64" i="219"/>
  <c r="I64" i="219"/>
  <c r="H64" i="219"/>
  <c r="G64" i="219"/>
  <c r="E64" i="219"/>
  <c r="D64" i="219"/>
  <c r="AD60" i="219"/>
  <c r="AD64" i="219" s="1"/>
  <c r="AA50" i="219"/>
  <c r="AA64" i="219" s="1"/>
  <c r="F50" i="219"/>
  <c r="F64" i="219" s="1"/>
  <c r="O47" i="219"/>
  <c r="AM44" i="219"/>
  <c r="AM64" i="219" s="1"/>
  <c r="AJ44" i="219"/>
  <c r="AJ64" i="219" s="1"/>
  <c r="X44" i="219"/>
  <c r="X64" i="219" s="1"/>
  <c r="U44" i="219"/>
  <c r="U64" i="219" s="1"/>
  <c r="O44" i="219"/>
  <c r="O64" i="219" s="1"/>
  <c r="L44" i="219"/>
  <c r="L64" i="219" s="1"/>
  <c r="AL40" i="219"/>
  <c r="AK40" i="219"/>
  <c r="AI40" i="219"/>
  <c r="AH40" i="219"/>
  <c r="AH100" i="219" s="1"/>
  <c r="AH102" i="219" s="1"/>
  <c r="AF40" i="219"/>
  <c r="AE40" i="219"/>
  <c r="AC40" i="219"/>
  <c r="AC100" i="219" s="1"/>
  <c r="AC102" i="219" s="1"/>
  <c r="AB40" i="219"/>
  <c r="AB100" i="219" s="1"/>
  <c r="AB102" i="219" s="1"/>
  <c r="Z40" i="219"/>
  <c r="Y40" i="219"/>
  <c r="W40" i="219"/>
  <c r="W100" i="219" s="1"/>
  <c r="W102" i="219" s="1"/>
  <c r="V40" i="219"/>
  <c r="V100" i="219" s="1"/>
  <c r="V102" i="219" s="1"/>
  <c r="T40" i="219"/>
  <c r="T100" i="219" s="1"/>
  <c r="T102" i="219" s="1"/>
  <c r="S40" i="219"/>
  <c r="S100" i="219" s="1"/>
  <c r="S102" i="219" s="1"/>
  <c r="Q40" i="219"/>
  <c r="P40" i="219"/>
  <c r="P100" i="219" s="1"/>
  <c r="P102" i="219" s="1"/>
  <c r="N40" i="219"/>
  <c r="N100" i="219" s="1"/>
  <c r="N102" i="219" s="1"/>
  <c r="M40" i="219"/>
  <c r="M100" i="219" s="1"/>
  <c r="M102" i="219" s="1"/>
  <c r="K40" i="219"/>
  <c r="J40" i="219"/>
  <c r="J100" i="219" s="1"/>
  <c r="J102" i="219" s="1"/>
  <c r="H40" i="219"/>
  <c r="H100" i="219" s="1"/>
  <c r="H102" i="219" s="1"/>
  <c r="G40" i="219"/>
  <c r="E40" i="219"/>
  <c r="D40" i="219"/>
  <c r="D100" i="219" s="1"/>
  <c r="D102" i="219" s="1"/>
  <c r="AM37" i="219"/>
  <c r="AJ37" i="219"/>
  <c r="AG37" i="219"/>
  <c r="AA37" i="219"/>
  <c r="O37" i="219"/>
  <c r="L37" i="219"/>
  <c r="I37" i="219"/>
  <c r="F37" i="219"/>
  <c r="AJ36" i="219"/>
  <c r="X36" i="219"/>
  <c r="U36" i="219"/>
  <c r="R36" i="219"/>
  <c r="O36" i="219"/>
  <c r="F36" i="219"/>
  <c r="AM35" i="219"/>
  <c r="AJ35" i="219"/>
  <c r="X35" i="219"/>
  <c r="R35" i="219"/>
  <c r="O35" i="219"/>
  <c r="L35" i="219"/>
  <c r="O33" i="219"/>
  <c r="L33" i="219"/>
  <c r="I33" i="219"/>
  <c r="AD32" i="219"/>
  <c r="AA32" i="219"/>
  <c r="AJ31" i="219"/>
  <c r="X31" i="219"/>
  <c r="O31" i="219"/>
  <c r="AJ29" i="219"/>
  <c r="AD29" i="219"/>
  <c r="AA29" i="219"/>
  <c r="O28" i="219"/>
  <c r="AJ25" i="219"/>
  <c r="AA25" i="219"/>
  <c r="X25" i="219"/>
  <c r="R25" i="219"/>
  <c r="O25" i="219"/>
  <c r="I25" i="219"/>
  <c r="AJ24" i="219"/>
  <c r="AA24" i="219"/>
  <c r="X24" i="219"/>
  <c r="U24" i="219"/>
  <c r="F24" i="219"/>
  <c r="AD23" i="219"/>
  <c r="AA23" i="219"/>
  <c r="X23" i="219"/>
  <c r="U23" i="219"/>
  <c r="O23" i="219"/>
  <c r="L23" i="219"/>
  <c r="I23" i="219"/>
  <c r="F23" i="219"/>
  <c r="AM22" i="219"/>
  <c r="AJ22" i="219"/>
  <c r="AA22" i="219"/>
  <c r="X22" i="219"/>
  <c r="U22" i="219"/>
  <c r="O22" i="219"/>
  <c r="L22" i="219"/>
  <c r="F22" i="219"/>
  <c r="AM19" i="219"/>
  <c r="X19" i="219"/>
  <c r="U19" i="219"/>
  <c r="R19" i="219"/>
  <c r="O19" i="219"/>
  <c r="L19" i="219"/>
  <c r="I19" i="219"/>
  <c r="X18" i="219"/>
  <c r="U18" i="219"/>
  <c r="O18" i="219"/>
  <c r="L18" i="219"/>
  <c r="I18" i="219"/>
  <c r="AM17" i="219"/>
  <c r="X17" i="219"/>
  <c r="U17" i="219"/>
  <c r="R17" i="219"/>
  <c r="O17" i="219"/>
  <c r="L17" i="219"/>
  <c r="F17" i="219"/>
  <c r="AM16" i="219"/>
  <c r="U16" i="219"/>
  <c r="O16" i="219"/>
  <c r="L16" i="219"/>
  <c r="AM14" i="219"/>
  <c r="AJ14" i="219"/>
  <c r="AG14" i="219"/>
  <c r="AG40" i="219" s="1"/>
  <c r="AA14" i="219"/>
  <c r="O14" i="219"/>
  <c r="L14" i="219"/>
  <c r="I14" i="219"/>
  <c r="F14" i="219"/>
  <c r="AM13" i="219"/>
  <c r="AJ13" i="219"/>
  <c r="AD13" i="219"/>
  <c r="X13" i="219"/>
  <c r="U13" i="219"/>
  <c r="O13" i="219"/>
  <c r="L13" i="219"/>
  <c r="I13" i="219"/>
  <c r="F13" i="219"/>
  <c r="AM11" i="219"/>
  <c r="AJ11" i="219"/>
  <c r="R11" i="219"/>
  <c r="L11" i="219"/>
  <c r="I11" i="219"/>
  <c r="F11" i="219"/>
  <c r="AM10" i="219"/>
  <c r="AJ10" i="219"/>
  <c r="X10" i="219"/>
  <c r="R10" i="219"/>
  <c r="O10" i="219"/>
  <c r="I10" i="219"/>
  <c r="F10" i="219"/>
  <c r="AJ8" i="219"/>
  <c r="AA8" i="219"/>
  <c r="O8" i="219"/>
  <c r="I8" i="219"/>
  <c r="AM7" i="219"/>
  <c r="AD7" i="219"/>
  <c r="X7" i="219"/>
  <c r="O7" i="219"/>
  <c r="O40" i="219" s="1"/>
  <c r="L7" i="219"/>
  <c r="I7" i="219"/>
  <c r="F7" i="219"/>
  <c r="MY201" i="6"/>
  <c r="MX201" i="6"/>
  <c r="MW201" i="6"/>
  <c r="MV201" i="6"/>
  <c r="MU201" i="6"/>
  <c r="MT201" i="6"/>
  <c r="MS201" i="6"/>
  <c r="MR201" i="6"/>
  <c r="MQ201" i="6"/>
  <c r="MP201" i="6"/>
  <c r="GG197" i="6"/>
  <c r="GF197" i="6"/>
  <c r="GE197" i="6"/>
  <c r="MY178" i="6"/>
  <c r="MX178" i="6"/>
  <c r="MW178" i="6"/>
  <c r="MV178" i="6"/>
  <c r="MU178" i="6"/>
  <c r="MT178" i="6"/>
  <c r="MS178" i="6"/>
  <c r="MR178" i="6"/>
  <c r="MQ178" i="6"/>
  <c r="MP178" i="6"/>
  <c r="MO178" i="6"/>
  <c r="MN178" i="6"/>
  <c r="MM178" i="6"/>
  <c r="ML178" i="6"/>
  <c r="MK178" i="6"/>
  <c r="MJ178" i="6"/>
  <c r="MI178" i="6"/>
  <c r="MH178" i="6"/>
  <c r="MG178" i="6"/>
  <c r="MF178" i="6"/>
  <c r="LU178" i="6"/>
  <c r="LT178" i="6"/>
  <c r="LS178" i="6"/>
  <c r="LR178" i="6"/>
  <c r="LQ178" i="6"/>
  <c r="LP178" i="6"/>
  <c r="LO178" i="6"/>
  <c r="LN178" i="6"/>
  <c r="LM178" i="6"/>
  <c r="LL178" i="6"/>
  <c r="LK178" i="6"/>
  <c r="LJ178" i="6"/>
  <c r="LI178" i="6"/>
  <c r="LH178" i="6"/>
  <c r="LG178" i="6"/>
  <c r="LF178" i="6"/>
  <c r="LE178" i="6"/>
  <c r="LD178" i="6"/>
  <c r="LC178" i="6"/>
  <c r="LB178" i="6"/>
  <c r="LA178" i="6"/>
  <c r="KZ178" i="6"/>
  <c r="KY178" i="6"/>
  <c r="KX178" i="6"/>
  <c r="KW178" i="6"/>
  <c r="KV178" i="6"/>
  <c r="KU178" i="6"/>
  <c r="KT178" i="6"/>
  <c r="KS178" i="6"/>
  <c r="KR178" i="6"/>
  <c r="KQ178" i="6"/>
  <c r="KP178" i="6"/>
  <c r="KO178" i="6"/>
  <c r="KN178" i="6"/>
  <c r="KM178" i="6"/>
  <c r="KL178" i="6"/>
  <c r="KK178" i="6"/>
  <c r="KJ178" i="6"/>
  <c r="KI178" i="6"/>
  <c r="KH178" i="6"/>
  <c r="KG178" i="6"/>
  <c r="KF178" i="6"/>
  <c r="KE178" i="6"/>
  <c r="KD178" i="6"/>
  <c r="KC178" i="6"/>
  <c r="KB178" i="6"/>
  <c r="KA178" i="6"/>
  <c r="JZ178" i="6"/>
  <c r="JY178" i="6"/>
  <c r="JX178" i="6"/>
  <c r="JW178" i="6"/>
  <c r="JV178" i="6"/>
  <c r="JU178" i="6"/>
  <c r="JT178" i="6"/>
  <c r="JS178" i="6"/>
  <c r="JR178" i="6"/>
  <c r="JQ178" i="6"/>
  <c r="JP178" i="6"/>
  <c r="JO178" i="6"/>
  <c r="JN178" i="6"/>
  <c r="JM178" i="6"/>
  <c r="JL178" i="6"/>
  <c r="JK178" i="6"/>
  <c r="JJ178" i="6"/>
  <c r="JI178" i="6"/>
  <c r="JH178" i="6"/>
  <c r="JG178" i="6"/>
  <c r="JF178" i="6"/>
  <c r="JE178" i="6"/>
  <c r="JD178" i="6"/>
  <c r="JC178" i="6"/>
  <c r="JB178" i="6"/>
  <c r="JA178" i="6"/>
  <c r="IZ178" i="6"/>
  <c r="IY178" i="6"/>
  <c r="IX178" i="6"/>
  <c r="IW178" i="6"/>
  <c r="IV178" i="6"/>
  <c r="IU178" i="6"/>
  <c r="IT178" i="6"/>
  <c r="IS178" i="6"/>
  <c r="IR178" i="6"/>
  <c r="IQ178" i="6"/>
  <c r="IP178" i="6"/>
  <c r="IO178" i="6"/>
  <c r="IN178" i="6"/>
  <c r="IM178" i="6"/>
  <c r="IL178" i="6"/>
  <c r="IK178" i="6"/>
  <c r="IJ178" i="6"/>
  <c r="II178" i="6"/>
  <c r="IH178" i="6"/>
  <c r="IG178" i="6"/>
  <c r="IF178" i="6"/>
  <c r="IE178" i="6"/>
  <c r="ID178" i="6"/>
  <c r="IC178" i="6"/>
  <c r="IB178" i="6"/>
  <c r="IA178" i="6"/>
  <c r="HZ178" i="6"/>
  <c r="HY178" i="6"/>
  <c r="HX178" i="6"/>
  <c r="HW178" i="6"/>
  <c r="HV178" i="6"/>
  <c r="HU178" i="6"/>
  <c r="HT178" i="6"/>
  <c r="HS178" i="6"/>
  <c r="HR178" i="6"/>
  <c r="HQ178" i="6"/>
  <c r="HP178" i="6"/>
  <c r="HO178" i="6"/>
  <c r="HN178" i="6"/>
  <c r="HM178" i="6"/>
  <c r="HL178" i="6"/>
  <c r="HK178" i="6"/>
  <c r="HJ178" i="6"/>
  <c r="HI178" i="6"/>
  <c r="HH178" i="6"/>
  <c r="HG178" i="6"/>
  <c r="HF178" i="6"/>
  <c r="HE178" i="6"/>
  <c r="HD178" i="6"/>
  <c r="HC178" i="6"/>
  <c r="HB178" i="6"/>
  <c r="HA178" i="6"/>
  <c r="GZ178" i="6"/>
  <c r="GY178" i="6"/>
  <c r="GX178" i="6"/>
  <c r="GW178" i="6"/>
  <c r="GV178" i="6"/>
  <c r="GU178" i="6"/>
  <c r="GT178" i="6"/>
  <c r="GS178" i="6"/>
  <c r="GR178" i="6"/>
  <c r="GQ178" i="6"/>
  <c r="GP178" i="6"/>
  <c r="GO178" i="6"/>
  <c r="GN178" i="6"/>
  <c r="GM178" i="6"/>
  <c r="GL178" i="6"/>
  <c r="GK178" i="6"/>
  <c r="GJ178" i="6"/>
  <c r="GI178" i="6"/>
  <c r="GH178" i="6"/>
  <c r="GG178" i="6"/>
  <c r="GF178" i="6"/>
  <c r="GE178" i="6"/>
  <c r="GD178" i="6"/>
  <c r="GC178" i="6"/>
  <c r="GB178" i="6"/>
  <c r="GA178" i="6"/>
  <c r="FZ178" i="6"/>
  <c r="FY178" i="6"/>
  <c r="FX178" i="6"/>
  <c r="FW178" i="6"/>
  <c r="FV178" i="6"/>
  <c r="FU178" i="6"/>
  <c r="FT178" i="6"/>
  <c r="FS178" i="6"/>
  <c r="FR178" i="6"/>
  <c r="FQ178" i="6"/>
  <c r="FP178" i="6"/>
  <c r="FO178" i="6"/>
  <c r="FN178" i="6"/>
  <c r="FM178" i="6"/>
  <c r="FL178" i="6"/>
  <c r="FK178" i="6"/>
  <c r="FJ178" i="6"/>
  <c r="FI178" i="6"/>
  <c r="FH178" i="6"/>
  <c r="FG178" i="6"/>
  <c r="FF178" i="6"/>
  <c r="FE178" i="6"/>
  <c r="FD178" i="6"/>
  <c r="FC178" i="6"/>
  <c r="FB178" i="6"/>
  <c r="FA178" i="6"/>
  <c r="EZ178" i="6"/>
  <c r="EY178" i="6"/>
  <c r="EX178" i="6"/>
  <c r="EW178" i="6"/>
  <c r="EV178" i="6"/>
  <c r="EU178" i="6"/>
  <c r="ET178" i="6"/>
  <c r="ES178" i="6"/>
  <c r="ER178" i="6"/>
  <c r="EQ178" i="6"/>
  <c r="EP178" i="6"/>
  <c r="EO178" i="6"/>
  <c r="EN178" i="6"/>
  <c r="EM178" i="6"/>
  <c r="EL178" i="6"/>
  <c r="EK178" i="6"/>
  <c r="EJ178" i="6"/>
  <c r="EI178" i="6"/>
  <c r="EH178" i="6"/>
  <c r="EG178" i="6"/>
  <c r="EF178" i="6"/>
  <c r="EE178" i="6"/>
  <c r="ED178" i="6"/>
  <c r="EC178" i="6"/>
  <c r="EB178" i="6"/>
  <c r="EA178" i="6"/>
  <c r="DZ178" i="6"/>
  <c r="DY178" i="6"/>
  <c r="DX178" i="6"/>
  <c r="DW178" i="6"/>
  <c r="DV178" i="6"/>
  <c r="DU178" i="6"/>
  <c r="DT178" i="6"/>
  <c r="DS178" i="6"/>
  <c r="DR178" i="6"/>
  <c r="DQ178" i="6"/>
  <c r="DP178" i="6"/>
  <c r="DO178" i="6"/>
  <c r="DN178" i="6"/>
  <c r="DM178" i="6"/>
  <c r="DL178" i="6"/>
  <c r="DK178" i="6"/>
  <c r="DJ178" i="6"/>
  <c r="DI178" i="6"/>
  <c r="DH178" i="6"/>
  <c r="DG178" i="6"/>
  <c r="DF178" i="6"/>
  <c r="DE178" i="6"/>
  <c r="DD178" i="6"/>
  <c r="DC178" i="6"/>
  <c r="DB178" i="6"/>
  <c r="DA178" i="6"/>
  <c r="CZ178" i="6"/>
  <c r="CY178" i="6"/>
  <c r="CX178" i="6"/>
  <c r="CW178" i="6"/>
  <c r="CV178" i="6"/>
  <c r="CU178" i="6"/>
  <c r="CT178" i="6"/>
  <c r="CS178" i="6"/>
  <c r="CR178" i="6"/>
  <c r="CQ178" i="6"/>
  <c r="CP178" i="6"/>
  <c r="CO178" i="6"/>
  <c r="CN178" i="6"/>
  <c r="CM178" i="6"/>
  <c r="CL178" i="6"/>
  <c r="CK178" i="6"/>
  <c r="CJ178" i="6"/>
  <c r="CI178" i="6"/>
  <c r="CH178" i="6"/>
  <c r="CG178" i="6"/>
  <c r="CF178" i="6"/>
  <c r="CE178" i="6"/>
  <c r="CD178" i="6"/>
  <c r="CC178" i="6"/>
  <c r="CB178" i="6"/>
  <c r="CA178" i="6"/>
  <c r="BZ178" i="6"/>
  <c r="BY178" i="6"/>
  <c r="BX178" i="6"/>
  <c r="BW178" i="6"/>
  <c r="BV178" i="6"/>
  <c r="BU178" i="6"/>
  <c r="BT178" i="6"/>
  <c r="BS178" i="6"/>
  <c r="BR178" i="6"/>
  <c r="BQ178" i="6"/>
  <c r="BP178" i="6"/>
  <c r="BO178" i="6"/>
  <c r="BN178" i="6"/>
  <c r="BM178" i="6"/>
  <c r="BL178" i="6"/>
  <c r="BK178" i="6"/>
  <c r="BJ178" i="6"/>
  <c r="BI178" i="6"/>
  <c r="BH178" i="6"/>
  <c r="BG178" i="6"/>
  <c r="BF178" i="6"/>
  <c r="BE178" i="6"/>
  <c r="BD178" i="6"/>
  <c r="BC178" i="6"/>
  <c r="BB178" i="6"/>
  <c r="BA178" i="6"/>
  <c r="AZ178" i="6"/>
  <c r="AY178" i="6"/>
  <c r="AX178" i="6"/>
  <c r="AW178" i="6"/>
  <c r="AV178" i="6"/>
  <c r="AU178" i="6"/>
  <c r="AT178" i="6"/>
  <c r="AS178" i="6"/>
  <c r="AR178" i="6"/>
  <c r="AQ178" i="6"/>
  <c r="AP178" i="6"/>
  <c r="AO178" i="6"/>
  <c r="AN178" i="6"/>
  <c r="AM178" i="6"/>
  <c r="AL178" i="6"/>
  <c r="AK178" i="6"/>
  <c r="AJ178" i="6"/>
  <c r="AI178" i="6"/>
  <c r="AH178" i="6"/>
  <c r="AG178" i="6"/>
  <c r="AF178" i="6"/>
  <c r="AE178" i="6"/>
  <c r="AD178" i="6"/>
  <c r="AC178" i="6"/>
  <c r="AB178" i="6"/>
  <c r="AA178" i="6"/>
  <c r="Z178" i="6"/>
  <c r="Y178" i="6"/>
  <c r="X178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F178" i="6"/>
  <c r="E178" i="6"/>
  <c r="D178" i="6"/>
  <c r="ME177" i="6"/>
  <c r="NI177" i="6" s="1"/>
  <c r="NI178" i="6" s="1"/>
  <c r="MD177" i="6"/>
  <c r="MC177" i="6"/>
  <c r="MB177" i="6"/>
  <c r="MB178" i="6" s="1"/>
  <c r="MA177" i="6"/>
  <c r="NE177" i="6" s="1"/>
  <c r="NE178" i="6" s="1"/>
  <c r="LZ177" i="6"/>
  <c r="LY177" i="6"/>
  <c r="LX177" i="6"/>
  <c r="LX178" i="6" s="1"/>
  <c r="LW177" i="6"/>
  <c r="NA177" i="6" s="1"/>
  <c r="NA178" i="6" s="1"/>
  <c r="LV177" i="6"/>
  <c r="MY174" i="6"/>
  <c r="MX174" i="6"/>
  <c r="MW174" i="6"/>
  <c r="MV174" i="6"/>
  <c r="MU174" i="6"/>
  <c r="MT174" i="6"/>
  <c r="MS174" i="6"/>
  <c r="MR174" i="6"/>
  <c r="MQ174" i="6"/>
  <c r="MP174" i="6"/>
  <c r="MO174" i="6"/>
  <c r="MN174" i="6"/>
  <c r="MM174" i="6"/>
  <c r="ML174" i="6"/>
  <c r="MK174" i="6"/>
  <c r="MJ174" i="6"/>
  <c r="MI174" i="6"/>
  <c r="MH174" i="6"/>
  <c r="MG174" i="6"/>
  <c r="MF174" i="6"/>
  <c r="LU174" i="6"/>
  <c r="LT174" i="6"/>
  <c r="LS174" i="6"/>
  <c r="LR174" i="6"/>
  <c r="LQ174" i="6"/>
  <c r="LP174" i="6"/>
  <c r="LO174" i="6"/>
  <c r="LN174" i="6"/>
  <c r="LM174" i="6"/>
  <c r="LL174" i="6"/>
  <c r="LK174" i="6"/>
  <c r="LJ174" i="6"/>
  <c r="LI174" i="6"/>
  <c r="LH174" i="6"/>
  <c r="LG174" i="6"/>
  <c r="LF174" i="6"/>
  <c r="LE174" i="6"/>
  <c r="LD174" i="6"/>
  <c r="LC174" i="6"/>
  <c r="LB174" i="6"/>
  <c r="LA174" i="6"/>
  <c r="KZ174" i="6"/>
  <c r="KY174" i="6"/>
  <c r="KX174" i="6"/>
  <c r="KW174" i="6"/>
  <c r="KV174" i="6"/>
  <c r="KU174" i="6"/>
  <c r="KT174" i="6"/>
  <c r="KS174" i="6"/>
  <c r="KR174" i="6"/>
  <c r="KQ174" i="6"/>
  <c r="KP174" i="6"/>
  <c r="KO174" i="6"/>
  <c r="KN174" i="6"/>
  <c r="KM174" i="6"/>
  <c r="KL174" i="6"/>
  <c r="KK174" i="6"/>
  <c r="KJ174" i="6"/>
  <c r="KI174" i="6"/>
  <c r="KH174" i="6"/>
  <c r="KG174" i="6"/>
  <c r="KF174" i="6"/>
  <c r="KE174" i="6"/>
  <c r="KD174" i="6"/>
  <c r="KC174" i="6"/>
  <c r="KB174" i="6"/>
  <c r="KA174" i="6"/>
  <c r="JZ174" i="6"/>
  <c r="JY174" i="6"/>
  <c r="JX174" i="6"/>
  <c r="JW174" i="6"/>
  <c r="JV174" i="6"/>
  <c r="JU174" i="6"/>
  <c r="JT174" i="6"/>
  <c r="JS174" i="6"/>
  <c r="JR174" i="6"/>
  <c r="JQ174" i="6"/>
  <c r="JP174" i="6"/>
  <c r="JO174" i="6"/>
  <c r="JN174" i="6"/>
  <c r="JM174" i="6"/>
  <c r="JL174" i="6"/>
  <c r="JK174" i="6"/>
  <c r="JJ174" i="6"/>
  <c r="JI174" i="6"/>
  <c r="JH174" i="6"/>
  <c r="JG174" i="6"/>
  <c r="JF174" i="6"/>
  <c r="JE174" i="6"/>
  <c r="JD174" i="6"/>
  <c r="JC174" i="6"/>
  <c r="JB174" i="6"/>
  <c r="JA174" i="6"/>
  <c r="IZ174" i="6"/>
  <c r="IY174" i="6"/>
  <c r="IX174" i="6"/>
  <c r="IW174" i="6"/>
  <c r="IV174" i="6"/>
  <c r="IU174" i="6"/>
  <c r="IT174" i="6"/>
  <c r="IS174" i="6"/>
  <c r="IR174" i="6"/>
  <c r="IQ174" i="6"/>
  <c r="IP174" i="6"/>
  <c r="IO174" i="6"/>
  <c r="IN174" i="6"/>
  <c r="IM174" i="6"/>
  <c r="IL174" i="6"/>
  <c r="IK174" i="6"/>
  <c r="IJ174" i="6"/>
  <c r="II174" i="6"/>
  <c r="IH174" i="6"/>
  <c r="IG174" i="6"/>
  <c r="IF174" i="6"/>
  <c r="IE174" i="6"/>
  <c r="ID174" i="6"/>
  <c r="IC174" i="6"/>
  <c r="IB174" i="6"/>
  <c r="IA174" i="6"/>
  <c r="HZ174" i="6"/>
  <c r="HY174" i="6"/>
  <c r="HX174" i="6"/>
  <c r="HW174" i="6"/>
  <c r="HV174" i="6"/>
  <c r="HU174" i="6"/>
  <c r="HT174" i="6"/>
  <c r="HS174" i="6"/>
  <c r="HR174" i="6"/>
  <c r="HQ174" i="6"/>
  <c r="HP174" i="6"/>
  <c r="HO174" i="6"/>
  <c r="HN174" i="6"/>
  <c r="HM174" i="6"/>
  <c r="HL174" i="6"/>
  <c r="HK174" i="6"/>
  <c r="HJ174" i="6"/>
  <c r="HI174" i="6"/>
  <c r="HH174" i="6"/>
  <c r="HG174" i="6"/>
  <c r="HF174" i="6"/>
  <c r="HE174" i="6"/>
  <c r="HD174" i="6"/>
  <c r="HC174" i="6"/>
  <c r="HB174" i="6"/>
  <c r="HA174" i="6"/>
  <c r="GZ174" i="6"/>
  <c r="GY174" i="6"/>
  <c r="GX174" i="6"/>
  <c r="GW174" i="6"/>
  <c r="GV174" i="6"/>
  <c r="GU174" i="6"/>
  <c r="GT174" i="6"/>
  <c r="GS174" i="6"/>
  <c r="GR174" i="6"/>
  <c r="GQ174" i="6"/>
  <c r="GP174" i="6"/>
  <c r="GO174" i="6"/>
  <c r="GN174" i="6"/>
  <c r="GM174" i="6"/>
  <c r="GL174" i="6"/>
  <c r="GK174" i="6"/>
  <c r="GJ174" i="6"/>
  <c r="GI174" i="6"/>
  <c r="GH174" i="6"/>
  <c r="GG174" i="6"/>
  <c r="GF174" i="6"/>
  <c r="GE174" i="6"/>
  <c r="GD174" i="6"/>
  <c r="GC174" i="6"/>
  <c r="GB174" i="6"/>
  <c r="GA174" i="6"/>
  <c r="FZ174" i="6"/>
  <c r="FY174" i="6"/>
  <c r="FX174" i="6"/>
  <c r="FW174" i="6"/>
  <c r="FV174" i="6"/>
  <c r="FU174" i="6"/>
  <c r="FT174" i="6"/>
  <c r="FS174" i="6"/>
  <c r="FR174" i="6"/>
  <c r="FQ174" i="6"/>
  <c r="FP174" i="6"/>
  <c r="FO174" i="6"/>
  <c r="FN174" i="6"/>
  <c r="FM174" i="6"/>
  <c r="FL174" i="6"/>
  <c r="FK174" i="6"/>
  <c r="FJ174" i="6"/>
  <c r="FI174" i="6"/>
  <c r="FH174" i="6"/>
  <c r="FG174" i="6"/>
  <c r="FF174" i="6"/>
  <c r="FE174" i="6"/>
  <c r="FD174" i="6"/>
  <c r="FC174" i="6"/>
  <c r="FB174" i="6"/>
  <c r="FA174" i="6"/>
  <c r="EZ174" i="6"/>
  <c r="EY174" i="6"/>
  <c r="EX174" i="6"/>
  <c r="EW174" i="6"/>
  <c r="EV174" i="6"/>
  <c r="EU174" i="6"/>
  <c r="ET174" i="6"/>
  <c r="ES174" i="6"/>
  <c r="ER174" i="6"/>
  <c r="EQ174" i="6"/>
  <c r="EP174" i="6"/>
  <c r="EO174" i="6"/>
  <c r="EN174" i="6"/>
  <c r="EM174" i="6"/>
  <c r="EL174" i="6"/>
  <c r="EK174" i="6"/>
  <c r="EJ174" i="6"/>
  <c r="EI174" i="6"/>
  <c r="EH174" i="6"/>
  <c r="EG174" i="6"/>
  <c r="EF174" i="6"/>
  <c r="EE174" i="6"/>
  <c r="ED174" i="6"/>
  <c r="EC174" i="6"/>
  <c r="EB174" i="6"/>
  <c r="EA174" i="6"/>
  <c r="DZ174" i="6"/>
  <c r="DY174" i="6"/>
  <c r="DX174" i="6"/>
  <c r="DW174" i="6"/>
  <c r="DV174" i="6"/>
  <c r="DU174" i="6"/>
  <c r="DT174" i="6"/>
  <c r="DS174" i="6"/>
  <c r="DR174" i="6"/>
  <c r="DQ174" i="6"/>
  <c r="DP174" i="6"/>
  <c r="DO174" i="6"/>
  <c r="DN174" i="6"/>
  <c r="DM174" i="6"/>
  <c r="DL174" i="6"/>
  <c r="DK174" i="6"/>
  <c r="DJ174" i="6"/>
  <c r="DI174" i="6"/>
  <c r="DH174" i="6"/>
  <c r="DG174" i="6"/>
  <c r="DF174" i="6"/>
  <c r="DE174" i="6"/>
  <c r="DD174" i="6"/>
  <c r="DC174" i="6"/>
  <c r="DB174" i="6"/>
  <c r="DA174" i="6"/>
  <c r="CZ174" i="6"/>
  <c r="CY174" i="6"/>
  <c r="CX174" i="6"/>
  <c r="CW174" i="6"/>
  <c r="CV174" i="6"/>
  <c r="CU174" i="6"/>
  <c r="CT174" i="6"/>
  <c r="CS174" i="6"/>
  <c r="CR174" i="6"/>
  <c r="CQ174" i="6"/>
  <c r="CP174" i="6"/>
  <c r="CO174" i="6"/>
  <c r="CN174" i="6"/>
  <c r="CM174" i="6"/>
  <c r="CL174" i="6"/>
  <c r="CK174" i="6"/>
  <c r="CJ174" i="6"/>
  <c r="CI174" i="6"/>
  <c r="CH174" i="6"/>
  <c r="CG174" i="6"/>
  <c r="CF174" i="6"/>
  <c r="CE174" i="6"/>
  <c r="CD174" i="6"/>
  <c r="CC174" i="6"/>
  <c r="CB174" i="6"/>
  <c r="CA174" i="6"/>
  <c r="BZ174" i="6"/>
  <c r="BY174" i="6"/>
  <c r="BX174" i="6"/>
  <c r="BW174" i="6"/>
  <c r="BV174" i="6"/>
  <c r="BU174" i="6"/>
  <c r="BT174" i="6"/>
  <c r="BS174" i="6"/>
  <c r="BR174" i="6"/>
  <c r="BQ174" i="6"/>
  <c r="BP174" i="6"/>
  <c r="BO174" i="6"/>
  <c r="BN174" i="6"/>
  <c r="BM174" i="6"/>
  <c r="BL174" i="6"/>
  <c r="BK174" i="6"/>
  <c r="BJ174" i="6"/>
  <c r="BI174" i="6"/>
  <c r="BH174" i="6"/>
  <c r="BG174" i="6"/>
  <c r="BF174" i="6"/>
  <c r="BE174" i="6"/>
  <c r="BD174" i="6"/>
  <c r="BC174" i="6"/>
  <c r="BB174" i="6"/>
  <c r="BA174" i="6"/>
  <c r="AZ174" i="6"/>
  <c r="AY174" i="6"/>
  <c r="AX174" i="6"/>
  <c r="AW174" i="6"/>
  <c r="AV174" i="6"/>
  <c r="AU174" i="6"/>
  <c r="AT174" i="6"/>
  <c r="AS174" i="6"/>
  <c r="AR174" i="6"/>
  <c r="AQ174" i="6"/>
  <c r="AP174" i="6"/>
  <c r="AO174" i="6"/>
  <c r="AN174" i="6"/>
  <c r="AM174" i="6"/>
  <c r="AL174" i="6"/>
  <c r="AK174" i="6"/>
  <c r="AJ174" i="6"/>
  <c r="AI174" i="6"/>
  <c r="AH174" i="6"/>
  <c r="AG174" i="6"/>
  <c r="AF174" i="6"/>
  <c r="AE174" i="6"/>
  <c r="AD174" i="6"/>
  <c r="AC174" i="6"/>
  <c r="AB174" i="6"/>
  <c r="AA174" i="6"/>
  <c r="Z174" i="6"/>
  <c r="Y174" i="6"/>
  <c r="X174" i="6"/>
  <c r="W174" i="6"/>
  <c r="V174" i="6"/>
  <c r="U174" i="6"/>
  <c r="T174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G174" i="6"/>
  <c r="F174" i="6"/>
  <c r="E174" i="6"/>
  <c r="D174" i="6"/>
  <c r="ME173" i="6"/>
  <c r="NI173" i="6" s="1"/>
  <c r="MD173" i="6"/>
  <c r="NH173" i="6" s="1"/>
  <c r="MC173" i="6"/>
  <c r="NG173" i="6" s="1"/>
  <c r="MB173" i="6"/>
  <c r="NF173" i="6" s="1"/>
  <c r="H39" i="2" s="1"/>
  <c r="MA173" i="6"/>
  <c r="NE173" i="6" s="1"/>
  <c r="LZ173" i="6"/>
  <c r="ND173" i="6" s="1"/>
  <c r="LY173" i="6"/>
  <c r="NC173" i="6" s="1"/>
  <c r="F39" i="2" s="1"/>
  <c r="LX173" i="6"/>
  <c r="NB173" i="6" s="1"/>
  <c r="LW173" i="6"/>
  <c r="NA173" i="6" s="1"/>
  <c r="LV173" i="6"/>
  <c r="MZ173" i="6" s="1"/>
  <c r="ME172" i="6"/>
  <c r="NI172" i="6" s="1"/>
  <c r="MD172" i="6"/>
  <c r="NH172" i="6" s="1"/>
  <c r="MC172" i="6"/>
  <c r="NG172" i="6" s="1"/>
  <c r="MB172" i="6"/>
  <c r="NF172" i="6" s="1"/>
  <c r="H38" i="2" s="1"/>
  <c r="MA172" i="6"/>
  <c r="NE172" i="6" s="1"/>
  <c r="LZ172" i="6"/>
  <c r="ND172" i="6" s="1"/>
  <c r="LY172" i="6"/>
  <c r="NC172" i="6" s="1"/>
  <c r="LX172" i="6"/>
  <c r="NB172" i="6" s="1"/>
  <c r="LW172" i="6"/>
  <c r="NA172" i="6" s="1"/>
  <c r="LV172" i="6"/>
  <c r="MZ172" i="6" s="1"/>
  <c r="ME171" i="6"/>
  <c r="NI171" i="6" s="1"/>
  <c r="MD171" i="6"/>
  <c r="NH171" i="6" s="1"/>
  <c r="MC171" i="6"/>
  <c r="NG171" i="6" s="1"/>
  <c r="MB171" i="6"/>
  <c r="NF171" i="6" s="1"/>
  <c r="H37" i="2" s="1"/>
  <c r="MA171" i="6"/>
  <c r="NE171" i="6" s="1"/>
  <c r="LZ171" i="6"/>
  <c r="ND171" i="6" s="1"/>
  <c r="LY171" i="6"/>
  <c r="NC171" i="6" s="1"/>
  <c r="F37" i="2" s="1"/>
  <c r="LX171" i="6"/>
  <c r="NB171" i="6" s="1"/>
  <c r="LW171" i="6"/>
  <c r="NA171" i="6" s="1"/>
  <c r="LV171" i="6"/>
  <c r="MZ171" i="6" s="1"/>
  <c r="ME170" i="6"/>
  <c r="MD170" i="6"/>
  <c r="NH170" i="6" s="1"/>
  <c r="MC170" i="6"/>
  <c r="MB170" i="6"/>
  <c r="MA170" i="6"/>
  <c r="LZ170" i="6"/>
  <c r="LY170" i="6"/>
  <c r="LX170" i="6"/>
  <c r="LW170" i="6"/>
  <c r="LV170" i="6"/>
  <c r="MY168" i="6"/>
  <c r="MX168" i="6"/>
  <c r="MW168" i="6"/>
  <c r="MV168" i="6"/>
  <c r="MU168" i="6"/>
  <c r="MT168" i="6"/>
  <c r="MS168" i="6"/>
  <c r="MR168" i="6"/>
  <c r="MQ168" i="6"/>
  <c r="MP168" i="6"/>
  <c r="MO168" i="6"/>
  <c r="MN168" i="6"/>
  <c r="MM168" i="6"/>
  <c r="ML168" i="6"/>
  <c r="MK168" i="6"/>
  <c r="MJ168" i="6"/>
  <c r="MI168" i="6"/>
  <c r="MH168" i="6"/>
  <c r="MG168" i="6"/>
  <c r="MF168" i="6"/>
  <c r="LU168" i="6"/>
  <c r="LT168" i="6"/>
  <c r="LS168" i="6"/>
  <c r="LR168" i="6"/>
  <c r="LQ168" i="6"/>
  <c r="LP168" i="6"/>
  <c r="LO168" i="6"/>
  <c r="LN168" i="6"/>
  <c r="LM168" i="6"/>
  <c r="LL168" i="6"/>
  <c r="LK168" i="6"/>
  <c r="LJ168" i="6"/>
  <c r="LI168" i="6"/>
  <c r="LH168" i="6"/>
  <c r="LG168" i="6"/>
  <c r="LF168" i="6"/>
  <c r="LE168" i="6"/>
  <c r="LD168" i="6"/>
  <c r="LC168" i="6"/>
  <c r="LB168" i="6"/>
  <c r="LA168" i="6"/>
  <c r="KZ168" i="6"/>
  <c r="KY168" i="6"/>
  <c r="KX168" i="6"/>
  <c r="KW168" i="6"/>
  <c r="KV168" i="6"/>
  <c r="KU168" i="6"/>
  <c r="KT168" i="6"/>
  <c r="KS168" i="6"/>
  <c r="KR168" i="6"/>
  <c r="KQ168" i="6"/>
  <c r="KP168" i="6"/>
  <c r="KO168" i="6"/>
  <c r="KN168" i="6"/>
  <c r="KM168" i="6"/>
  <c r="KL168" i="6"/>
  <c r="KK168" i="6"/>
  <c r="KJ168" i="6"/>
  <c r="KI168" i="6"/>
  <c r="KH168" i="6"/>
  <c r="KG168" i="6"/>
  <c r="KF168" i="6"/>
  <c r="KE168" i="6"/>
  <c r="KD168" i="6"/>
  <c r="KC168" i="6"/>
  <c r="KB168" i="6"/>
  <c r="KA168" i="6"/>
  <c r="JZ168" i="6"/>
  <c r="JY168" i="6"/>
  <c r="JX168" i="6"/>
  <c r="JW168" i="6"/>
  <c r="JV168" i="6"/>
  <c r="JU168" i="6"/>
  <c r="JT168" i="6"/>
  <c r="JS168" i="6"/>
  <c r="JR168" i="6"/>
  <c r="JQ168" i="6"/>
  <c r="JP168" i="6"/>
  <c r="JO168" i="6"/>
  <c r="JN168" i="6"/>
  <c r="JM168" i="6"/>
  <c r="JL168" i="6"/>
  <c r="JK168" i="6"/>
  <c r="JJ168" i="6"/>
  <c r="JI168" i="6"/>
  <c r="JH168" i="6"/>
  <c r="JG168" i="6"/>
  <c r="JF168" i="6"/>
  <c r="JE168" i="6"/>
  <c r="JD168" i="6"/>
  <c r="JC168" i="6"/>
  <c r="JB168" i="6"/>
  <c r="JA168" i="6"/>
  <c r="IZ168" i="6"/>
  <c r="IY168" i="6"/>
  <c r="IX168" i="6"/>
  <c r="IW168" i="6"/>
  <c r="IV168" i="6"/>
  <c r="IU168" i="6"/>
  <c r="IT168" i="6"/>
  <c r="IS168" i="6"/>
  <c r="IR168" i="6"/>
  <c r="IQ168" i="6"/>
  <c r="IP168" i="6"/>
  <c r="IO168" i="6"/>
  <c r="IN168" i="6"/>
  <c r="IM168" i="6"/>
  <c r="IL168" i="6"/>
  <c r="IK168" i="6"/>
  <c r="IJ168" i="6"/>
  <c r="II168" i="6"/>
  <c r="IH168" i="6"/>
  <c r="IG168" i="6"/>
  <c r="IF168" i="6"/>
  <c r="IE168" i="6"/>
  <c r="ID168" i="6"/>
  <c r="IC168" i="6"/>
  <c r="IB168" i="6"/>
  <c r="IA168" i="6"/>
  <c r="HZ168" i="6"/>
  <c r="HY168" i="6"/>
  <c r="HX168" i="6"/>
  <c r="HW168" i="6"/>
  <c r="HV168" i="6"/>
  <c r="HU168" i="6"/>
  <c r="HT168" i="6"/>
  <c r="HS168" i="6"/>
  <c r="HR168" i="6"/>
  <c r="HQ168" i="6"/>
  <c r="HP168" i="6"/>
  <c r="HO168" i="6"/>
  <c r="HN168" i="6"/>
  <c r="HM168" i="6"/>
  <c r="HL168" i="6"/>
  <c r="HK168" i="6"/>
  <c r="HJ168" i="6"/>
  <c r="HI168" i="6"/>
  <c r="HH168" i="6"/>
  <c r="HG168" i="6"/>
  <c r="HF168" i="6"/>
  <c r="HE168" i="6"/>
  <c r="HD168" i="6"/>
  <c r="HC168" i="6"/>
  <c r="HB168" i="6"/>
  <c r="HA168" i="6"/>
  <c r="GZ168" i="6"/>
  <c r="GY168" i="6"/>
  <c r="GX168" i="6"/>
  <c r="GW168" i="6"/>
  <c r="GV168" i="6"/>
  <c r="GU168" i="6"/>
  <c r="GT168" i="6"/>
  <c r="GS168" i="6"/>
  <c r="GR168" i="6"/>
  <c r="GQ168" i="6"/>
  <c r="GP168" i="6"/>
  <c r="GO168" i="6"/>
  <c r="GN168" i="6"/>
  <c r="GM168" i="6"/>
  <c r="GL168" i="6"/>
  <c r="GK168" i="6"/>
  <c r="GJ168" i="6"/>
  <c r="GI168" i="6"/>
  <c r="GH168" i="6"/>
  <c r="GG168" i="6"/>
  <c r="GF168" i="6"/>
  <c r="GE168" i="6"/>
  <c r="GD168" i="6"/>
  <c r="GC168" i="6"/>
  <c r="GB168" i="6"/>
  <c r="GA168" i="6"/>
  <c r="FZ168" i="6"/>
  <c r="FY168" i="6"/>
  <c r="FX168" i="6"/>
  <c r="FW168" i="6"/>
  <c r="FV168" i="6"/>
  <c r="FU168" i="6"/>
  <c r="FT168" i="6"/>
  <c r="FS168" i="6"/>
  <c r="FR168" i="6"/>
  <c r="FQ168" i="6"/>
  <c r="FP168" i="6"/>
  <c r="FO168" i="6"/>
  <c r="FN168" i="6"/>
  <c r="FM168" i="6"/>
  <c r="FL168" i="6"/>
  <c r="FK168" i="6"/>
  <c r="FJ168" i="6"/>
  <c r="FI168" i="6"/>
  <c r="FH168" i="6"/>
  <c r="FG168" i="6"/>
  <c r="FF168" i="6"/>
  <c r="FE168" i="6"/>
  <c r="FD168" i="6"/>
  <c r="FC168" i="6"/>
  <c r="FB168" i="6"/>
  <c r="FA168" i="6"/>
  <c r="EZ168" i="6"/>
  <c r="EY168" i="6"/>
  <c r="EX168" i="6"/>
  <c r="EW168" i="6"/>
  <c r="EV168" i="6"/>
  <c r="EU168" i="6"/>
  <c r="ET168" i="6"/>
  <c r="ES168" i="6"/>
  <c r="ER168" i="6"/>
  <c r="EQ168" i="6"/>
  <c r="EP168" i="6"/>
  <c r="EO168" i="6"/>
  <c r="EN168" i="6"/>
  <c r="EM168" i="6"/>
  <c r="EL168" i="6"/>
  <c r="EK168" i="6"/>
  <c r="EJ168" i="6"/>
  <c r="EI168" i="6"/>
  <c r="EH168" i="6"/>
  <c r="EG168" i="6"/>
  <c r="EF168" i="6"/>
  <c r="EE168" i="6"/>
  <c r="ED168" i="6"/>
  <c r="EC168" i="6"/>
  <c r="EB168" i="6"/>
  <c r="EA168" i="6"/>
  <c r="DZ168" i="6"/>
  <c r="DY168" i="6"/>
  <c r="DX168" i="6"/>
  <c r="DW168" i="6"/>
  <c r="DV168" i="6"/>
  <c r="DU168" i="6"/>
  <c r="DT168" i="6"/>
  <c r="DS168" i="6"/>
  <c r="DR168" i="6"/>
  <c r="DQ168" i="6"/>
  <c r="DP168" i="6"/>
  <c r="DO168" i="6"/>
  <c r="DN168" i="6"/>
  <c r="DM168" i="6"/>
  <c r="DL168" i="6"/>
  <c r="DK168" i="6"/>
  <c r="DJ168" i="6"/>
  <c r="DI168" i="6"/>
  <c r="DH168" i="6"/>
  <c r="DG168" i="6"/>
  <c r="DF168" i="6"/>
  <c r="DE168" i="6"/>
  <c r="DD168" i="6"/>
  <c r="DC168" i="6"/>
  <c r="DB168" i="6"/>
  <c r="DA168" i="6"/>
  <c r="CZ168" i="6"/>
  <c r="CY168" i="6"/>
  <c r="CX168" i="6"/>
  <c r="CW168" i="6"/>
  <c r="CV168" i="6"/>
  <c r="CU168" i="6"/>
  <c r="CT168" i="6"/>
  <c r="CS168" i="6"/>
  <c r="CR168" i="6"/>
  <c r="CQ168" i="6"/>
  <c r="CP168" i="6"/>
  <c r="CO168" i="6"/>
  <c r="CN168" i="6"/>
  <c r="CM168" i="6"/>
  <c r="CL168" i="6"/>
  <c r="CK168" i="6"/>
  <c r="CJ168" i="6"/>
  <c r="CI168" i="6"/>
  <c r="CH168" i="6"/>
  <c r="CG168" i="6"/>
  <c r="CF168" i="6"/>
  <c r="CE168" i="6"/>
  <c r="CD168" i="6"/>
  <c r="CC168" i="6"/>
  <c r="CB168" i="6"/>
  <c r="CA168" i="6"/>
  <c r="BZ168" i="6"/>
  <c r="BY168" i="6"/>
  <c r="BX168" i="6"/>
  <c r="BW168" i="6"/>
  <c r="BV168" i="6"/>
  <c r="BU168" i="6"/>
  <c r="BT168" i="6"/>
  <c r="BS168" i="6"/>
  <c r="BR168" i="6"/>
  <c r="BQ168" i="6"/>
  <c r="BP168" i="6"/>
  <c r="BO168" i="6"/>
  <c r="BN168" i="6"/>
  <c r="BM168" i="6"/>
  <c r="BL168" i="6"/>
  <c r="BK168" i="6"/>
  <c r="BJ168" i="6"/>
  <c r="BI168" i="6"/>
  <c r="BH168" i="6"/>
  <c r="BG168" i="6"/>
  <c r="BF168" i="6"/>
  <c r="BE168" i="6"/>
  <c r="BD168" i="6"/>
  <c r="BC168" i="6"/>
  <c r="BB168" i="6"/>
  <c r="BA168" i="6"/>
  <c r="AZ168" i="6"/>
  <c r="AY168" i="6"/>
  <c r="AX168" i="6"/>
  <c r="AW168" i="6"/>
  <c r="AV168" i="6"/>
  <c r="AU168" i="6"/>
  <c r="AT168" i="6"/>
  <c r="AS168" i="6"/>
  <c r="AR168" i="6"/>
  <c r="AQ168" i="6"/>
  <c r="AP168" i="6"/>
  <c r="AO168" i="6"/>
  <c r="AN168" i="6"/>
  <c r="AM168" i="6"/>
  <c r="AL168" i="6"/>
  <c r="AK168" i="6"/>
  <c r="AJ168" i="6"/>
  <c r="AI168" i="6"/>
  <c r="AH168" i="6"/>
  <c r="AG168" i="6"/>
  <c r="AF168" i="6"/>
  <c r="AE168" i="6"/>
  <c r="AD168" i="6"/>
  <c r="AC168" i="6"/>
  <c r="AB168" i="6"/>
  <c r="AA168" i="6"/>
  <c r="Z168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E168" i="6"/>
  <c r="D168" i="6"/>
  <c r="ME167" i="6"/>
  <c r="NI167" i="6" s="1"/>
  <c r="NI168" i="6" s="1"/>
  <c r="MD167" i="6"/>
  <c r="NH167" i="6" s="1"/>
  <c r="NH168" i="6" s="1"/>
  <c r="MC167" i="6"/>
  <c r="MB167" i="6"/>
  <c r="MA167" i="6"/>
  <c r="MA168" i="6" s="1"/>
  <c r="LZ167" i="6"/>
  <c r="LZ168" i="6" s="1"/>
  <c r="LY167" i="6"/>
  <c r="LX167" i="6"/>
  <c r="LW167" i="6"/>
  <c r="NA167" i="6" s="1"/>
  <c r="NA168" i="6" s="1"/>
  <c r="LV167" i="6"/>
  <c r="LV168" i="6" s="1"/>
  <c r="MY165" i="6"/>
  <c r="MX165" i="6"/>
  <c r="MW165" i="6"/>
  <c r="MV165" i="6"/>
  <c r="MU165" i="6"/>
  <c r="MT165" i="6"/>
  <c r="MS165" i="6"/>
  <c r="MR165" i="6"/>
  <c r="MQ165" i="6"/>
  <c r="MP165" i="6"/>
  <c r="MO165" i="6"/>
  <c r="MN165" i="6"/>
  <c r="MM165" i="6"/>
  <c r="ML165" i="6"/>
  <c r="MK165" i="6"/>
  <c r="MJ165" i="6"/>
  <c r="MI165" i="6"/>
  <c r="MH165" i="6"/>
  <c r="MG165" i="6"/>
  <c r="MF165" i="6"/>
  <c r="LU165" i="6"/>
  <c r="LT165" i="6"/>
  <c r="LS165" i="6"/>
  <c r="LR165" i="6"/>
  <c r="LQ165" i="6"/>
  <c r="LP165" i="6"/>
  <c r="LO165" i="6"/>
  <c r="LN165" i="6"/>
  <c r="LM165" i="6"/>
  <c r="LL165" i="6"/>
  <c r="LK165" i="6"/>
  <c r="LJ165" i="6"/>
  <c r="LI165" i="6"/>
  <c r="LH165" i="6"/>
  <c r="LG165" i="6"/>
  <c r="LF165" i="6"/>
  <c r="LE165" i="6"/>
  <c r="LD165" i="6"/>
  <c r="LC165" i="6"/>
  <c r="LB165" i="6"/>
  <c r="LA165" i="6"/>
  <c r="KZ165" i="6"/>
  <c r="KY165" i="6"/>
  <c r="KX165" i="6"/>
  <c r="KW165" i="6"/>
  <c r="KV165" i="6"/>
  <c r="KU165" i="6"/>
  <c r="KT165" i="6"/>
  <c r="KS165" i="6"/>
  <c r="KR165" i="6"/>
  <c r="KQ165" i="6"/>
  <c r="KP165" i="6"/>
  <c r="KO165" i="6"/>
  <c r="KN165" i="6"/>
  <c r="KM165" i="6"/>
  <c r="KL165" i="6"/>
  <c r="KK165" i="6"/>
  <c r="KJ165" i="6"/>
  <c r="KI165" i="6"/>
  <c r="KH165" i="6"/>
  <c r="KG165" i="6"/>
  <c r="KF165" i="6"/>
  <c r="KE165" i="6"/>
  <c r="KD165" i="6"/>
  <c r="KC165" i="6"/>
  <c r="KB165" i="6"/>
  <c r="KA165" i="6"/>
  <c r="JZ165" i="6"/>
  <c r="JY165" i="6"/>
  <c r="JX165" i="6"/>
  <c r="JW165" i="6"/>
  <c r="JV165" i="6"/>
  <c r="JU165" i="6"/>
  <c r="JT165" i="6"/>
  <c r="JS165" i="6"/>
  <c r="JR165" i="6"/>
  <c r="JQ165" i="6"/>
  <c r="JP165" i="6"/>
  <c r="JO165" i="6"/>
  <c r="JN165" i="6"/>
  <c r="JM165" i="6"/>
  <c r="JL165" i="6"/>
  <c r="JK165" i="6"/>
  <c r="JJ165" i="6"/>
  <c r="JI165" i="6"/>
  <c r="JH165" i="6"/>
  <c r="JG165" i="6"/>
  <c r="JF165" i="6"/>
  <c r="JE165" i="6"/>
  <c r="JD165" i="6"/>
  <c r="JC165" i="6"/>
  <c r="JB165" i="6"/>
  <c r="JA165" i="6"/>
  <c r="IZ165" i="6"/>
  <c r="IY165" i="6"/>
  <c r="IX165" i="6"/>
  <c r="IW165" i="6"/>
  <c r="IV165" i="6"/>
  <c r="IU165" i="6"/>
  <c r="IT165" i="6"/>
  <c r="IS165" i="6"/>
  <c r="IR165" i="6"/>
  <c r="IQ165" i="6"/>
  <c r="IP165" i="6"/>
  <c r="IO165" i="6"/>
  <c r="IN165" i="6"/>
  <c r="IM165" i="6"/>
  <c r="IL165" i="6"/>
  <c r="IK165" i="6"/>
  <c r="IJ165" i="6"/>
  <c r="II165" i="6"/>
  <c r="IH165" i="6"/>
  <c r="IG165" i="6"/>
  <c r="IF165" i="6"/>
  <c r="IE165" i="6"/>
  <c r="ID165" i="6"/>
  <c r="IC165" i="6"/>
  <c r="IB165" i="6"/>
  <c r="IA165" i="6"/>
  <c r="HZ165" i="6"/>
  <c r="HY165" i="6"/>
  <c r="HX165" i="6"/>
  <c r="HW165" i="6"/>
  <c r="HV165" i="6"/>
  <c r="HU165" i="6"/>
  <c r="HT165" i="6"/>
  <c r="HS165" i="6"/>
  <c r="HR165" i="6"/>
  <c r="HQ165" i="6"/>
  <c r="HP165" i="6"/>
  <c r="HO165" i="6"/>
  <c r="HN165" i="6"/>
  <c r="HM165" i="6"/>
  <c r="HL165" i="6"/>
  <c r="HK165" i="6"/>
  <c r="HJ165" i="6"/>
  <c r="HI165" i="6"/>
  <c r="HH165" i="6"/>
  <c r="HG165" i="6"/>
  <c r="HF165" i="6"/>
  <c r="HE165" i="6"/>
  <c r="HD165" i="6"/>
  <c r="HC165" i="6"/>
  <c r="HB165" i="6"/>
  <c r="HA165" i="6"/>
  <c r="GZ165" i="6"/>
  <c r="GY165" i="6"/>
  <c r="GX165" i="6"/>
  <c r="GW165" i="6"/>
  <c r="GV165" i="6"/>
  <c r="GU165" i="6"/>
  <c r="GT165" i="6"/>
  <c r="GS165" i="6"/>
  <c r="GR165" i="6"/>
  <c r="GQ165" i="6"/>
  <c r="GP165" i="6"/>
  <c r="GO165" i="6"/>
  <c r="GN165" i="6"/>
  <c r="GM165" i="6"/>
  <c r="GL165" i="6"/>
  <c r="GK165" i="6"/>
  <c r="GJ165" i="6"/>
  <c r="GI165" i="6"/>
  <c r="GH165" i="6"/>
  <c r="GG165" i="6"/>
  <c r="GF165" i="6"/>
  <c r="GE165" i="6"/>
  <c r="GD165" i="6"/>
  <c r="GC165" i="6"/>
  <c r="GB165" i="6"/>
  <c r="GA165" i="6"/>
  <c r="FZ165" i="6"/>
  <c r="FY165" i="6"/>
  <c r="FX165" i="6"/>
  <c r="FW165" i="6"/>
  <c r="FV165" i="6"/>
  <c r="FU165" i="6"/>
  <c r="FT165" i="6"/>
  <c r="FS165" i="6"/>
  <c r="FR165" i="6"/>
  <c r="FQ165" i="6"/>
  <c r="FP165" i="6"/>
  <c r="FO165" i="6"/>
  <c r="FN165" i="6"/>
  <c r="FM165" i="6"/>
  <c r="FL165" i="6"/>
  <c r="FK165" i="6"/>
  <c r="FJ165" i="6"/>
  <c r="FI165" i="6"/>
  <c r="FH165" i="6"/>
  <c r="FG165" i="6"/>
  <c r="FF165" i="6"/>
  <c r="FE165" i="6"/>
  <c r="FD165" i="6"/>
  <c r="FC165" i="6"/>
  <c r="FB165" i="6"/>
  <c r="FA165" i="6"/>
  <c r="EZ165" i="6"/>
  <c r="EY165" i="6"/>
  <c r="EX165" i="6"/>
  <c r="EW165" i="6"/>
  <c r="EV165" i="6"/>
  <c r="EU165" i="6"/>
  <c r="ET165" i="6"/>
  <c r="ES165" i="6"/>
  <c r="ER165" i="6"/>
  <c r="EQ165" i="6"/>
  <c r="EP165" i="6"/>
  <c r="EO165" i="6"/>
  <c r="EN165" i="6"/>
  <c r="EM165" i="6"/>
  <c r="EL165" i="6"/>
  <c r="EK165" i="6"/>
  <c r="EJ165" i="6"/>
  <c r="EI165" i="6"/>
  <c r="EH165" i="6"/>
  <c r="EG165" i="6"/>
  <c r="EF165" i="6"/>
  <c r="EE165" i="6"/>
  <c r="ED165" i="6"/>
  <c r="EC165" i="6"/>
  <c r="EB165" i="6"/>
  <c r="EA165" i="6"/>
  <c r="DZ165" i="6"/>
  <c r="DY165" i="6"/>
  <c r="DX165" i="6"/>
  <c r="DW165" i="6"/>
  <c r="DV165" i="6"/>
  <c r="DU165" i="6"/>
  <c r="DT165" i="6"/>
  <c r="DS165" i="6"/>
  <c r="DR165" i="6"/>
  <c r="DQ165" i="6"/>
  <c r="DP165" i="6"/>
  <c r="DO165" i="6"/>
  <c r="DN165" i="6"/>
  <c r="DM165" i="6"/>
  <c r="DL165" i="6"/>
  <c r="DK165" i="6"/>
  <c r="DJ165" i="6"/>
  <c r="DI165" i="6"/>
  <c r="DH165" i="6"/>
  <c r="DG165" i="6"/>
  <c r="DF165" i="6"/>
  <c r="DE165" i="6"/>
  <c r="DD165" i="6"/>
  <c r="DC165" i="6"/>
  <c r="DB165" i="6"/>
  <c r="DA165" i="6"/>
  <c r="CZ165" i="6"/>
  <c r="CY165" i="6"/>
  <c r="CX165" i="6"/>
  <c r="CW165" i="6"/>
  <c r="CV165" i="6"/>
  <c r="CU165" i="6"/>
  <c r="CT165" i="6"/>
  <c r="CS165" i="6"/>
  <c r="CR165" i="6"/>
  <c r="CQ165" i="6"/>
  <c r="CP165" i="6"/>
  <c r="CO165" i="6"/>
  <c r="CN165" i="6"/>
  <c r="CM165" i="6"/>
  <c r="CL165" i="6"/>
  <c r="CK165" i="6"/>
  <c r="CJ165" i="6"/>
  <c r="CI165" i="6"/>
  <c r="CH165" i="6"/>
  <c r="CG165" i="6"/>
  <c r="CF165" i="6"/>
  <c r="CE165" i="6"/>
  <c r="CD165" i="6"/>
  <c r="CC165" i="6"/>
  <c r="CB165" i="6"/>
  <c r="CA165" i="6"/>
  <c r="BZ165" i="6"/>
  <c r="BY165" i="6"/>
  <c r="BX165" i="6"/>
  <c r="BW165" i="6"/>
  <c r="BV165" i="6"/>
  <c r="BU165" i="6"/>
  <c r="BT165" i="6"/>
  <c r="BS165" i="6"/>
  <c r="BR165" i="6"/>
  <c r="BQ165" i="6"/>
  <c r="BP165" i="6"/>
  <c r="BO165" i="6"/>
  <c r="BN165" i="6"/>
  <c r="BM165" i="6"/>
  <c r="BL165" i="6"/>
  <c r="BK165" i="6"/>
  <c r="BJ165" i="6"/>
  <c r="BI165" i="6"/>
  <c r="BH165" i="6"/>
  <c r="BG165" i="6"/>
  <c r="BF165" i="6"/>
  <c r="BE165" i="6"/>
  <c r="BD165" i="6"/>
  <c r="BC165" i="6"/>
  <c r="BB165" i="6"/>
  <c r="BA165" i="6"/>
  <c r="AZ165" i="6"/>
  <c r="AY165" i="6"/>
  <c r="AX165" i="6"/>
  <c r="AW165" i="6"/>
  <c r="AV165" i="6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I165" i="6"/>
  <c r="AH165" i="6"/>
  <c r="AG165" i="6"/>
  <c r="AF165" i="6"/>
  <c r="AE165" i="6"/>
  <c r="AD165" i="6"/>
  <c r="AC165" i="6"/>
  <c r="AB165" i="6"/>
  <c r="AA165" i="6"/>
  <c r="Z165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D165" i="6"/>
  <c r="ME164" i="6"/>
  <c r="ME165" i="6" s="1"/>
  <c r="MD164" i="6"/>
  <c r="MD165" i="6" s="1"/>
  <c r="MC164" i="6"/>
  <c r="NG164" i="6" s="1"/>
  <c r="NG165" i="6" s="1"/>
  <c r="MB164" i="6"/>
  <c r="NF164" i="6" s="1"/>
  <c r="MA164" i="6"/>
  <c r="MA165" i="6" s="1"/>
  <c r="LZ164" i="6"/>
  <c r="LZ165" i="6" s="1"/>
  <c r="LY164" i="6"/>
  <c r="LY165" i="6" s="1"/>
  <c r="LX164" i="6"/>
  <c r="LX165" i="6" s="1"/>
  <c r="LW164" i="6"/>
  <c r="LW165" i="6" s="1"/>
  <c r="LV164" i="6"/>
  <c r="LV165" i="6" s="1"/>
  <c r="MY162" i="6"/>
  <c r="MX162" i="6"/>
  <c r="MW162" i="6"/>
  <c r="MW175" i="6" s="1"/>
  <c r="MW179" i="6" s="1"/>
  <c r="MW185" i="6" s="1"/>
  <c r="MV162" i="6"/>
  <c r="MU162" i="6"/>
  <c r="MT162" i="6"/>
  <c r="MS162" i="6"/>
  <c r="MR162" i="6"/>
  <c r="MQ162" i="6"/>
  <c r="MP162" i="6"/>
  <c r="MO162" i="6"/>
  <c r="MN162" i="6"/>
  <c r="MM162" i="6"/>
  <c r="ML162" i="6"/>
  <c r="MK162" i="6"/>
  <c r="MJ162" i="6"/>
  <c r="MI162" i="6"/>
  <c r="MH162" i="6"/>
  <c r="MG162" i="6"/>
  <c r="MF162" i="6"/>
  <c r="LU162" i="6"/>
  <c r="LT162" i="6"/>
  <c r="LT175" i="6" s="1"/>
  <c r="LT179" i="6" s="1"/>
  <c r="LT185" i="6" s="1"/>
  <c r="LS162" i="6"/>
  <c r="LR162" i="6"/>
  <c r="LQ162" i="6"/>
  <c r="LP162" i="6"/>
  <c r="LP175" i="6" s="1"/>
  <c r="LP179" i="6" s="1"/>
  <c r="LP185" i="6" s="1"/>
  <c r="LO162" i="6"/>
  <c r="LN162" i="6"/>
  <c r="LM162" i="6"/>
  <c r="LL162" i="6"/>
  <c r="LL175" i="6" s="1"/>
  <c r="LL179" i="6" s="1"/>
  <c r="LL185" i="6" s="1"/>
  <c r="LK162" i="6"/>
  <c r="LJ162" i="6"/>
  <c r="LI162" i="6"/>
  <c r="LH162" i="6"/>
  <c r="LH175" i="6" s="1"/>
  <c r="LH179" i="6" s="1"/>
  <c r="LH185" i="6" s="1"/>
  <c r="LG162" i="6"/>
  <c r="LF162" i="6"/>
  <c r="LE162" i="6"/>
  <c r="LE175" i="6" s="1"/>
  <c r="LD162" i="6"/>
  <c r="LD175" i="6" s="1"/>
  <c r="LD179" i="6" s="1"/>
  <c r="LD185" i="6" s="1"/>
  <c r="LC162" i="6"/>
  <c r="LB162" i="6"/>
  <c r="LA162" i="6"/>
  <c r="KZ162" i="6"/>
  <c r="KZ175" i="6" s="1"/>
  <c r="KZ179" i="6" s="1"/>
  <c r="KZ185" i="6" s="1"/>
  <c r="KY162" i="6"/>
  <c r="KX162" i="6"/>
  <c r="KW162" i="6"/>
  <c r="KW175" i="6" s="1"/>
  <c r="KW179" i="6" s="1"/>
  <c r="KW185" i="6" s="1"/>
  <c r="KV162" i="6"/>
  <c r="KV175" i="6" s="1"/>
  <c r="KV179" i="6" s="1"/>
  <c r="KV185" i="6" s="1"/>
  <c r="KU162" i="6"/>
  <c r="KT162" i="6"/>
  <c r="KS162" i="6"/>
  <c r="KR162" i="6"/>
  <c r="KR175" i="6" s="1"/>
  <c r="KR179" i="6" s="1"/>
  <c r="KR185" i="6" s="1"/>
  <c r="KQ162" i="6"/>
  <c r="KP162" i="6"/>
  <c r="KO162" i="6"/>
  <c r="KN162" i="6"/>
  <c r="KN175" i="6" s="1"/>
  <c r="KN179" i="6" s="1"/>
  <c r="KN185" i="6" s="1"/>
  <c r="KM162" i="6"/>
  <c r="KL162" i="6"/>
  <c r="KK162" i="6"/>
  <c r="KJ162" i="6"/>
  <c r="KJ175" i="6" s="1"/>
  <c r="KJ179" i="6" s="1"/>
  <c r="KJ185" i="6" s="1"/>
  <c r="KI162" i="6"/>
  <c r="KH162" i="6"/>
  <c r="KG162" i="6"/>
  <c r="KF162" i="6"/>
  <c r="KF175" i="6" s="1"/>
  <c r="KF179" i="6" s="1"/>
  <c r="KF185" i="6" s="1"/>
  <c r="KE162" i="6"/>
  <c r="KD162" i="6"/>
  <c r="KC162" i="6"/>
  <c r="KB162" i="6"/>
  <c r="KB175" i="6" s="1"/>
  <c r="KB179" i="6" s="1"/>
  <c r="KB185" i="6" s="1"/>
  <c r="KA162" i="6"/>
  <c r="JZ162" i="6"/>
  <c r="JY162" i="6"/>
  <c r="JX162" i="6"/>
  <c r="JX175" i="6" s="1"/>
  <c r="JX179" i="6" s="1"/>
  <c r="JX185" i="6" s="1"/>
  <c r="JW162" i="6"/>
  <c r="JV162" i="6"/>
  <c r="JU162" i="6"/>
  <c r="JT162" i="6"/>
  <c r="JS162" i="6"/>
  <c r="JR162" i="6"/>
  <c r="JQ162" i="6"/>
  <c r="JP162" i="6"/>
  <c r="JO162" i="6"/>
  <c r="JN162" i="6"/>
  <c r="JM162" i="6"/>
  <c r="JL162" i="6"/>
  <c r="JK162" i="6"/>
  <c r="JJ162" i="6"/>
  <c r="JI162" i="6"/>
  <c r="JH162" i="6"/>
  <c r="JG162" i="6"/>
  <c r="JF162" i="6"/>
  <c r="JE162" i="6"/>
  <c r="JD162" i="6"/>
  <c r="JC162" i="6"/>
  <c r="JB162" i="6"/>
  <c r="JA162" i="6"/>
  <c r="IZ162" i="6"/>
  <c r="IZ175" i="6" s="1"/>
  <c r="IZ179" i="6" s="1"/>
  <c r="IZ185" i="6" s="1"/>
  <c r="IY162" i="6"/>
  <c r="IX162" i="6"/>
  <c r="IW162" i="6"/>
  <c r="IV162" i="6"/>
  <c r="IV175" i="6" s="1"/>
  <c r="IV179" i="6" s="1"/>
  <c r="IV185" i="6" s="1"/>
  <c r="IU162" i="6"/>
  <c r="IT162" i="6"/>
  <c r="IS162" i="6"/>
  <c r="IR162" i="6"/>
  <c r="IR175" i="6" s="1"/>
  <c r="IR179" i="6" s="1"/>
  <c r="IR185" i="6" s="1"/>
  <c r="IQ162" i="6"/>
  <c r="IP162" i="6"/>
  <c r="IO162" i="6"/>
  <c r="IN162" i="6"/>
  <c r="IN175" i="6" s="1"/>
  <c r="IN179" i="6" s="1"/>
  <c r="IN185" i="6" s="1"/>
  <c r="IM162" i="6"/>
  <c r="IL162" i="6"/>
  <c r="IK162" i="6"/>
  <c r="IJ162" i="6"/>
  <c r="IJ175" i="6" s="1"/>
  <c r="IJ179" i="6" s="1"/>
  <c r="IJ185" i="6" s="1"/>
  <c r="II162" i="6"/>
  <c r="IH162" i="6"/>
  <c r="IG162" i="6"/>
  <c r="IF162" i="6"/>
  <c r="IF175" i="6" s="1"/>
  <c r="IF179" i="6" s="1"/>
  <c r="IF185" i="6" s="1"/>
  <c r="IE162" i="6"/>
  <c r="ID162" i="6"/>
  <c r="IC162" i="6"/>
  <c r="IB162" i="6"/>
  <c r="IB175" i="6" s="1"/>
  <c r="IB179" i="6" s="1"/>
  <c r="IB185" i="6" s="1"/>
  <c r="IA162" i="6"/>
  <c r="HZ162" i="6"/>
  <c r="HY162" i="6"/>
  <c r="HX162" i="6"/>
  <c r="HX175" i="6" s="1"/>
  <c r="HX179" i="6" s="1"/>
  <c r="HX185" i="6" s="1"/>
  <c r="HW162" i="6"/>
  <c r="HV162" i="6"/>
  <c r="HU162" i="6"/>
  <c r="HT162" i="6"/>
  <c r="HT175" i="6" s="1"/>
  <c r="HT179" i="6" s="1"/>
  <c r="HT185" i="6" s="1"/>
  <c r="HS162" i="6"/>
  <c r="HR162" i="6"/>
  <c r="HQ162" i="6"/>
  <c r="HP162" i="6"/>
  <c r="HP175" i="6" s="1"/>
  <c r="HP179" i="6" s="1"/>
  <c r="HP185" i="6" s="1"/>
  <c r="HO162" i="6"/>
  <c r="HN162" i="6"/>
  <c r="HM162" i="6"/>
  <c r="HL162" i="6"/>
  <c r="HL175" i="6" s="1"/>
  <c r="HL179" i="6" s="1"/>
  <c r="HL185" i="6" s="1"/>
  <c r="HK162" i="6"/>
  <c r="HJ162" i="6"/>
  <c r="HI162" i="6"/>
  <c r="HH162" i="6"/>
  <c r="HH175" i="6" s="1"/>
  <c r="HH179" i="6" s="1"/>
  <c r="HH185" i="6" s="1"/>
  <c r="HG162" i="6"/>
  <c r="HF162" i="6"/>
  <c r="HE162" i="6"/>
  <c r="HD162" i="6"/>
  <c r="HC162" i="6"/>
  <c r="HB162" i="6"/>
  <c r="HA162" i="6"/>
  <c r="GZ162" i="6"/>
  <c r="GY162" i="6"/>
  <c r="GX162" i="6"/>
  <c r="GW162" i="6"/>
  <c r="GV162" i="6"/>
  <c r="GU162" i="6"/>
  <c r="GT162" i="6"/>
  <c r="GS162" i="6"/>
  <c r="GR162" i="6"/>
  <c r="GR175" i="6" s="1"/>
  <c r="GR179" i="6" s="1"/>
  <c r="GR185" i="6" s="1"/>
  <c r="GQ162" i="6"/>
  <c r="GP162" i="6"/>
  <c r="GO162" i="6"/>
  <c r="GN162" i="6"/>
  <c r="GN175" i="6" s="1"/>
  <c r="GN179" i="6" s="1"/>
  <c r="GN185" i="6" s="1"/>
  <c r="GM162" i="6"/>
  <c r="GL162" i="6"/>
  <c r="GK162" i="6"/>
  <c r="GJ162" i="6"/>
  <c r="GI162" i="6"/>
  <c r="GH162" i="6"/>
  <c r="GG162" i="6"/>
  <c r="GF162" i="6"/>
  <c r="GE162" i="6"/>
  <c r="GD162" i="6"/>
  <c r="GC162" i="6"/>
  <c r="GB162" i="6"/>
  <c r="GA162" i="6"/>
  <c r="FZ162" i="6"/>
  <c r="FY162" i="6"/>
  <c r="FX162" i="6"/>
  <c r="FX175" i="6" s="1"/>
  <c r="FX179" i="6" s="1"/>
  <c r="FX185" i="6" s="1"/>
  <c r="FW162" i="6"/>
  <c r="FV162" i="6"/>
  <c r="FU162" i="6"/>
  <c r="FT162" i="6"/>
  <c r="FT175" i="6" s="1"/>
  <c r="FT179" i="6" s="1"/>
  <c r="FT185" i="6" s="1"/>
  <c r="FS162" i="6"/>
  <c r="FR162" i="6"/>
  <c r="FQ162" i="6"/>
  <c r="FP162" i="6"/>
  <c r="FP175" i="6" s="1"/>
  <c r="FP179" i="6" s="1"/>
  <c r="FP185" i="6" s="1"/>
  <c r="FO162" i="6"/>
  <c r="FN162" i="6"/>
  <c r="FM162" i="6"/>
  <c r="FL162" i="6"/>
  <c r="FL175" i="6" s="1"/>
  <c r="FL179" i="6" s="1"/>
  <c r="FL185" i="6" s="1"/>
  <c r="FK162" i="6"/>
  <c r="FJ162" i="6"/>
  <c r="FI162" i="6"/>
  <c r="FH162" i="6"/>
  <c r="FH175" i="6" s="1"/>
  <c r="FH179" i="6" s="1"/>
  <c r="FH185" i="6" s="1"/>
  <c r="FG162" i="6"/>
  <c r="FF162" i="6"/>
  <c r="FE162" i="6"/>
  <c r="FD162" i="6"/>
  <c r="FD175" i="6" s="1"/>
  <c r="FD179" i="6" s="1"/>
  <c r="FD185" i="6" s="1"/>
  <c r="FC162" i="6"/>
  <c r="FB162" i="6"/>
  <c r="FA162" i="6"/>
  <c r="EZ162" i="6"/>
  <c r="EZ175" i="6" s="1"/>
  <c r="EZ179" i="6" s="1"/>
  <c r="EZ185" i="6" s="1"/>
  <c r="EY162" i="6"/>
  <c r="EX162" i="6"/>
  <c r="EW162" i="6"/>
  <c r="EV162" i="6"/>
  <c r="EV175" i="6" s="1"/>
  <c r="EV179" i="6" s="1"/>
  <c r="EV185" i="6" s="1"/>
  <c r="EU162" i="6"/>
  <c r="ET162" i="6"/>
  <c r="ES162" i="6"/>
  <c r="ER162" i="6"/>
  <c r="ER175" i="6" s="1"/>
  <c r="ER179" i="6" s="1"/>
  <c r="ER185" i="6" s="1"/>
  <c r="EQ162" i="6"/>
  <c r="EP162" i="6"/>
  <c r="EO162" i="6"/>
  <c r="EN162" i="6"/>
  <c r="EN175" i="6" s="1"/>
  <c r="EN179" i="6" s="1"/>
  <c r="EN185" i="6" s="1"/>
  <c r="EM162" i="6"/>
  <c r="EL162" i="6"/>
  <c r="EK162" i="6"/>
  <c r="EJ162" i="6"/>
  <c r="EJ175" i="6" s="1"/>
  <c r="EJ179" i="6" s="1"/>
  <c r="EJ185" i="6" s="1"/>
  <c r="EI162" i="6"/>
  <c r="EH162" i="6"/>
  <c r="EG162" i="6"/>
  <c r="EF162" i="6"/>
  <c r="EF175" i="6" s="1"/>
  <c r="EF179" i="6" s="1"/>
  <c r="EF185" i="6" s="1"/>
  <c r="EE162" i="6"/>
  <c r="ED162" i="6"/>
  <c r="EC162" i="6"/>
  <c r="EB162" i="6"/>
  <c r="EB175" i="6" s="1"/>
  <c r="EB179" i="6" s="1"/>
  <c r="EB185" i="6" s="1"/>
  <c r="EA162" i="6"/>
  <c r="DZ162" i="6"/>
  <c r="DY162" i="6"/>
  <c r="DX162" i="6"/>
  <c r="DX175" i="6" s="1"/>
  <c r="DX179" i="6" s="1"/>
  <c r="DX185" i="6" s="1"/>
  <c r="DW162" i="6"/>
  <c r="DV162" i="6"/>
  <c r="DU162" i="6"/>
  <c r="DT162" i="6"/>
  <c r="DT175" i="6" s="1"/>
  <c r="DT179" i="6" s="1"/>
  <c r="DT185" i="6" s="1"/>
  <c r="DS162" i="6"/>
  <c r="DR162" i="6"/>
  <c r="DQ162" i="6"/>
  <c r="DP162" i="6"/>
  <c r="DP175" i="6" s="1"/>
  <c r="DP179" i="6" s="1"/>
  <c r="DP185" i="6" s="1"/>
  <c r="DO162" i="6"/>
  <c r="DN162" i="6"/>
  <c r="DM162" i="6"/>
  <c r="DL162" i="6"/>
  <c r="DL175" i="6" s="1"/>
  <c r="DL179" i="6" s="1"/>
  <c r="DL185" i="6" s="1"/>
  <c r="DK162" i="6"/>
  <c r="DJ162" i="6"/>
  <c r="DI162" i="6"/>
  <c r="DH162" i="6"/>
  <c r="DH175" i="6" s="1"/>
  <c r="DH179" i="6" s="1"/>
  <c r="DH185" i="6" s="1"/>
  <c r="DG162" i="6"/>
  <c r="DF162" i="6"/>
  <c r="DE162" i="6"/>
  <c r="DD162" i="6"/>
  <c r="DD175" i="6" s="1"/>
  <c r="DD179" i="6" s="1"/>
  <c r="DD185" i="6" s="1"/>
  <c r="DC162" i="6"/>
  <c r="DB162" i="6"/>
  <c r="DA162" i="6"/>
  <c r="CZ162" i="6"/>
  <c r="CZ175" i="6" s="1"/>
  <c r="CZ179" i="6" s="1"/>
  <c r="CZ185" i="6" s="1"/>
  <c r="CY162" i="6"/>
  <c r="CX162" i="6"/>
  <c r="CW162" i="6"/>
  <c r="CV162" i="6"/>
  <c r="CV175" i="6" s="1"/>
  <c r="CU162" i="6"/>
  <c r="CT162" i="6"/>
  <c r="CS162" i="6"/>
  <c r="CR162" i="6"/>
  <c r="CR175" i="6" s="1"/>
  <c r="CQ162" i="6"/>
  <c r="CP162" i="6"/>
  <c r="CO162" i="6"/>
  <c r="CN162" i="6"/>
  <c r="CN175" i="6" s="1"/>
  <c r="CN179" i="6" s="1"/>
  <c r="CN185" i="6" s="1"/>
  <c r="CM162" i="6"/>
  <c r="CL162" i="6"/>
  <c r="CK162" i="6"/>
  <c r="CJ162" i="6"/>
  <c r="CJ175" i="6" s="1"/>
  <c r="CJ179" i="6" s="1"/>
  <c r="CJ185" i="6" s="1"/>
  <c r="CI162" i="6"/>
  <c r="CH162" i="6"/>
  <c r="CG162" i="6"/>
  <c r="CF162" i="6"/>
  <c r="CF175" i="6" s="1"/>
  <c r="CF179" i="6" s="1"/>
  <c r="CF185" i="6" s="1"/>
  <c r="CE162" i="6"/>
  <c r="CD162" i="6"/>
  <c r="CC162" i="6"/>
  <c r="CB162" i="6"/>
  <c r="CB175" i="6" s="1"/>
  <c r="CB179" i="6" s="1"/>
  <c r="CB185" i="6" s="1"/>
  <c r="CA162" i="6"/>
  <c r="BZ162" i="6"/>
  <c r="BY162" i="6"/>
  <c r="BX162" i="6"/>
  <c r="BX175" i="6" s="1"/>
  <c r="BX179" i="6" s="1"/>
  <c r="BX185" i="6" s="1"/>
  <c r="BW162" i="6"/>
  <c r="BV162" i="6"/>
  <c r="BU162" i="6"/>
  <c r="BT162" i="6"/>
  <c r="BT175" i="6" s="1"/>
  <c r="BT179" i="6" s="1"/>
  <c r="BT185" i="6" s="1"/>
  <c r="BS162" i="6"/>
  <c r="BR162" i="6"/>
  <c r="BQ162" i="6"/>
  <c r="BP162" i="6"/>
  <c r="BP175" i="6" s="1"/>
  <c r="BP179" i="6" s="1"/>
  <c r="BP185" i="6" s="1"/>
  <c r="BO162" i="6"/>
  <c r="BN162" i="6"/>
  <c r="BM162" i="6"/>
  <c r="BL162" i="6"/>
  <c r="BL175" i="6" s="1"/>
  <c r="BL179" i="6" s="1"/>
  <c r="BL185" i="6" s="1"/>
  <c r="BK162" i="6"/>
  <c r="BJ162" i="6"/>
  <c r="BI162" i="6"/>
  <c r="BH162" i="6"/>
  <c r="BG162" i="6"/>
  <c r="BF162" i="6"/>
  <c r="BE162" i="6"/>
  <c r="BD162" i="6"/>
  <c r="BC162" i="6"/>
  <c r="BB162" i="6"/>
  <c r="BA162" i="6"/>
  <c r="AZ162" i="6"/>
  <c r="AY162" i="6"/>
  <c r="AX162" i="6"/>
  <c r="AW162" i="6"/>
  <c r="AV162" i="6"/>
  <c r="AU162" i="6"/>
  <c r="AT162" i="6"/>
  <c r="AS162" i="6"/>
  <c r="AR162" i="6"/>
  <c r="AQ162" i="6"/>
  <c r="AP162" i="6"/>
  <c r="AO162" i="6"/>
  <c r="AN162" i="6"/>
  <c r="AM162" i="6"/>
  <c r="AL162" i="6"/>
  <c r="AK162" i="6"/>
  <c r="AJ162" i="6"/>
  <c r="AJ175" i="6" s="1"/>
  <c r="AJ179" i="6" s="1"/>
  <c r="AJ185" i="6" s="1"/>
  <c r="AI162" i="6"/>
  <c r="AH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D162" i="6"/>
  <c r="ME161" i="6"/>
  <c r="NI161" i="6" s="1"/>
  <c r="MD161" i="6"/>
  <c r="NH161" i="6" s="1"/>
  <c r="MC161" i="6"/>
  <c r="NG161" i="6" s="1"/>
  <c r="MB161" i="6"/>
  <c r="NF161" i="6" s="1"/>
  <c r="H27" i="2" s="1"/>
  <c r="MA161" i="6"/>
  <c r="NE161" i="6" s="1"/>
  <c r="LZ161" i="6"/>
  <c r="ND161" i="6" s="1"/>
  <c r="LY161" i="6"/>
  <c r="NC161" i="6" s="1"/>
  <c r="F27" i="2" s="1"/>
  <c r="LX161" i="6"/>
  <c r="NB161" i="6" s="1"/>
  <c r="LW161" i="6"/>
  <c r="NA161" i="6" s="1"/>
  <c r="LV161" i="6"/>
  <c r="MZ161" i="6" s="1"/>
  <c r="ME160" i="6"/>
  <c r="NI160" i="6" s="1"/>
  <c r="MD160" i="6"/>
  <c r="NH160" i="6" s="1"/>
  <c r="MC160" i="6"/>
  <c r="NG160" i="6" s="1"/>
  <c r="MB160" i="6"/>
  <c r="NF160" i="6" s="1"/>
  <c r="H26" i="2" s="1"/>
  <c r="MA160" i="6"/>
  <c r="NE160" i="6" s="1"/>
  <c r="LZ160" i="6"/>
  <c r="ND160" i="6" s="1"/>
  <c r="LY160" i="6"/>
  <c r="NC160" i="6" s="1"/>
  <c r="F26" i="2" s="1"/>
  <c r="LX160" i="6"/>
  <c r="NB160" i="6" s="1"/>
  <c r="LW160" i="6"/>
  <c r="NA160" i="6" s="1"/>
  <c r="LV160" i="6"/>
  <c r="MZ160" i="6" s="1"/>
  <c r="ME159" i="6"/>
  <c r="NI159" i="6" s="1"/>
  <c r="MD159" i="6"/>
  <c r="NH159" i="6" s="1"/>
  <c r="MC159" i="6"/>
  <c r="NG159" i="6" s="1"/>
  <c r="MB159" i="6"/>
  <c r="NF159" i="6" s="1"/>
  <c r="H25" i="2" s="1"/>
  <c r="MA159" i="6"/>
  <c r="NE159" i="6" s="1"/>
  <c r="LZ159" i="6"/>
  <c r="ND159" i="6" s="1"/>
  <c r="LY159" i="6"/>
  <c r="NC159" i="6" s="1"/>
  <c r="F25" i="2" s="1"/>
  <c r="LX159" i="6"/>
  <c r="NB159" i="6" s="1"/>
  <c r="LW159" i="6"/>
  <c r="NA159" i="6" s="1"/>
  <c r="LV159" i="6"/>
  <c r="MZ159" i="6" s="1"/>
  <c r="ME158" i="6"/>
  <c r="NI158" i="6" s="1"/>
  <c r="MD158" i="6"/>
  <c r="NH158" i="6" s="1"/>
  <c r="MC158" i="6"/>
  <c r="NG158" i="6" s="1"/>
  <c r="MB158" i="6"/>
  <c r="NF158" i="6" s="1"/>
  <c r="H24" i="2" s="1"/>
  <c r="MA158" i="6"/>
  <c r="NE158" i="6" s="1"/>
  <c r="LZ158" i="6"/>
  <c r="ND158" i="6" s="1"/>
  <c r="LY158" i="6"/>
  <c r="NC158" i="6" s="1"/>
  <c r="F24" i="2" s="1"/>
  <c r="LX158" i="6"/>
  <c r="NB158" i="6" s="1"/>
  <c r="LW158" i="6"/>
  <c r="NA158" i="6" s="1"/>
  <c r="LV158" i="6"/>
  <c r="MZ158" i="6" s="1"/>
  <c r="ME157" i="6"/>
  <c r="MD157" i="6"/>
  <c r="NH157" i="6" s="1"/>
  <c r="MC157" i="6"/>
  <c r="NG157" i="6" s="1"/>
  <c r="MB157" i="6"/>
  <c r="MA157" i="6"/>
  <c r="LZ157" i="6"/>
  <c r="ND157" i="6" s="1"/>
  <c r="LY157" i="6"/>
  <c r="NC157" i="6" s="1"/>
  <c r="F23" i="2" s="1"/>
  <c r="LX157" i="6"/>
  <c r="LW157" i="6"/>
  <c r="NA157" i="6" s="1"/>
  <c r="LV157" i="6"/>
  <c r="GH121" i="6"/>
  <c r="GG121" i="6"/>
  <c r="ME104" i="6"/>
  <c r="NI104" i="6" s="1"/>
  <c r="MD104" i="6"/>
  <c r="NH104" i="6" s="1"/>
  <c r="MC104" i="6"/>
  <c r="NG104" i="6" s="1"/>
  <c r="MB104" i="6"/>
  <c r="NF104" i="6" s="1"/>
  <c r="N51" i="214" s="1"/>
  <c r="K51" i="214" s="1"/>
  <c r="MA104" i="6"/>
  <c r="NE104" i="6" s="1"/>
  <c r="LZ104" i="6"/>
  <c r="ND104" i="6" s="1"/>
  <c r="LY104" i="6"/>
  <c r="NC104" i="6" s="1"/>
  <c r="F129" i="1" s="1"/>
  <c r="LX104" i="6"/>
  <c r="NB104" i="6" s="1"/>
  <c r="LW104" i="6"/>
  <c r="NA104" i="6" s="1"/>
  <c r="LV104" i="6"/>
  <c r="MZ104" i="6" s="1"/>
  <c r="MY102" i="6"/>
  <c r="MX102" i="6"/>
  <c r="MW102" i="6"/>
  <c r="MV102" i="6"/>
  <c r="MU102" i="6"/>
  <c r="MT102" i="6"/>
  <c r="MS102" i="6"/>
  <c r="MR102" i="6"/>
  <c r="MQ102" i="6"/>
  <c r="MP102" i="6"/>
  <c r="MO102" i="6"/>
  <c r="MN102" i="6"/>
  <c r="MM102" i="6"/>
  <c r="ML102" i="6"/>
  <c r="MK102" i="6"/>
  <c r="MJ102" i="6"/>
  <c r="MI102" i="6"/>
  <c r="MH102" i="6"/>
  <c r="MG102" i="6"/>
  <c r="MF102" i="6"/>
  <c r="LU102" i="6"/>
  <c r="LT102" i="6"/>
  <c r="LS102" i="6"/>
  <c r="LR102" i="6"/>
  <c r="LQ102" i="6"/>
  <c r="LP102" i="6"/>
  <c r="LO102" i="6"/>
  <c r="LN102" i="6"/>
  <c r="LM102" i="6"/>
  <c r="LL102" i="6"/>
  <c r="LK102" i="6"/>
  <c r="LJ102" i="6"/>
  <c r="LI102" i="6"/>
  <c r="LH102" i="6"/>
  <c r="LG102" i="6"/>
  <c r="LF102" i="6"/>
  <c r="LE102" i="6"/>
  <c r="LD102" i="6"/>
  <c r="LC102" i="6"/>
  <c r="LB102" i="6"/>
  <c r="LA102" i="6"/>
  <c r="KZ102" i="6"/>
  <c r="KY102" i="6"/>
  <c r="KX102" i="6"/>
  <c r="KW102" i="6"/>
  <c r="KV102" i="6"/>
  <c r="KU102" i="6"/>
  <c r="KT102" i="6"/>
  <c r="KS102" i="6"/>
  <c r="KR102" i="6"/>
  <c r="KQ102" i="6"/>
  <c r="KP102" i="6"/>
  <c r="KO102" i="6"/>
  <c r="KN102" i="6"/>
  <c r="KM102" i="6"/>
  <c r="KL102" i="6"/>
  <c r="KK102" i="6"/>
  <c r="KJ102" i="6"/>
  <c r="KI102" i="6"/>
  <c r="KH102" i="6"/>
  <c r="KG102" i="6"/>
  <c r="KF102" i="6"/>
  <c r="KE102" i="6"/>
  <c r="KD102" i="6"/>
  <c r="KC102" i="6"/>
  <c r="KB102" i="6"/>
  <c r="KA102" i="6"/>
  <c r="JZ102" i="6"/>
  <c r="JY102" i="6"/>
  <c r="JX102" i="6"/>
  <c r="JW102" i="6"/>
  <c r="JV102" i="6"/>
  <c r="JU102" i="6"/>
  <c r="JT102" i="6"/>
  <c r="JS102" i="6"/>
  <c r="JR102" i="6"/>
  <c r="JQ102" i="6"/>
  <c r="JP102" i="6"/>
  <c r="JO102" i="6"/>
  <c r="JN102" i="6"/>
  <c r="JM102" i="6"/>
  <c r="JL102" i="6"/>
  <c r="JK102" i="6"/>
  <c r="JJ102" i="6"/>
  <c r="JI102" i="6"/>
  <c r="JH102" i="6"/>
  <c r="JG102" i="6"/>
  <c r="JF102" i="6"/>
  <c r="JE102" i="6"/>
  <c r="JD102" i="6"/>
  <c r="JC102" i="6"/>
  <c r="JB102" i="6"/>
  <c r="JA102" i="6"/>
  <c r="IZ102" i="6"/>
  <c r="IY102" i="6"/>
  <c r="IX102" i="6"/>
  <c r="IW102" i="6"/>
  <c r="IV102" i="6"/>
  <c r="IU102" i="6"/>
  <c r="IT102" i="6"/>
  <c r="IS102" i="6"/>
  <c r="IR102" i="6"/>
  <c r="IQ102" i="6"/>
  <c r="IP102" i="6"/>
  <c r="IO102" i="6"/>
  <c r="IN102" i="6"/>
  <c r="IM102" i="6"/>
  <c r="IL102" i="6"/>
  <c r="IK102" i="6"/>
  <c r="IJ102" i="6"/>
  <c r="II102" i="6"/>
  <c r="IH102" i="6"/>
  <c r="IG102" i="6"/>
  <c r="IF102" i="6"/>
  <c r="IE102" i="6"/>
  <c r="ID102" i="6"/>
  <c r="IC102" i="6"/>
  <c r="IB102" i="6"/>
  <c r="IA102" i="6"/>
  <c r="HZ102" i="6"/>
  <c r="HY102" i="6"/>
  <c r="HX102" i="6"/>
  <c r="HW102" i="6"/>
  <c r="HV102" i="6"/>
  <c r="HU102" i="6"/>
  <c r="HT102" i="6"/>
  <c r="HS102" i="6"/>
  <c r="HR102" i="6"/>
  <c r="HQ102" i="6"/>
  <c r="HP102" i="6"/>
  <c r="HO102" i="6"/>
  <c r="HN102" i="6"/>
  <c r="HM102" i="6"/>
  <c r="HL102" i="6"/>
  <c r="HK102" i="6"/>
  <c r="HJ102" i="6"/>
  <c r="HI102" i="6"/>
  <c r="HH102" i="6"/>
  <c r="HG102" i="6"/>
  <c r="HF102" i="6"/>
  <c r="HE102" i="6"/>
  <c r="HD102" i="6"/>
  <c r="HC102" i="6"/>
  <c r="HB102" i="6"/>
  <c r="HA102" i="6"/>
  <c r="GZ102" i="6"/>
  <c r="GY102" i="6"/>
  <c r="GX102" i="6"/>
  <c r="GW102" i="6"/>
  <c r="GV102" i="6"/>
  <c r="GU102" i="6"/>
  <c r="GT102" i="6"/>
  <c r="GS102" i="6"/>
  <c r="GR102" i="6"/>
  <c r="GQ102" i="6"/>
  <c r="GP102" i="6"/>
  <c r="GO102" i="6"/>
  <c r="GN102" i="6"/>
  <c r="GM102" i="6"/>
  <c r="GL102" i="6"/>
  <c r="GK102" i="6"/>
  <c r="GJ102" i="6"/>
  <c r="GI102" i="6"/>
  <c r="GH102" i="6"/>
  <c r="GG102" i="6"/>
  <c r="GF102" i="6"/>
  <c r="GE102" i="6"/>
  <c r="GD102" i="6"/>
  <c r="GC102" i="6"/>
  <c r="GB102" i="6"/>
  <c r="GA102" i="6"/>
  <c r="FZ102" i="6"/>
  <c r="FY102" i="6"/>
  <c r="FX102" i="6"/>
  <c r="FW102" i="6"/>
  <c r="FV102" i="6"/>
  <c r="FU102" i="6"/>
  <c r="FT102" i="6"/>
  <c r="FS102" i="6"/>
  <c r="FR102" i="6"/>
  <c r="FQ102" i="6"/>
  <c r="FP102" i="6"/>
  <c r="FO102" i="6"/>
  <c r="FN102" i="6"/>
  <c r="FM102" i="6"/>
  <c r="FL102" i="6"/>
  <c r="FK102" i="6"/>
  <c r="FJ102" i="6"/>
  <c r="FI102" i="6"/>
  <c r="FH102" i="6"/>
  <c r="FG102" i="6"/>
  <c r="FF102" i="6"/>
  <c r="FE102" i="6"/>
  <c r="FD102" i="6"/>
  <c r="FC102" i="6"/>
  <c r="FB102" i="6"/>
  <c r="FA102" i="6"/>
  <c r="EZ102" i="6"/>
  <c r="EY102" i="6"/>
  <c r="EX102" i="6"/>
  <c r="EW102" i="6"/>
  <c r="EV102" i="6"/>
  <c r="EU102" i="6"/>
  <c r="ET102" i="6"/>
  <c r="ES102" i="6"/>
  <c r="ER102" i="6"/>
  <c r="EQ102" i="6"/>
  <c r="EP102" i="6"/>
  <c r="EO102" i="6"/>
  <c r="EN102" i="6"/>
  <c r="EM102" i="6"/>
  <c r="EL102" i="6"/>
  <c r="EK102" i="6"/>
  <c r="EJ102" i="6"/>
  <c r="EI102" i="6"/>
  <c r="EH102" i="6"/>
  <c r="EG102" i="6"/>
  <c r="EF102" i="6"/>
  <c r="EE102" i="6"/>
  <c r="ED102" i="6"/>
  <c r="EC102" i="6"/>
  <c r="EB102" i="6"/>
  <c r="EA102" i="6"/>
  <c r="DZ102" i="6"/>
  <c r="DY102" i="6"/>
  <c r="DX102" i="6"/>
  <c r="DW102" i="6"/>
  <c r="DV102" i="6"/>
  <c r="DU102" i="6"/>
  <c r="DT102" i="6"/>
  <c r="DS102" i="6"/>
  <c r="DR102" i="6"/>
  <c r="DQ102" i="6"/>
  <c r="DP102" i="6"/>
  <c r="DO102" i="6"/>
  <c r="DN102" i="6"/>
  <c r="DM102" i="6"/>
  <c r="DL102" i="6"/>
  <c r="DK102" i="6"/>
  <c r="DJ102" i="6"/>
  <c r="DI102" i="6"/>
  <c r="DH102" i="6"/>
  <c r="DG102" i="6"/>
  <c r="DF102" i="6"/>
  <c r="DE102" i="6"/>
  <c r="DD102" i="6"/>
  <c r="DC102" i="6"/>
  <c r="DB102" i="6"/>
  <c r="DA102" i="6"/>
  <c r="CZ102" i="6"/>
  <c r="CY102" i="6"/>
  <c r="CX102" i="6"/>
  <c r="CW102" i="6"/>
  <c r="CV102" i="6"/>
  <c r="CU102" i="6"/>
  <c r="CT102" i="6"/>
  <c r="CS102" i="6"/>
  <c r="CR102" i="6"/>
  <c r="CQ102" i="6"/>
  <c r="CP102" i="6"/>
  <c r="CO102" i="6"/>
  <c r="CN102" i="6"/>
  <c r="CM102" i="6"/>
  <c r="CL102" i="6"/>
  <c r="CK102" i="6"/>
  <c r="CJ102" i="6"/>
  <c r="CI102" i="6"/>
  <c r="CH102" i="6"/>
  <c r="CG102" i="6"/>
  <c r="CF102" i="6"/>
  <c r="CE102" i="6"/>
  <c r="CD102" i="6"/>
  <c r="CC102" i="6"/>
  <c r="CB102" i="6"/>
  <c r="CA102" i="6"/>
  <c r="BZ102" i="6"/>
  <c r="BY102" i="6"/>
  <c r="BX102" i="6"/>
  <c r="BW102" i="6"/>
  <c r="BV102" i="6"/>
  <c r="BU102" i="6"/>
  <c r="BT102" i="6"/>
  <c r="BS102" i="6"/>
  <c r="BR102" i="6"/>
  <c r="BQ102" i="6"/>
  <c r="BP102" i="6"/>
  <c r="BO102" i="6"/>
  <c r="BN102" i="6"/>
  <c r="BM102" i="6"/>
  <c r="BL102" i="6"/>
  <c r="BK102" i="6"/>
  <c r="BJ102" i="6"/>
  <c r="BI102" i="6"/>
  <c r="BH102" i="6"/>
  <c r="BG102" i="6"/>
  <c r="BF102" i="6"/>
  <c r="BE102" i="6"/>
  <c r="BD102" i="6"/>
  <c r="BC102" i="6"/>
  <c r="BB102" i="6"/>
  <c r="BA102" i="6"/>
  <c r="AZ102" i="6"/>
  <c r="AY102" i="6"/>
  <c r="AX102" i="6"/>
  <c r="AW102" i="6"/>
  <c r="AV102" i="6"/>
  <c r="AU102" i="6"/>
  <c r="AT102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ME101" i="6"/>
  <c r="NI101" i="6" s="1"/>
  <c r="MD101" i="6"/>
  <c r="NH101" i="6" s="1"/>
  <c r="MC101" i="6"/>
  <c r="NG101" i="6" s="1"/>
  <c r="MB101" i="6"/>
  <c r="NF101" i="6" s="1"/>
  <c r="MA101" i="6"/>
  <c r="NE101" i="6" s="1"/>
  <c r="LZ101" i="6"/>
  <c r="ND101" i="6" s="1"/>
  <c r="LY101" i="6"/>
  <c r="NC101" i="6" s="1"/>
  <c r="LX101" i="6"/>
  <c r="NB101" i="6" s="1"/>
  <c r="LW101" i="6"/>
  <c r="NA101" i="6" s="1"/>
  <c r="LV101" i="6"/>
  <c r="MZ101" i="6" s="1"/>
  <c r="ME100" i="6"/>
  <c r="NI100" i="6" s="1"/>
  <c r="MD100" i="6"/>
  <c r="NH100" i="6" s="1"/>
  <c r="MC100" i="6"/>
  <c r="NG100" i="6" s="1"/>
  <c r="MB100" i="6"/>
  <c r="NF100" i="6" s="1"/>
  <c r="H125" i="1" s="1"/>
  <c r="N49" i="214" s="1"/>
  <c r="K49" i="214" s="1"/>
  <c r="MA100" i="6"/>
  <c r="NE100" i="6" s="1"/>
  <c r="LZ100" i="6"/>
  <c r="ND100" i="6" s="1"/>
  <c r="LY100" i="6"/>
  <c r="NC100" i="6" s="1"/>
  <c r="F125" i="1" s="1"/>
  <c r="LX100" i="6"/>
  <c r="NB100" i="6" s="1"/>
  <c r="LW100" i="6"/>
  <c r="NA100" i="6" s="1"/>
  <c r="LV100" i="6"/>
  <c r="MZ100" i="6" s="1"/>
  <c r="ME99" i="6"/>
  <c r="NI99" i="6" s="1"/>
  <c r="MD99" i="6"/>
  <c r="NH99" i="6" s="1"/>
  <c r="MC99" i="6"/>
  <c r="NG99" i="6" s="1"/>
  <c r="MB99" i="6"/>
  <c r="NF99" i="6" s="1"/>
  <c r="H124" i="1" s="1"/>
  <c r="N48" i="214" s="1"/>
  <c r="K48" i="214" s="1"/>
  <c r="MA99" i="6"/>
  <c r="NE99" i="6" s="1"/>
  <c r="LZ99" i="6"/>
  <c r="ND99" i="6" s="1"/>
  <c r="LY99" i="6"/>
  <c r="NC99" i="6" s="1"/>
  <c r="F124" i="1" s="1"/>
  <c r="I124" i="1" s="1"/>
  <c r="LX99" i="6"/>
  <c r="NB99" i="6" s="1"/>
  <c r="LW99" i="6"/>
  <c r="NA99" i="6" s="1"/>
  <c r="LV99" i="6"/>
  <c r="MZ99" i="6" s="1"/>
  <c r="ME98" i="6"/>
  <c r="NI98" i="6" s="1"/>
  <c r="MD98" i="6"/>
  <c r="MC98" i="6"/>
  <c r="NG98" i="6" s="1"/>
  <c r="MB98" i="6"/>
  <c r="NF98" i="6" s="1"/>
  <c r="H123" i="1" s="1"/>
  <c r="N47" i="214" s="1"/>
  <c r="K47" i="214" s="1"/>
  <c r="MA98" i="6"/>
  <c r="NE98" i="6" s="1"/>
  <c r="LZ98" i="6"/>
  <c r="ND98" i="6" s="1"/>
  <c r="LY98" i="6"/>
  <c r="NC98" i="6" s="1"/>
  <c r="F123" i="1" s="1"/>
  <c r="LX98" i="6"/>
  <c r="NB98" i="6" s="1"/>
  <c r="LW98" i="6"/>
  <c r="NA98" i="6" s="1"/>
  <c r="LV98" i="6"/>
  <c r="MZ98" i="6" s="1"/>
  <c r="ME97" i="6"/>
  <c r="NI97" i="6" s="1"/>
  <c r="MD97" i="6"/>
  <c r="NH97" i="6" s="1"/>
  <c r="MC97" i="6"/>
  <c r="MB97" i="6"/>
  <c r="MA97" i="6"/>
  <c r="LZ97" i="6"/>
  <c r="LY97" i="6"/>
  <c r="LX97" i="6"/>
  <c r="LW97" i="6"/>
  <c r="NA97" i="6" s="1"/>
  <c r="LV97" i="6"/>
  <c r="MZ97" i="6" s="1"/>
  <c r="MY95" i="6"/>
  <c r="MX95" i="6"/>
  <c r="MW95" i="6"/>
  <c r="MV95" i="6"/>
  <c r="MU95" i="6"/>
  <c r="MT95" i="6"/>
  <c r="MS95" i="6"/>
  <c r="MR95" i="6"/>
  <c r="MQ95" i="6"/>
  <c r="MP95" i="6"/>
  <c r="MO95" i="6"/>
  <c r="MN95" i="6"/>
  <c r="MM95" i="6"/>
  <c r="ML95" i="6"/>
  <c r="MK95" i="6"/>
  <c r="MJ95" i="6"/>
  <c r="MI95" i="6"/>
  <c r="MH95" i="6"/>
  <c r="MG95" i="6"/>
  <c r="MF95" i="6"/>
  <c r="LU95" i="6"/>
  <c r="LT95" i="6"/>
  <c r="LS95" i="6"/>
  <c r="LR95" i="6"/>
  <c r="LQ95" i="6"/>
  <c r="LP95" i="6"/>
  <c r="LO95" i="6"/>
  <c r="LN95" i="6"/>
  <c r="LM95" i="6"/>
  <c r="LL95" i="6"/>
  <c r="LK95" i="6"/>
  <c r="LJ95" i="6"/>
  <c r="LI95" i="6"/>
  <c r="LH95" i="6"/>
  <c r="LG95" i="6"/>
  <c r="LF95" i="6"/>
  <c r="LE95" i="6"/>
  <c r="LD95" i="6"/>
  <c r="LC95" i="6"/>
  <c r="LB95" i="6"/>
  <c r="LA95" i="6"/>
  <c r="KZ95" i="6"/>
  <c r="KY95" i="6"/>
  <c r="KX95" i="6"/>
  <c r="KW95" i="6"/>
  <c r="KV95" i="6"/>
  <c r="KU95" i="6"/>
  <c r="KT95" i="6"/>
  <c r="KS95" i="6"/>
  <c r="KR95" i="6"/>
  <c r="KQ95" i="6"/>
  <c r="KP95" i="6"/>
  <c r="KO95" i="6"/>
  <c r="KN95" i="6"/>
  <c r="KM95" i="6"/>
  <c r="KL95" i="6"/>
  <c r="KK95" i="6"/>
  <c r="KJ95" i="6"/>
  <c r="KI95" i="6"/>
  <c r="KH95" i="6"/>
  <c r="KG95" i="6"/>
  <c r="KF95" i="6"/>
  <c r="KE95" i="6"/>
  <c r="KD95" i="6"/>
  <c r="KC95" i="6"/>
  <c r="KB95" i="6"/>
  <c r="KA95" i="6"/>
  <c r="JZ95" i="6"/>
  <c r="JY95" i="6"/>
  <c r="JX95" i="6"/>
  <c r="JW95" i="6"/>
  <c r="JV95" i="6"/>
  <c r="JU95" i="6"/>
  <c r="JT95" i="6"/>
  <c r="JS95" i="6"/>
  <c r="JR95" i="6"/>
  <c r="JQ95" i="6"/>
  <c r="JP95" i="6"/>
  <c r="JO95" i="6"/>
  <c r="JN95" i="6"/>
  <c r="JM95" i="6"/>
  <c r="JL95" i="6"/>
  <c r="JK95" i="6"/>
  <c r="JJ95" i="6"/>
  <c r="JI95" i="6"/>
  <c r="JH95" i="6"/>
  <c r="JG95" i="6"/>
  <c r="JF95" i="6"/>
  <c r="JE95" i="6"/>
  <c r="JD95" i="6"/>
  <c r="JC95" i="6"/>
  <c r="JB95" i="6"/>
  <c r="JA95" i="6"/>
  <c r="IZ95" i="6"/>
  <c r="IY95" i="6"/>
  <c r="IX95" i="6"/>
  <c r="IW95" i="6"/>
  <c r="IV95" i="6"/>
  <c r="IU95" i="6"/>
  <c r="IT95" i="6"/>
  <c r="IS95" i="6"/>
  <c r="IR95" i="6"/>
  <c r="IQ95" i="6"/>
  <c r="IP95" i="6"/>
  <c r="IO95" i="6"/>
  <c r="IN95" i="6"/>
  <c r="IM95" i="6"/>
  <c r="IL95" i="6"/>
  <c r="IK95" i="6"/>
  <c r="IJ95" i="6"/>
  <c r="II95" i="6"/>
  <c r="IH95" i="6"/>
  <c r="IG95" i="6"/>
  <c r="IF95" i="6"/>
  <c r="IE95" i="6"/>
  <c r="ID95" i="6"/>
  <c r="IC95" i="6"/>
  <c r="IB95" i="6"/>
  <c r="IA95" i="6"/>
  <c r="HZ95" i="6"/>
  <c r="HY95" i="6"/>
  <c r="HX95" i="6"/>
  <c r="HW95" i="6"/>
  <c r="HV95" i="6"/>
  <c r="HU95" i="6"/>
  <c r="HT95" i="6"/>
  <c r="HS95" i="6"/>
  <c r="HR95" i="6"/>
  <c r="HQ95" i="6"/>
  <c r="HP95" i="6"/>
  <c r="HO95" i="6"/>
  <c r="HN95" i="6"/>
  <c r="HM95" i="6"/>
  <c r="HL95" i="6"/>
  <c r="HK95" i="6"/>
  <c r="HJ95" i="6"/>
  <c r="HI95" i="6"/>
  <c r="HH95" i="6"/>
  <c r="HG95" i="6"/>
  <c r="HF95" i="6"/>
  <c r="HE95" i="6"/>
  <c r="HD95" i="6"/>
  <c r="HC95" i="6"/>
  <c r="HB95" i="6"/>
  <c r="HA95" i="6"/>
  <c r="GZ95" i="6"/>
  <c r="GY95" i="6"/>
  <c r="GX95" i="6"/>
  <c r="GW95" i="6"/>
  <c r="GV95" i="6"/>
  <c r="GU95" i="6"/>
  <c r="GT95" i="6"/>
  <c r="GS95" i="6"/>
  <c r="GR95" i="6"/>
  <c r="GQ95" i="6"/>
  <c r="GP95" i="6"/>
  <c r="GO95" i="6"/>
  <c r="GN95" i="6"/>
  <c r="GM95" i="6"/>
  <c r="GL95" i="6"/>
  <c r="GK95" i="6"/>
  <c r="GJ95" i="6"/>
  <c r="GI95" i="6"/>
  <c r="GH95" i="6"/>
  <c r="GG95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FH95" i="6"/>
  <c r="FG95" i="6"/>
  <c r="FF95" i="6"/>
  <c r="FE95" i="6"/>
  <c r="FD95" i="6"/>
  <c r="FC95" i="6"/>
  <c r="FB95" i="6"/>
  <c r="FA95" i="6"/>
  <c r="EZ95" i="6"/>
  <c r="EY95" i="6"/>
  <c r="EX95" i="6"/>
  <c r="EW95" i="6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DN95" i="6"/>
  <c r="DM95" i="6"/>
  <c r="DL95" i="6"/>
  <c r="DK95" i="6"/>
  <c r="DJ95" i="6"/>
  <c r="DI95" i="6"/>
  <c r="DH95" i="6"/>
  <c r="DG95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CH95" i="6"/>
  <c r="CG95" i="6"/>
  <c r="CF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O95" i="6"/>
  <c r="AN95" i="6"/>
  <c r="AM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ME94" i="6"/>
  <c r="NI94" i="6" s="1"/>
  <c r="MD94" i="6"/>
  <c r="NH94" i="6" s="1"/>
  <c r="MC94" i="6"/>
  <c r="NG94" i="6" s="1"/>
  <c r="MB94" i="6"/>
  <c r="NF94" i="6" s="1"/>
  <c r="H119" i="1" s="1"/>
  <c r="MA94" i="6"/>
  <c r="NE94" i="6" s="1"/>
  <c r="LZ94" i="6"/>
  <c r="ND94" i="6" s="1"/>
  <c r="LY94" i="6"/>
  <c r="NC94" i="6" s="1"/>
  <c r="F119" i="1" s="1"/>
  <c r="LX94" i="6"/>
  <c r="NB94" i="6" s="1"/>
  <c r="LW94" i="6"/>
  <c r="NA94" i="6" s="1"/>
  <c r="LV94" i="6"/>
  <c r="MZ94" i="6" s="1"/>
  <c r="ME93" i="6"/>
  <c r="NI93" i="6" s="1"/>
  <c r="MD93" i="6"/>
  <c r="NH93" i="6" s="1"/>
  <c r="MC93" i="6"/>
  <c r="NG93" i="6" s="1"/>
  <c r="MB93" i="6"/>
  <c r="NF93" i="6" s="1"/>
  <c r="H118" i="1" s="1"/>
  <c r="MA93" i="6"/>
  <c r="NE93" i="6" s="1"/>
  <c r="LZ93" i="6"/>
  <c r="ND93" i="6" s="1"/>
  <c r="LY93" i="6"/>
  <c r="NC93" i="6" s="1"/>
  <c r="F118" i="1" s="1"/>
  <c r="LX93" i="6"/>
  <c r="NB93" i="6" s="1"/>
  <c r="LW93" i="6"/>
  <c r="NA93" i="6" s="1"/>
  <c r="LV93" i="6"/>
  <c r="MZ93" i="6" s="1"/>
  <c r="ME92" i="6"/>
  <c r="NI92" i="6" s="1"/>
  <c r="MD92" i="6"/>
  <c r="NH92" i="6" s="1"/>
  <c r="MC92" i="6"/>
  <c r="NG92" i="6" s="1"/>
  <c r="MB92" i="6"/>
  <c r="NF92" i="6" s="1"/>
  <c r="H117" i="1" s="1"/>
  <c r="MA92" i="6"/>
  <c r="NE92" i="6" s="1"/>
  <c r="LZ92" i="6"/>
  <c r="ND92" i="6" s="1"/>
  <c r="LY92" i="6"/>
  <c r="NC92" i="6" s="1"/>
  <c r="F117" i="1" s="1"/>
  <c r="LX92" i="6"/>
  <c r="NB92" i="6" s="1"/>
  <c r="LW92" i="6"/>
  <c r="NA92" i="6" s="1"/>
  <c r="LV92" i="6"/>
  <c r="MZ92" i="6" s="1"/>
  <c r="ME91" i="6"/>
  <c r="NI91" i="6" s="1"/>
  <c r="MD91" i="6"/>
  <c r="NH91" i="6" s="1"/>
  <c r="MC91" i="6"/>
  <c r="NG91" i="6" s="1"/>
  <c r="MB91" i="6"/>
  <c r="NF91" i="6" s="1"/>
  <c r="MA91" i="6"/>
  <c r="NE91" i="6" s="1"/>
  <c r="LZ91" i="6"/>
  <c r="ND91" i="6" s="1"/>
  <c r="LY91" i="6"/>
  <c r="NC91" i="6" s="1"/>
  <c r="F116" i="1" s="1"/>
  <c r="K116" i="1" s="1"/>
  <c r="LX91" i="6"/>
  <c r="NB91" i="6" s="1"/>
  <c r="LW91" i="6"/>
  <c r="NA91" i="6" s="1"/>
  <c r="LV91" i="6"/>
  <c r="MZ91" i="6" s="1"/>
  <c r="ME90" i="6"/>
  <c r="NI90" i="6" s="1"/>
  <c r="MD90" i="6"/>
  <c r="NH90" i="6" s="1"/>
  <c r="MC90" i="6"/>
  <c r="NG90" i="6" s="1"/>
  <c r="MB90" i="6"/>
  <c r="NF90" i="6" s="1"/>
  <c r="MA90" i="6"/>
  <c r="NE90" i="6" s="1"/>
  <c r="LZ90" i="6"/>
  <c r="ND90" i="6" s="1"/>
  <c r="LY90" i="6"/>
  <c r="NC90" i="6" s="1"/>
  <c r="F115" i="1" s="1"/>
  <c r="K115" i="1" s="1"/>
  <c r="LX90" i="6"/>
  <c r="NB90" i="6" s="1"/>
  <c r="LW90" i="6"/>
  <c r="NA90" i="6" s="1"/>
  <c r="LV90" i="6"/>
  <c r="MZ90" i="6" s="1"/>
  <c r="ME89" i="6"/>
  <c r="NI89" i="6" s="1"/>
  <c r="MD89" i="6"/>
  <c r="NH89" i="6" s="1"/>
  <c r="MC89" i="6"/>
  <c r="NG89" i="6" s="1"/>
  <c r="MB89" i="6"/>
  <c r="NF89" i="6" s="1"/>
  <c r="MA89" i="6"/>
  <c r="NE89" i="6" s="1"/>
  <c r="LZ89" i="6"/>
  <c r="ND89" i="6" s="1"/>
  <c r="LY89" i="6"/>
  <c r="LX89" i="6"/>
  <c r="LW89" i="6"/>
  <c r="NA89" i="6" s="1"/>
  <c r="LV89" i="6"/>
  <c r="MZ89" i="6" s="1"/>
  <c r="ME88" i="6"/>
  <c r="MD88" i="6"/>
  <c r="MC88" i="6"/>
  <c r="MB88" i="6"/>
  <c r="MA88" i="6"/>
  <c r="LZ88" i="6"/>
  <c r="LY88" i="6"/>
  <c r="NC88" i="6" s="1"/>
  <c r="LX88" i="6"/>
  <c r="NB88" i="6" s="1"/>
  <c r="LW88" i="6"/>
  <c r="LV88" i="6"/>
  <c r="MY86" i="6"/>
  <c r="MX86" i="6"/>
  <c r="MW86" i="6"/>
  <c r="MV86" i="6"/>
  <c r="MU86" i="6"/>
  <c r="MT86" i="6"/>
  <c r="MS86" i="6"/>
  <c r="MR86" i="6"/>
  <c r="MQ86" i="6"/>
  <c r="MP86" i="6"/>
  <c r="MO86" i="6"/>
  <c r="MN86" i="6"/>
  <c r="MM86" i="6"/>
  <c r="ML86" i="6"/>
  <c r="MK86" i="6"/>
  <c r="MJ86" i="6"/>
  <c r="MI86" i="6"/>
  <c r="MH86" i="6"/>
  <c r="MG86" i="6"/>
  <c r="MF86" i="6"/>
  <c r="LU86" i="6"/>
  <c r="LT86" i="6"/>
  <c r="LS86" i="6"/>
  <c r="LR86" i="6"/>
  <c r="LQ86" i="6"/>
  <c r="LP86" i="6"/>
  <c r="LO86" i="6"/>
  <c r="LN86" i="6"/>
  <c r="LM86" i="6"/>
  <c r="LL86" i="6"/>
  <c r="LK86" i="6"/>
  <c r="LJ86" i="6"/>
  <c r="LI86" i="6"/>
  <c r="LH86" i="6"/>
  <c r="LG86" i="6"/>
  <c r="LF86" i="6"/>
  <c r="LE86" i="6"/>
  <c r="LD86" i="6"/>
  <c r="LC86" i="6"/>
  <c r="LB86" i="6"/>
  <c r="LA86" i="6"/>
  <c r="KZ86" i="6"/>
  <c r="KY86" i="6"/>
  <c r="KX86" i="6"/>
  <c r="KW86" i="6"/>
  <c r="KV86" i="6"/>
  <c r="KU86" i="6"/>
  <c r="KT86" i="6"/>
  <c r="KS86" i="6"/>
  <c r="KR86" i="6"/>
  <c r="KQ86" i="6"/>
  <c r="KP86" i="6"/>
  <c r="KO86" i="6"/>
  <c r="KN86" i="6"/>
  <c r="KM86" i="6"/>
  <c r="KL86" i="6"/>
  <c r="KK86" i="6"/>
  <c r="KJ86" i="6"/>
  <c r="KI86" i="6"/>
  <c r="KH86" i="6"/>
  <c r="KG86" i="6"/>
  <c r="KF86" i="6"/>
  <c r="KE86" i="6"/>
  <c r="KD86" i="6"/>
  <c r="KC86" i="6"/>
  <c r="KB86" i="6"/>
  <c r="KA86" i="6"/>
  <c r="JZ86" i="6"/>
  <c r="JY86" i="6"/>
  <c r="JX86" i="6"/>
  <c r="JW86" i="6"/>
  <c r="JV86" i="6"/>
  <c r="JU86" i="6"/>
  <c r="JT86" i="6"/>
  <c r="JS86" i="6"/>
  <c r="JR86" i="6"/>
  <c r="JQ86" i="6"/>
  <c r="JP86" i="6"/>
  <c r="JO86" i="6"/>
  <c r="JN86" i="6"/>
  <c r="JM86" i="6"/>
  <c r="JL86" i="6"/>
  <c r="JK86" i="6"/>
  <c r="JJ86" i="6"/>
  <c r="JI86" i="6"/>
  <c r="JH86" i="6"/>
  <c r="JG86" i="6"/>
  <c r="JF86" i="6"/>
  <c r="JE86" i="6"/>
  <c r="JD86" i="6"/>
  <c r="JC86" i="6"/>
  <c r="JB86" i="6"/>
  <c r="JA86" i="6"/>
  <c r="IZ86" i="6"/>
  <c r="IY86" i="6"/>
  <c r="IX86" i="6"/>
  <c r="IW86" i="6"/>
  <c r="IV86" i="6"/>
  <c r="IU86" i="6"/>
  <c r="IT86" i="6"/>
  <c r="IS86" i="6"/>
  <c r="IR86" i="6"/>
  <c r="IQ86" i="6"/>
  <c r="IP86" i="6"/>
  <c r="IO86" i="6"/>
  <c r="IN86" i="6"/>
  <c r="IM86" i="6"/>
  <c r="IL86" i="6"/>
  <c r="IK86" i="6"/>
  <c r="IJ86" i="6"/>
  <c r="II86" i="6"/>
  <c r="IH86" i="6"/>
  <c r="IG86" i="6"/>
  <c r="IF86" i="6"/>
  <c r="IE86" i="6"/>
  <c r="ID86" i="6"/>
  <c r="IC86" i="6"/>
  <c r="IB86" i="6"/>
  <c r="IA86" i="6"/>
  <c r="HZ86" i="6"/>
  <c r="HY86" i="6"/>
  <c r="HX86" i="6"/>
  <c r="HW86" i="6"/>
  <c r="HV86" i="6"/>
  <c r="HU86" i="6"/>
  <c r="HT86" i="6"/>
  <c r="HS86" i="6"/>
  <c r="HR86" i="6"/>
  <c r="HQ86" i="6"/>
  <c r="HP86" i="6"/>
  <c r="HO86" i="6"/>
  <c r="HN86" i="6"/>
  <c r="HM86" i="6"/>
  <c r="HL86" i="6"/>
  <c r="HK86" i="6"/>
  <c r="HJ86" i="6"/>
  <c r="HI86" i="6"/>
  <c r="HH86" i="6"/>
  <c r="HG86" i="6"/>
  <c r="HF86" i="6"/>
  <c r="HE86" i="6"/>
  <c r="HD86" i="6"/>
  <c r="HC86" i="6"/>
  <c r="HB86" i="6"/>
  <c r="HA86" i="6"/>
  <c r="GZ86" i="6"/>
  <c r="GY86" i="6"/>
  <c r="GX86" i="6"/>
  <c r="GW86" i="6"/>
  <c r="GV86" i="6"/>
  <c r="GU86" i="6"/>
  <c r="GT86" i="6"/>
  <c r="GS86" i="6"/>
  <c r="GR86" i="6"/>
  <c r="GQ86" i="6"/>
  <c r="GP86" i="6"/>
  <c r="GO86" i="6"/>
  <c r="GN86" i="6"/>
  <c r="GM86" i="6"/>
  <c r="GL86" i="6"/>
  <c r="GK86" i="6"/>
  <c r="GJ86" i="6"/>
  <c r="GI86" i="6"/>
  <c r="GH86" i="6"/>
  <c r="GG86" i="6"/>
  <c r="GF86" i="6"/>
  <c r="GE86" i="6"/>
  <c r="GD86" i="6"/>
  <c r="GC86" i="6"/>
  <c r="GB86" i="6"/>
  <c r="GA86" i="6"/>
  <c r="FZ86" i="6"/>
  <c r="FY86" i="6"/>
  <c r="FX86" i="6"/>
  <c r="FW86" i="6"/>
  <c r="FV86" i="6"/>
  <c r="FU86" i="6"/>
  <c r="FT86" i="6"/>
  <c r="FS86" i="6"/>
  <c r="FR86" i="6"/>
  <c r="FQ86" i="6"/>
  <c r="FP86" i="6"/>
  <c r="FO86" i="6"/>
  <c r="FN86" i="6"/>
  <c r="FM86" i="6"/>
  <c r="FL86" i="6"/>
  <c r="FK86" i="6"/>
  <c r="FJ86" i="6"/>
  <c r="FI86" i="6"/>
  <c r="FH86" i="6"/>
  <c r="FG86" i="6"/>
  <c r="FF86" i="6"/>
  <c r="FE86" i="6"/>
  <c r="FD86" i="6"/>
  <c r="FC86" i="6"/>
  <c r="FB86" i="6"/>
  <c r="FA86" i="6"/>
  <c r="EZ86" i="6"/>
  <c r="EY86" i="6"/>
  <c r="EX86" i="6"/>
  <c r="EW86" i="6"/>
  <c r="EV86" i="6"/>
  <c r="EU86" i="6"/>
  <c r="ET86" i="6"/>
  <c r="ES86" i="6"/>
  <c r="ER86" i="6"/>
  <c r="EQ86" i="6"/>
  <c r="EP86" i="6"/>
  <c r="EO86" i="6"/>
  <c r="EN86" i="6"/>
  <c r="EM86" i="6"/>
  <c r="EL86" i="6"/>
  <c r="EK86" i="6"/>
  <c r="EJ86" i="6"/>
  <c r="EI86" i="6"/>
  <c r="EH86" i="6"/>
  <c r="EG86" i="6"/>
  <c r="EF86" i="6"/>
  <c r="EE86" i="6"/>
  <c r="ED86" i="6"/>
  <c r="EC86" i="6"/>
  <c r="EB86" i="6"/>
  <c r="EA86" i="6"/>
  <c r="DZ86" i="6"/>
  <c r="DY86" i="6"/>
  <c r="DX86" i="6"/>
  <c r="DW86" i="6"/>
  <c r="DV86" i="6"/>
  <c r="DU86" i="6"/>
  <c r="DT86" i="6"/>
  <c r="DS86" i="6"/>
  <c r="DR86" i="6"/>
  <c r="DQ86" i="6"/>
  <c r="DP86" i="6"/>
  <c r="DO86" i="6"/>
  <c r="DN86" i="6"/>
  <c r="DM86" i="6"/>
  <c r="DL86" i="6"/>
  <c r="DK86" i="6"/>
  <c r="DJ86" i="6"/>
  <c r="DI86" i="6"/>
  <c r="DH86" i="6"/>
  <c r="DG86" i="6"/>
  <c r="DF86" i="6"/>
  <c r="DE86" i="6"/>
  <c r="DD86" i="6"/>
  <c r="DC86" i="6"/>
  <c r="DB86" i="6"/>
  <c r="DA86" i="6"/>
  <c r="CZ86" i="6"/>
  <c r="CY86" i="6"/>
  <c r="CX86" i="6"/>
  <c r="CW86" i="6"/>
  <c r="CV86" i="6"/>
  <c r="CU86" i="6"/>
  <c r="CT86" i="6"/>
  <c r="CS86" i="6"/>
  <c r="CR86" i="6"/>
  <c r="CQ86" i="6"/>
  <c r="CP86" i="6"/>
  <c r="CO86" i="6"/>
  <c r="CN86" i="6"/>
  <c r="CM86" i="6"/>
  <c r="CL86" i="6"/>
  <c r="CK86" i="6"/>
  <c r="CJ86" i="6"/>
  <c r="CI86" i="6"/>
  <c r="CH86" i="6"/>
  <c r="CG86" i="6"/>
  <c r="CF86" i="6"/>
  <c r="CE86" i="6"/>
  <c r="CD86" i="6"/>
  <c r="CC86" i="6"/>
  <c r="CB86" i="6"/>
  <c r="CA86" i="6"/>
  <c r="BZ86" i="6"/>
  <c r="BY86" i="6"/>
  <c r="BX86" i="6"/>
  <c r="BW86" i="6"/>
  <c r="BV86" i="6"/>
  <c r="BU86" i="6"/>
  <c r="BT86" i="6"/>
  <c r="BS86" i="6"/>
  <c r="BR86" i="6"/>
  <c r="BQ86" i="6"/>
  <c r="BP86" i="6"/>
  <c r="BO86" i="6"/>
  <c r="BN86" i="6"/>
  <c r="BM86" i="6"/>
  <c r="BL86" i="6"/>
  <c r="BK86" i="6"/>
  <c r="BJ86" i="6"/>
  <c r="BI86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ME85" i="6"/>
  <c r="NI85" i="6" s="1"/>
  <c r="MD85" i="6"/>
  <c r="NH85" i="6" s="1"/>
  <c r="NG85" i="6"/>
  <c r="MB85" i="6"/>
  <c r="NF85" i="6" s="1"/>
  <c r="MA85" i="6"/>
  <c r="NE85" i="6" s="1"/>
  <c r="LZ85" i="6"/>
  <c r="ND85" i="6" s="1"/>
  <c r="LY85" i="6"/>
  <c r="NC85" i="6" s="1"/>
  <c r="LX85" i="6"/>
  <c r="NB85" i="6" s="1"/>
  <c r="LW85" i="6"/>
  <c r="NA85" i="6" s="1"/>
  <c r="LV85" i="6"/>
  <c r="MZ85" i="6" s="1"/>
  <c r="ME84" i="6"/>
  <c r="NI84" i="6" s="1"/>
  <c r="MD84" i="6"/>
  <c r="NH84" i="6" s="1"/>
  <c r="MC84" i="6"/>
  <c r="NG84" i="6" s="1"/>
  <c r="NF84" i="6"/>
  <c r="MA84" i="6"/>
  <c r="NE84" i="6" s="1"/>
  <c r="LZ84" i="6"/>
  <c r="ND84" i="6" s="1"/>
  <c r="LY84" i="6"/>
  <c r="NC84" i="6" s="1"/>
  <c r="LX84" i="6"/>
  <c r="NB84" i="6" s="1"/>
  <c r="LW84" i="6"/>
  <c r="NA84" i="6" s="1"/>
  <c r="LV84" i="6"/>
  <c r="MZ84" i="6" s="1"/>
  <c r="ME83" i="6"/>
  <c r="NI83" i="6" s="1"/>
  <c r="MD83" i="6"/>
  <c r="NH83" i="6" s="1"/>
  <c r="MC83" i="6"/>
  <c r="NG83" i="6" s="1"/>
  <c r="MB83" i="6"/>
  <c r="NF83" i="6" s="1"/>
  <c r="H107" i="1" s="1"/>
  <c r="MA83" i="6"/>
  <c r="NE83" i="6" s="1"/>
  <c r="LZ83" i="6"/>
  <c r="ND83" i="6" s="1"/>
  <c r="LY83" i="6"/>
  <c r="NC83" i="6" s="1"/>
  <c r="F107" i="1" s="1"/>
  <c r="I107" i="1" s="1"/>
  <c r="LX83" i="6"/>
  <c r="NB83" i="6" s="1"/>
  <c r="LW83" i="6"/>
  <c r="NA83" i="6" s="1"/>
  <c r="LV83" i="6"/>
  <c r="MZ83" i="6" s="1"/>
  <c r="ME82" i="6"/>
  <c r="NI82" i="6" s="1"/>
  <c r="MD82" i="6"/>
  <c r="NH82" i="6" s="1"/>
  <c r="MC82" i="6"/>
  <c r="NG82" i="6" s="1"/>
  <c r="MB82" i="6"/>
  <c r="NF82" i="6" s="1"/>
  <c r="H106" i="1" s="1"/>
  <c r="H18" i="215" s="1"/>
  <c r="MA82" i="6"/>
  <c r="NE82" i="6" s="1"/>
  <c r="LZ82" i="6"/>
  <c r="ND82" i="6" s="1"/>
  <c r="LY82" i="6"/>
  <c r="NC82" i="6" s="1"/>
  <c r="F106" i="1" s="1"/>
  <c r="J106" i="1" s="1"/>
  <c r="LX82" i="6"/>
  <c r="NB82" i="6" s="1"/>
  <c r="LW82" i="6"/>
  <c r="NA82" i="6" s="1"/>
  <c r="LV82" i="6"/>
  <c r="MZ82" i="6" s="1"/>
  <c r="ME81" i="6"/>
  <c r="NI81" i="6" s="1"/>
  <c r="MD81" i="6"/>
  <c r="NH81" i="6" s="1"/>
  <c r="MC81" i="6"/>
  <c r="NG81" i="6" s="1"/>
  <c r="MB81" i="6"/>
  <c r="NF81" i="6" s="1"/>
  <c r="MA81" i="6"/>
  <c r="NE81" i="6" s="1"/>
  <c r="LZ81" i="6"/>
  <c r="ND81" i="6" s="1"/>
  <c r="LY81" i="6"/>
  <c r="NC81" i="6" s="1"/>
  <c r="LX81" i="6"/>
  <c r="NB81" i="6" s="1"/>
  <c r="LW81" i="6"/>
  <c r="NA81" i="6" s="1"/>
  <c r="LV81" i="6"/>
  <c r="MZ81" i="6" s="1"/>
  <c r="ME80" i="6"/>
  <c r="NI80" i="6" s="1"/>
  <c r="MD80" i="6"/>
  <c r="NH80" i="6" s="1"/>
  <c r="MC80" i="6"/>
  <c r="NG80" i="6" s="1"/>
  <c r="MB80" i="6"/>
  <c r="NF80" i="6" s="1"/>
  <c r="MA80" i="6"/>
  <c r="NE80" i="6" s="1"/>
  <c r="LZ80" i="6"/>
  <c r="ND80" i="6" s="1"/>
  <c r="LY80" i="6"/>
  <c r="NC80" i="6" s="1"/>
  <c r="LX80" i="6"/>
  <c r="NB80" i="6" s="1"/>
  <c r="LW80" i="6"/>
  <c r="NA80" i="6" s="1"/>
  <c r="LV80" i="6"/>
  <c r="MZ80" i="6" s="1"/>
  <c r="ME79" i="6"/>
  <c r="NI79" i="6" s="1"/>
  <c r="MD79" i="6"/>
  <c r="NH79" i="6" s="1"/>
  <c r="MC79" i="6"/>
  <c r="NG79" i="6" s="1"/>
  <c r="MB79" i="6"/>
  <c r="NF79" i="6" s="1"/>
  <c r="MA79" i="6"/>
  <c r="NE79" i="6" s="1"/>
  <c r="LZ79" i="6"/>
  <c r="ND79" i="6" s="1"/>
  <c r="LY79" i="6"/>
  <c r="NC79" i="6" s="1"/>
  <c r="LX79" i="6"/>
  <c r="NB79" i="6" s="1"/>
  <c r="LW79" i="6"/>
  <c r="NA79" i="6" s="1"/>
  <c r="LV79" i="6"/>
  <c r="MZ79" i="6" s="1"/>
  <c r="ME78" i="6"/>
  <c r="NI78" i="6" s="1"/>
  <c r="MD78" i="6"/>
  <c r="NH78" i="6" s="1"/>
  <c r="MC78" i="6"/>
  <c r="NG78" i="6" s="1"/>
  <c r="MB78" i="6"/>
  <c r="NF78" i="6" s="1"/>
  <c r="H104" i="1" s="1"/>
  <c r="H16" i="215" s="1"/>
  <c r="MA78" i="6"/>
  <c r="NE78" i="6" s="1"/>
  <c r="LZ78" i="6"/>
  <c r="ND78" i="6" s="1"/>
  <c r="LY78" i="6"/>
  <c r="NC78" i="6" s="1"/>
  <c r="F104" i="1" s="1"/>
  <c r="LX78" i="6"/>
  <c r="NB78" i="6" s="1"/>
  <c r="LW78" i="6"/>
  <c r="NA78" i="6" s="1"/>
  <c r="LV78" i="6"/>
  <c r="MZ78" i="6" s="1"/>
  <c r="ME77" i="6"/>
  <c r="NI77" i="6" s="1"/>
  <c r="MD77" i="6"/>
  <c r="NH77" i="6" s="1"/>
  <c r="MC77" i="6"/>
  <c r="NG77" i="6" s="1"/>
  <c r="MB77" i="6"/>
  <c r="NF77" i="6" s="1"/>
  <c r="H103" i="1" s="1"/>
  <c r="N44" i="214" s="1"/>
  <c r="K44" i="214" s="1"/>
  <c r="MA77" i="6"/>
  <c r="NE77" i="6" s="1"/>
  <c r="LZ77" i="6"/>
  <c r="ND77" i="6" s="1"/>
  <c r="LY77" i="6"/>
  <c r="NC77" i="6" s="1"/>
  <c r="F103" i="1" s="1"/>
  <c r="M44" i="214" s="1"/>
  <c r="J44" i="214" s="1"/>
  <c r="LX77" i="6"/>
  <c r="NB77" i="6" s="1"/>
  <c r="LW77" i="6"/>
  <c r="NA77" i="6" s="1"/>
  <c r="LV77" i="6"/>
  <c r="MZ77" i="6" s="1"/>
  <c r="NF76" i="6"/>
  <c r="H102" i="1" s="1"/>
  <c r="N43" i="214" s="1"/>
  <c r="K43" i="214" s="1"/>
  <c r="NE76" i="6"/>
  <c r="ME76" i="6"/>
  <c r="NI76" i="6" s="1"/>
  <c r="MD76" i="6"/>
  <c r="NH76" i="6" s="1"/>
  <c r="NG76" i="6"/>
  <c r="LZ76" i="6"/>
  <c r="ND76" i="6" s="1"/>
  <c r="LY76" i="6"/>
  <c r="NC76" i="6" s="1"/>
  <c r="F102" i="1" s="1"/>
  <c r="J102" i="1" s="1"/>
  <c r="LX76" i="6"/>
  <c r="NB76" i="6" s="1"/>
  <c r="LW76" i="6"/>
  <c r="NA76" i="6" s="1"/>
  <c r="LV76" i="6"/>
  <c r="MZ76" i="6" s="1"/>
  <c r="ME75" i="6"/>
  <c r="NI75" i="6" s="1"/>
  <c r="MD75" i="6"/>
  <c r="NH75" i="6" s="1"/>
  <c r="MC75" i="6"/>
  <c r="NG75" i="6" s="1"/>
  <c r="MB75" i="6"/>
  <c r="NF75" i="6" s="1"/>
  <c r="H101" i="1" s="1"/>
  <c r="MA75" i="6"/>
  <c r="NE75" i="6" s="1"/>
  <c r="LZ75" i="6"/>
  <c r="ND75" i="6" s="1"/>
  <c r="LY75" i="6"/>
  <c r="NC75" i="6" s="1"/>
  <c r="F101" i="1" s="1"/>
  <c r="LX75" i="6"/>
  <c r="NB75" i="6" s="1"/>
  <c r="LW75" i="6"/>
  <c r="NA75" i="6" s="1"/>
  <c r="LV75" i="6"/>
  <c r="MZ75" i="6" s="1"/>
  <c r="ME74" i="6"/>
  <c r="NI74" i="6" s="1"/>
  <c r="MD74" i="6"/>
  <c r="NH74" i="6" s="1"/>
  <c r="MC74" i="6"/>
  <c r="NG74" i="6" s="1"/>
  <c r="MB74" i="6"/>
  <c r="NF74" i="6" s="1"/>
  <c r="H100" i="1" s="1"/>
  <c r="N41" i="214" s="1"/>
  <c r="K41" i="214" s="1"/>
  <c r="MA74" i="6"/>
  <c r="NE74" i="6" s="1"/>
  <c r="LZ74" i="6"/>
  <c r="ND74" i="6" s="1"/>
  <c r="LY74" i="6"/>
  <c r="NC74" i="6" s="1"/>
  <c r="F100" i="1" s="1"/>
  <c r="LX74" i="6"/>
  <c r="NB74" i="6" s="1"/>
  <c r="LW74" i="6"/>
  <c r="NA74" i="6" s="1"/>
  <c r="LV74" i="6"/>
  <c r="MZ74" i="6" s="1"/>
  <c r="ME73" i="6"/>
  <c r="NI73" i="6" s="1"/>
  <c r="MD73" i="6"/>
  <c r="NH73" i="6" s="1"/>
  <c r="MC73" i="6"/>
  <c r="NG73" i="6" s="1"/>
  <c r="MB73" i="6"/>
  <c r="NF73" i="6" s="1"/>
  <c r="H99" i="1" s="1"/>
  <c r="N40" i="214" s="1"/>
  <c r="K40" i="214" s="1"/>
  <c r="MA73" i="6"/>
  <c r="NE73" i="6" s="1"/>
  <c r="LZ73" i="6"/>
  <c r="ND73" i="6" s="1"/>
  <c r="LY73" i="6"/>
  <c r="NC73" i="6" s="1"/>
  <c r="F99" i="1" s="1"/>
  <c r="I99" i="1" s="1"/>
  <c r="LX73" i="6"/>
  <c r="NB73" i="6" s="1"/>
  <c r="LW73" i="6"/>
  <c r="NA73" i="6" s="1"/>
  <c r="LV73" i="6"/>
  <c r="MZ73" i="6" s="1"/>
  <c r="ME72" i="6"/>
  <c r="NI72" i="6" s="1"/>
  <c r="MD72" i="6"/>
  <c r="NH72" i="6" s="1"/>
  <c r="MC72" i="6"/>
  <c r="NG72" i="6" s="1"/>
  <c r="MB72" i="6"/>
  <c r="NF72" i="6" s="1"/>
  <c r="MA72" i="6"/>
  <c r="NE72" i="6" s="1"/>
  <c r="LZ72" i="6"/>
  <c r="ND72" i="6" s="1"/>
  <c r="LY72" i="6"/>
  <c r="NC72" i="6" s="1"/>
  <c r="LX72" i="6"/>
  <c r="NB72" i="6" s="1"/>
  <c r="LW72" i="6"/>
  <c r="NA72" i="6" s="1"/>
  <c r="LV72" i="6"/>
  <c r="MZ72" i="6" s="1"/>
  <c r="ME71" i="6"/>
  <c r="NI71" i="6" s="1"/>
  <c r="MD71" i="6"/>
  <c r="NH71" i="6" s="1"/>
  <c r="MC71" i="6"/>
  <c r="NG71" i="6" s="1"/>
  <c r="MB71" i="6"/>
  <c r="NF71" i="6" s="1"/>
  <c r="MA71" i="6"/>
  <c r="NE71" i="6" s="1"/>
  <c r="LZ71" i="6"/>
  <c r="ND71" i="6" s="1"/>
  <c r="LY71" i="6"/>
  <c r="NC71" i="6" s="1"/>
  <c r="LX71" i="6"/>
  <c r="NB71" i="6" s="1"/>
  <c r="LW71" i="6"/>
  <c r="NA71" i="6" s="1"/>
  <c r="LV71" i="6"/>
  <c r="MZ71" i="6" s="1"/>
  <c r="ME70" i="6"/>
  <c r="NI70" i="6" s="1"/>
  <c r="MD70" i="6"/>
  <c r="NH70" i="6" s="1"/>
  <c r="MC70" i="6"/>
  <c r="NG70" i="6" s="1"/>
  <c r="MB70" i="6"/>
  <c r="NF70" i="6" s="1"/>
  <c r="MA70" i="6"/>
  <c r="NE70" i="6" s="1"/>
  <c r="LZ70" i="6"/>
  <c r="ND70" i="6" s="1"/>
  <c r="LY70" i="6"/>
  <c r="NC70" i="6" s="1"/>
  <c r="LX70" i="6"/>
  <c r="NB70" i="6" s="1"/>
  <c r="LW70" i="6"/>
  <c r="NA70" i="6" s="1"/>
  <c r="LV70" i="6"/>
  <c r="MZ70" i="6" s="1"/>
  <c r="ME69" i="6"/>
  <c r="NI69" i="6" s="1"/>
  <c r="MD69" i="6"/>
  <c r="NH69" i="6" s="1"/>
  <c r="MC69" i="6"/>
  <c r="NG69" i="6" s="1"/>
  <c r="MB69" i="6"/>
  <c r="NF69" i="6" s="1"/>
  <c r="MA69" i="6"/>
  <c r="NE69" i="6" s="1"/>
  <c r="LZ69" i="6"/>
  <c r="ND69" i="6" s="1"/>
  <c r="LY69" i="6"/>
  <c r="NC69" i="6" s="1"/>
  <c r="F97" i="1" s="1"/>
  <c r="LX69" i="6"/>
  <c r="NB69" i="6" s="1"/>
  <c r="LW69" i="6"/>
  <c r="NA69" i="6" s="1"/>
  <c r="LV69" i="6"/>
  <c r="MZ69" i="6" s="1"/>
  <c r="ME68" i="6"/>
  <c r="NI68" i="6" s="1"/>
  <c r="MD68" i="6"/>
  <c r="NH68" i="6" s="1"/>
  <c r="MC68" i="6"/>
  <c r="MB68" i="6"/>
  <c r="NF68" i="6" s="1"/>
  <c r="MA68" i="6"/>
  <c r="LZ68" i="6"/>
  <c r="ND68" i="6" s="1"/>
  <c r="LY68" i="6"/>
  <c r="NC68" i="6" s="1"/>
  <c r="F96" i="1" s="1"/>
  <c r="M38" i="214" s="1"/>
  <c r="J38" i="214" s="1"/>
  <c r="LX68" i="6"/>
  <c r="LW68" i="6"/>
  <c r="LV68" i="6"/>
  <c r="MZ68" i="6" s="1"/>
  <c r="MY66" i="6"/>
  <c r="MX66" i="6"/>
  <c r="MW66" i="6"/>
  <c r="MV66" i="6"/>
  <c r="MU66" i="6"/>
  <c r="MT66" i="6"/>
  <c r="MS66" i="6"/>
  <c r="MR66" i="6"/>
  <c r="MQ66" i="6"/>
  <c r="MP66" i="6"/>
  <c r="MO66" i="6"/>
  <c r="MN66" i="6"/>
  <c r="MM66" i="6"/>
  <c r="ML66" i="6"/>
  <c r="MK66" i="6"/>
  <c r="MJ66" i="6"/>
  <c r="MI66" i="6"/>
  <c r="MH66" i="6"/>
  <c r="MG66" i="6"/>
  <c r="MF66" i="6"/>
  <c r="LU66" i="6"/>
  <c r="LT66" i="6"/>
  <c r="LS66" i="6"/>
  <c r="LR66" i="6"/>
  <c r="LQ66" i="6"/>
  <c r="LP66" i="6"/>
  <c r="G36" i="172" s="1"/>
  <c r="LO66" i="6"/>
  <c r="LN66" i="6"/>
  <c r="LM66" i="6"/>
  <c r="LL66" i="6"/>
  <c r="LK66" i="6"/>
  <c r="LJ66" i="6"/>
  <c r="LI66" i="6"/>
  <c r="LH66" i="6"/>
  <c r="LG66" i="6"/>
  <c r="LF66" i="6"/>
  <c r="LE66" i="6"/>
  <c r="LD66" i="6"/>
  <c r="LC66" i="6"/>
  <c r="LB66" i="6"/>
  <c r="LA66" i="6"/>
  <c r="KZ66" i="6"/>
  <c r="KY66" i="6"/>
  <c r="KX66" i="6"/>
  <c r="KW66" i="6"/>
  <c r="KV66" i="6"/>
  <c r="KU66" i="6"/>
  <c r="KT66" i="6"/>
  <c r="KS66" i="6"/>
  <c r="KR66" i="6"/>
  <c r="KQ66" i="6"/>
  <c r="KP66" i="6"/>
  <c r="KO66" i="6"/>
  <c r="KN66" i="6"/>
  <c r="KM66" i="6"/>
  <c r="KL66" i="6"/>
  <c r="KK66" i="6"/>
  <c r="KJ66" i="6"/>
  <c r="KI66" i="6"/>
  <c r="KH66" i="6"/>
  <c r="KG66" i="6"/>
  <c r="KF66" i="6"/>
  <c r="KE66" i="6"/>
  <c r="KD66" i="6"/>
  <c r="KC66" i="6"/>
  <c r="KB66" i="6"/>
  <c r="KA66" i="6"/>
  <c r="JZ66" i="6"/>
  <c r="JY66" i="6"/>
  <c r="JX66" i="6"/>
  <c r="JW66" i="6"/>
  <c r="JV66" i="6"/>
  <c r="JU66" i="6"/>
  <c r="JT66" i="6"/>
  <c r="JS66" i="6"/>
  <c r="JR66" i="6"/>
  <c r="JQ66" i="6"/>
  <c r="JP66" i="6"/>
  <c r="JO66" i="6"/>
  <c r="JN66" i="6"/>
  <c r="JM66" i="6"/>
  <c r="JL66" i="6"/>
  <c r="JK66" i="6"/>
  <c r="JJ66" i="6"/>
  <c r="JI66" i="6"/>
  <c r="JH66" i="6"/>
  <c r="JG66" i="6"/>
  <c r="JF66" i="6"/>
  <c r="JE66" i="6"/>
  <c r="JD66" i="6"/>
  <c r="JC66" i="6"/>
  <c r="JB66" i="6"/>
  <c r="JA66" i="6"/>
  <c r="IZ66" i="6"/>
  <c r="IY66" i="6"/>
  <c r="IX66" i="6"/>
  <c r="IW66" i="6"/>
  <c r="IV66" i="6"/>
  <c r="IU66" i="6"/>
  <c r="IT66" i="6"/>
  <c r="IS66" i="6"/>
  <c r="IR66" i="6"/>
  <c r="IQ66" i="6"/>
  <c r="IP66" i="6"/>
  <c r="IO66" i="6"/>
  <c r="IN66" i="6"/>
  <c r="IM66" i="6"/>
  <c r="IL66" i="6"/>
  <c r="IK66" i="6"/>
  <c r="IJ66" i="6"/>
  <c r="II66" i="6"/>
  <c r="IH66" i="6"/>
  <c r="IG66" i="6"/>
  <c r="IF66" i="6"/>
  <c r="IE66" i="6"/>
  <c r="ID66" i="6"/>
  <c r="IC66" i="6"/>
  <c r="IB66" i="6"/>
  <c r="IA66" i="6"/>
  <c r="HZ66" i="6"/>
  <c r="HY66" i="6"/>
  <c r="HX66" i="6"/>
  <c r="HW66" i="6"/>
  <c r="HV66" i="6"/>
  <c r="HU66" i="6"/>
  <c r="HT66" i="6"/>
  <c r="HS66" i="6"/>
  <c r="HR66" i="6"/>
  <c r="HQ66" i="6"/>
  <c r="HP66" i="6"/>
  <c r="HO66" i="6"/>
  <c r="HN66" i="6"/>
  <c r="HM66" i="6"/>
  <c r="HL66" i="6"/>
  <c r="HK66" i="6"/>
  <c r="HJ66" i="6"/>
  <c r="HI66" i="6"/>
  <c r="HH66" i="6"/>
  <c r="HG66" i="6"/>
  <c r="HF66" i="6"/>
  <c r="HE66" i="6"/>
  <c r="HD66" i="6"/>
  <c r="HC66" i="6"/>
  <c r="HB66" i="6"/>
  <c r="HA66" i="6"/>
  <c r="GZ66" i="6"/>
  <c r="GY66" i="6"/>
  <c r="GX66" i="6"/>
  <c r="GW66" i="6"/>
  <c r="GV66" i="6"/>
  <c r="GU66" i="6"/>
  <c r="GT66" i="6"/>
  <c r="GS66" i="6"/>
  <c r="GR66" i="6"/>
  <c r="GQ66" i="6"/>
  <c r="GP66" i="6"/>
  <c r="GO66" i="6"/>
  <c r="GN66" i="6"/>
  <c r="GM66" i="6"/>
  <c r="GL66" i="6"/>
  <c r="GA66" i="6"/>
  <c r="FZ66" i="6"/>
  <c r="FY66" i="6"/>
  <c r="FX66" i="6"/>
  <c r="FW66" i="6"/>
  <c r="FV66" i="6"/>
  <c r="FU66" i="6"/>
  <c r="FT66" i="6"/>
  <c r="FS66" i="6"/>
  <c r="FR66" i="6"/>
  <c r="FQ66" i="6"/>
  <c r="FP66" i="6"/>
  <c r="FO66" i="6"/>
  <c r="FN66" i="6"/>
  <c r="FM66" i="6"/>
  <c r="FL66" i="6"/>
  <c r="FK66" i="6"/>
  <c r="FJ66" i="6"/>
  <c r="FI66" i="6"/>
  <c r="FH66" i="6"/>
  <c r="FG66" i="6"/>
  <c r="FF66" i="6"/>
  <c r="FE66" i="6"/>
  <c r="FD66" i="6"/>
  <c r="FC66" i="6"/>
  <c r="FB66" i="6"/>
  <c r="FA66" i="6"/>
  <c r="EZ66" i="6"/>
  <c r="EY66" i="6"/>
  <c r="EX66" i="6"/>
  <c r="EW66" i="6"/>
  <c r="EV66" i="6"/>
  <c r="EU66" i="6"/>
  <c r="ET66" i="6"/>
  <c r="ES66" i="6"/>
  <c r="ER66" i="6"/>
  <c r="EQ66" i="6"/>
  <c r="EP66" i="6"/>
  <c r="EO66" i="6"/>
  <c r="EN66" i="6"/>
  <c r="EM66" i="6"/>
  <c r="EL66" i="6"/>
  <c r="EK66" i="6"/>
  <c r="EJ66" i="6"/>
  <c r="EI66" i="6"/>
  <c r="EH66" i="6"/>
  <c r="EG66" i="6"/>
  <c r="EF66" i="6"/>
  <c r="EE66" i="6"/>
  <c r="ED66" i="6"/>
  <c r="EC66" i="6"/>
  <c r="EB66" i="6"/>
  <c r="EA66" i="6"/>
  <c r="DZ66" i="6"/>
  <c r="DY66" i="6"/>
  <c r="DX66" i="6"/>
  <c r="DW66" i="6"/>
  <c r="DV66" i="6"/>
  <c r="DU66" i="6"/>
  <c r="DT66" i="6"/>
  <c r="DS66" i="6"/>
  <c r="DR66" i="6"/>
  <c r="DQ66" i="6"/>
  <c r="DP66" i="6"/>
  <c r="DO66" i="6"/>
  <c r="DN66" i="6"/>
  <c r="DM66" i="6"/>
  <c r="DL66" i="6"/>
  <c r="DK66" i="6"/>
  <c r="DJ66" i="6"/>
  <c r="DI66" i="6"/>
  <c r="DH66" i="6"/>
  <c r="DG66" i="6"/>
  <c r="DF66" i="6"/>
  <c r="DE66" i="6"/>
  <c r="DD66" i="6"/>
  <c r="DC66" i="6"/>
  <c r="DB66" i="6"/>
  <c r="DA66" i="6"/>
  <c r="CZ66" i="6"/>
  <c r="CY66" i="6"/>
  <c r="CX66" i="6"/>
  <c r="CW66" i="6"/>
  <c r="CV66" i="6"/>
  <c r="CU66" i="6"/>
  <c r="CT66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E66" i="6"/>
  <c r="CD66" i="6"/>
  <c r="CC66" i="6"/>
  <c r="CB66" i="6"/>
  <c r="CA66" i="6"/>
  <c r="BZ66" i="6"/>
  <c r="BY66" i="6"/>
  <c r="BX66" i="6"/>
  <c r="BW66" i="6"/>
  <c r="BV66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V103" i="6" s="1"/>
  <c r="V105" i="6" s="1"/>
  <c r="U66" i="6"/>
  <c r="U103" i="6" s="1"/>
  <c r="U105" i="6" s="1"/>
  <c r="U183" i="6" s="1"/>
  <c r="T66" i="6"/>
  <c r="T103" i="6" s="1"/>
  <c r="T105" i="6" s="1"/>
  <c r="T183" i="6" s="1"/>
  <c r="S66" i="6"/>
  <c r="R66" i="6"/>
  <c r="Q66" i="6"/>
  <c r="Q103" i="6" s="1"/>
  <c r="Q105" i="6" s="1"/>
  <c r="P66" i="6"/>
  <c r="P103" i="6" s="1"/>
  <c r="P105" i="6" s="1"/>
  <c r="P183" i="6" s="1"/>
  <c r="O66" i="6"/>
  <c r="O103" i="6" s="1"/>
  <c r="O105" i="6" s="1"/>
  <c r="N66" i="6"/>
  <c r="N103" i="6" s="1"/>
  <c r="N105" i="6" s="1"/>
  <c r="N183" i="6" s="1"/>
  <c r="M66" i="6"/>
  <c r="L66" i="6"/>
  <c r="K66" i="6"/>
  <c r="J66" i="6"/>
  <c r="I66" i="6"/>
  <c r="H66" i="6"/>
  <c r="G66" i="6"/>
  <c r="F66" i="6"/>
  <c r="E66" i="6"/>
  <c r="D66" i="6"/>
  <c r="ME65" i="6"/>
  <c r="NI65" i="6" s="1"/>
  <c r="MD65" i="6"/>
  <c r="NH65" i="6" s="1"/>
  <c r="MC65" i="6"/>
  <c r="NG65" i="6" s="1"/>
  <c r="MB65" i="6"/>
  <c r="NF65" i="6" s="1"/>
  <c r="H92" i="1" s="1"/>
  <c r="MA65" i="6"/>
  <c r="NE65" i="6" s="1"/>
  <c r="LZ65" i="6"/>
  <c r="ND65" i="6" s="1"/>
  <c r="LY65" i="6"/>
  <c r="NC65" i="6" s="1"/>
  <c r="F92" i="1" s="1"/>
  <c r="K92" i="1" s="1"/>
  <c r="LX65" i="6"/>
  <c r="NB65" i="6" s="1"/>
  <c r="LW65" i="6"/>
  <c r="NA65" i="6" s="1"/>
  <c r="LV65" i="6"/>
  <c r="MZ65" i="6" s="1"/>
  <c r="ME64" i="6"/>
  <c r="NI64" i="6" s="1"/>
  <c r="MD64" i="6"/>
  <c r="NH64" i="6" s="1"/>
  <c r="MC64" i="6"/>
  <c r="NG64" i="6" s="1"/>
  <c r="MB64" i="6"/>
  <c r="NF64" i="6" s="1"/>
  <c r="H91" i="1" s="1"/>
  <c r="MA64" i="6"/>
  <c r="NE64" i="6" s="1"/>
  <c r="LZ64" i="6"/>
  <c r="ND64" i="6" s="1"/>
  <c r="LY64" i="6"/>
  <c r="NC64" i="6" s="1"/>
  <c r="F91" i="1" s="1"/>
  <c r="LX64" i="6"/>
  <c r="NB64" i="6" s="1"/>
  <c r="LW64" i="6"/>
  <c r="NA64" i="6" s="1"/>
  <c r="LV64" i="6"/>
  <c r="MZ64" i="6" s="1"/>
  <c r="ME63" i="6"/>
  <c r="NI63" i="6" s="1"/>
  <c r="MD63" i="6"/>
  <c r="NH63" i="6" s="1"/>
  <c r="MC63" i="6"/>
  <c r="NG63" i="6" s="1"/>
  <c r="MB63" i="6"/>
  <c r="NF63" i="6" s="1"/>
  <c r="H90" i="1" s="1"/>
  <c r="N37" i="214" s="1"/>
  <c r="K37" i="214" s="1"/>
  <c r="MA63" i="6"/>
  <c r="NE63" i="6" s="1"/>
  <c r="LZ63" i="6"/>
  <c r="ND63" i="6" s="1"/>
  <c r="LY63" i="6"/>
  <c r="NC63" i="6" s="1"/>
  <c r="F90" i="1" s="1"/>
  <c r="LX63" i="6"/>
  <c r="NB63" i="6" s="1"/>
  <c r="LW63" i="6"/>
  <c r="NA63" i="6" s="1"/>
  <c r="LV63" i="6"/>
  <c r="MZ63" i="6" s="1"/>
  <c r="ME62" i="6"/>
  <c r="NI62" i="6" s="1"/>
  <c r="MD62" i="6"/>
  <c r="NH62" i="6" s="1"/>
  <c r="MC62" i="6"/>
  <c r="NG62" i="6" s="1"/>
  <c r="MB62" i="6"/>
  <c r="NF62" i="6" s="1"/>
  <c r="H89" i="1" s="1"/>
  <c r="N36" i="214" s="1"/>
  <c r="K36" i="214" s="1"/>
  <c r="MA62" i="6"/>
  <c r="NE62" i="6" s="1"/>
  <c r="LZ62" i="6"/>
  <c r="ND62" i="6" s="1"/>
  <c r="LY62" i="6"/>
  <c r="NC62" i="6" s="1"/>
  <c r="F89" i="1" s="1"/>
  <c r="LX62" i="6"/>
  <c r="NB62" i="6" s="1"/>
  <c r="LW62" i="6"/>
  <c r="NA62" i="6" s="1"/>
  <c r="LV62" i="6"/>
  <c r="MZ62" i="6" s="1"/>
  <c r="ME61" i="6"/>
  <c r="NI61" i="6" s="1"/>
  <c r="MD61" i="6"/>
  <c r="NH61" i="6" s="1"/>
  <c r="MC61" i="6"/>
  <c r="NG61" i="6" s="1"/>
  <c r="MB61" i="6"/>
  <c r="NF61" i="6" s="1"/>
  <c r="H88" i="1" s="1"/>
  <c r="MA61" i="6"/>
  <c r="NE61" i="6" s="1"/>
  <c r="LZ61" i="6"/>
  <c r="ND61" i="6" s="1"/>
  <c r="LY61" i="6"/>
  <c r="NC61" i="6" s="1"/>
  <c r="F88" i="1" s="1"/>
  <c r="K88" i="1" s="1"/>
  <c r="LX61" i="6"/>
  <c r="NB61" i="6" s="1"/>
  <c r="LW61" i="6"/>
  <c r="NA61" i="6" s="1"/>
  <c r="LV61" i="6"/>
  <c r="MZ61" i="6" s="1"/>
  <c r="ME60" i="6"/>
  <c r="NI60" i="6" s="1"/>
  <c r="MD60" i="6"/>
  <c r="NH60" i="6" s="1"/>
  <c r="MC60" i="6"/>
  <c r="NG60" i="6" s="1"/>
  <c r="MB60" i="6"/>
  <c r="NF60" i="6" s="1"/>
  <c r="H87" i="1" s="1"/>
  <c r="MA60" i="6"/>
  <c r="NE60" i="6" s="1"/>
  <c r="LZ60" i="6"/>
  <c r="ND60" i="6" s="1"/>
  <c r="LY60" i="6"/>
  <c r="NC60" i="6" s="1"/>
  <c r="F87" i="1" s="1"/>
  <c r="LX60" i="6"/>
  <c r="NB60" i="6" s="1"/>
  <c r="LW60" i="6"/>
  <c r="NA60" i="6" s="1"/>
  <c r="LV60" i="6"/>
  <c r="MZ60" i="6" s="1"/>
  <c r="ME59" i="6"/>
  <c r="NI59" i="6" s="1"/>
  <c r="MD59" i="6"/>
  <c r="NH59" i="6" s="1"/>
  <c r="MC59" i="6"/>
  <c r="NG59" i="6" s="1"/>
  <c r="MB59" i="6"/>
  <c r="NF59" i="6" s="1"/>
  <c r="H86" i="1" s="1"/>
  <c r="MA59" i="6"/>
  <c r="NE59" i="6" s="1"/>
  <c r="LZ59" i="6"/>
  <c r="ND59" i="6" s="1"/>
  <c r="LY59" i="6"/>
  <c r="NC59" i="6" s="1"/>
  <c r="F86" i="1" s="1"/>
  <c r="LX59" i="6"/>
  <c r="NB59" i="6" s="1"/>
  <c r="LW59" i="6"/>
  <c r="NA59" i="6" s="1"/>
  <c r="LV59" i="6"/>
  <c r="MZ59" i="6" s="1"/>
  <c r="ME58" i="6"/>
  <c r="NI58" i="6" s="1"/>
  <c r="MD58" i="6"/>
  <c r="NH58" i="6" s="1"/>
  <c r="MC58" i="6"/>
  <c r="NG58" i="6" s="1"/>
  <c r="MB58" i="6"/>
  <c r="NF58" i="6" s="1"/>
  <c r="H85" i="1" s="1"/>
  <c r="MA58" i="6"/>
  <c r="NE58" i="6" s="1"/>
  <c r="LZ58" i="6"/>
  <c r="ND58" i="6" s="1"/>
  <c r="LY58" i="6"/>
  <c r="NC58" i="6" s="1"/>
  <c r="F85" i="1" s="1"/>
  <c r="LX58" i="6"/>
  <c r="NB58" i="6" s="1"/>
  <c r="LW58" i="6"/>
  <c r="NA58" i="6" s="1"/>
  <c r="LV58" i="6"/>
  <c r="MZ58" i="6" s="1"/>
  <c r="ME57" i="6"/>
  <c r="NI57" i="6" s="1"/>
  <c r="MD57" i="6"/>
  <c r="NH57" i="6" s="1"/>
  <c r="MC57" i="6"/>
  <c r="NG57" i="6" s="1"/>
  <c r="MB57" i="6"/>
  <c r="NF57" i="6" s="1"/>
  <c r="H84" i="1" s="1"/>
  <c r="MA57" i="6"/>
  <c r="NE57" i="6" s="1"/>
  <c r="LZ57" i="6"/>
  <c r="ND57" i="6" s="1"/>
  <c r="LY57" i="6"/>
  <c r="NC57" i="6" s="1"/>
  <c r="F84" i="1" s="1"/>
  <c r="K84" i="1" s="1"/>
  <c r="LX57" i="6"/>
  <c r="NB57" i="6" s="1"/>
  <c r="LW57" i="6"/>
  <c r="NA57" i="6" s="1"/>
  <c r="LV57" i="6"/>
  <c r="MZ57" i="6" s="1"/>
  <c r="ME56" i="6"/>
  <c r="NI56" i="6" s="1"/>
  <c r="MD56" i="6"/>
  <c r="NH56" i="6" s="1"/>
  <c r="MC56" i="6"/>
  <c r="NG56" i="6" s="1"/>
  <c r="MB56" i="6"/>
  <c r="NF56" i="6" s="1"/>
  <c r="H83" i="1" s="1"/>
  <c r="MA56" i="6"/>
  <c r="NE56" i="6" s="1"/>
  <c r="LZ56" i="6"/>
  <c r="ND56" i="6" s="1"/>
  <c r="LY56" i="6"/>
  <c r="NC56" i="6" s="1"/>
  <c r="F83" i="1" s="1"/>
  <c r="LX56" i="6"/>
  <c r="NB56" i="6" s="1"/>
  <c r="LW56" i="6"/>
  <c r="NA56" i="6" s="1"/>
  <c r="LV56" i="6"/>
  <c r="MZ56" i="6" s="1"/>
  <c r="ME55" i="6"/>
  <c r="NI55" i="6" s="1"/>
  <c r="MD55" i="6"/>
  <c r="NH55" i="6" s="1"/>
  <c r="MC55" i="6"/>
  <c r="NG55" i="6" s="1"/>
  <c r="MB55" i="6"/>
  <c r="NF55" i="6" s="1"/>
  <c r="H82" i="1" s="1"/>
  <c r="MA55" i="6"/>
  <c r="NE55" i="6" s="1"/>
  <c r="LZ55" i="6"/>
  <c r="ND55" i="6" s="1"/>
  <c r="LY55" i="6"/>
  <c r="NC55" i="6" s="1"/>
  <c r="F82" i="1" s="1"/>
  <c r="LX55" i="6"/>
  <c r="NB55" i="6" s="1"/>
  <c r="LW55" i="6"/>
  <c r="NA55" i="6" s="1"/>
  <c r="LV55" i="6"/>
  <c r="MZ55" i="6" s="1"/>
  <c r="ME54" i="6"/>
  <c r="NI54" i="6" s="1"/>
  <c r="MD54" i="6"/>
  <c r="NH54" i="6" s="1"/>
  <c r="MC54" i="6"/>
  <c r="NG54" i="6" s="1"/>
  <c r="MB54" i="6"/>
  <c r="NF54" i="6" s="1"/>
  <c r="H81" i="1" s="1"/>
  <c r="MA54" i="6"/>
  <c r="NE54" i="6" s="1"/>
  <c r="LZ54" i="6"/>
  <c r="ND54" i="6" s="1"/>
  <c r="LY54" i="6"/>
  <c r="NC54" i="6" s="1"/>
  <c r="F81" i="1" s="1"/>
  <c r="LX54" i="6"/>
  <c r="NB54" i="6" s="1"/>
  <c r="LW54" i="6"/>
  <c r="NA54" i="6" s="1"/>
  <c r="LV54" i="6"/>
  <c r="MZ54" i="6" s="1"/>
  <c r="ME53" i="6"/>
  <c r="NI53" i="6" s="1"/>
  <c r="MD53" i="6"/>
  <c r="NH53" i="6" s="1"/>
  <c r="MC53" i="6"/>
  <c r="NG53" i="6" s="1"/>
  <c r="MB53" i="6"/>
  <c r="NF53" i="6" s="1"/>
  <c r="H80" i="1" s="1"/>
  <c r="MA53" i="6"/>
  <c r="NE53" i="6" s="1"/>
  <c r="LZ53" i="6"/>
  <c r="ND53" i="6" s="1"/>
  <c r="LY53" i="6"/>
  <c r="NC53" i="6" s="1"/>
  <c r="F80" i="1" s="1"/>
  <c r="K80" i="1" s="1"/>
  <c r="LX53" i="6"/>
  <c r="NB53" i="6" s="1"/>
  <c r="LW53" i="6"/>
  <c r="NA53" i="6" s="1"/>
  <c r="LV53" i="6"/>
  <c r="MZ53" i="6" s="1"/>
  <c r="ME52" i="6"/>
  <c r="NI52" i="6" s="1"/>
  <c r="MD52" i="6"/>
  <c r="NH52" i="6" s="1"/>
  <c r="MC52" i="6"/>
  <c r="NG52" i="6" s="1"/>
  <c r="MB52" i="6"/>
  <c r="NF52" i="6" s="1"/>
  <c r="H79" i="1" s="1"/>
  <c r="MA52" i="6"/>
  <c r="NE52" i="6" s="1"/>
  <c r="LZ52" i="6"/>
  <c r="ND52" i="6" s="1"/>
  <c r="LY52" i="6"/>
  <c r="NC52" i="6" s="1"/>
  <c r="F79" i="1" s="1"/>
  <c r="LX52" i="6"/>
  <c r="NB52" i="6" s="1"/>
  <c r="LW52" i="6"/>
  <c r="NA52" i="6" s="1"/>
  <c r="LV52" i="6"/>
  <c r="MZ52" i="6" s="1"/>
  <c r="ME51" i="6"/>
  <c r="NI51" i="6" s="1"/>
  <c r="MD51" i="6"/>
  <c r="NH51" i="6" s="1"/>
  <c r="MC51" i="6"/>
  <c r="NG51" i="6" s="1"/>
  <c r="MB51" i="6"/>
  <c r="NF51" i="6" s="1"/>
  <c r="H78" i="1" s="1"/>
  <c r="MA51" i="6"/>
  <c r="NE51" i="6" s="1"/>
  <c r="LZ51" i="6"/>
  <c r="ND51" i="6" s="1"/>
  <c r="LY51" i="6"/>
  <c r="NC51" i="6" s="1"/>
  <c r="F78" i="1" s="1"/>
  <c r="LX51" i="6"/>
  <c r="NB51" i="6" s="1"/>
  <c r="LW51" i="6"/>
  <c r="NA51" i="6" s="1"/>
  <c r="LV51" i="6"/>
  <c r="MZ51" i="6" s="1"/>
  <c r="ME50" i="6"/>
  <c r="NI50" i="6" s="1"/>
  <c r="MD50" i="6"/>
  <c r="NH50" i="6" s="1"/>
  <c r="MC50" i="6"/>
  <c r="MB50" i="6"/>
  <c r="NF50" i="6" s="1"/>
  <c r="H77" i="1" s="1"/>
  <c r="N35" i="214" s="1"/>
  <c r="K35" i="214" s="1"/>
  <c r="MA50" i="6"/>
  <c r="NE50" i="6" s="1"/>
  <c r="LZ50" i="6"/>
  <c r="ND50" i="6" s="1"/>
  <c r="LY50" i="6"/>
  <c r="NC50" i="6" s="1"/>
  <c r="F77" i="1" s="1"/>
  <c r="LX50" i="6"/>
  <c r="NB50" i="6" s="1"/>
  <c r="LW50" i="6"/>
  <c r="NA50" i="6" s="1"/>
  <c r="LV50" i="6"/>
  <c r="MZ50" i="6" s="1"/>
  <c r="ME49" i="6"/>
  <c r="NI49" i="6" s="1"/>
  <c r="MD49" i="6"/>
  <c r="NH49" i="6" s="1"/>
  <c r="MC49" i="6"/>
  <c r="NG49" i="6" s="1"/>
  <c r="MB49" i="6"/>
  <c r="NF49" i="6" s="1"/>
  <c r="H76" i="1" s="1"/>
  <c r="N33" i="214" s="1"/>
  <c r="K33" i="214" s="1"/>
  <c r="MA49" i="6"/>
  <c r="LZ49" i="6"/>
  <c r="ND49" i="6" s="1"/>
  <c r="LY49" i="6"/>
  <c r="NC49" i="6" s="1"/>
  <c r="F76" i="1" s="1"/>
  <c r="J76" i="1" s="1"/>
  <c r="LX49" i="6"/>
  <c r="NB49" i="6" s="1"/>
  <c r="LW49" i="6"/>
  <c r="NA49" i="6" s="1"/>
  <c r="LV49" i="6"/>
  <c r="MZ49" i="6" s="1"/>
  <c r="ME48" i="6"/>
  <c r="NI48" i="6" s="1"/>
  <c r="MD48" i="6"/>
  <c r="NH48" i="6" s="1"/>
  <c r="MC48" i="6"/>
  <c r="NG48" i="6" s="1"/>
  <c r="MB48" i="6"/>
  <c r="NF48" i="6" s="1"/>
  <c r="H75" i="1" s="1"/>
  <c r="N34" i="214" s="1"/>
  <c r="K34" i="214" s="1"/>
  <c r="MA48" i="6"/>
  <c r="NE48" i="6" s="1"/>
  <c r="LZ48" i="6"/>
  <c r="ND48" i="6" s="1"/>
  <c r="LY48" i="6"/>
  <c r="NC48" i="6" s="1"/>
  <c r="F75" i="1" s="1"/>
  <c r="LX48" i="6"/>
  <c r="NB48" i="6" s="1"/>
  <c r="LW48" i="6"/>
  <c r="NA48" i="6" s="1"/>
  <c r="LV48" i="6"/>
  <c r="MZ48" i="6" s="1"/>
  <c r="ME47" i="6"/>
  <c r="NI47" i="6" s="1"/>
  <c r="MD47" i="6"/>
  <c r="NH47" i="6" s="1"/>
  <c r="MC47" i="6"/>
  <c r="NG47" i="6" s="1"/>
  <c r="MB47" i="6"/>
  <c r="NF47" i="6" s="1"/>
  <c r="H74" i="1" s="1"/>
  <c r="N32" i="214" s="1"/>
  <c r="K32" i="214" s="1"/>
  <c r="MA47" i="6"/>
  <c r="NE47" i="6" s="1"/>
  <c r="LZ47" i="6"/>
  <c r="ND47" i="6" s="1"/>
  <c r="LY47" i="6"/>
  <c r="NC47" i="6" s="1"/>
  <c r="F74" i="1" s="1"/>
  <c r="LX47" i="6"/>
  <c r="NB47" i="6" s="1"/>
  <c r="LW47" i="6"/>
  <c r="NA47" i="6" s="1"/>
  <c r="LV47" i="6"/>
  <c r="MZ47" i="6" s="1"/>
  <c r="ME46" i="6"/>
  <c r="NI46" i="6" s="1"/>
  <c r="MD46" i="6"/>
  <c r="NH46" i="6" s="1"/>
  <c r="MC46" i="6"/>
  <c r="NG46" i="6" s="1"/>
  <c r="MB46" i="6"/>
  <c r="NF46" i="6" s="1"/>
  <c r="H73" i="1" s="1"/>
  <c r="MA46" i="6"/>
  <c r="NE46" i="6" s="1"/>
  <c r="LZ46" i="6"/>
  <c r="ND46" i="6" s="1"/>
  <c r="LY46" i="6"/>
  <c r="NC46" i="6" s="1"/>
  <c r="F73" i="1" s="1"/>
  <c r="LX46" i="6"/>
  <c r="NB46" i="6" s="1"/>
  <c r="LW46" i="6"/>
  <c r="NA46" i="6" s="1"/>
  <c r="LV46" i="6"/>
  <c r="MZ46" i="6" s="1"/>
  <c r="ME45" i="6"/>
  <c r="NI45" i="6" s="1"/>
  <c r="MD45" i="6"/>
  <c r="NH45" i="6" s="1"/>
  <c r="MC45" i="6"/>
  <c r="NG45" i="6" s="1"/>
  <c r="MB45" i="6"/>
  <c r="NF45" i="6" s="1"/>
  <c r="MA45" i="6"/>
  <c r="NE45" i="6" s="1"/>
  <c r="LZ45" i="6"/>
  <c r="ND45" i="6" s="1"/>
  <c r="LY45" i="6"/>
  <c r="NC45" i="6" s="1"/>
  <c r="F72" i="1" s="1"/>
  <c r="LX45" i="6"/>
  <c r="NB45" i="6" s="1"/>
  <c r="LW45" i="6"/>
  <c r="NA45" i="6" s="1"/>
  <c r="LV45" i="6"/>
  <c r="MZ45" i="6" s="1"/>
  <c r="ME44" i="6"/>
  <c r="NI44" i="6" s="1"/>
  <c r="MD44" i="6"/>
  <c r="NH44" i="6" s="1"/>
  <c r="MC44" i="6"/>
  <c r="NG44" i="6" s="1"/>
  <c r="MB44" i="6"/>
  <c r="MA44" i="6"/>
  <c r="NE44" i="6" s="1"/>
  <c r="LZ44" i="6"/>
  <c r="ND44" i="6" s="1"/>
  <c r="LY44" i="6"/>
  <c r="NC44" i="6" s="1"/>
  <c r="LX44" i="6"/>
  <c r="NB44" i="6" s="1"/>
  <c r="LW44" i="6"/>
  <c r="NA44" i="6" s="1"/>
  <c r="LV44" i="6"/>
  <c r="MZ44" i="6" s="1"/>
  <c r="MY42" i="6"/>
  <c r="MX42" i="6"/>
  <c r="MW42" i="6"/>
  <c r="MV42" i="6"/>
  <c r="MV103" i="6" s="1"/>
  <c r="MV105" i="6" s="1"/>
  <c r="MV183" i="6" s="1"/>
  <c r="MU42" i="6"/>
  <c r="MT42" i="6"/>
  <c r="MS42" i="6"/>
  <c r="MR42" i="6"/>
  <c r="MQ42" i="6"/>
  <c r="MP42" i="6"/>
  <c r="MO42" i="6"/>
  <c r="MN42" i="6"/>
  <c r="MM42" i="6"/>
  <c r="ML42" i="6"/>
  <c r="MK42" i="6"/>
  <c r="MJ42" i="6"/>
  <c r="MI42" i="6"/>
  <c r="MH42" i="6"/>
  <c r="MG42" i="6"/>
  <c r="MF42" i="6"/>
  <c r="LU42" i="6"/>
  <c r="LT42" i="6"/>
  <c r="LS42" i="6"/>
  <c r="LR42" i="6"/>
  <c r="LQ42" i="6"/>
  <c r="LP42" i="6"/>
  <c r="LO42" i="6"/>
  <c r="LN42" i="6"/>
  <c r="LM42" i="6"/>
  <c r="LL42" i="6"/>
  <c r="LK42" i="6"/>
  <c r="LJ42" i="6"/>
  <c r="LI42" i="6"/>
  <c r="LH42" i="6"/>
  <c r="LG42" i="6"/>
  <c r="LF42" i="6"/>
  <c r="LE42" i="6"/>
  <c r="LD42" i="6"/>
  <c r="LC42" i="6"/>
  <c r="LB42" i="6"/>
  <c r="LA42" i="6"/>
  <c r="KZ42" i="6"/>
  <c r="KY42" i="6"/>
  <c r="KX42" i="6"/>
  <c r="KW42" i="6"/>
  <c r="KV42" i="6"/>
  <c r="KU42" i="6"/>
  <c r="KT42" i="6"/>
  <c r="KT103" i="6" s="1"/>
  <c r="KT105" i="6" s="1"/>
  <c r="KT183" i="6" s="1"/>
  <c r="KS42" i="6"/>
  <c r="KR42" i="6"/>
  <c r="KQ42" i="6"/>
  <c r="KP42" i="6"/>
  <c r="KP103" i="6" s="1"/>
  <c r="KP105" i="6" s="1"/>
  <c r="KO42" i="6"/>
  <c r="KN42" i="6"/>
  <c r="KM42" i="6"/>
  <c r="KL42" i="6"/>
  <c r="KL103" i="6" s="1"/>
  <c r="KL105" i="6" s="1"/>
  <c r="KL183" i="6" s="1"/>
  <c r="KK42" i="6"/>
  <c r="KK103" i="6" s="1"/>
  <c r="KK105" i="6" s="1"/>
  <c r="KJ42" i="6"/>
  <c r="KI42" i="6"/>
  <c r="KH42" i="6"/>
  <c r="KH103" i="6" s="1"/>
  <c r="KH105" i="6" s="1"/>
  <c r="KH183" i="6" s="1"/>
  <c r="KG42" i="6"/>
  <c r="KF42" i="6"/>
  <c r="KE42" i="6"/>
  <c r="KD42" i="6"/>
  <c r="KC42" i="6"/>
  <c r="KC103" i="6" s="1"/>
  <c r="KC105" i="6" s="1"/>
  <c r="KC183" i="6" s="1"/>
  <c r="KB42" i="6"/>
  <c r="KA42" i="6"/>
  <c r="JZ42" i="6"/>
  <c r="JY42" i="6"/>
  <c r="JX42" i="6"/>
  <c r="JW42" i="6"/>
  <c r="JV42" i="6"/>
  <c r="JU42" i="6"/>
  <c r="JT42" i="6"/>
  <c r="JS42" i="6"/>
  <c r="JR42" i="6"/>
  <c r="JQ42" i="6"/>
  <c r="JP42" i="6"/>
  <c r="JO42" i="6"/>
  <c r="JN42" i="6"/>
  <c r="JM42" i="6"/>
  <c r="JL42" i="6"/>
  <c r="JK42" i="6"/>
  <c r="JJ42" i="6"/>
  <c r="JI42" i="6"/>
  <c r="JH42" i="6"/>
  <c r="JG42" i="6"/>
  <c r="JF42" i="6"/>
  <c r="JE42" i="6"/>
  <c r="JD42" i="6"/>
  <c r="JC42" i="6"/>
  <c r="JB42" i="6"/>
  <c r="JB103" i="6" s="1"/>
  <c r="JB105" i="6" s="1"/>
  <c r="JA42" i="6"/>
  <c r="JA103" i="6" s="1"/>
  <c r="JA105" i="6" s="1"/>
  <c r="JA183" i="6" s="1"/>
  <c r="IZ42" i="6"/>
  <c r="IY42" i="6"/>
  <c r="IX42" i="6"/>
  <c r="IX103" i="6" s="1"/>
  <c r="IX105" i="6" s="1"/>
  <c r="IX183" i="6" s="1"/>
  <c r="IW42" i="6"/>
  <c r="IW103" i="6" s="1"/>
  <c r="IW105" i="6" s="1"/>
  <c r="IV42" i="6"/>
  <c r="IU42" i="6"/>
  <c r="IT42" i="6"/>
  <c r="IT103" i="6" s="1"/>
  <c r="IT105" i="6" s="1"/>
  <c r="IT183" i="6" s="1"/>
  <c r="IS42" i="6"/>
  <c r="IS103" i="6" s="1"/>
  <c r="IS105" i="6" s="1"/>
  <c r="IR42" i="6"/>
  <c r="IQ42" i="6"/>
  <c r="IP42" i="6"/>
  <c r="IP103" i="6" s="1"/>
  <c r="IP105" i="6" s="1"/>
  <c r="IP183" i="6" s="1"/>
  <c r="IO42" i="6"/>
  <c r="IO103" i="6" s="1"/>
  <c r="IO105" i="6" s="1"/>
  <c r="IO183" i="6" s="1"/>
  <c r="IN42" i="6"/>
  <c r="IM42" i="6"/>
  <c r="IL42" i="6"/>
  <c r="IL103" i="6" s="1"/>
  <c r="IL105" i="6" s="1"/>
  <c r="IL183" i="6" s="1"/>
  <c r="IK42" i="6"/>
  <c r="IK103" i="6" s="1"/>
  <c r="IK105" i="6" s="1"/>
  <c r="IJ42" i="6"/>
  <c r="II42" i="6"/>
  <c r="IH42" i="6"/>
  <c r="IH103" i="6" s="1"/>
  <c r="IH105" i="6" s="1"/>
  <c r="IG42" i="6"/>
  <c r="IG103" i="6" s="1"/>
  <c r="IG105" i="6" s="1"/>
  <c r="IG183" i="6" s="1"/>
  <c r="IF42" i="6"/>
  <c r="IE42" i="6"/>
  <c r="ID42" i="6"/>
  <c r="ID103" i="6" s="1"/>
  <c r="ID105" i="6" s="1"/>
  <c r="ID183" i="6" s="1"/>
  <c r="IC42" i="6"/>
  <c r="IC103" i="6" s="1"/>
  <c r="IC105" i="6" s="1"/>
  <c r="I32" i="206" s="1"/>
  <c r="IB42" i="6"/>
  <c r="IA42" i="6"/>
  <c r="HZ42" i="6"/>
  <c r="HZ103" i="6" s="1"/>
  <c r="HZ105" i="6" s="1"/>
  <c r="HZ183" i="6" s="1"/>
  <c r="HY42" i="6"/>
  <c r="HY103" i="6" s="1"/>
  <c r="HY105" i="6" s="1"/>
  <c r="HX42" i="6"/>
  <c r="HW42" i="6"/>
  <c r="HV42" i="6"/>
  <c r="HV103" i="6" s="1"/>
  <c r="HV105" i="6" s="1"/>
  <c r="HV183" i="6" s="1"/>
  <c r="HU42" i="6"/>
  <c r="HU103" i="6" s="1"/>
  <c r="HU105" i="6" s="1"/>
  <c r="HU183" i="6" s="1"/>
  <c r="HT42" i="6"/>
  <c r="HS42" i="6"/>
  <c r="HR42" i="6"/>
  <c r="HR103" i="6" s="1"/>
  <c r="HR105" i="6" s="1"/>
  <c r="HR183" i="6" s="1"/>
  <c r="HQ42" i="6"/>
  <c r="HQ103" i="6" s="1"/>
  <c r="HQ105" i="6" s="1"/>
  <c r="HP42" i="6"/>
  <c r="HO42" i="6"/>
  <c r="HN42" i="6"/>
  <c r="HN103" i="6" s="1"/>
  <c r="HN105" i="6" s="1"/>
  <c r="HM42" i="6"/>
  <c r="HM103" i="6" s="1"/>
  <c r="HM105" i="6" s="1"/>
  <c r="HM183" i="6" s="1"/>
  <c r="HL42" i="6"/>
  <c r="HK42" i="6"/>
  <c r="HJ42" i="6"/>
  <c r="HJ103" i="6" s="1"/>
  <c r="HJ105" i="6" s="1"/>
  <c r="HJ183" i="6" s="1"/>
  <c r="HI42" i="6"/>
  <c r="HI103" i="6" s="1"/>
  <c r="HI105" i="6" s="1"/>
  <c r="HH42" i="6"/>
  <c r="HG42" i="6"/>
  <c r="HF42" i="6"/>
  <c r="HF103" i="6" s="1"/>
  <c r="HF105" i="6" s="1"/>
  <c r="HF183" i="6" s="1"/>
  <c r="HE42" i="6"/>
  <c r="HD42" i="6"/>
  <c r="HC42" i="6"/>
  <c r="HB42" i="6"/>
  <c r="HA42" i="6"/>
  <c r="GZ42" i="6"/>
  <c r="GY42" i="6"/>
  <c r="GX42" i="6"/>
  <c r="GW42" i="6"/>
  <c r="GV42" i="6"/>
  <c r="GU42" i="6"/>
  <c r="GT42" i="6"/>
  <c r="GS42" i="6"/>
  <c r="GR42" i="6"/>
  <c r="GQ42" i="6"/>
  <c r="GP42" i="6"/>
  <c r="GO42" i="6"/>
  <c r="GN42" i="6"/>
  <c r="GM42" i="6"/>
  <c r="GL42" i="6"/>
  <c r="GK42" i="6"/>
  <c r="GJ42" i="6"/>
  <c r="GI42" i="6"/>
  <c r="GH42" i="6"/>
  <c r="GG42" i="6"/>
  <c r="GF42" i="6"/>
  <c r="GE42" i="6"/>
  <c r="GD42" i="6"/>
  <c r="GC42" i="6"/>
  <c r="GB42" i="6"/>
  <c r="GA42" i="6"/>
  <c r="FZ42" i="6"/>
  <c r="FY42" i="6"/>
  <c r="FX42" i="6"/>
  <c r="FW42" i="6"/>
  <c r="FV42" i="6"/>
  <c r="FU42" i="6"/>
  <c r="FT42" i="6"/>
  <c r="FS42" i="6"/>
  <c r="FR42" i="6"/>
  <c r="FQ42" i="6"/>
  <c r="FQ103" i="6" s="1"/>
  <c r="FQ105" i="6" s="1"/>
  <c r="FP42" i="6"/>
  <c r="FO42" i="6"/>
  <c r="FN42" i="6"/>
  <c r="FN103" i="6" s="1"/>
  <c r="FN105" i="6" s="1"/>
  <c r="FN183" i="6" s="1"/>
  <c r="FM42" i="6"/>
  <c r="FM103" i="6" s="1"/>
  <c r="FM105" i="6" s="1"/>
  <c r="FM183" i="6" s="1"/>
  <c r="FL42" i="6"/>
  <c r="FK42" i="6"/>
  <c r="FJ42" i="6"/>
  <c r="FJ103" i="6" s="1"/>
  <c r="FJ105" i="6" s="1"/>
  <c r="FJ183" i="6" s="1"/>
  <c r="FI42" i="6"/>
  <c r="FI103" i="6" s="1"/>
  <c r="FI105" i="6" s="1"/>
  <c r="FH42" i="6"/>
  <c r="FH103" i="6" s="1"/>
  <c r="FH105" i="6" s="1"/>
  <c r="FH183" i="6" s="1"/>
  <c r="FG42" i="6"/>
  <c r="FF42" i="6"/>
  <c r="FF103" i="6" s="1"/>
  <c r="FF105" i="6" s="1"/>
  <c r="FE42" i="6"/>
  <c r="FE103" i="6" s="1"/>
  <c r="FE105" i="6" s="1"/>
  <c r="FE183" i="6" s="1"/>
  <c r="FD42" i="6"/>
  <c r="FC42" i="6"/>
  <c r="FB42" i="6"/>
  <c r="FB103" i="6" s="1"/>
  <c r="FB105" i="6" s="1"/>
  <c r="FB183" i="6" s="1"/>
  <c r="FA42" i="6"/>
  <c r="FA103" i="6" s="1"/>
  <c r="FA105" i="6" s="1"/>
  <c r="EZ42" i="6"/>
  <c r="EY42" i="6"/>
  <c r="EX42" i="6"/>
  <c r="EX103" i="6" s="1"/>
  <c r="EX105" i="6" s="1"/>
  <c r="EX183" i="6" s="1"/>
  <c r="EW42" i="6"/>
  <c r="EV42" i="6"/>
  <c r="EU42" i="6"/>
  <c r="ET42" i="6"/>
  <c r="ES42" i="6"/>
  <c r="ER42" i="6"/>
  <c r="EQ42" i="6"/>
  <c r="EP42" i="6"/>
  <c r="EO42" i="6"/>
  <c r="EN42" i="6"/>
  <c r="EM42" i="6"/>
  <c r="EL42" i="6"/>
  <c r="EL103" i="6" s="1"/>
  <c r="EL105" i="6" s="1"/>
  <c r="EK42" i="6"/>
  <c r="EK103" i="6" s="1"/>
  <c r="EK105" i="6" s="1"/>
  <c r="EK183" i="6" s="1"/>
  <c r="EJ42" i="6"/>
  <c r="EI42" i="6"/>
  <c r="EH42" i="6"/>
  <c r="EH103" i="6" s="1"/>
  <c r="EH105" i="6" s="1"/>
  <c r="EH183" i="6" s="1"/>
  <c r="EG42" i="6"/>
  <c r="EG103" i="6" s="1"/>
  <c r="EG105" i="6" s="1"/>
  <c r="EF42" i="6"/>
  <c r="EE42" i="6"/>
  <c r="ED42" i="6"/>
  <c r="ED103" i="6" s="1"/>
  <c r="ED105" i="6" s="1"/>
  <c r="ED183" i="6" s="1"/>
  <c r="EC42" i="6"/>
  <c r="EB42" i="6"/>
  <c r="EA42" i="6"/>
  <c r="DZ42" i="6"/>
  <c r="DY42" i="6"/>
  <c r="DX42" i="6"/>
  <c r="DW42" i="6"/>
  <c r="DV42" i="6"/>
  <c r="DU42" i="6"/>
  <c r="DT42" i="6"/>
  <c r="DS42" i="6"/>
  <c r="DR42" i="6"/>
  <c r="DQ42" i="6"/>
  <c r="DP42" i="6"/>
  <c r="DO42" i="6"/>
  <c r="DN42" i="6"/>
  <c r="DM42" i="6"/>
  <c r="DL42" i="6"/>
  <c r="DK42" i="6"/>
  <c r="DJ42" i="6"/>
  <c r="DI42" i="6"/>
  <c r="DH42" i="6"/>
  <c r="DG42" i="6"/>
  <c r="DF42" i="6"/>
  <c r="DF103" i="6" s="1"/>
  <c r="DF105" i="6" s="1"/>
  <c r="DF183" i="6" s="1"/>
  <c r="DE42" i="6"/>
  <c r="DD42" i="6"/>
  <c r="DC42" i="6"/>
  <c r="DB42" i="6"/>
  <c r="DB103" i="6" s="1"/>
  <c r="DB105" i="6" s="1"/>
  <c r="DB183" i="6" s="1"/>
  <c r="DA42" i="6"/>
  <c r="CZ42" i="6"/>
  <c r="CY42" i="6"/>
  <c r="CX42" i="6"/>
  <c r="CW42" i="6"/>
  <c r="CV42" i="6"/>
  <c r="CU42" i="6"/>
  <c r="CT42" i="6"/>
  <c r="CS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CE42" i="6"/>
  <c r="CD42" i="6"/>
  <c r="CC42" i="6"/>
  <c r="CB42" i="6"/>
  <c r="CA42" i="6"/>
  <c r="BZ42" i="6"/>
  <c r="BY42" i="6"/>
  <c r="BX42" i="6"/>
  <c r="BW42" i="6"/>
  <c r="BV42" i="6"/>
  <c r="BU42" i="6"/>
  <c r="BT42" i="6"/>
  <c r="BS42" i="6"/>
  <c r="BR42" i="6"/>
  <c r="BQ42" i="6"/>
  <c r="BP42" i="6"/>
  <c r="BO42" i="6"/>
  <c r="BN42" i="6"/>
  <c r="BM42" i="6"/>
  <c r="BL42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M42" i="6"/>
  <c r="M103" i="6" s="1"/>
  <c r="M105" i="6" s="1"/>
  <c r="L42" i="6"/>
  <c r="L103" i="6" s="1"/>
  <c r="L105" i="6" s="1"/>
  <c r="K42" i="6"/>
  <c r="K103" i="6" s="1"/>
  <c r="K105" i="6" s="1"/>
  <c r="K183" i="6" s="1"/>
  <c r="J42" i="6"/>
  <c r="J103" i="6" s="1"/>
  <c r="J105" i="6" s="1"/>
  <c r="J183" i="6" s="1"/>
  <c r="I42" i="6"/>
  <c r="I103" i="6" s="1"/>
  <c r="I105" i="6" s="1"/>
  <c r="I183" i="6" s="1"/>
  <c r="H42" i="6"/>
  <c r="H103" i="6" s="1"/>
  <c r="H105" i="6" s="1"/>
  <c r="H183" i="6" s="1"/>
  <c r="G42" i="6"/>
  <c r="F42" i="6"/>
  <c r="F103" i="6" s="1"/>
  <c r="F105" i="6" s="1"/>
  <c r="F183" i="6" s="1"/>
  <c r="E42" i="6"/>
  <c r="D42" i="6"/>
  <c r="D103" i="6" s="1"/>
  <c r="D105" i="6" s="1"/>
  <c r="D183" i="6" s="1"/>
  <c r="ME41" i="6"/>
  <c r="NI41" i="6" s="1"/>
  <c r="MD41" i="6"/>
  <c r="NH41" i="6" s="1"/>
  <c r="MC41" i="6"/>
  <c r="NG41" i="6" s="1"/>
  <c r="MB41" i="6"/>
  <c r="NF41" i="6" s="1"/>
  <c r="H64" i="1" s="1"/>
  <c r="MA41" i="6"/>
  <c r="NE41" i="6" s="1"/>
  <c r="LZ41" i="6"/>
  <c r="ND41" i="6" s="1"/>
  <c r="LY41" i="6"/>
  <c r="NC41" i="6" s="1"/>
  <c r="F64" i="1" s="1"/>
  <c r="LX41" i="6"/>
  <c r="NB41" i="6" s="1"/>
  <c r="LW41" i="6"/>
  <c r="NA41" i="6" s="1"/>
  <c r="LV41" i="6"/>
  <c r="MZ41" i="6" s="1"/>
  <c r="ME40" i="6"/>
  <c r="NI40" i="6" s="1"/>
  <c r="MD40" i="6"/>
  <c r="NH40" i="6" s="1"/>
  <c r="MC40" i="6"/>
  <c r="NG40" i="6" s="1"/>
  <c r="MB40" i="6"/>
  <c r="NF40" i="6" s="1"/>
  <c r="H63" i="1" s="1"/>
  <c r="MA40" i="6"/>
  <c r="NE40" i="6" s="1"/>
  <c r="LZ40" i="6"/>
  <c r="ND40" i="6" s="1"/>
  <c r="LY40" i="6"/>
  <c r="NC40" i="6" s="1"/>
  <c r="F63" i="1" s="1"/>
  <c r="J63" i="1" s="1"/>
  <c r="LX40" i="6"/>
  <c r="NB40" i="6" s="1"/>
  <c r="LW40" i="6"/>
  <c r="NA40" i="6" s="1"/>
  <c r="LV40" i="6"/>
  <c r="MZ40" i="6" s="1"/>
  <c r="ME39" i="6"/>
  <c r="NI39" i="6" s="1"/>
  <c r="MD39" i="6"/>
  <c r="NH39" i="6" s="1"/>
  <c r="MC39" i="6"/>
  <c r="NG39" i="6" s="1"/>
  <c r="MB39" i="6"/>
  <c r="NF39" i="6" s="1"/>
  <c r="H62" i="1" s="1"/>
  <c r="MA39" i="6"/>
  <c r="NE39" i="6" s="1"/>
  <c r="LZ39" i="6"/>
  <c r="ND39" i="6" s="1"/>
  <c r="LY39" i="6"/>
  <c r="NC39" i="6" s="1"/>
  <c r="F62" i="1" s="1"/>
  <c r="LX39" i="6"/>
  <c r="NB39" i="6" s="1"/>
  <c r="LW39" i="6"/>
  <c r="NA39" i="6" s="1"/>
  <c r="LV39" i="6"/>
  <c r="MZ39" i="6" s="1"/>
  <c r="ME38" i="6"/>
  <c r="NI38" i="6" s="1"/>
  <c r="MD38" i="6"/>
  <c r="NH38" i="6" s="1"/>
  <c r="MC38" i="6"/>
  <c r="NG38" i="6" s="1"/>
  <c r="MB38" i="6"/>
  <c r="NF38" i="6" s="1"/>
  <c r="H61" i="1" s="1"/>
  <c r="MA38" i="6"/>
  <c r="NE38" i="6" s="1"/>
  <c r="LZ38" i="6"/>
  <c r="ND38" i="6" s="1"/>
  <c r="LY38" i="6"/>
  <c r="NC38" i="6" s="1"/>
  <c r="F61" i="1" s="1"/>
  <c r="LX38" i="6"/>
  <c r="NB38" i="6" s="1"/>
  <c r="LW38" i="6"/>
  <c r="NA38" i="6" s="1"/>
  <c r="LV38" i="6"/>
  <c r="MZ38" i="6" s="1"/>
  <c r="ME37" i="6"/>
  <c r="NI37" i="6" s="1"/>
  <c r="MD37" i="6"/>
  <c r="NH37" i="6" s="1"/>
  <c r="MC37" i="6"/>
  <c r="NG37" i="6" s="1"/>
  <c r="MB37" i="6"/>
  <c r="NF37" i="6" s="1"/>
  <c r="H60" i="1" s="1"/>
  <c r="H12" i="218" s="1"/>
  <c r="MA37" i="6"/>
  <c r="NE37" i="6" s="1"/>
  <c r="LZ37" i="6"/>
  <c r="ND37" i="6" s="1"/>
  <c r="LY37" i="6"/>
  <c r="NC37" i="6" s="1"/>
  <c r="F60" i="1" s="1"/>
  <c r="F12" i="218" s="1"/>
  <c r="LX37" i="6"/>
  <c r="NB37" i="6" s="1"/>
  <c r="LW37" i="6"/>
  <c r="NA37" i="6" s="1"/>
  <c r="LV37" i="6"/>
  <c r="MZ37" i="6" s="1"/>
  <c r="ME36" i="6"/>
  <c r="NI36" i="6" s="1"/>
  <c r="MD36" i="6"/>
  <c r="NH36" i="6" s="1"/>
  <c r="MC36" i="6"/>
  <c r="NG36" i="6" s="1"/>
  <c r="MB36" i="6"/>
  <c r="NF36" i="6" s="1"/>
  <c r="H59" i="1" s="1"/>
  <c r="MA36" i="6"/>
  <c r="NE36" i="6" s="1"/>
  <c r="LZ36" i="6"/>
  <c r="ND36" i="6" s="1"/>
  <c r="LY36" i="6"/>
  <c r="NC36" i="6" s="1"/>
  <c r="F59" i="1" s="1"/>
  <c r="LX36" i="6"/>
  <c r="NB36" i="6" s="1"/>
  <c r="LW36" i="6"/>
  <c r="NA36" i="6" s="1"/>
  <c r="LV36" i="6"/>
  <c r="MZ36" i="6" s="1"/>
  <c r="ME35" i="6"/>
  <c r="NI35" i="6" s="1"/>
  <c r="MD35" i="6"/>
  <c r="NH35" i="6" s="1"/>
  <c r="MC35" i="6"/>
  <c r="NG35" i="6" s="1"/>
  <c r="MB35" i="6"/>
  <c r="NF35" i="6" s="1"/>
  <c r="H58" i="1" s="1"/>
  <c r="MA35" i="6"/>
  <c r="NE35" i="6" s="1"/>
  <c r="LZ35" i="6"/>
  <c r="ND35" i="6" s="1"/>
  <c r="LY35" i="6"/>
  <c r="NC35" i="6" s="1"/>
  <c r="F58" i="1" s="1"/>
  <c r="LX35" i="6"/>
  <c r="NB35" i="6" s="1"/>
  <c r="LW35" i="6"/>
  <c r="NA35" i="6" s="1"/>
  <c r="LV35" i="6"/>
  <c r="MZ35" i="6" s="1"/>
  <c r="ME34" i="6"/>
  <c r="NI34" i="6" s="1"/>
  <c r="MD34" i="6"/>
  <c r="NH34" i="6" s="1"/>
  <c r="MC34" i="6"/>
  <c r="NG34" i="6" s="1"/>
  <c r="MB34" i="6"/>
  <c r="NF34" i="6" s="1"/>
  <c r="MA34" i="6"/>
  <c r="NE34" i="6" s="1"/>
  <c r="LZ34" i="6"/>
  <c r="ND34" i="6" s="1"/>
  <c r="LY34" i="6"/>
  <c r="NC34" i="6" s="1"/>
  <c r="F57" i="1" s="1"/>
  <c r="LX34" i="6"/>
  <c r="NB34" i="6" s="1"/>
  <c r="LW34" i="6"/>
  <c r="NA34" i="6" s="1"/>
  <c r="LV34" i="6"/>
  <c r="MZ34" i="6" s="1"/>
  <c r="ME33" i="6"/>
  <c r="NI33" i="6" s="1"/>
  <c r="MD33" i="6"/>
  <c r="NH33" i="6" s="1"/>
  <c r="MC33" i="6"/>
  <c r="NG33" i="6" s="1"/>
  <c r="MB33" i="6"/>
  <c r="NF33" i="6" s="1"/>
  <c r="MA33" i="6"/>
  <c r="NE33" i="6" s="1"/>
  <c r="LZ33" i="6"/>
  <c r="ND33" i="6" s="1"/>
  <c r="LY33" i="6"/>
  <c r="NC33" i="6" s="1"/>
  <c r="F56" i="1" s="1"/>
  <c r="LX33" i="6"/>
  <c r="NB33" i="6" s="1"/>
  <c r="LW33" i="6"/>
  <c r="NA33" i="6" s="1"/>
  <c r="LV33" i="6"/>
  <c r="MZ33" i="6" s="1"/>
  <c r="ME32" i="6"/>
  <c r="NI32" i="6" s="1"/>
  <c r="MD32" i="6"/>
  <c r="NH32" i="6" s="1"/>
  <c r="MC32" i="6"/>
  <c r="NG32" i="6" s="1"/>
  <c r="MB32" i="6"/>
  <c r="NF32" i="6" s="1"/>
  <c r="MA32" i="6"/>
  <c r="NE32" i="6" s="1"/>
  <c r="LZ32" i="6"/>
  <c r="ND32" i="6" s="1"/>
  <c r="LY32" i="6"/>
  <c r="NC32" i="6" s="1"/>
  <c r="LX32" i="6"/>
  <c r="NB32" i="6" s="1"/>
  <c r="LW32" i="6"/>
  <c r="NA32" i="6" s="1"/>
  <c r="LV32" i="6"/>
  <c r="MZ32" i="6" s="1"/>
  <c r="ME31" i="6"/>
  <c r="NI31" i="6" s="1"/>
  <c r="MD31" i="6"/>
  <c r="NH31" i="6" s="1"/>
  <c r="MC31" i="6"/>
  <c r="NG31" i="6" s="1"/>
  <c r="MB31" i="6"/>
  <c r="NF31" i="6" s="1"/>
  <c r="MA31" i="6"/>
  <c r="NE31" i="6" s="1"/>
  <c r="LZ31" i="6"/>
  <c r="ND31" i="6" s="1"/>
  <c r="LY31" i="6"/>
  <c r="NC31" i="6" s="1"/>
  <c r="LX31" i="6"/>
  <c r="NB31" i="6" s="1"/>
  <c r="LW31" i="6"/>
  <c r="NA31" i="6" s="1"/>
  <c r="LV31" i="6"/>
  <c r="MZ31" i="6" s="1"/>
  <c r="ME30" i="6"/>
  <c r="NI30" i="6" s="1"/>
  <c r="MD30" i="6"/>
  <c r="NH30" i="6" s="1"/>
  <c r="MC30" i="6"/>
  <c r="NG30" i="6" s="1"/>
  <c r="MB30" i="6"/>
  <c r="NF30" i="6" s="1"/>
  <c r="H54" i="1" s="1"/>
  <c r="MA30" i="6"/>
  <c r="NE30" i="6" s="1"/>
  <c r="LZ30" i="6"/>
  <c r="ND30" i="6" s="1"/>
  <c r="LY30" i="6"/>
  <c r="NC30" i="6" s="1"/>
  <c r="F54" i="1" s="1"/>
  <c r="LX30" i="6"/>
  <c r="NB30" i="6" s="1"/>
  <c r="LW30" i="6"/>
  <c r="NA30" i="6" s="1"/>
  <c r="LV30" i="6"/>
  <c r="MZ30" i="6" s="1"/>
  <c r="ME29" i="6"/>
  <c r="NI29" i="6" s="1"/>
  <c r="MD29" i="6"/>
  <c r="NH29" i="6" s="1"/>
  <c r="MC29" i="6"/>
  <c r="NG29" i="6" s="1"/>
  <c r="MB29" i="6"/>
  <c r="NF29" i="6" s="1"/>
  <c r="H53" i="1" s="1"/>
  <c r="MA29" i="6"/>
  <c r="NE29" i="6" s="1"/>
  <c r="LZ29" i="6"/>
  <c r="ND29" i="6" s="1"/>
  <c r="LY29" i="6"/>
  <c r="NC29" i="6" s="1"/>
  <c r="F53" i="1" s="1"/>
  <c r="J53" i="1" s="1"/>
  <c r="LX29" i="6"/>
  <c r="NB29" i="6" s="1"/>
  <c r="LW29" i="6"/>
  <c r="NA29" i="6" s="1"/>
  <c r="LV29" i="6"/>
  <c r="MZ29" i="6" s="1"/>
  <c r="ME28" i="6"/>
  <c r="NI28" i="6" s="1"/>
  <c r="MD28" i="6"/>
  <c r="NH28" i="6" s="1"/>
  <c r="MC28" i="6"/>
  <c r="NG28" i="6" s="1"/>
  <c r="MB28" i="6"/>
  <c r="NF28" i="6" s="1"/>
  <c r="H52" i="1" s="1"/>
  <c r="MA28" i="6"/>
  <c r="NE28" i="6" s="1"/>
  <c r="LZ28" i="6"/>
  <c r="ND28" i="6" s="1"/>
  <c r="LY28" i="6"/>
  <c r="NC28" i="6" s="1"/>
  <c r="F52" i="1" s="1"/>
  <c r="LX28" i="6"/>
  <c r="NB28" i="6" s="1"/>
  <c r="LW28" i="6"/>
  <c r="NA28" i="6" s="1"/>
  <c r="LV28" i="6"/>
  <c r="MZ28" i="6" s="1"/>
  <c r="ME27" i="6"/>
  <c r="NI27" i="6" s="1"/>
  <c r="MD27" i="6"/>
  <c r="NH27" i="6" s="1"/>
  <c r="MC27" i="6"/>
  <c r="NG27" i="6" s="1"/>
  <c r="MB27" i="6"/>
  <c r="NF27" i="6" s="1"/>
  <c r="MA27" i="6"/>
  <c r="NE27" i="6" s="1"/>
  <c r="LZ27" i="6"/>
  <c r="ND27" i="6" s="1"/>
  <c r="LY27" i="6"/>
  <c r="NC27" i="6" s="1"/>
  <c r="F51" i="1" s="1"/>
  <c r="J51" i="1" s="1"/>
  <c r="LX27" i="6"/>
  <c r="NB27" i="6" s="1"/>
  <c r="LW27" i="6"/>
  <c r="NA27" i="6" s="1"/>
  <c r="LV27" i="6"/>
  <c r="MZ27" i="6" s="1"/>
  <c r="ME26" i="6"/>
  <c r="NI26" i="6" s="1"/>
  <c r="MD26" i="6"/>
  <c r="NH26" i="6" s="1"/>
  <c r="MC26" i="6"/>
  <c r="NG26" i="6" s="1"/>
  <c r="MB26" i="6"/>
  <c r="NF26" i="6" s="1"/>
  <c r="H50" i="1" s="1"/>
  <c r="N24" i="214" s="1"/>
  <c r="K24" i="214" s="1"/>
  <c r="MA26" i="6"/>
  <c r="NE26" i="6" s="1"/>
  <c r="LZ26" i="6"/>
  <c r="ND26" i="6" s="1"/>
  <c r="LY26" i="6"/>
  <c r="NC26" i="6" s="1"/>
  <c r="F50" i="1" s="1"/>
  <c r="LX26" i="6"/>
  <c r="NB26" i="6" s="1"/>
  <c r="LW26" i="6"/>
  <c r="NA26" i="6" s="1"/>
  <c r="LV26" i="6"/>
  <c r="MZ26" i="6" s="1"/>
  <c r="ME25" i="6"/>
  <c r="NI25" i="6" s="1"/>
  <c r="MD25" i="6"/>
  <c r="NH25" i="6" s="1"/>
  <c r="MC25" i="6"/>
  <c r="NG25" i="6" s="1"/>
  <c r="MB25" i="6"/>
  <c r="NF25" i="6" s="1"/>
  <c r="H49" i="1" s="1"/>
  <c r="N23" i="214" s="1"/>
  <c r="K23" i="214" s="1"/>
  <c r="MA25" i="6"/>
  <c r="NE25" i="6" s="1"/>
  <c r="LZ25" i="6"/>
  <c r="ND25" i="6" s="1"/>
  <c r="LY25" i="6"/>
  <c r="NC25" i="6" s="1"/>
  <c r="F49" i="1" s="1"/>
  <c r="LX25" i="6"/>
  <c r="NB25" i="6" s="1"/>
  <c r="LW25" i="6"/>
  <c r="NA25" i="6" s="1"/>
  <c r="LV25" i="6"/>
  <c r="MZ25" i="6" s="1"/>
  <c r="ME24" i="6"/>
  <c r="NI24" i="6" s="1"/>
  <c r="MD24" i="6"/>
  <c r="NH24" i="6" s="1"/>
  <c r="MC24" i="6"/>
  <c r="NG24" i="6" s="1"/>
  <c r="MB24" i="6"/>
  <c r="NF24" i="6" s="1"/>
  <c r="H48" i="1" s="1"/>
  <c r="N22" i="214" s="1"/>
  <c r="K22" i="214" s="1"/>
  <c r="MA24" i="6"/>
  <c r="NE24" i="6" s="1"/>
  <c r="LZ24" i="6"/>
  <c r="ND24" i="6" s="1"/>
  <c r="LY24" i="6"/>
  <c r="NC24" i="6" s="1"/>
  <c r="F48" i="1" s="1"/>
  <c r="LX24" i="6"/>
  <c r="NB24" i="6" s="1"/>
  <c r="LW24" i="6"/>
  <c r="NA24" i="6" s="1"/>
  <c r="LV24" i="6"/>
  <c r="MZ24" i="6" s="1"/>
  <c r="ME23" i="6"/>
  <c r="NI23" i="6" s="1"/>
  <c r="MD23" i="6"/>
  <c r="NH23" i="6" s="1"/>
  <c r="MC23" i="6"/>
  <c r="NG23" i="6" s="1"/>
  <c r="MB23" i="6"/>
  <c r="NF23" i="6" s="1"/>
  <c r="H47" i="1" s="1"/>
  <c r="N21" i="214" s="1"/>
  <c r="K21" i="214" s="1"/>
  <c r="MA23" i="6"/>
  <c r="NE23" i="6" s="1"/>
  <c r="LZ23" i="6"/>
  <c r="ND23" i="6" s="1"/>
  <c r="LY23" i="6"/>
  <c r="NC23" i="6" s="1"/>
  <c r="F47" i="1" s="1"/>
  <c r="LX23" i="6"/>
  <c r="NB23" i="6" s="1"/>
  <c r="LW23" i="6"/>
  <c r="NA23" i="6" s="1"/>
  <c r="LV23" i="6"/>
  <c r="MZ23" i="6" s="1"/>
  <c r="ME22" i="6"/>
  <c r="NI22" i="6" s="1"/>
  <c r="MD22" i="6"/>
  <c r="NH22" i="6" s="1"/>
  <c r="MC22" i="6"/>
  <c r="NG22" i="6" s="1"/>
  <c r="MB22" i="6"/>
  <c r="NF22" i="6" s="1"/>
  <c r="H46" i="1" s="1"/>
  <c r="N20" i="214" s="1"/>
  <c r="K20" i="214" s="1"/>
  <c r="MA22" i="6"/>
  <c r="NE22" i="6" s="1"/>
  <c r="LZ22" i="6"/>
  <c r="ND22" i="6" s="1"/>
  <c r="LY22" i="6"/>
  <c r="NC22" i="6" s="1"/>
  <c r="F46" i="1" s="1"/>
  <c r="LX22" i="6"/>
  <c r="NB22" i="6" s="1"/>
  <c r="LW22" i="6"/>
  <c r="NA22" i="6" s="1"/>
  <c r="LV22" i="6"/>
  <c r="MZ22" i="6" s="1"/>
  <c r="ME21" i="6"/>
  <c r="NI21" i="6" s="1"/>
  <c r="MD21" i="6"/>
  <c r="NH21" i="6" s="1"/>
  <c r="MC21" i="6"/>
  <c r="NG21" i="6" s="1"/>
  <c r="MB21" i="6"/>
  <c r="NF21" i="6" s="1"/>
  <c r="H45" i="1" s="1"/>
  <c r="N19" i="214" s="1"/>
  <c r="K19" i="214" s="1"/>
  <c r="MA21" i="6"/>
  <c r="NE21" i="6" s="1"/>
  <c r="LZ21" i="6"/>
  <c r="ND21" i="6" s="1"/>
  <c r="LY21" i="6"/>
  <c r="NC21" i="6" s="1"/>
  <c r="F45" i="1" s="1"/>
  <c r="LX21" i="6"/>
  <c r="NB21" i="6" s="1"/>
  <c r="LW21" i="6"/>
  <c r="NA21" i="6" s="1"/>
  <c r="LV21" i="6"/>
  <c r="MZ21" i="6" s="1"/>
  <c r="ME20" i="6"/>
  <c r="NI20" i="6" s="1"/>
  <c r="MD20" i="6"/>
  <c r="NH20" i="6" s="1"/>
  <c r="MC20" i="6"/>
  <c r="NG20" i="6" s="1"/>
  <c r="MB20" i="6"/>
  <c r="NF20" i="6" s="1"/>
  <c r="H44" i="1" s="1"/>
  <c r="N18" i="214" s="1"/>
  <c r="K18" i="214" s="1"/>
  <c r="MA20" i="6"/>
  <c r="NE20" i="6" s="1"/>
  <c r="LZ20" i="6"/>
  <c r="ND20" i="6" s="1"/>
  <c r="LY20" i="6"/>
  <c r="NC20" i="6" s="1"/>
  <c r="F44" i="1" s="1"/>
  <c r="LX20" i="6"/>
  <c r="NB20" i="6" s="1"/>
  <c r="LW20" i="6"/>
  <c r="NA20" i="6" s="1"/>
  <c r="LV20" i="6"/>
  <c r="MZ20" i="6" s="1"/>
  <c r="ME19" i="6"/>
  <c r="NI19" i="6" s="1"/>
  <c r="MD19" i="6"/>
  <c r="NH19" i="6" s="1"/>
  <c r="MC19" i="6"/>
  <c r="NG19" i="6" s="1"/>
  <c r="MB19" i="6"/>
  <c r="NF19" i="6" s="1"/>
  <c r="H43" i="1" s="1"/>
  <c r="N17" i="214" s="1"/>
  <c r="K17" i="214" s="1"/>
  <c r="MA19" i="6"/>
  <c r="NE19" i="6" s="1"/>
  <c r="LZ19" i="6"/>
  <c r="ND19" i="6" s="1"/>
  <c r="LY19" i="6"/>
  <c r="NC19" i="6" s="1"/>
  <c r="F43" i="1" s="1"/>
  <c r="LX19" i="6"/>
  <c r="NB19" i="6" s="1"/>
  <c r="LW19" i="6"/>
  <c r="NA19" i="6" s="1"/>
  <c r="LV19" i="6"/>
  <c r="MZ19" i="6" s="1"/>
  <c r="ME18" i="6"/>
  <c r="NI18" i="6" s="1"/>
  <c r="MD18" i="6"/>
  <c r="NH18" i="6" s="1"/>
  <c r="MC18" i="6"/>
  <c r="NG18" i="6" s="1"/>
  <c r="MB18" i="6"/>
  <c r="NF18" i="6" s="1"/>
  <c r="H42" i="1" s="1"/>
  <c r="N16" i="214" s="1"/>
  <c r="K16" i="214" s="1"/>
  <c r="MA18" i="6"/>
  <c r="NE18" i="6" s="1"/>
  <c r="LZ18" i="6"/>
  <c r="ND18" i="6" s="1"/>
  <c r="LY18" i="6"/>
  <c r="NC18" i="6" s="1"/>
  <c r="F42" i="1" s="1"/>
  <c r="LX18" i="6"/>
  <c r="NB18" i="6" s="1"/>
  <c r="LW18" i="6"/>
  <c r="NA18" i="6" s="1"/>
  <c r="LV18" i="6"/>
  <c r="MZ18" i="6" s="1"/>
  <c r="ME17" i="6"/>
  <c r="NI17" i="6" s="1"/>
  <c r="MD17" i="6"/>
  <c r="NH17" i="6" s="1"/>
  <c r="MC17" i="6"/>
  <c r="NG17" i="6" s="1"/>
  <c r="MB17" i="6"/>
  <c r="NF17" i="6" s="1"/>
  <c r="H41" i="1" s="1"/>
  <c r="N15" i="214" s="1"/>
  <c r="K15" i="214" s="1"/>
  <c r="MA17" i="6"/>
  <c r="NE17" i="6" s="1"/>
  <c r="LZ17" i="6"/>
  <c r="ND17" i="6" s="1"/>
  <c r="LY17" i="6"/>
  <c r="NC17" i="6" s="1"/>
  <c r="F41" i="1" s="1"/>
  <c r="LX17" i="6"/>
  <c r="NB17" i="6" s="1"/>
  <c r="LW17" i="6"/>
  <c r="NA17" i="6" s="1"/>
  <c r="LV17" i="6"/>
  <c r="MZ17" i="6" s="1"/>
  <c r="ME16" i="6"/>
  <c r="NI16" i="6" s="1"/>
  <c r="MD16" i="6"/>
  <c r="NH16" i="6" s="1"/>
  <c r="MC16" i="6"/>
  <c r="NG16" i="6" s="1"/>
  <c r="MB16" i="6"/>
  <c r="NF16" i="6" s="1"/>
  <c r="H40" i="1" s="1"/>
  <c r="N14" i="214" s="1"/>
  <c r="K14" i="214" s="1"/>
  <c r="MA16" i="6"/>
  <c r="NE16" i="6" s="1"/>
  <c r="LZ16" i="6"/>
  <c r="ND16" i="6" s="1"/>
  <c r="LY16" i="6"/>
  <c r="NC16" i="6" s="1"/>
  <c r="F40" i="1" s="1"/>
  <c r="LX16" i="6"/>
  <c r="NB16" i="6" s="1"/>
  <c r="LW16" i="6"/>
  <c r="NA16" i="6" s="1"/>
  <c r="LV16" i="6"/>
  <c r="MZ16" i="6" s="1"/>
  <c r="ME15" i="6"/>
  <c r="NI15" i="6" s="1"/>
  <c r="MD15" i="6"/>
  <c r="NH15" i="6" s="1"/>
  <c r="MC15" i="6"/>
  <c r="NG15" i="6" s="1"/>
  <c r="MB15" i="6"/>
  <c r="NF15" i="6" s="1"/>
  <c r="MA15" i="6"/>
  <c r="NE15" i="6" s="1"/>
  <c r="LZ15" i="6"/>
  <c r="ND15" i="6" s="1"/>
  <c r="LY15" i="6"/>
  <c r="NC15" i="6" s="1"/>
  <c r="LX15" i="6"/>
  <c r="NB15" i="6" s="1"/>
  <c r="LW15" i="6"/>
  <c r="NA15" i="6" s="1"/>
  <c r="LV15" i="6"/>
  <c r="MZ15" i="6" s="1"/>
  <c r="ME14" i="6"/>
  <c r="NI14" i="6" s="1"/>
  <c r="MD14" i="6"/>
  <c r="NH14" i="6" s="1"/>
  <c r="MC14" i="6"/>
  <c r="NG14" i="6" s="1"/>
  <c r="MB14" i="6"/>
  <c r="NF14" i="6" s="1"/>
  <c r="MA14" i="6"/>
  <c r="NE14" i="6" s="1"/>
  <c r="LZ14" i="6"/>
  <c r="ND14" i="6" s="1"/>
  <c r="LY14" i="6"/>
  <c r="NC14" i="6" s="1"/>
  <c r="LX14" i="6"/>
  <c r="NB14" i="6" s="1"/>
  <c r="LW14" i="6"/>
  <c r="NA14" i="6" s="1"/>
  <c r="LV14" i="6"/>
  <c r="MZ14" i="6" s="1"/>
  <c r="ME13" i="6"/>
  <c r="NI13" i="6" s="1"/>
  <c r="MD13" i="6"/>
  <c r="NH13" i="6" s="1"/>
  <c r="MC13" i="6"/>
  <c r="NG13" i="6" s="1"/>
  <c r="MB13" i="6"/>
  <c r="NF13" i="6" s="1"/>
  <c r="MA13" i="6"/>
  <c r="NE13" i="6" s="1"/>
  <c r="LZ13" i="6"/>
  <c r="ND13" i="6" s="1"/>
  <c r="LY13" i="6"/>
  <c r="NC13" i="6" s="1"/>
  <c r="F38" i="1" s="1"/>
  <c r="J38" i="1" s="1"/>
  <c r="LX13" i="6"/>
  <c r="NB13" i="6" s="1"/>
  <c r="LW13" i="6"/>
  <c r="NA13" i="6" s="1"/>
  <c r="LV13" i="6"/>
  <c r="MZ13" i="6" s="1"/>
  <c r="ME12" i="6"/>
  <c r="NI12" i="6" s="1"/>
  <c r="MD12" i="6"/>
  <c r="NH12" i="6" s="1"/>
  <c r="MC12" i="6"/>
  <c r="NG12" i="6" s="1"/>
  <c r="MB12" i="6"/>
  <c r="NF12" i="6" s="1"/>
  <c r="H37" i="1" s="1"/>
  <c r="N11" i="214" s="1"/>
  <c r="K11" i="214" s="1"/>
  <c r="MA12" i="6"/>
  <c r="NE12" i="6" s="1"/>
  <c r="LZ12" i="6"/>
  <c r="ND12" i="6" s="1"/>
  <c r="LY12" i="6"/>
  <c r="NC12" i="6" s="1"/>
  <c r="F37" i="1" s="1"/>
  <c r="LX12" i="6"/>
  <c r="NB12" i="6" s="1"/>
  <c r="LW12" i="6"/>
  <c r="NA12" i="6" s="1"/>
  <c r="LV12" i="6"/>
  <c r="MZ12" i="6" s="1"/>
  <c r="ME11" i="6"/>
  <c r="NI11" i="6" s="1"/>
  <c r="MD11" i="6"/>
  <c r="NH11" i="6" s="1"/>
  <c r="MC11" i="6"/>
  <c r="NG11" i="6" s="1"/>
  <c r="MB11" i="6"/>
  <c r="NF11" i="6" s="1"/>
  <c r="MA11" i="6"/>
  <c r="NE11" i="6" s="1"/>
  <c r="LZ11" i="6"/>
  <c r="ND11" i="6" s="1"/>
  <c r="LY11" i="6"/>
  <c r="NC11" i="6" s="1"/>
  <c r="LX11" i="6"/>
  <c r="NB11" i="6" s="1"/>
  <c r="LW11" i="6"/>
  <c r="NA11" i="6" s="1"/>
  <c r="LV11" i="6"/>
  <c r="MZ11" i="6" s="1"/>
  <c r="ME10" i="6"/>
  <c r="NI10" i="6" s="1"/>
  <c r="MD10" i="6"/>
  <c r="NH10" i="6" s="1"/>
  <c r="MC10" i="6"/>
  <c r="NG10" i="6" s="1"/>
  <c r="MB10" i="6"/>
  <c r="NF10" i="6" s="1"/>
  <c r="MA10" i="6"/>
  <c r="NE10" i="6" s="1"/>
  <c r="LZ10" i="6"/>
  <c r="ND10" i="6" s="1"/>
  <c r="LY10" i="6"/>
  <c r="NC10" i="6" s="1"/>
  <c r="LX10" i="6"/>
  <c r="NB10" i="6" s="1"/>
  <c r="LW10" i="6"/>
  <c r="NA10" i="6" s="1"/>
  <c r="LV10" i="6"/>
  <c r="MZ10" i="6" s="1"/>
  <c r="ME9" i="6"/>
  <c r="NI9" i="6" s="1"/>
  <c r="MD9" i="6"/>
  <c r="NH9" i="6" s="1"/>
  <c r="MC9" i="6"/>
  <c r="NG9" i="6" s="1"/>
  <c r="MB9" i="6"/>
  <c r="NF9" i="6" s="1"/>
  <c r="H35" i="1" s="1"/>
  <c r="N9" i="214" s="1"/>
  <c r="K9" i="214" s="1"/>
  <c r="MA9" i="6"/>
  <c r="NE9" i="6" s="1"/>
  <c r="LZ9" i="6"/>
  <c r="ND9" i="6" s="1"/>
  <c r="LY9" i="6"/>
  <c r="NC9" i="6" s="1"/>
  <c r="F35" i="1" s="1"/>
  <c r="LX9" i="6"/>
  <c r="NB9" i="6" s="1"/>
  <c r="LW9" i="6"/>
  <c r="NA9" i="6" s="1"/>
  <c r="LV9" i="6"/>
  <c r="MZ9" i="6" s="1"/>
  <c r="NI8" i="6"/>
  <c r="NH8" i="6"/>
  <c r="NG8" i="6"/>
  <c r="NF8" i="6"/>
  <c r="H34" i="1" s="1"/>
  <c r="NE8" i="6"/>
  <c r="ND8" i="6"/>
  <c r="NC8" i="6"/>
  <c r="F34" i="1" s="1"/>
  <c r="NB8" i="6"/>
  <c r="NA8" i="6"/>
  <c r="LV8" i="6"/>
  <c r="MZ8" i="6" s="1"/>
  <c r="ME7" i="6"/>
  <c r="NI7" i="6" s="1"/>
  <c r="MD7" i="6"/>
  <c r="NH7" i="6" s="1"/>
  <c r="MC7" i="6"/>
  <c r="MB7" i="6"/>
  <c r="NF7" i="6" s="1"/>
  <c r="MA7" i="6"/>
  <c r="NE7" i="6" s="1"/>
  <c r="LZ7" i="6"/>
  <c r="ND7" i="6" s="1"/>
  <c r="LY7" i="6"/>
  <c r="NC7" i="6" s="1"/>
  <c r="LX7" i="6"/>
  <c r="NB7" i="6" s="1"/>
  <c r="LW7" i="6"/>
  <c r="NA7" i="6" s="1"/>
  <c r="LV7" i="6"/>
  <c r="I137" i="216"/>
  <c r="F137" i="216"/>
  <c r="M135" i="216"/>
  <c r="L135" i="216"/>
  <c r="K135" i="216"/>
  <c r="I135" i="216"/>
  <c r="G135" i="216"/>
  <c r="F135" i="216"/>
  <c r="K134" i="216"/>
  <c r="G134" i="216"/>
  <c r="K133" i="216"/>
  <c r="G133" i="216"/>
  <c r="K132" i="216"/>
  <c r="G132" i="216"/>
  <c r="K131" i="216"/>
  <c r="G131" i="216"/>
  <c r="F131" i="216"/>
  <c r="K137" i="216"/>
  <c r="G137" i="216"/>
  <c r="H137" i="216"/>
  <c r="J135" i="216"/>
  <c r="H135" i="216"/>
  <c r="M134" i="216"/>
  <c r="L134" i="216"/>
  <c r="J134" i="216"/>
  <c r="I134" i="216"/>
  <c r="F134" i="216"/>
  <c r="H134" i="216"/>
  <c r="M133" i="216"/>
  <c r="L133" i="216"/>
  <c r="I133" i="216"/>
  <c r="F133" i="216"/>
  <c r="J133" i="216"/>
  <c r="H133" i="216"/>
  <c r="M132" i="216"/>
  <c r="L132" i="216"/>
  <c r="J132" i="216"/>
  <c r="I132" i="216"/>
  <c r="F132" i="216"/>
  <c r="H132" i="216"/>
  <c r="M131" i="216"/>
  <c r="L131" i="216"/>
  <c r="I131" i="216"/>
  <c r="J131" i="216"/>
  <c r="H131" i="216"/>
  <c r="M130" i="216"/>
  <c r="L130" i="216"/>
  <c r="K130" i="216"/>
  <c r="G130" i="216"/>
  <c r="F40" i="219" l="1"/>
  <c r="X40" i="219"/>
  <c r="U40" i="219"/>
  <c r="U100" i="219" s="1"/>
  <c r="U102" i="219" s="1"/>
  <c r="E100" i="219"/>
  <c r="E102" i="219" s="1"/>
  <c r="K100" i="219"/>
  <c r="K102" i="219" s="1"/>
  <c r="Q100" i="219"/>
  <c r="Q102" i="219" s="1"/>
  <c r="AI100" i="219"/>
  <c r="AI102" i="219" s="1"/>
  <c r="F84" i="219"/>
  <c r="U84" i="219"/>
  <c r="AG84" i="219"/>
  <c r="AA92" i="219"/>
  <c r="U99" i="219"/>
  <c r="I138" i="1"/>
  <c r="H13" i="2"/>
  <c r="I44" i="2"/>
  <c r="N41" i="116"/>
  <c r="N27" i="144"/>
  <c r="N28" i="147"/>
  <c r="N32" i="151"/>
  <c r="N32" i="172"/>
  <c r="D39" i="220"/>
  <c r="C43" i="173"/>
  <c r="N15" i="175"/>
  <c r="N33" i="176"/>
  <c r="N35" i="176"/>
  <c r="N31" i="178"/>
  <c r="N29" i="182"/>
  <c r="N16" i="184"/>
  <c r="N17" i="184"/>
  <c r="N31" i="199"/>
  <c r="N13" i="201"/>
  <c r="N37" i="201"/>
  <c r="N26" i="203"/>
  <c r="N30" i="205"/>
  <c r="L46" i="209"/>
  <c r="L103" i="209" s="1"/>
  <c r="L117" i="209" s="1"/>
  <c r="K103" i="209"/>
  <c r="K117" i="209" s="1"/>
  <c r="L71" i="209"/>
  <c r="L131" i="209" s="1"/>
  <c r="H86" i="209"/>
  <c r="H132" i="209" s="1"/>
  <c r="H94" i="209"/>
  <c r="H133" i="209" s="1"/>
  <c r="J101" i="209"/>
  <c r="J134" i="209" s="1"/>
  <c r="L111" i="209"/>
  <c r="L137" i="209" s="1"/>
  <c r="F137" i="209"/>
  <c r="M137" i="209"/>
  <c r="I46" i="211"/>
  <c r="H103" i="211"/>
  <c r="H117" i="211" s="1"/>
  <c r="K71" i="211"/>
  <c r="I86" i="211"/>
  <c r="K94" i="211"/>
  <c r="M111" i="211"/>
  <c r="EI103" i="6"/>
  <c r="EI105" i="6" s="1"/>
  <c r="EI183" i="6" s="1"/>
  <c r="D175" i="6"/>
  <c r="H175" i="6"/>
  <c r="L175" i="6"/>
  <c r="I40" i="219"/>
  <c r="I100" i="219" s="1"/>
  <c r="I102" i="219" s="1"/>
  <c r="AD40" i="219"/>
  <c r="AD100" i="219" s="1"/>
  <c r="AD102" i="219" s="1"/>
  <c r="AA40" i="219"/>
  <c r="G100" i="219"/>
  <c r="G102" i="219" s="1"/>
  <c r="Y100" i="219"/>
  <c r="Y102" i="219" s="1"/>
  <c r="AE100" i="219"/>
  <c r="AE102" i="219" s="1"/>
  <c r="AK100" i="219"/>
  <c r="AK102" i="219" s="1"/>
  <c r="L84" i="219"/>
  <c r="X84" i="219"/>
  <c r="AJ84" i="219"/>
  <c r="O92" i="219"/>
  <c r="AJ99" i="219"/>
  <c r="G143" i="1"/>
  <c r="ND188" i="6" s="1"/>
  <c r="I13" i="2"/>
  <c r="K44" i="2"/>
  <c r="N10" i="138"/>
  <c r="N16" i="138"/>
  <c r="N27" i="143"/>
  <c r="N32" i="152"/>
  <c r="N20" i="163"/>
  <c r="N36" i="163"/>
  <c r="N41" i="165"/>
  <c r="E9" i="220"/>
  <c r="N11" i="194"/>
  <c r="N35" i="194"/>
  <c r="N37" i="204"/>
  <c r="F103" i="209"/>
  <c r="F117" i="209" s="1"/>
  <c r="M103" i="209"/>
  <c r="M117" i="209" s="1"/>
  <c r="J86" i="209"/>
  <c r="J132" i="209" s="1"/>
  <c r="J94" i="209"/>
  <c r="J133" i="209" s="1"/>
  <c r="L101" i="209"/>
  <c r="L134" i="209" s="1"/>
  <c r="G137" i="209"/>
  <c r="H116" i="209"/>
  <c r="K46" i="211"/>
  <c r="K103" i="211" s="1"/>
  <c r="K117" i="211" s="1"/>
  <c r="J103" i="211"/>
  <c r="J117" i="211" s="1"/>
  <c r="M71" i="211"/>
  <c r="K86" i="211"/>
  <c r="M94" i="211"/>
  <c r="I101" i="211"/>
  <c r="G52" i="214"/>
  <c r="L40" i="219"/>
  <c r="L100" i="219" s="1"/>
  <c r="L102" i="219" s="1"/>
  <c r="AM40" i="219"/>
  <c r="AJ40" i="219"/>
  <c r="R40" i="219"/>
  <c r="AG100" i="219"/>
  <c r="AG102" i="219" s="1"/>
  <c r="Z100" i="219"/>
  <c r="Z102" i="219" s="1"/>
  <c r="AF100" i="219"/>
  <c r="AF102" i="219" s="1"/>
  <c r="AL100" i="219"/>
  <c r="AL102" i="219" s="1"/>
  <c r="O84" i="219"/>
  <c r="O100" i="219" s="1"/>
  <c r="O102" i="219" s="1"/>
  <c r="AA84" i="219"/>
  <c r="AM84" i="219"/>
  <c r="R92" i="219"/>
  <c r="E8" i="2"/>
  <c r="E12" i="2" s="1"/>
  <c r="E14" i="2" s="1"/>
  <c r="E42" i="206"/>
  <c r="H46" i="209"/>
  <c r="G103" i="209"/>
  <c r="G117" i="209" s="1"/>
  <c r="H71" i="209"/>
  <c r="H131" i="209" s="1"/>
  <c r="L86" i="209"/>
  <c r="L132" i="209" s="1"/>
  <c r="L94" i="209"/>
  <c r="L133" i="209" s="1"/>
  <c r="H111" i="209"/>
  <c r="H137" i="209" s="1"/>
  <c r="M46" i="211"/>
  <c r="M103" i="211" s="1"/>
  <c r="M117" i="211" s="1"/>
  <c r="L103" i="211"/>
  <c r="L117" i="211" s="1"/>
  <c r="M86" i="211"/>
  <c r="K101" i="211"/>
  <c r="I111" i="211"/>
  <c r="H52" i="214"/>
  <c r="MZ167" i="6"/>
  <c r="MZ168" i="6" s="1"/>
  <c r="AG175" i="6"/>
  <c r="AG179" i="6" s="1"/>
  <c r="AG185" i="6" s="1"/>
  <c r="KG175" i="6"/>
  <c r="KG179" i="6" s="1"/>
  <c r="KG185" i="6" s="1"/>
  <c r="E10" i="1"/>
  <c r="D128" i="1"/>
  <c r="D130" i="1" s="1"/>
  <c r="D144" i="1" s="1"/>
  <c r="NE167" i="6"/>
  <c r="NE168" i="6" s="1"/>
  <c r="KH175" i="6"/>
  <c r="KH179" i="6" s="1"/>
  <c r="KH185" i="6" s="1"/>
  <c r="MD168" i="6"/>
  <c r="NF177" i="6"/>
  <c r="MA178" i="6"/>
  <c r="M6" i="206"/>
  <c r="M7" i="206"/>
  <c r="N34" i="118"/>
  <c r="N35" i="118"/>
  <c r="N37" i="118"/>
  <c r="N8" i="119"/>
  <c r="N20" i="120"/>
  <c r="N13" i="125"/>
  <c r="G43" i="131"/>
  <c r="G43" i="132"/>
  <c r="G43" i="136"/>
  <c r="N34" i="144"/>
  <c r="N19" i="145"/>
  <c r="G43" i="154"/>
  <c r="G43" i="155"/>
  <c r="J103" i="209"/>
  <c r="J117" i="209" s="1"/>
  <c r="J130" i="209"/>
  <c r="J137" i="209"/>
  <c r="MG175" i="6"/>
  <c r="MG179" i="6" s="1"/>
  <c r="MG185" i="6" s="1"/>
  <c r="G43" i="115"/>
  <c r="G43" i="117"/>
  <c r="G43" i="123"/>
  <c r="G43" i="124"/>
  <c r="G43" i="138"/>
  <c r="G43" i="139"/>
  <c r="G43" i="143"/>
  <c r="N27" i="149"/>
  <c r="N28" i="149"/>
  <c r="NB177" i="6"/>
  <c r="NB178" i="6" s="1"/>
  <c r="ME178" i="6"/>
  <c r="E15" i="1"/>
  <c r="E17" i="1" s="1"/>
  <c r="E19" i="1" s="1"/>
  <c r="J44" i="2"/>
  <c r="G43" i="118"/>
  <c r="G43" i="119"/>
  <c r="G43" i="125"/>
  <c r="G43" i="126"/>
  <c r="N28" i="129"/>
  <c r="N17" i="131"/>
  <c r="N25" i="132"/>
  <c r="N7" i="133"/>
  <c r="N16" i="133"/>
  <c r="G43" i="140"/>
  <c r="G43" i="144"/>
  <c r="G43" i="145"/>
  <c r="G43" i="148"/>
  <c r="N41" i="152"/>
  <c r="N16" i="154"/>
  <c r="N30" i="153"/>
  <c r="N21" i="159"/>
  <c r="LW178" i="6"/>
  <c r="G128" i="1"/>
  <c r="G130" i="1" s="1"/>
  <c r="G144" i="1" s="1"/>
  <c r="ND189" i="6" s="1"/>
  <c r="I142" i="1"/>
  <c r="N33" i="7"/>
  <c r="G43" i="121"/>
  <c r="N29" i="122"/>
  <c r="G43" i="129"/>
  <c r="N13" i="130"/>
  <c r="G43" i="130"/>
  <c r="N35" i="132"/>
  <c r="N38" i="136"/>
  <c r="N31" i="138"/>
  <c r="N31" i="139"/>
  <c r="G43" i="151"/>
  <c r="N10" i="152"/>
  <c r="N11" i="152"/>
  <c r="G43" i="152"/>
  <c r="N31" i="153"/>
  <c r="N39" i="153"/>
  <c r="N37" i="157"/>
  <c r="H130" i="209"/>
  <c r="H136" i="209" s="1"/>
  <c r="H138" i="209" s="1"/>
  <c r="G43" i="173"/>
  <c r="G43" i="174"/>
  <c r="G43" i="180"/>
  <c r="G43" i="183"/>
  <c r="N19" i="184"/>
  <c r="N39" i="185"/>
  <c r="N7" i="186"/>
  <c r="N7" i="188"/>
  <c r="N14" i="190"/>
  <c r="N16" i="191"/>
  <c r="N21" i="191"/>
  <c r="N21" i="192"/>
  <c r="N8" i="205"/>
  <c r="I130" i="209"/>
  <c r="I136" i="209" s="1"/>
  <c r="I138" i="209" s="1"/>
  <c r="M130" i="209"/>
  <c r="M136" i="209" s="1"/>
  <c r="M138" i="209" s="1"/>
  <c r="I23" i="220"/>
  <c r="I35" i="220"/>
  <c r="G43" i="175"/>
  <c r="G43" i="176"/>
  <c r="N14" i="179"/>
  <c r="N22" i="186"/>
  <c r="N28" i="189"/>
  <c r="N28" i="192"/>
  <c r="N27" i="193"/>
  <c r="N14" i="195"/>
  <c r="N38" i="197"/>
  <c r="F130" i="209"/>
  <c r="F136" i="209" s="1"/>
  <c r="F138" i="209" s="1"/>
  <c r="N36" i="173"/>
  <c r="N31" i="174"/>
  <c r="N32" i="174"/>
  <c r="G43" i="177"/>
  <c r="N34" i="179"/>
  <c r="N35" i="179"/>
  <c r="N33" i="182"/>
  <c r="G43" i="185"/>
  <c r="G43" i="187"/>
  <c r="G43" i="190"/>
  <c r="G43" i="191"/>
  <c r="G43" i="192"/>
  <c r="N25" i="201"/>
  <c r="G130" i="209"/>
  <c r="G136" i="209" s="1"/>
  <c r="G138" i="209" s="1"/>
  <c r="K130" i="209"/>
  <c r="K136" i="209" s="1"/>
  <c r="K138" i="209" s="1"/>
  <c r="G43" i="171"/>
  <c r="N20" i="176"/>
  <c r="N38" i="191"/>
  <c r="G43" i="193"/>
  <c r="N31" i="214"/>
  <c r="K31" i="214" s="1"/>
  <c r="H94" i="1"/>
  <c r="J138" i="1"/>
  <c r="G136" i="216"/>
  <c r="G138" i="216" s="1"/>
  <c r="K136" i="216"/>
  <c r="K138" i="216" s="1"/>
  <c r="L137" i="216"/>
  <c r="M137" i="216"/>
  <c r="H130" i="216"/>
  <c r="H136" i="216" s="1"/>
  <c r="H138" i="216" s="1"/>
  <c r="J130" i="216"/>
  <c r="J136" i="216" s="1"/>
  <c r="J137" i="216"/>
  <c r="I130" i="216"/>
  <c r="I136" i="216" s="1"/>
  <c r="I138" i="216" s="1"/>
  <c r="F130" i="216"/>
  <c r="F136" i="216" s="1"/>
  <c r="F138" i="216" s="1"/>
  <c r="L136" i="216"/>
  <c r="M136" i="216"/>
  <c r="KX103" i="6"/>
  <c r="KX105" i="6" s="1"/>
  <c r="KX183" i="6" s="1"/>
  <c r="MK175" i="6"/>
  <c r="MK179" i="6" s="1"/>
  <c r="MK185" i="6" s="1"/>
  <c r="MO175" i="6"/>
  <c r="MO179" i="6" s="1"/>
  <c r="MO185" i="6" s="1"/>
  <c r="MI103" i="6"/>
  <c r="MI105" i="6" s="1"/>
  <c r="MI183" i="6" s="1"/>
  <c r="MF103" i="6"/>
  <c r="MF105" i="6" s="1"/>
  <c r="MF183" i="6" s="1"/>
  <c r="MJ103" i="6"/>
  <c r="MJ105" i="6" s="1"/>
  <c r="MJ183" i="6" s="1"/>
  <c r="MN103" i="6"/>
  <c r="MN105" i="6" s="1"/>
  <c r="MN183" i="6" s="1"/>
  <c r="DC175" i="6"/>
  <c r="DC179" i="6" s="1"/>
  <c r="DC185" i="6" s="1"/>
  <c r="N17" i="180"/>
  <c r="DA103" i="6"/>
  <c r="DA105" i="6" s="1"/>
  <c r="F19" i="206" s="1"/>
  <c r="DE103" i="6"/>
  <c r="DE105" i="6" s="1"/>
  <c r="DE183" i="6" s="1"/>
  <c r="DI103" i="6"/>
  <c r="DI105" i="6" s="1"/>
  <c r="E15" i="208" s="1"/>
  <c r="N19" i="205"/>
  <c r="N19" i="188"/>
  <c r="DU103" i="6"/>
  <c r="DU105" i="6" s="1"/>
  <c r="F21" i="206" s="1"/>
  <c r="DY103" i="6"/>
  <c r="DY105" i="6" s="1"/>
  <c r="DY183" i="6" s="1"/>
  <c r="EC103" i="6"/>
  <c r="EC105" i="6" s="1"/>
  <c r="EC183" i="6" s="1"/>
  <c r="F18" i="220"/>
  <c r="DV103" i="6"/>
  <c r="DV105" i="6" s="1"/>
  <c r="DV183" i="6" s="1"/>
  <c r="DZ103" i="6"/>
  <c r="DZ105" i="6" s="1"/>
  <c r="DZ183" i="6" s="1"/>
  <c r="DT103" i="6"/>
  <c r="DT105" i="6" s="1"/>
  <c r="DT183" i="6" s="1"/>
  <c r="DT187" i="6" s="1"/>
  <c r="N30" i="135"/>
  <c r="M30" i="135"/>
  <c r="N10" i="163"/>
  <c r="M10" i="163"/>
  <c r="J175" i="6"/>
  <c r="J179" i="6" s="1"/>
  <c r="J185" i="6" s="1"/>
  <c r="GL175" i="6"/>
  <c r="GL179" i="6" s="1"/>
  <c r="GL185" i="6" s="1"/>
  <c r="GT175" i="6"/>
  <c r="GT179" i="6" s="1"/>
  <c r="GT185" i="6" s="1"/>
  <c r="JZ175" i="6"/>
  <c r="JZ179" i="6" s="1"/>
  <c r="JZ185" i="6" s="1"/>
  <c r="KP175" i="6"/>
  <c r="KP179" i="6" s="1"/>
  <c r="KP185" i="6" s="1"/>
  <c r="KX175" i="6"/>
  <c r="KX179" i="6" s="1"/>
  <c r="KX185" i="6" s="1"/>
  <c r="KX187" i="6" s="1"/>
  <c r="C35" i="208" s="1"/>
  <c r="LF175" i="6"/>
  <c r="LF179" i="6" s="1"/>
  <c r="LF185" i="6" s="1"/>
  <c r="ME168" i="6"/>
  <c r="N37" i="189"/>
  <c r="M37" i="189"/>
  <c r="G175" i="6"/>
  <c r="J9" i="206" s="1"/>
  <c r="K175" i="6"/>
  <c r="K179" i="6" s="1"/>
  <c r="K185" i="6" s="1"/>
  <c r="O175" i="6"/>
  <c r="O179" i="6" s="1"/>
  <c r="O185" i="6" s="1"/>
  <c r="W175" i="6"/>
  <c r="W179" i="6" s="1"/>
  <c r="W185" i="6" s="1"/>
  <c r="MH175" i="6"/>
  <c r="MH179" i="6" s="1"/>
  <c r="MH185" i="6" s="1"/>
  <c r="ML175" i="6"/>
  <c r="ML179" i="6" s="1"/>
  <c r="ML185" i="6" s="1"/>
  <c r="MP175" i="6"/>
  <c r="MP179" i="6" s="1"/>
  <c r="MP185" i="6" s="1"/>
  <c r="MT175" i="6"/>
  <c r="MT179" i="6" s="1"/>
  <c r="MT185" i="6" s="1"/>
  <c r="MX175" i="6"/>
  <c r="MX179" i="6" s="1"/>
  <c r="MX185" i="6" s="1"/>
  <c r="DG175" i="6"/>
  <c r="DG179" i="6" s="1"/>
  <c r="DG185" i="6" s="1"/>
  <c r="GM175" i="6"/>
  <c r="GQ175" i="6"/>
  <c r="GQ179" i="6" s="1"/>
  <c r="GQ185" i="6" s="1"/>
  <c r="GU175" i="6"/>
  <c r="GU179" i="6" s="1"/>
  <c r="GU185" i="6" s="1"/>
  <c r="LW168" i="6"/>
  <c r="N31" i="119"/>
  <c r="N14" i="120"/>
  <c r="N18" i="120"/>
  <c r="N32" i="133"/>
  <c r="M32" i="133"/>
  <c r="M35" i="159"/>
  <c r="N35" i="159"/>
  <c r="M22" i="178"/>
  <c r="N22" i="178"/>
  <c r="N35" i="188"/>
  <c r="M35" i="188"/>
  <c r="M36" i="161"/>
  <c r="N36" i="161"/>
  <c r="F175" i="6"/>
  <c r="F179" i="6" s="1"/>
  <c r="F185" i="6" s="1"/>
  <c r="F187" i="6" s="1"/>
  <c r="GP175" i="6"/>
  <c r="GP179" i="6" s="1"/>
  <c r="GP185" i="6" s="1"/>
  <c r="KD175" i="6"/>
  <c r="KD179" i="6" s="1"/>
  <c r="KD185" i="6" s="1"/>
  <c r="KL175" i="6"/>
  <c r="KL179" i="6" s="1"/>
  <c r="KL185" i="6" s="1"/>
  <c r="KT175" i="6"/>
  <c r="KT179" i="6" s="1"/>
  <c r="KT185" i="6" s="1"/>
  <c r="KT187" i="6" s="1"/>
  <c r="LB175" i="6"/>
  <c r="LB179" i="6" s="1"/>
  <c r="LB185" i="6" s="1"/>
  <c r="LJ175" i="6"/>
  <c r="LJ179" i="6" s="1"/>
  <c r="LJ185" i="6" s="1"/>
  <c r="N37" i="159"/>
  <c r="M37" i="159"/>
  <c r="DC103" i="6"/>
  <c r="DC105" i="6" s="1"/>
  <c r="I19" i="206" s="1"/>
  <c r="DG103" i="6"/>
  <c r="DG105" i="6" s="1"/>
  <c r="DG183" i="6" s="1"/>
  <c r="DG187" i="6" s="1"/>
  <c r="DW103" i="6"/>
  <c r="DW105" i="6" s="1"/>
  <c r="I21" i="206" s="1"/>
  <c r="EA103" i="6"/>
  <c r="EA105" i="6" s="1"/>
  <c r="EA183" i="6" s="1"/>
  <c r="EE103" i="6"/>
  <c r="EE105" i="6" s="1"/>
  <c r="F22" i="206" s="1"/>
  <c r="EM103" i="6"/>
  <c r="EM105" i="6" s="1"/>
  <c r="EY103" i="6"/>
  <c r="EY105" i="6" s="1"/>
  <c r="F24" i="206" s="1"/>
  <c r="FC103" i="6"/>
  <c r="FC105" i="6" s="1"/>
  <c r="FC183" i="6" s="1"/>
  <c r="FG103" i="6"/>
  <c r="FG105" i="6" s="1"/>
  <c r="E20" i="208" s="1"/>
  <c r="FK103" i="6"/>
  <c r="FK105" i="6" s="1"/>
  <c r="I25" i="206" s="1"/>
  <c r="FO103" i="6"/>
  <c r="FO105" i="6" s="1"/>
  <c r="FO183" i="6" s="1"/>
  <c r="HG103" i="6"/>
  <c r="HG105" i="6" s="1"/>
  <c r="F30" i="206" s="1"/>
  <c r="HK103" i="6"/>
  <c r="HK105" i="6" s="1"/>
  <c r="HK183" i="6" s="1"/>
  <c r="HO103" i="6"/>
  <c r="HO105" i="6" s="1"/>
  <c r="HS103" i="6"/>
  <c r="HS105" i="6" s="1"/>
  <c r="HW103" i="6"/>
  <c r="HW105" i="6" s="1"/>
  <c r="HW183" i="6" s="1"/>
  <c r="IA103" i="6"/>
  <c r="IA105" i="6" s="1"/>
  <c r="F32" i="206" s="1"/>
  <c r="IE103" i="6"/>
  <c r="IE105" i="6" s="1"/>
  <c r="IE183" i="6" s="1"/>
  <c r="II103" i="6"/>
  <c r="II105" i="6" s="1"/>
  <c r="IM103" i="6"/>
  <c r="IM105" i="6" s="1"/>
  <c r="I33" i="206" s="1"/>
  <c r="IQ103" i="6"/>
  <c r="IQ105" i="6" s="1"/>
  <c r="IQ183" i="6" s="1"/>
  <c r="IU103" i="6"/>
  <c r="IU105" i="6" s="1"/>
  <c r="IY103" i="6"/>
  <c r="IY105" i="6" s="1"/>
  <c r="IY183" i="6" s="1"/>
  <c r="JC103" i="6"/>
  <c r="JC105" i="6" s="1"/>
  <c r="E30" i="208" s="1"/>
  <c r="KE103" i="6"/>
  <c r="KE105" i="6" s="1"/>
  <c r="KE183" i="6" s="1"/>
  <c r="KI103" i="6"/>
  <c r="KI105" i="6" s="1"/>
  <c r="KM103" i="6"/>
  <c r="KM105" i="6" s="1"/>
  <c r="KM183" i="6" s="1"/>
  <c r="KQ103" i="6"/>
  <c r="KQ105" i="6" s="1"/>
  <c r="E34" i="208" s="1"/>
  <c r="KU103" i="6"/>
  <c r="KU105" i="6" s="1"/>
  <c r="I39" i="206" s="1"/>
  <c r="KY103" i="6"/>
  <c r="KY105" i="6" s="1"/>
  <c r="KY183" i="6" s="1"/>
  <c r="MG103" i="6"/>
  <c r="MG105" i="6" s="1"/>
  <c r="MG183" i="6" s="1"/>
  <c r="MK103" i="6"/>
  <c r="MK105" i="6" s="1"/>
  <c r="MK183" i="6" s="1"/>
  <c r="MK187" i="6" s="1"/>
  <c r="MO103" i="6"/>
  <c r="MO105" i="6" s="1"/>
  <c r="MO183" i="6" s="1"/>
  <c r="MW103" i="6"/>
  <c r="MW105" i="6" s="1"/>
  <c r="MW183" i="6" s="1"/>
  <c r="MM103" i="6"/>
  <c r="MM105" i="6" s="1"/>
  <c r="MM183" i="6" s="1"/>
  <c r="AK175" i="6"/>
  <c r="AK179" i="6" s="1"/>
  <c r="AK185" i="6" s="1"/>
  <c r="AO175" i="6"/>
  <c r="AO179" i="6" s="1"/>
  <c r="AO185" i="6" s="1"/>
  <c r="CG175" i="6"/>
  <c r="CK175" i="6"/>
  <c r="CK179" i="6" s="1"/>
  <c r="CK185" i="6" s="1"/>
  <c r="CO175" i="6"/>
  <c r="CO179" i="6" s="1"/>
  <c r="CO185" i="6" s="1"/>
  <c r="CS175" i="6"/>
  <c r="CW175" i="6"/>
  <c r="DA175" i="6"/>
  <c r="DA179" i="6" s="1"/>
  <c r="DA185" i="6" s="1"/>
  <c r="DE175" i="6"/>
  <c r="DE179" i="6" s="1"/>
  <c r="DE185" i="6" s="1"/>
  <c r="DI175" i="6"/>
  <c r="DI179" i="6" s="1"/>
  <c r="DI185" i="6" s="1"/>
  <c r="DM175" i="6"/>
  <c r="DQ175" i="6"/>
  <c r="DQ179" i="6" s="1"/>
  <c r="DQ185" i="6" s="1"/>
  <c r="DU175" i="6"/>
  <c r="G21" i="206" s="1"/>
  <c r="DY175" i="6"/>
  <c r="DY179" i="6" s="1"/>
  <c r="DY185" i="6" s="1"/>
  <c r="EC175" i="6"/>
  <c r="EC179" i="6" s="1"/>
  <c r="EC185" i="6" s="1"/>
  <c r="EG175" i="6"/>
  <c r="EK175" i="6"/>
  <c r="EK179" i="6" s="1"/>
  <c r="EK185" i="6" s="1"/>
  <c r="EK187" i="6" s="1"/>
  <c r="EO175" i="6"/>
  <c r="EO179" i="6" s="1"/>
  <c r="EO185" i="6" s="1"/>
  <c r="ES175" i="6"/>
  <c r="ES179" i="6" s="1"/>
  <c r="ES185" i="6" s="1"/>
  <c r="EW175" i="6"/>
  <c r="EW179" i="6" s="1"/>
  <c r="EW185" i="6" s="1"/>
  <c r="FA175" i="6"/>
  <c r="FA179" i="6" s="1"/>
  <c r="FA185" i="6" s="1"/>
  <c r="FE175" i="6"/>
  <c r="FE179" i="6" s="1"/>
  <c r="FE185" i="6" s="1"/>
  <c r="FI175" i="6"/>
  <c r="FM175" i="6"/>
  <c r="FM179" i="6" s="1"/>
  <c r="FM185" i="6" s="1"/>
  <c r="FQ175" i="6"/>
  <c r="FQ179" i="6" s="1"/>
  <c r="FQ185" i="6" s="1"/>
  <c r="FU175" i="6"/>
  <c r="FU179" i="6" s="1"/>
  <c r="FU185" i="6" s="1"/>
  <c r="FY175" i="6"/>
  <c r="FY179" i="6" s="1"/>
  <c r="FY185" i="6" s="1"/>
  <c r="GO175" i="6"/>
  <c r="GS175" i="6"/>
  <c r="GS179" i="6" s="1"/>
  <c r="GS185" i="6" s="1"/>
  <c r="HI175" i="6"/>
  <c r="J30" i="206" s="1"/>
  <c r="HM175" i="6"/>
  <c r="HM179" i="6" s="1"/>
  <c r="HM185" i="6" s="1"/>
  <c r="HQ175" i="6"/>
  <c r="HU175" i="6"/>
  <c r="HU179" i="6" s="1"/>
  <c r="HU185" i="6" s="1"/>
  <c r="HU187" i="6" s="1"/>
  <c r="HY175" i="6"/>
  <c r="HY179" i="6" s="1"/>
  <c r="HY185" i="6" s="1"/>
  <c r="IC175" i="6"/>
  <c r="IG175" i="6"/>
  <c r="IG179" i="6" s="1"/>
  <c r="IG185" i="6" s="1"/>
  <c r="IK175" i="6"/>
  <c r="IK179" i="6" s="1"/>
  <c r="IK185" i="6" s="1"/>
  <c r="IO175" i="6"/>
  <c r="IO179" i="6" s="1"/>
  <c r="IO185" i="6" s="1"/>
  <c r="IO187" i="6" s="1"/>
  <c r="IS175" i="6"/>
  <c r="IS179" i="6" s="1"/>
  <c r="IS185" i="6" s="1"/>
  <c r="IW175" i="6"/>
  <c r="JA175" i="6"/>
  <c r="JA179" i="6" s="1"/>
  <c r="JA185" i="6" s="1"/>
  <c r="JA187" i="6" s="1"/>
  <c r="KC175" i="6"/>
  <c r="KC179" i="6" s="1"/>
  <c r="KC185" i="6" s="1"/>
  <c r="KC187" i="6" s="1"/>
  <c r="KK175" i="6"/>
  <c r="KO175" i="6"/>
  <c r="KO179" i="6" s="1"/>
  <c r="KO185" i="6" s="1"/>
  <c r="KS175" i="6"/>
  <c r="KS179" i="6" s="1"/>
  <c r="KS185" i="6" s="1"/>
  <c r="LA175" i="6"/>
  <c r="LA179" i="6" s="1"/>
  <c r="LA185" i="6" s="1"/>
  <c r="LI175" i="6"/>
  <c r="LI179" i="6" s="1"/>
  <c r="LI185" i="6" s="1"/>
  <c r="LM175" i="6"/>
  <c r="LQ175" i="6"/>
  <c r="LQ179" i="6" s="1"/>
  <c r="LQ185" i="6" s="1"/>
  <c r="LU175" i="6"/>
  <c r="LU179" i="6" s="1"/>
  <c r="LU185" i="6" s="1"/>
  <c r="MI175" i="6"/>
  <c r="MI179" i="6" s="1"/>
  <c r="MI185" i="6" s="1"/>
  <c r="MM175" i="6"/>
  <c r="MM179" i="6" s="1"/>
  <c r="MM185" i="6" s="1"/>
  <c r="MU175" i="6"/>
  <c r="MU179" i="6" s="1"/>
  <c r="MU185" i="6" s="1"/>
  <c r="MY175" i="6"/>
  <c r="MY179" i="6" s="1"/>
  <c r="MY185" i="6" s="1"/>
  <c r="N7" i="7"/>
  <c r="N17" i="117"/>
  <c r="N20" i="118"/>
  <c r="M37" i="136"/>
  <c r="N37" i="136"/>
  <c r="M23" i="139"/>
  <c r="N23" i="139"/>
  <c r="M30" i="188"/>
  <c r="N30" i="188"/>
  <c r="M21" i="189"/>
  <c r="N21" i="189"/>
  <c r="M17" i="198"/>
  <c r="N17" i="198"/>
  <c r="N33" i="120"/>
  <c r="N38" i="120"/>
  <c r="N14" i="121"/>
  <c r="N15" i="121"/>
  <c r="N39" i="121"/>
  <c r="N41" i="121"/>
  <c r="N23" i="123"/>
  <c r="N26" i="123"/>
  <c r="N13" i="124"/>
  <c r="N17" i="124"/>
  <c r="N33" i="125"/>
  <c r="N36" i="125"/>
  <c r="N7" i="126"/>
  <c r="N31" i="131"/>
  <c r="N14" i="132"/>
  <c r="N15" i="132"/>
  <c r="N16" i="132"/>
  <c r="N20" i="136"/>
  <c r="N22" i="136"/>
  <c r="N33" i="138"/>
  <c r="N34" i="138"/>
  <c r="N14" i="142"/>
  <c r="N26" i="142"/>
  <c r="N28" i="142"/>
  <c r="N36" i="142"/>
  <c r="N36" i="146"/>
  <c r="N17" i="148"/>
  <c r="N11" i="149"/>
  <c r="N17" i="149"/>
  <c r="N31" i="151"/>
  <c r="N20" i="154"/>
  <c r="N21" i="154"/>
  <c r="N18" i="153"/>
  <c r="N34" i="155"/>
  <c r="N35" i="155"/>
  <c r="N7" i="157"/>
  <c r="N41" i="158"/>
  <c r="N14" i="159"/>
  <c r="N7" i="164"/>
  <c r="N13" i="166"/>
  <c r="N7" i="169"/>
  <c r="N16" i="169"/>
  <c r="I20" i="220"/>
  <c r="N31" i="183"/>
  <c r="N32" i="183"/>
  <c r="N38" i="183"/>
  <c r="N27" i="185"/>
  <c r="N23" i="186"/>
  <c r="N30" i="186"/>
  <c r="N11" i="187"/>
  <c r="N15" i="187"/>
  <c r="N16" i="187"/>
  <c r="M31" i="189"/>
  <c r="N31" i="189"/>
  <c r="N12" i="192"/>
  <c r="N16" i="193"/>
  <c r="N29" i="200"/>
  <c r="N24" i="202"/>
  <c r="EJ103" i="6"/>
  <c r="EJ105" i="6" s="1"/>
  <c r="EJ183" i="6" s="1"/>
  <c r="EJ187" i="6" s="1"/>
  <c r="C18" i="208" s="1"/>
  <c r="FD103" i="6"/>
  <c r="FD105" i="6" s="1"/>
  <c r="FD183" i="6" s="1"/>
  <c r="FD187" i="6" s="1"/>
  <c r="C20" i="208" s="1"/>
  <c r="E175" i="6"/>
  <c r="I175" i="6"/>
  <c r="I179" i="6" s="1"/>
  <c r="I185" i="6" s="1"/>
  <c r="I187" i="6" s="1"/>
  <c r="M175" i="6"/>
  <c r="M179" i="6" s="1"/>
  <c r="M185" i="6" s="1"/>
  <c r="MF175" i="6"/>
  <c r="MF179" i="6" s="1"/>
  <c r="MF185" i="6" s="1"/>
  <c r="MF187" i="6" s="1"/>
  <c r="MJ175" i="6"/>
  <c r="MJ179" i="6" s="1"/>
  <c r="MJ185" i="6" s="1"/>
  <c r="MN175" i="6"/>
  <c r="MN179" i="6" s="1"/>
  <c r="MN185" i="6" s="1"/>
  <c r="MV175" i="6"/>
  <c r="ND167" i="6"/>
  <c r="ND168" i="6" s="1"/>
  <c r="N19" i="7"/>
  <c r="N26" i="116"/>
  <c r="N30" i="117"/>
  <c r="N9" i="118"/>
  <c r="N10" i="118"/>
  <c r="N30" i="119"/>
  <c r="N41" i="119"/>
  <c r="N34" i="120"/>
  <c r="N12" i="121"/>
  <c r="N23" i="124"/>
  <c r="N37" i="125"/>
  <c r="N26" i="126"/>
  <c r="N28" i="126"/>
  <c r="N12" i="127"/>
  <c r="N14" i="127"/>
  <c r="N12" i="128"/>
  <c r="N14" i="128"/>
  <c r="N20" i="129"/>
  <c r="N36" i="131"/>
  <c r="N23" i="134"/>
  <c r="N25" i="134"/>
  <c r="N7" i="138"/>
  <c r="N36" i="140"/>
  <c r="N27" i="152"/>
  <c r="N28" i="152"/>
  <c r="N28" i="154"/>
  <c r="N19" i="153"/>
  <c r="N15" i="155"/>
  <c r="N16" i="155"/>
  <c r="N20" i="156"/>
  <c r="N32" i="156"/>
  <c r="N32" i="157"/>
  <c r="N32" i="169"/>
  <c r="N16" i="171"/>
  <c r="F6" i="220"/>
  <c r="N12" i="173"/>
  <c r="F11" i="220"/>
  <c r="I37" i="220"/>
  <c r="N16" i="175"/>
  <c r="N18" i="176"/>
  <c r="N14" i="181"/>
  <c r="N18" i="181"/>
  <c r="N14" i="182"/>
  <c r="N17" i="182"/>
  <c r="N8" i="183"/>
  <c r="N33" i="187"/>
  <c r="N39" i="188"/>
  <c r="N13" i="164"/>
  <c r="N35" i="164"/>
  <c r="N22" i="166"/>
  <c r="N36" i="166"/>
  <c r="N30" i="168"/>
  <c r="N41" i="168"/>
  <c r="N17" i="171"/>
  <c r="N38" i="173"/>
  <c r="N24" i="174"/>
  <c r="N36" i="175"/>
  <c r="N39" i="175"/>
  <c r="N20" i="177"/>
  <c r="N19" i="179"/>
  <c r="N31" i="179"/>
  <c r="N33" i="181"/>
  <c r="N22" i="183"/>
  <c r="N32" i="184"/>
  <c r="N33" i="184"/>
  <c r="N20" i="185"/>
  <c r="N12" i="186"/>
  <c r="N19" i="187"/>
  <c r="N27" i="187"/>
  <c r="N12" i="188"/>
  <c r="N41" i="189"/>
  <c r="N37" i="191"/>
  <c r="N7" i="193"/>
  <c r="N16" i="199"/>
  <c r="N37" i="199"/>
  <c r="N10" i="200"/>
  <c r="N28" i="200"/>
  <c r="N30" i="200"/>
  <c r="N31" i="200"/>
  <c r="N7" i="202"/>
  <c r="M24" i="122"/>
  <c r="N24" i="122"/>
  <c r="M31" i="134"/>
  <c r="N31" i="134"/>
  <c r="N32" i="135"/>
  <c r="M32" i="135"/>
  <c r="M20" i="152"/>
  <c r="N20" i="152"/>
  <c r="M29" i="154"/>
  <c r="N29" i="154"/>
  <c r="M19" i="161"/>
  <c r="N19" i="161"/>
  <c r="M22" i="161"/>
  <c r="N22" i="161"/>
  <c r="M29" i="169"/>
  <c r="N29" i="169"/>
  <c r="N17" i="172"/>
  <c r="M17" i="172"/>
  <c r="E27" i="220"/>
  <c r="M28" i="173"/>
  <c r="M36" i="177"/>
  <c r="N36" i="177"/>
  <c r="M35" i="186"/>
  <c r="N35" i="186"/>
  <c r="M30" i="191"/>
  <c r="N30" i="191"/>
  <c r="N10" i="195"/>
  <c r="M10" i="195"/>
  <c r="N32" i="195"/>
  <c r="M32" i="195"/>
  <c r="M7" i="146"/>
  <c r="N7" i="146"/>
  <c r="M7" i="160"/>
  <c r="N7" i="160"/>
  <c r="N15" i="170"/>
  <c r="M15" i="170"/>
  <c r="M28" i="175"/>
  <c r="N28" i="175"/>
  <c r="M38" i="200"/>
  <c r="N38" i="200"/>
  <c r="N22" i="7"/>
  <c r="M22" i="7"/>
  <c r="N28" i="122"/>
  <c r="M28" i="122"/>
  <c r="M16" i="130"/>
  <c r="N16" i="130"/>
  <c r="N17" i="139"/>
  <c r="M17" i="139"/>
  <c r="M7" i="151"/>
  <c r="N7" i="151"/>
  <c r="M30" i="156"/>
  <c r="N30" i="156"/>
  <c r="N18" i="166"/>
  <c r="M18" i="166"/>
  <c r="M21" i="169"/>
  <c r="N21" i="169"/>
  <c r="I96" i="1"/>
  <c r="N26" i="122"/>
  <c r="M26" i="122"/>
  <c r="M31" i="162"/>
  <c r="N31" i="162"/>
  <c r="N28" i="168"/>
  <c r="M41" i="168"/>
  <c r="N31" i="169"/>
  <c r="M31" i="169"/>
  <c r="I31" i="220"/>
  <c r="I32" i="220"/>
  <c r="I33" i="220"/>
  <c r="I34" i="220"/>
  <c r="F36" i="220"/>
  <c r="M36" i="189"/>
  <c r="N36" i="189"/>
  <c r="N23" i="202"/>
  <c r="M23" i="202"/>
  <c r="M7" i="195"/>
  <c r="N7" i="195"/>
  <c r="M30" i="195"/>
  <c r="N30" i="195"/>
  <c r="M32" i="200"/>
  <c r="N32" i="200"/>
  <c r="M24" i="204"/>
  <c r="N24" i="204"/>
  <c r="N35" i="7"/>
  <c r="N37" i="7"/>
  <c r="N9" i="116"/>
  <c r="N20" i="117"/>
  <c r="N23" i="118"/>
  <c r="N39" i="118"/>
  <c r="N18" i="119"/>
  <c r="N37" i="119"/>
  <c r="N10" i="120"/>
  <c r="N27" i="120"/>
  <c r="N34" i="121"/>
  <c r="N32" i="122"/>
  <c r="N15" i="123"/>
  <c r="N31" i="123"/>
  <c r="N32" i="123"/>
  <c r="N38" i="123"/>
  <c r="N41" i="123"/>
  <c r="N27" i="124"/>
  <c r="N28" i="124"/>
  <c r="N19" i="125"/>
  <c r="N11" i="126"/>
  <c r="N12" i="126"/>
  <c r="N17" i="126"/>
  <c r="N36" i="126"/>
  <c r="N27" i="127"/>
  <c r="N25" i="128"/>
  <c r="N11" i="129"/>
  <c r="N12" i="129"/>
  <c r="N32" i="129"/>
  <c r="N7" i="130"/>
  <c r="N36" i="130"/>
  <c r="N11" i="131"/>
  <c r="N27" i="131"/>
  <c r="N12" i="132"/>
  <c r="N37" i="133"/>
  <c r="N39" i="133"/>
  <c r="N41" i="133"/>
  <c r="N36" i="134"/>
  <c r="N28" i="136"/>
  <c r="N18" i="138"/>
  <c r="N39" i="139"/>
  <c r="N7" i="140"/>
  <c r="N26" i="140"/>
  <c r="N14" i="141"/>
  <c r="N18" i="141"/>
  <c r="N38" i="141"/>
  <c r="N18" i="143"/>
  <c r="N33" i="143"/>
  <c r="N19" i="144"/>
  <c r="N10" i="145"/>
  <c r="N11" i="145"/>
  <c r="N24" i="145"/>
  <c r="N29" i="146"/>
  <c r="N23" i="148"/>
  <c r="N24" i="148"/>
  <c r="N29" i="148"/>
  <c r="N39" i="152"/>
  <c r="N28" i="153"/>
  <c r="N19" i="157"/>
  <c r="N28" i="158"/>
  <c r="N32" i="158"/>
  <c r="N29" i="161"/>
  <c r="N20" i="162"/>
  <c r="N28" i="165"/>
  <c r="N12" i="168"/>
  <c r="N13" i="168"/>
  <c r="N22" i="168"/>
  <c r="N24" i="171"/>
  <c r="N29" i="173"/>
  <c r="I11" i="220"/>
  <c r="N20" i="175"/>
  <c r="N21" i="175"/>
  <c r="N23" i="176"/>
  <c r="N24" i="176"/>
  <c r="N10" i="178"/>
  <c r="N39" i="178"/>
  <c r="N10" i="179"/>
  <c r="N16" i="179"/>
  <c r="N32" i="180"/>
  <c r="M31" i="181"/>
  <c r="N31" i="181"/>
  <c r="N32" i="185"/>
  <c r="N28" i="190"/>
  <c r="N32" i="190"/>
  <c r="N22" i="204"/>
  <c r="M22" i="204"/>
  <c r="N36" i="205"/>
  <c r="EU103" i="6"/>
  <c r="EU105" i="6" s="1"/>
  <c r="EU183" i="6" s="1"/>
  <c r="N12" i="7"/>
  <c r="N13" i="7"/>
  <c r="N26" i="7"/>
  <c r="N9" i="117"/>
  <c r="N10" i="117"/>
  <c r="N28" i="117"/>
  <c r="N33" i="117"/>
  <c r="N15" i="118"/>
  <c r="N16" i="118"/>
  <c r="N27" i="118"/>
  <c r="N20" i="119"/>
  <c r="N29" i="120"/>
  <c r="N27" i="121"/>
  <c r="N37" i="121"/>
  <c r="N35" i="122"/>
  <c r="N18" i="123"/>
  <c r="N36" i="123"/>
  <c r="N37" i="123"/>
  <c r="N12" i="124"/>
  <c r="N32" i="124"/>
  <c r="N26" i="125"/>
  <c r="N28" i="125"/>
  <c r="N29" i="125"/>
  <c r="N23" i="126"/>
  <c r="N36" i="127"/>
  <c r="N37" i="127"/>
  <c r="N9" i="128"/>
  <c r="N13" i="128"/>
  <c r="N16" i="129"/>
  <c r="N35" i="129"/>
  <c r="N17" i="130"/>
  <c r="N22" i="130"/>
  <c r="N20" i="132"/>
  <c r="N24" i="133"/>
  <c r="N20" i="134"/>
  <c r="N36" i="135"/>
  <c r="N16" i="136"/>
  <c r="N31" i="136"/>
  <c r="N32" i="136"/>
  <c r="N27" i="138"/>
  <c r="N12" i="140"/>
  <c r="N23" i="140"/>
  <c r="N29" i="140"/>
  <c r="N15" i="141"/>
  <c r="N17" i="141"/>
  <c r="N36" i="143"/>
  <c r="N36" i="145"/>
  <c r="N28" i="146"/>
  <c r="M28" i="146"/>
  <c r="N39" i="147"/>
  <c r="N41" i="147"/>
  <c r="N36" i="148"/>
  <c r="N29" i="149"/>
  <c r="N37" i="149"/>
  <c r="N37" i="155"/>
  <c r="N22" i="156"/>
  <c r="N28" i="157"/>
  <c r="N21" i="161"/>
  <c r="M21" i="161"/>
  <c r="N32" i="164"/>
  <c r="N33" i="165"/>
  <c r="N19" i="166"/>
  <c r="N36" i="169"/>
  <c r="M36" i="169"/>
  <c r="N17" i="170"/>
  <c r="M17" i="170"/>
  <c r="N11" i="173"/>
  <c r="F10" i="220"/>
  <c r="N17" i="173"/>
  <c r="F29" i="220"/>
  <c r="F32" i="220"/>
  <c r="F34" i="220"/>
  <c r="F35" i="220"/>
  <c r="N41" i="174"/>
  <c r="N7" i="175"/>
  <c r="N29" i="175"/>
  <c r="N31" i="175"/>
  <c r="N32" i="175"/>
  <c r="N11" i="176"/>
  <c r="N22" i="177"/>
  <c r="N28" i="178"/>
  <c r="N19" i="181"/>
  <c r="N22" i="181"/>
  <c r="M20" i="186"/>
  <c r="N20" i="186"/>
  <c r="N38" i="190"/>
  <c r="M19" i="193"/>
  <c r="N19" i="193"/>
  <c r="N30" i="193"/>
  <c r="N31" i="193"/>
  <c r="N26" i="195"/>
  <c r="M41" i="200"/>
  <c r="N41" i="200"/>
  <c r="N9" i="144"/>
  <c r="N11" i="144"/>
  <c r="N15" i="144"/>
  <c r="N17" i="144"/>
  <c r="N36" i="144"/>
  <c r="N7" i="145"/>
  <c r="N28" i="145"/>
  <c r="N32" i="145"/>
  <c r="N34" i="147"/>
  <c r="N14" i="148"/>
  <c r="N20" i="148"/>
  <c r="N34" i="148"/>
  <c r="N38" i="148"/>
  <c r="N19" i="149"/>
  <c r="N19" i="151"/>
  <c r="N21" i="151"/>
  <c r="N22" i="151"/>
  <c r="N39" i="151"/>
  <c r="N15" i="152"/>
  <c r="N17" i="152"/>
  <c r="N18" i="152"/>
  <c r="N35" i="152"/>
  <c r="N18" i="154"/>
  <c r="N24" i="154"/>
  <c r="N35" i="154"/>
  <c r="N7" i="153"/>
  <c r="N23" i="153"/>
  <c r="N22" i="155"/>
  <c r="N27" i="155"/>
  <c r="N21" i="156"/>
  <c r="N27" i="157"/>
  <c r="N41" i="157"/>
  <c r="N7" i="159"/>
  <c r="N29" i="159"/>
  <c r="N31" i="159"/>
  <c r="N18" i="160"/>
  <c r="N20" i="160"/>
  <c r="N21" i="160"/>
  <c r="N21" i="163"/>
  <c r="N22" i="163"/>
  <c r="N39" i="164"/>
  <c r="N23" i="166"/>
  <c r="N32" i="168"/>
  <c r="N20" i="169"/>
  <c r="N23" i="170"/>
  <c r="N10" i="171"/>
  <c r="N29" i="171"/>
  <c r="N38" i="171"/>
  <c r="N29" i="172"/>
  <c r="N35" i="172"/>
  <c r="N22" i="173"/>
  <c r="F26" i="220"/>
  <c r="F27" i="220"/>
  <c r="N30" i="173"/>
  <c r="N21" i="174"/>
  <c r="N10" i="175"/>
  <c r="N34" i="175"/>
  <c r="N21" i="176"/>
  <c r="N12" i="177"/>
  <c r="N27" i="177"/>
  <c r="N14" i="178"/>
  <c r="N20" i="179"/>
  <c r="N27" i="179"/>
  <c r="N22" i="180"/>
  <c r="N39" i="180"/>
  <c r="N8" i="181"/>
  <c r="N41" i="181"/>
  <c r="N29" i="183"/>
  <c r="N22" i="185"/>
  <c r="N39" i="187"/>
  <c r="N10" i="190"/>
  <c r="N35" i="192"/>
  <c r="N38" i="192"/>
  <c r="N13" i="193"/>
  <c r="N12" i="195"/>
  <c r="M12" i="195"/>
  <c r="N22" i="197"/>
  <c r="N29" i="197"/>
  <c r="N12" i="201"/>
  <c r="M12" i="201"/>
  <c r="M30" i="202"/>
  <c r="N30" i="202"/>
  <c r="N24" i="205"/>
  <c r="N23" i="181"/>
  <c r="N22" i="182"/>
  <c r="N36" i="182"/>
  <c r="N16" i="183"/>
  <c r="N18" i="183"/>
  <c r="N41" i="183"/>
  <c r="N7" i="184"/>
  <c r="N28" i="184"/>
  <c r="N23" i="185"/>
  <c r="N20" i="187"/>
  <c r="N23" i="187"/>
  <c r="N20" i="189"/>
  <c r="N30" i="189"/>
  <c r="N39" i="190"/>
  <c r="N22" i="191"/>
  <c r="N25" i="192"/>
  <c r="N38" i="193"/>
  <c r="N17" i="194"/>
  <c r="N20" i="195"/>
  <c r="N22" i="195"/>
  <c r="N38" i="195"/>
  <c r="N26" i="196"/>
  <c r="N36" i="196"/>
  <c r="N30" i="197"/>
  <c r="N32" i="197"/>
  <c r="N28" i="198"/>
  <c r="N35" i="199"/>
  <c r="N12" i="200"/>
  <c r="N20" i="200"/>
  <c r="L40" i="201"/>
  <c r="L43" i="201" s="1"/>
  <c r="N24" i="201"/>
  <c r="N34" i="201"/>
  <c r="N10" i="202"/>
  <c r="N28" i="203"/>
  <c r="N31" i="204"/>
  <c r="N31" i="205"/>
  <c r="N35" i="205"/>
  <c r="G179" i="6"/>
  <c r="G185" i="6" s="1"/>
  <c r="J22" i="206"/>
  <c r="EG179" i="6"/>
  <c r="EG185" i="6" s="1"/>
  <c r="G25" i="206"/>
  <c r="FI179" i="6"/>
  <c r="FI185" i="6" s="1"/>
  <c r="J26" i="206"/>
  <c r="G31" i="206"/>
  <c r="HQ179" i="6"/>
  <c r="HQ185" i="6" s="1"/>
  <c r="J32" i="206"/>
  <c r="K32" i="206" s="1"/>
  <c r="IC179" i="6"/>
  <c r="IC185" i="6" s="1"/>
  <c r="J34" i="206"/>
  <c r="IW179" i="6"/>
  <c r="IW185" i="6" s="1"/>
  <c r="J38" i="206"/>
  <c r="KK179" i="6"/>
  <c r="KK185" i="6" s="1"/>
  <c r="G28" i="206"/>
  <c r="GM179" i="6"/>
  <c r="GM185" i="6" s="1"/>
  <c r="NF165" i="6"/>
  <c r="H30" i="2"/>
  <c r="H31" i="2" s="1"/>
  <c r="NB164" i="6"/>
  <c r="NB165" i="6" s="1"/>
  <c r="MB168" i="6"/>
  <c r="NF167" i="6"/>
  <c r="M29" i="124"/>
  <c r="N29" i="124"/>
  <c r="M41" i="145"/>
  <c r="N41" i="145"/>
  <c r="N20" i="158"/>
  <c r="M20" i="158"/>
  <c r="N30" i="158"/>
  <c r="M30" i="158"/>
  <c r="N23" i="163"/>
  <c r="M23" i="163"/>
  <c r="M21" i="182"/>
  <c r="N21" i="182"/>
  <c r="M28" i="193"/>
  <c r="N28" i="193"/>
  <c r="M29" i="193"/>
  <c r="N29" i="193"/>
  <c r="KH187" i="6"/>
  <c r="D179" i="6"/>
  <c r="D185" i="6" s="1"/>
  <c r="D187" i="6" s="1"/>
  <c r="L179" i="6"/>
  <c r="L185" i="6" s="1"/>
  <c r="G19" i="206"/>
  <c r="MC165" i="6"/>
  <c r="MC168" i="6"/>
  <c r="NG167" i="6"/>
  <c r="NG168" i="6" s="1"/>
  <c r="LZ178" i="6"/>
  <c r="ND177" i="6"/>
  <c r="ND178" i="6" s="1"/>
  <c r="M22" i="117"/>
  <c r="N22" i="117"/>
  <c r="M36" i="121"/>
  <c r="N36" i="121"/>
  <c r="M32" i="132"/>
  <c r="N32" i="132"/>
  <c r="N34" i="135"/>
  <c r="M34" i="135"/>
  <c r="M21" i="148"/>
  <c r="N21" i="148"/>
  <c r="N29" i="165"/>
  <c r="M29" i="165"/>
  <c r="M19" i="186"/>
  <c r="N19" i="186"/>
  <c r="N7" i="205"/>
  <c r="M7" i="205"/>
  <c r="N26" i="205"/>
  <c r="M26" i="205"/>
  <c r="DB175" i="6"/>
  <c r="DB179" i="6" s="1"/>
  <c r="DB185" i="6" s="1"/>
  <c r="DF175" i="6"/>
  <c r="DF179" i="6" s="1"/>
  <c r="DF185" i="6" s="1"/>
  <c r="DF187" i="6" s="1"/>
  <c r="C15" i="208" s="1"/>
  <c r="DR175" i="6"/>
  <c r="DR179" i="6" s="1"/>
  <c r="DR185" i="6" s="1"/>
  <c r="DV175" i="6"/>
  <c r="DV179" i="6" s="1"/>
  <c r="DV185" i="6" s="1"/>
  <c r="DZ175" i="6"/>
  <c r="DZ179" i="6" s="1"/>
  <c r="DZ185" i="6" s="1"/>
  <c r="ED175" i="6"/>
  <c r="ED179" i="6" s="1"/>
  <c r="ED185" i="6" s="1"/>
  <c r="EH175" i="6"/>
  <c r="EH179" i="6" s="1"/>
  <c r="EH185" i="6" s="1"/>
  <c r="EH187" i="6" s="1"/>
  <c r="EL175" i="6"/>
  <c r="EL179" i="6" s="1"/>
  <c r="EL185" i="6" s="1"/>
  <c r="EP175" i="6"/>
  <c r="EP179" i="6" s="1"/>
  <c r="EP185" i="6" s="1"/>
  <c r="ET175" i="6"/>
  <c r="ET179" i="6" s="1"/>
  <c r="ET185" i="6" s="1"/>
  <c r="EX175" i="6"/>
  <c r="EX179" i="6" s="1"/>
  <c r="EX185" i="6" s="1"/>
  <c r="EX187" i="6" s="1"/>
  <c r="FB175" i="6"/>
  <c r="FB179" i="6" s="1"/>
  <c r="FB185" i="6" s="1"/>
  <c r="FB187" i="6" s="1"/>
  <c r="FF175" i="6"/>
  <c r="FF179" i="6" s="1"/>
  <c r="FF185" i="6" s="1"/>
  <c r="FJ175" i="6"/>
  <c r="FJ179" i="6" s="1"/>
  <c r="FJ185" i="6" s="1"/>
  <c r="FJ187" i="6" s="1"/>
  <c r="FN175" i="6"/>
  <c r="FN179" i="6" s="1"/>
  <c r="FN185" i="6" s="1"/>
  <c r="FN187" i="6" s="1"/>
  <c r="C21" i="208" s="1"/>
  <c r="FR175" i="6"/>
  <c r="FR179" i="6" s="1"/>
  <c r="FR185" i="6" s="1"/>
  <c r="FV175" i="6"/>
  <c r="FV179" i="6" s="1"/>
  <c r="FV185" i="6" s="1"/>
  <c r="FZ175" i="6"/>
  <c r="FZ179" i="6" s="1"/>
  <c r="FZ185" i="6" s="1"/>
  <c r="HF175" i="6"/>
  <c r="HF179" i="6" s="1"/>
  <c r="HF185" i="6" s="1"/>
  <c r="HF187" i="6" s="1"/>
  <c r="HJ175" i="6"/>
  <c r="HJ179" i="6" s="1"/>
  <c r="HJ185" i="6" s="1"/>
  <c r="HJ187" i="6" s="1"/>
  <c r="HN175" i="6"/>
  <c r="HN179" i="6" s="1"/>
  <c r="HN185" i="6" s="1"/>
  <c r="HR175" i="6"/>
  <c r="HR179" i="6" s="1"/>
  <c r="HR185" i="6" s="1"/>
  <c r="HR187" i="6" s="1"/>
  <c r="HV175" i="6"/>
  <c r="HV179" i="6" s="1"/>
  <c r="HV185" i="6" s="1"/>
  <c r="HV187" i="6" s="1"/>
  <c r="C27" i="208" s="1"/>
  <c r="HZ175" i="6"/>
  <c r="HZ179" i="6" s="1"/>
  <c r="HZ185" i="6" s="1"/>
  <c r="HZ187" i="6" s="1"/>
  <c r="ID175" i="6"/>
  <c r="ID179" i="6" s="1"/>
  <c r="ID185" i="6" s="1"/>
  <c r="ID187" i="6" s="1"/>
  <c r="IH175" i="6"/>
  <c r="IH179" i="6" s="1"/>
  <c r="IH185" i="6" s="1"/>
  <c r="IL175" i="6"/>
  <c r="IL179" i="6" s="1"/>
  <c r="IL185" i="6" s="1"/>
  <c r="IP175" i="6"/>
  <c r="IP179" i="6" s="1"/>
  <c r="IP185" i="6" s="1"/>
  <c r="IP187" i="6" s="1"/>
  <c r="C29" i="208" s="1"/>
  <c r="IT175" i="6"/>
  <c r="IT179" i="6" s="1"/>
  <c r="IT185" i="6" s="1"/>
  <c r="IX175" i="6"/>
  <c r="IX179" i="6" s="1"/>
  <c r="IX185" i="6" s="1"/>
  <c r="IX187" i="6" s="1"/>
  <c r="JB175" i="6"/>
  <c r="JB179" i="6" s="1"/>
  <c r="JB185" i="6" s="1"/>
  <c r="X175" i="6"/>
  <c r="X179" i="6" s="1"/>
  <c r="X185" i="6" s="1"/>
  <c r="AB175" i="6"/>
  <c r="AB179" i="6" s="1"/>
  <c r="AB185" i="6" s="1"/>
  <c r="AN175" i="6"/>
  <c r="AN179" i="6" s="1"/>
  <c r="AN185" i="6" s="1"/>
  <c r="AR175" i="6"/>
  <c r="AR179" i="6" s="1"/>
  <c r="AR185" i="6" s="1"/>
  <c r="AV175" i="6"/>
  <c r="AV179" i="6" s="1"/>
  <c r="AV185" i="6" s="1"/>
  <c r="AZ175" i="6"/>
  <c r="AZ179" i="6" s="1"/>
  <c r="AZ185" i="6" s="1"/>
  <c r="CR179" i="6"/>
  <c r="CR185" i="6" s="1"/>
  <c r="CV179" i="6"/>
  <c r="CV185" i="6" s="1"/>
  <c r="GV175" i="6"/>
  <c r="GV179" i="6" s="1"/>
  <c r="GV185" i="6" s="1"/>
  <c r="GZ175" i="6"/>
  <c r="GZ179" i="6" s="1"/>
  <c r="GZ185" i="6" s="1"/>
  <c r="HD175" i="6"/>
  <c r="HD179" i="6" s="1"/>
  <c r="HD185" i="6" s="1"/>
  <c r="JP175" i="6"/>
  <c r="JP179" i="6" s="1"/>
  <c r="JP185" i="6" s="1"/>
  <c r="JT175" i="6"/>
  <c r="JT179" i="6" s="1"/>
  <c r="JT185" i="6" s="1"/>
  <c r="H43" i="2"/>
  <c r="H44" i="2" s="1"/>
  <c r="NF178" i="6"/>
  <c r="EY183" i="6"/>
  <c r="N29" i="116"/>
  <c r="M35" i="116"/>
  <c r="N35" i="116"/>
  <c r="N17" i="122"/>
  <c r="M17" i="122"/>
  <c r="M22" i="124"/>
  <c r="N22" i="124"/>
  <c r="M31" i="127"/>
  <c r="N31" i="127"/>
  <c r="M17" i="128"/>
  <c r="N17" i="128"/>
  <c r="N22" i="128"/>
  <c r="M22" i="128"/>
  <c r="N32" i="128"/>
  <c r="M32" i="128"/>
  <c r="N41" i="129"/>
  <c r="M41" i="129"/>
  <c r="M17" i="134"/>
  <c r="N17" i="134"/>
  <c r="N19" i="147"/>
  <c r="M19" i="147"/>
  <c r="N22" i="147"/>
  <c r="M22" i="147"/>
  <c r="M36" i="151"/>
  <c r="N36" i="151"/>
  <c r="M37" i="153"/>
  <c r="N37" i="153"/>
  <c r="M31" i="170"/>
  <c r="N31" i="170"/>
  <c r="K187" i="6"/>
  <c r="FE187" i="6"/>
  <c r="FM187" i="6"/>
  <c r="HM187" i="6"/>
  <c r="IG187" i="6"/>
  <c r="FH187" i="6"/>
  <c r="MG187" i="6"/>
  <c r="MB165" i="6"/>
  <c r="LX168" i="6"/>
  <c r="NB167" i="6"/>
  <c r="NB168" i="6" s="1"/>
  <c r="J40" i="206"/>
  <c r="LE179" i="6"/>
  <c r="LE185" i="6" s="1"/>
  <c r="LY178" i="6"/>
  <c r="NC177" i="6"/>
  <c r="NC178" i="6" s="1"/>
  <c r="MC178" i="6"/>
  <c r="NG177" i="6"/>
  <c r="NG178" i="6" s="1"/>
  <c r="M7" i="116"/>
  <c r="N7" i="116"/>
  <c r="N37" i="135"/>
  <c r="M37" i="135"/>
  <c r="N23" i="149"/>
  <c r="M23" i="149"/>
  <c r="M36" i="152"/>
  <c r="N36" i="152"/>
  <c r="N17" i="159"/>
  <c r="M17" i="159"/>
  <c r="N20" i="159"/>
  <c r="M20" i="159"/>
  <c r="N29" i="163"/>
  <c r="M29" i="163"/>
  <c r="N32" i="163"/>
  <c r="M32" i="163"/>
  <c r="N28" i="166"/>
  <c r="M28" i="166"/>
  <c r="M30" i="175"/>
  <c r="N30" i="175"/>
  <c r="M19" i="178"/>
  <c r="N19" i="178"/>
  <c r="N19" i="191"/>
  <c r="M19" i="191"/>
  <c r="M20" i="191"/>
  <c r="N20" i="191"/>
  <c r="DB187" i="6"/>
  <c r="ED187" i="6"/>
  <c r="IL187" i="6"/>
  <c r="IT187" i="6"/>
  <c r="KL187" i="6"/>
  <c r="H179" i="6"/>
  <c r="H185" i="6" s="1"/>
  <c r="H187" i="6" s="1"/>
  <c r="J28" i="206"/>
  <c r="GO179" i="6"/>
  <c r="GO185" i="6" s="1"/>
  <c r="NC164" i="6"/>
  <c r="F30" i="2" s="1"/>
  <c r="I30" i="2" s="1"/>
  <c r="LY168" i="6"/>
  <c r="NC167" i="6"/>
  <c r="LV178" i="6"/>
  <c r="MZ177" i="6"/>
  <c r="MZ178" i="6" s="1"/>
  <c r="MD178" i="6"/>
  <c r="NH177" i="6"/>
  <c r="NH178" i="6" s="1"/>
  <c r="M19" i="116"/>
  <c r="N19" i="116"/>
  <c r="M41" i="117"/>
  <c r="N41" i="117"/>
  <c r="N19" i="122"/>
  <c r="M19" i="122"/>
  <c r="N38" i="122"/>
  <c r="M38" i="122"/>
  <c r="M29" i="126"/>
  <c r="N29" i="126"/>
  <c r="M19" i="129"/>
  <c r="N19" i="129"/>
  <c r="M20" i="130"/>
  <c r="N20" i="130"/>
  <c r="M31" i="130"/>
  <c r="N31" i="130"/>
  <c r="M19" i="131"/>
  <c r="N19" i="131"/>
  <c r="N14" i="135"/>
  <c r="M14" i="135"/>
  <c r="M23" i="135"/>
  <c r="N23" i="135"/>
  <c r="M37" i="143"/>
  <c r="N37" i="143"/>
  <c r="N38" i="144"/>
  <c r="M38" i="144"/>
  <c r="M41" i="151"/>
  <c r="N41" i="151"/>
  <c r="N15" i="159"/>
  <c r="M15" i="159"/>
  <c r="M35" i="162"/>
  <c r="N35" i="162"/>
  <c r="N22" i="164"/>
  <c r="M22" i="164"/>
  <c r="M35" i="203"/>
  <c r="N35" i="203"/>
  <c r="M29" i="205"/>
  <c r="N29" i="205"/>
  <c r="N38" i="205"/>
  <c r="M38" i="205"/>
  <c r="J187" i="6"/>
  <c r="C5" i="208" s="1"/>
  <c r="BL103" i="6"/>
  <c r="BL105" i="6" s="1"/>
  <c r="BL183" i="6" s="1"/>
  <c r="BL187" i="6" s="1"/>
  <c r="CZ103" i="6"/>
  <c r="CZ105" i="6" s="1"/>
  <c r="CZ183" i="6" s="1"/>
  <c r="CZ187" i="6" s="1"/>
  <c r="DD103" i="6"/>
  <c r="DD105" i="6" s="1"/>
  <c r="DD183" i="6" s="1"/>
  <c r="DD187" i="6" s="1"/>
  <c r="DH103" i="6"/>
  <c r="DH105" i="6" s="1"/>
  <c r="DH183" i="6" s="1"/>
  <c r="DH187" i="6" s="1"/>
  <c r="DX103" i="6"/>
  <c r="DX105" i="6" s="1"/>
  <c r="DX183" i="6" s="1"/>
  <c r="DX187" i="6" s="1"/>
  <c r="EB103" i="6"/>
  <c r="EB105" i="6" s="1"/>
  <c r="EB183" i="6" s="1"/>
  <c r="EB187" i="6" s="1"/>
  <c r="EF103" i="6"/>
  <c r="EF105" i="6" s="1"/>
  <c r="EF183" i="6" s="1"/>
  <c r="EF187" i="6" s="1"/>
  <c r="EN103" i="6"/>
  <c r="EN105" i="6" s="1"/>
  <c r="EN183" i="6" s="1"/>
  <c r="EN187" i="6" s="1"/>
  <c r="ER103" i="6"/>
  <c r="ER105" i="6" s="1"/>
  <c r="ER183" i="6" s="1"/>
  <c r="ER187" i="6" s="1"/>
  <c r="EV103" i="6"/>
  <c r="EV105" i="6" s="1"/>
  <c r="D19" i="208" s="1"/>
  <c r="EZ103" i="6"/>
  <c r="EZ105" i="6" s="1"/>
  <c r="EZ183" i="6" s="1"/>
  <c r="EZ187" i="6" s="1"/>
  <c r="FL103" i="6"/>
  <c r="FL105" i="6" s="1"/>
  <c r="FL183" i="6" s="1"/>
  <c r="FL187" i="6" s="1"/>
  <c r="FP103" i="6"/>
  <c r="FP105" i="6" s="1"/>
  <c r="FP183" i="6" s="1"/>
  <c r="FP187" i="6" s="1"/>
  <c r="HH103" i="6"/>
  <c r="HH105" i="6" s="1"/>
  <c r="HH183" i="6" s="1"/>
  <c r="HH187" i="6" s="1"/>
  <c r="HL103" i="6"/>
  <c r="HL105" i="6" s="1"/>
  <c r="HL183" i="6" s="1"/>
  <c r="HL187" i="6" s="1"/>
  <c r="C26" i="208" s="1"/>
  <c r="HP103" i="6"/>
  <c r="HP105" i="6" s="1"/>
  <c r="HP183" i="6" s="1"/>
  <c r="HP187" i="6" s="1"/>
  <c r="HT103" i="6"/>
  <c r="HT105" i="6" s="1"/>
  <c r="HT183" i="6" s="1"/>
  <c r="HT187" i="6" s="1"/>
  <c r="HX103" i="6"/>
  <c r="HX105" i="6" s="1"/>
  <c r="HX183" i="6" s="1"/>
  <c r="HX187" i="6" s="1"/>
  <c r="IB103" i="6"/>
  <c r="IB105" i="6" s="1"/>
  <c r="IB183" i="6" s="1"/>
  <c r="IB187" i="6" s="1"/>
  <c r="IF103" i="6"/>
  <c r="IF105" i="6" s="1"/>
  <c r="IF183" i="6" s="1"/>
  <c r="IF187" i="6" s="1"/>
  <c r="C28" i="208" s="1"/>
  <c r="IJ103" i="6"/>
  <c r="IJ105" i="6" s="1"/>
  <c r="IJ183" i="6" s="1"/>
  <c r="IJ187" i="6" s="1"/>
  <c r="IN103" i="6"/>
  <c r="IN105" i="6" s="1"/>
  <c r="IN183" i="6" s="1"/>
  <c r="IN187" i="6" s="1"/>
  <c r="IR103" i="6"/>
  <c r="IR105" i="6" s="1"/>
  <c r="IV103" i="6"/>
  <c r="IV105" i="6" s="1"/>
  <c r="IV183" i="6" s="1"/>
  <c r="IV187" i="6" s="1"/>
  <c r="IZ103" i="6"/>
  <c r="IZ105" i="6" s="1"/>
  <c r="IZ183" i="6" s="1"/>
  <c r="IZ187" i="6" s="1"/>
  <c r="C30" i="208" s="1"/>
  <c r="JX103" i="6"/>
  <c r="JX105" i="6" s="1"/>
  <c r="JX183" i="6" s="1"/>
  <c r="JX187" i="6" s="1"/>
  <c r="KB103" i="6"/>
  <c r="KB105" i="6" s="1"/>
  <c r="KB183" i="6" s="1"/>
  <c r="KB187" i="6" s="1"/>
  <c r="KJ103" i="6"/>
  <c r="KJ105" i="6" s="1"/>
  <c r="KJ183" i="6" s="1"/>
  <c r="KJ187" i="6" s="1"/>
  <c r="MH103" i="6"/>
  <c r="MH105" i="6" s="1"/>
  <c r="MH183" i="6" s="1"/>
  <c r="ML103" i="6"/>
  <c r="ML105" i="6" s="1"/>
  <c r="ML183" i="6" s="1"/>
  <c r="AU175" i="6"/>
  <c r="J13" i="206" s="1"/>
  <c r="DW175" i="6"/>
  <c r="EA175" i="6"/>
  <c r="EA179" i="6" s="1"/>
  <c r="EA185" i="6" s="1"/>
  <c r="EA187" i="6" s="1"/>
  <c r="EE175" i="6"/>
  <c r="EI175" i="6"/>
  <c r="EI179" i="6" s="1"/>
  <c r="EI185" i="6" s="1"/>
  <c r="EI187" i="6" s="1"/>
  <c r="EM175" i="6"/>
  <c r="EM179" i="6" s="1"/>
  <c r="EM185" i="6" s="1"/>
  <c r="EQ175" i="6"/>
  <c r="EU175" i="6"/>
  <c r="EU179" i="6" s="1"/>
  <c r="EU185" i="6" s="1"/>
  <c r="EY175" i="6"/>
  <c r="FC175" i="6"/>
  <c r="FC179" i="6" s="1"/>
  <c r="FC185" i="6" s="1"/>
  <c r="FG175" i="6"/>
  <c r="FG179" i="6" s="1"/>
  <c r="FG185" i="6" s="1"/>
  <c r="FK175" i="6"/>
  <c r="FO175" i="6"/>
  <c r="FO179" i="6" s="1"/>
  <c r="FO185" i="6" s="1"/>
  <c r="FO187" i="6" s="1"/>
  <c r="FS175" i="6"/>
  <c r="FW175" i="6"/>
  <c r="FW179" i="6" s="1"/>
  <c r="FW185" i="6" s="1"/>
  <c r="GA175" i="6"/>
  <c r="GA179" i="6" s="1"/>
  <c r="GA185" i="6" s="1"/>
  <c r="HG175" i="6"/>
  <c r="HK175" i="6"/>
  <c r="HK179" i="6" s="1"/>
  <c r="HK185" i="6" s="1"/>
  <c r="HO175" i="6"/>
  <c r="HO179" i="6" s="1"/>
  <c r="HO185" i="6" s="1"/>
  <c r="HS175" i="6"/>
  <c r="HW175" i="6"/>
  <c r="HW179" i="6" s="1"/>
  <c r="HW185" i="6" s="1"/>
  <c r="IA175" i="6"/>
  <c r="IE175" i="6"/>
  <c r="IE179" i="6" s="1"/>
  <c r="IE185" i="6" s="1"/>
  <c r="IE187" i="6" s="1"/>
  <c r="II175" i="6"/>
  <c r="II179" i="6" s="1"/>
  <c r="II185" i="6" s="1"/>
  <c r="IM175" i="6"/>
  <c r="IQ175" i="6"/>
  <c r="IQ179" i="6" s="1"/>
  <c r="IQ185" i="6" s="1"/>
  <c r="IU175" i="6"/>
  <c r="IY175" i="6"/>
  <c r="IY179" i="6" s="1"/>
  <c r="IY185" i="6" s="1"/>
  <c r="IY187" i="6" s="1"/>
  <c r="JC175" i="6"/>
  <c r="JC179" i="6" s="1"/>
  <c r="JC185" i="6" s="1"/>
  <c r="KA175" i="6"/>
  <c r="KE175" i="6"/>
  <c r="KE179" i="6" s="1"/>
  <c r="KE185" i="6" s="1"/>
  <c r="KI175" i="6"/>
  <c r="KM175" i="6"/>
  <c r="KM179" i="6" s="1"/>
  <c r="KM185" i="6" s="1"/>
  <c r="KM187" i="6" s="1"/>
  <c r="KQ175" i="6"/>
  <c r="KQ179" i="6" s="1"/>
  <c r="KQ185" i="6" s="1"/>
  <c r="KU175" i="6"/>
  <c r="KY175" i="6"/>
  <c r="KY179" i="6" s="1"/>
  <c r="KY185" i="6" s="1"/>
  <c r="KY187" i="6" s="1"/>
  <c r="LC175" i="6"/>
  <c r="LG175" i="6"/>
  <c r="LG179" i="6" s="1"/>
  <c r="LG185" i="6" s="1"/>
  <c r="LK175" i="6"/>
  <c r="LK179" i="6" s="1"/>
  <c r="LK185" i="6" s="1"/>
  <c r="Y175" i="6"/>
  <c r="G11" i="206" s="1"/>
  <c r="AC175" i="6"/>
  <c r="AC179" i="6" s="1"/>
  <c r="AC185" i="6" s="1"/>
  <c r="BE175" i="6"/>
  <c r="J14" i="206" s="1"/>
  <c r="BI175" i="6"/>
  <c r="BI179" i="6" s="1"/>
  <c r="BI185" i="6" s="1"/>
  <c r="J18" i="206"/>
  <c r="CW179" i="6"/>
  <c r="CW185" i="6" s="1"/>
  <c r="GW175" i="6"/>
  <c r="HA175" i="6"/>
  <c r="HA179" i="6" s="1"/>
  <c r="HA185" i="6" s="1"/>
  <c r="HA187" i="6" s="1"/>
  <c r="HE175" i="6"/>
  <c r="HE179" i="6" s="1"/>
  <c r="HE185" i="6" s="1"/>
  <c r="JY175" i="6"/>
  <c r="N29" i="7"/>
  <c r="M31" i="121"/>
  <c r="N31" i="121"/>
  <c r="M41" i="121"/>
  <c r="N7" i="122"/>
  <c r="M7" i="122"/>
  <c r="M32" i="122"/>
  <c r="M16" i="125"/>
  <c r="N16" i="125"/>
  <c r="M32" i="125"/>
  <c r="N32" i="125"/>
  <c r="M22" i="126"/>
  <c r="N22" i="126"/>
  <c r="N29" i="127"/>
  <c r="M29" i="127"/>
  <c r="M29" i="133"/>
  <c r="N29" i="133"/>
  <c r="M7" i="134"/>
  <c r="N7" i="134"/>
  <c r="M29" i="136"/>
  <c r="N29" i="136"/>
  <c r="M23" i="138"/>
  <c r="N23" i="138"/>
  <c r="N32" i="146"/>
  <c r="M32" i="146"/>
  <c r="N17" i="147"/>
  <c r="M17" i="147"/>
  <c r="N17" i="151"/>
  <c r="M17" i="151"/>
  <c r="M31" i="154"/>
  <c r="N31" i="154"/>
  <c r="M20" i="153"/>
  <c r="N20" i="153"/>
  <c r="M30" i="166"/>
  <c r="N30" i="166"/>
  <c r="N17" i="168"/>
  <c r="M17" i="168"/>
  <c r="N29" i="170"/>
  <c r="M29" i="170"/>
  <c r="KN103" i="6"/>
  <c r="KN105" i="6" s="1"/>
  <c r="KN183" i="6" s="1"/>
  <c r="KN187" i="6" s="1"/>
  <c r="C34" i="208" s="1"/>
  <c r="KR103" i="6"/>
  <c r="KR105" i="6" s="1"/>
  <c r="KR183" i="6" s="1"/>
  <c r="KR187" i="6" s="1"/>
  <c r="KV103" i="6"/>
  <c r="KV105" i="6" s="1"/>
  <c r="KV183" i="6" s="1"/>
  <c r="KV187" i="6" s="1"/>
  <c r="KZ103" i="6"/>
  <c r="KZ105" i="6" s="1"/>
  <c r="KZ183" i="6" s="1"/>
  <c r="KZ187" i="6" s="1"/>
  <c r="MP103" i="6"/>
  <c r="MP105" i="6" s="1"/>
  <c r="MP183" i="6" s="1"/>
  <c r="MT103" i="6"/>
  <c r="MT105" i="6" s="1"/>
  <c r="MT183" i="6" s="1"/>
  <c r="MX103" i="6"/>
  <c r="MX105" i="6" s="1"/>
  <c r="MX183" i="6" s="1"/>
  <c r="Q175" i="6"/>
  <c r="Q179" i="6" s="1"/>
  <c r="Q185" i="6" s="1"/>
  <c r="U175" i="6"/>
  <c r="U179" i="6" s="1"/>
  <c r="U185" i="6" s="1"/>
  <c r="AH175" i="6"/>
  <c r="AH179" i="6" s="1"/>
  <c r="AH185" i="6" s="1"/>
  <c r="AL175" i="6"/>
  <c r="AL179" i="6" s="1"/>
  <c r="AL185" i="6" s="1"/>
  <c r="AP175" i="6"/>
  <c r="AP179" i="6" s="1"/>
  <c r="AP185" i="6" s="1"/>
  <c r="AT175" i="6"/>
  <c r="AT179" i="6" s="1"/>
  <c r="AT185" i="6" s="1"/>
  <c r="AX175" i="6"/>
  <c r="AX179" i="6" s="1"/>
  <c r="AX185" i="6" s="1"/>
  <c r="BB175" i="6"/>
  <c r="BB179" i="6" s="1"/>
  <c r="BB185" i="6" s="1"/>
  <c r="BF175" i="6"/>
  <c r="BF179" i="6" s="1"/>
  <c r="BF185" i="6" s="1"/>
  <c r="BJ175" i="6"/>
  <c r="BJ179" i="6" s="1"/>
  <c r="BJ185" i="6" s="1"/>
  <c r="CP175" i="6"/>
  <c r="CP179" i="6" s="1"/>
  <c r="CP185" i="6" s="1"/>
  <c r="CT175" i="6"/>
  <c r="CX175" i="6"/>
  <c r="CX179" i="6" s="1"/>
  <c r="CX185" i="6" s="1"/>
  <c r="JN175" i="6"/>
  <c r="JN179" i="6" s="1"/>
  <c r="JN185" i="6" s="1"/>
  <c r="JR175" i="6"/>
  <c r="JR179" i="6" s="1"/>
  <c r="JR185" i="6" s="1"/>
  <c r="JV175" i="6"/>
  <c r="JV179" i="6" s="1"/>
  <c r="JV185" i="6" s="1"/>
  <c r="MV179" i="6"/>
  <c r="MV185" i="6" s="1"/>
  <c r="MV187" i="6" s="1"/>
  <c r="Z175" i="6"/>
  <c r="Z179" i="6" s="1"/>
  <c r="Z185" i="6" s="1"/>
  <c r="AD175" i="6"/>
  <c r="AD179" i="6" s="1"/>
  <c r="AD185" i="6" s="1"/>
  <c r="BN175" i="6"/>
  <c r="BN179" i="6" s="1"/>
  <c r="BN185" i="6" s="1"/>
  <c r="BR175" i="6"/>
  <c r="BR179" i="6" s="1"/>
  <c r="BR185" i="6" s="1"/>
  <c r="CH175" i="6"/>
  <c r="CH179" i="6" s="1"/>
  <c r="CH185" i="6" s="1"/>
  <c r="CL175" i="6"/>
  <c r="CL179" i="6" s="1"/>
  <c r="CL185" i="6" s="1"/>
  <c r="CT179" i="6"/>
  <c r="CT185" i="6" s="1"/>
  <c r="DJ175" i="6"/>
  <c r="DJ179" i="6" s="1"/>
  <c r="DJ185" i="6" s="1"/>
  <c r="DN175" i="6"/>
  <c r="DN179" i="6" s="1"/>
  <c r="DN185" i="6" s="1"/>
  <c r="GD175" i="6"/>
  <c r="GD179" i="6" s="1"/>
  <c r="GD185" i="6" s="1"/>
  <c r="GH175" i="6"/>
  <c r="GH179" i="6" s="1"/>
  <c r="GH185" i="6" s="1"/>
  <c r="GX175" i="6"/>
  <c r="GX179" i="6" s="1"/>
  <c r="GX185" i="6" s="1"/>
  <c r="HB175" i="6"/>
  <c r="HB179" i="6" s="1"/>
  <c r="HB185" i="6" s="1"/>
  <c r="MR175" i="6"/>
  <c r="MR179" i="6" s="1"/>
  <c r="MR185" i="6" s="1"/>
  <c r="N9" i="7"/>
  <c r="N10" i="7"/>
  <c r="N16" i="7"/>
  <c r="N9" i="115"/>
  <c r="N41" i="115"/>
  <c r="N16" i="116"/>
  <c r="N20" i="116"/>
  <c r="N36" i="116"/>
  <c r="N38" i="116"/>
  <c r="N12" i="117"/>
  <c r="N24" i="117"/>
  <c r="N25" i="117"/>
  <c r="N32" i="117"/>
  <c r="N13" i="118"/>
  <c r="N12" i="119"/>
  <c r="N16" i="119"/>
  <c r="N23" i="119"/>
  <c r="N32" i="119"/>
  <c r="N8" i="120"/>
  <c r="N16" i="120"/>
  <c r="N23" i="120"/>
  <c r="N37" i="120"/>
  <c r="N8" i="121"/>
  <c r="N18" i="121"/>
  <c r="N20" i="121"/>
  <c r="N30" i="121"/>
  <c r="N35" i="121"/>
  <c r="N18" i="122"/>
  <c r="N37" i="122"/>
  <c r="N7" i="123"/>
  <c r="N20" i="123"/>
  <c r="N28" i="123"/>
  <c r="N34" i="123"/>
  <c r="N20" i="124"/>
  <c r="N35" i="124"/>
  <c r="N38" i="124"/>
  <c r="N22" i="125"/>
  <c r="N31" i="125"/>
  <c r="N20" i="126"/>
  <c r="N38" i="126"/>
  <c r="N20" i="127"/>
  <c r="N22" i="127"/>
  <c r="N24" i="127"/>
  <c r="N30" i="127"/>
  <c r="M20" i="128"/>
  <c r="N20" i="128"/>
  <c r="M30" i="128"/>
  <c r="N30" i="128"/>
  <c r="M23" i="129"/>
  <c r="N23" i="129"/>
  <c r="N28" i="130"/>
  <c r="M28" i="130"/>
  <c r="M17" i="132"/>
  <c r="N17" i="132"/>
  <c r="N22" i="134"/>
  <c r="M22" i="134"/>
  <c r="N37" i="142"/>
  <c r="M37" i="142"/>
  <c r="N30" i="146"/>
  <c r="M30" i="146"/>
  <c r="M36" i="147"/>
  <c r="N36" i="147"/>
  <c r="M7" i="148"/>
  <c r="N7" i="148"/>
  <c r="M29" i="152"/>
  <c r="N29" i="152"/>
  <c r="M7" i="155"/>
  <c r="N7" i="155"/>
  <c r="M7" i="156"/>
  <c r="N7" i="156"/>
  <c r="N16" i="156"/>
  <c r="M16" i="156"/>
  <c r="N7" i="161"/>
  <c r="M7" i="161"/>
  <c r="N41" i="161"/>
  <c r="M41" i="161"/>
  <c r="N17" i="164"/>
  <c r="M17" i="164"/>
  <c r="N20" i="165"/>
  <c r="M20" i="165"/>
  <c r="M35" i="166"/>
  <c r="N35" i="166"/>
  <c r="N27" i="170"/>
  <c r="M27" i="170"/>
  <c r="N37" i="172"/>
  <c r="M37" i="172"/>
  <c r="I9" i="220"/>
  <c r="E26" i="220"/>
  <c r="M27" i="173"/>
  <c r="N19" i="175"/>
  <c r="M19" i="175"/>
  <c r="N20" i="181"/>
  <c r="M20" i="181"/>
  <c r="KO103" i="6"/>
  <c r="KO105" i="6" s="1"/>
  <c r="KO183" i="6" s="1"/>
  <c r="KO187" i="6" s="1"/>
  <c r="KS103" i="6"/>
  <c r="KS105" i="6" s="1"/>
  <c r="KW103" i="6"/>
  <c r="KW105" i="6" s="1"/>
  <c r="KW183" i="6" s="1"/>
  <c r="KW187" i="6" s="1"/>
  <c r="LA103" i="6"/>
  <c r="LA105" i="6" s="1"/>
  <c r="LA183" i="6" s="1"/>
  <c r="MU103" i="6"/>
  <c r="MU105" i="6" s="1"/>
  <c r="MU183" i="6" s="1"/>
  <c r="MY103" i="6"/>
  <c r="MY105" i="6" s="1"/>
  <c r="MY183" i="6" s="1"/>
  <c r="BO103" i="6"/>
  <c r="BO105" i="6" s="1"/>
  <c r="BO183" i="6" s="1"/>
  <c r="CI103" i="6"/>
  <c r="CI105" i="6" s="1"/>
  <c r="I17" i="206" s="1"/>
  <c r="L17" i="206" s="1"/>
  <c r="DK103" i="6"/>
  <c r="DK105" i="6" s="1"/>
  <c r="F20" i="206" s="1"/>
  <c r="DO103" i="6"/>
  <c r="DO105" i="6" s="1"/>
  <c r="DO183" i="6" s="1"/>
  <c r="FS103" i="6"/>
  <c r="FS105" i="6" s="1"/>
  <c r="FW103" i="6"/>
  <c r="FW105" i="6" s="1"/>
  <c r="FW183" i="6" s="1"/>
  <c r="FW187" i="6" s="1"/>
  <c r="GA103" i="6"/>
  <c r="GA105" i="6" s="1"/>
  <c r="E22" i="208" s="1"/>
  <c r="DS103" i="6"/>
  <c r="DS105" i="6" s="1"/>
  <c r="E16" i="208" s="1"/>
  <c r="GE103" i="6"/>
  <c r="GE105" i="6" s="1"/>
  <c r="GI103" i="6"/>
  <c r="GI105" i="6" s="1"/>
  <c r="GI183" i="6" s="1"/>
  <c r="BS175" i="6"/>
  <c r="BS179" i="6" s="1"/>
  <c r="BS185" i="6" s="1"/>
  <c r="BW175" i="6"/>
  <c r="CA175" i="6"/>
  <c r="CA179" i="6" s="1"/>
  <c r="CA185" i="6" s="1"/>
  <c r="CE175" i="6"/>
  <c r="CE179" i="6" s="1"/>
  <c r="CE185" i="6" s="1"/>
  <c r="CQ175" i="6"/>
  <c r="CQ179" i="6" s="1"/>
  <c r="CQ185" i="6" s="1"/>
  <c r="CU175" i="6"/>
  <c r="CU179" i="6" s="1"/>
  <c r="CU185" i="6" s="1"/>
  <c r="CY175" i="6"/>
  <c r="LO175" i="6"/>
  <c r="J41" i="206" s="1"/>
  <c r="LS175" i="6"/>
  <c r="LS179" i="6" s="1"/>
  <c r="LS185" i="6" s="1"/>
  <c r="AA175" i="6"/>
  <c r="J11" i="206" s="1"/>
  <c r="AE175" i="6"/>
  <c r="AE179" i="6" s="1"/>
  <c r="AE185" i="6" s="1"/>
  <c r="AI175" i="6"/>
  <c r="AI179" i="6" s="1"/>
  <c r="AI185" i="6" s="1"/>
  <c r="AM175" i="6"/>
  <c r="AM179" i="6" s="1"/>
  <c r="AM185" i="6" s="1"/>
  <c r="AQ175" i="6"/>
  <c r="AQ179" i="6" s="1"/>
  <c r="AQ185" i="6" s="1"/>
  <c r="AY175" i="6"/>
  <c r="AY179" i="6" s="1"/>
  <c r="AY185" i="6" s="1"/>
  <c r="BO175" i="6"/>
  <c r="BO179" i="6" s="1"/>
  <c r="BO185" i="6" s="1"/>
  <c r="BO187" i="6" s="1"/>
  <c r="CI175" i="6"/>
  <c r="J17" i="206" s="1"/>
  <c r="CM175" i="6"/>
  <c r="CM179" i="6" s="1"/>
  <c r="CM185" i="6" s="1"/>
  <c r="CY179" i="6"/>
  <c r="CY185" i="6" s="1"/>
  <c r="GE175" i="6"/>
  <c r="GE179" i="6" s="1"/>
  <c r="GE185" i="6" s="1"/>
  <c r="GI175" i="6"/>
  <c r="GI179" i="6" s="1"/>
  <c r="GI185" i="6" s="1"/>
  <c r="GY175" i="6"/>
  <c r="HC175" i="6"/>
  <c r="HC179" i="6" s="1"/>
  <c r="HC185" i="6" s="1"/>
  <c r="JO175" i="6"/>
  <c r="G36" i="206" s="1"/>
  <c r="JS175" i="6"/>
  <c r="JS179" i="6" s="1"/>
  <c r="JS185" i="6" s="1"/>
  <c r="JW175" i="6"/>
  <c r="JW179" i="6" s="1"/>
  <c r="JW185" i="6" s="1"/>
  <c r="N17" i="7"/>
  <c r="N24" i="7"/>
  <c r="N27" i="7"/>
  <c r="N31" i="7"/>
  <c r="N16" i="115"/>
  <c r="N30" i="116"/>
  <c r="N32" i="116"/>
  <c r="N13" i="117"/>
  <c r="N23" i="117"/>
  <c r="N36" i="117"/>
  <c r="N18" i="118"/>
  <c r="N26" i="118"/>
  <c r="N31" i="118"/>
  <c r="N14" i="119"/>
  <c r="N26" i="119"/>
  <c r="N28" i="119"/>
  <c r="N35" i="119"/>
  <c r="N26" i="120"/>
  <c r="N31" i="120"/>
  <c r="N10" i="121"/>
  <c r="N23" i="121"/>
  <c r="N23" i="122"/>
  <c r="N31" i="122"/>
  <c r="N11" i="123"/>
  <c r="N14" i="123"/>
  <c r="N16" i="123"/>
  <c r="N30" i="123"/>
  <c r="N35" i="123"/>
  <c r="N10" i="124"/>
  <c r="N24" i="124"/>
  <c r="N30" i="124"/>
  <c r="N37" i="124"/>
  <c r="N9" i="125"/>
  <c r="N10" i="125"/>
  <c r="N17" i="125"/>
  <c r="N24" i="125"/>
  <c r="N14" i="126"/>
  <c r="N30" i="126"/>
  <c r="N33" i="126"/>
  <c r="N41" i="126"/>
  <c r="N18" i="127"/>
  <c r="N35" i="127"/>
  <c r="N39" i="127"/>
  <c r="N41" i="127"/>
  <c r="N28" i="128"/>
  <c r="M28" i="128"/>
  <c r="M36" i="128"/>
  <c r="N36" i="128"/>
  <c r="M36" i="133"/>
  <c r="N36" i="133"/>
  <c r="M7" i="136"/>
  <c r="N7" i="136"/>
  <c r="M20" i="141"/>
  <c r="N20" i="141"/>
  <c r="N17" i="142"/>
  <c r="M17" i="142"/>
  <c r="N41" i="144"/>
  <c r="M41" i="144"/>
  <c r="M20" i="145"/>
  <c r="N20" i="145"/>
  <c r="M23" i="145"/>
  <c r="N23" i="145"/>
  <c r="N24" i="146"/>
  <c r="M24" i="146"/>
  <c r="N37" i="146"/>
  <c r="M37" i="146"/>
  <c r="N31" i="147"/>
  <c r="M31" i="147"/>
  <c r="N31" i="148"/>
  <c r="M31" i="148"/>
  <c r="M32" i="148"/>
  <c r="N32" i="148"/>
  <c r="N31" i="156"/>
  <c r="M31" i="156"/>
  <c r="M22" i="158"/>
  <c r="N22" i="158"/>
  <c r="N36" i="158"/>
  <c r="M36" i="158"/>
  <c r="M36" i="160"/>
  <c r="N36" i="160"/>
  <c r="N12" i="164"/>
  <c r="M12" i="164"/>
  <c r="N32" i="166"/>
  <c r="M32" i="166"/>
  <c r="N19" i="170"/>
  <c r="M19" i="170"/>
  <c r="N33" i="170"/>
  <c r="M33" i="170"/>
  <c r="M32" i="171"/>
  <c r="N32" i="171"/>
  <c r="M21" i="172"/>
  <c r="N21" i="172"/>
  <c r="M23" i="179"/>
  <c r="N23" i="179"/>
  <c r="N19" i="128"/>
  <c r="N29" i="128"/>
  <c r="N33" i="128"/>
  <c r="N35" i="128"/>
  <c r="N37" i="128"/>
  <c r="N41" i="128"/>
  <c r="N22" i="129"/>
  <c r="N36" i="129"/>
  <c r="N9" i="130"/>
  <c r="N19" i="130"/>
  <c r="N25" i="130"/>
  <c r="N26" i="131"/>
  <c r="N34" i="131"/>
  <c r="N13" i="132"/>
  <c r="N30" i="132"/>
  <c r="N12" i="133"/>
  <c r="N20" i="133"/>
  <c r="N25" i="133"/>
  <c r="N30" i="133"/>
  <c r="N31" i="133"/>
  <c r="N35" i="133"/>
  <c r="N15" i="134"/>
  <c r="N19" i="134"/>
  <c r="N35" i="134"/>
  <c r="N37" i="134"/>
  <c r="N7" i="135"/>
  <c r="N18" i="135"/>
  <c r="N24" i="135"/>
  <c r="N26" i="135"/>
  <c r="N28" i="135"/>
  <c r="N29" i="135"/>
  <c r="N10" i="136"/>
  <c r="N18" i="136"/>
  <c r="N35" i="136"/>
  <c r="N39" i="136"/>
  <c r="N11" i="138"/>
  <c r="N20" i="138"/>
  <c r="N25" i="139"/>
  <c r="N34" i="139"/>
  <c r="N15" i="140"/>
  <c r="N10" i="141"/>
  <c r="N26" i="141"/>
  <c r="N33" i="141"/>
  <c r="N7" i="142"/>
  <c r="N22" i="142"/>
  <c r="N13" i="143"/>
  <c r="N15" i="143"/>
  <c r="N16" i="143"/>
  <c r="N41" i="143"/>
  <c r="N12" i="144"/>
  <c r="N29" i="144"/>
  <c r="N39" i="144"/>
  <c r="N14" i="145"/>
  <c r="N34" i="145"/>
  <c r="N35" i="145"/>
  <c r="N20" i="146"/>
  <c r="M22" i="146"/>
  <c r="N22" i="146"/>
  <c r="N29" i="147"/>
  <c r="M29" i="147"/>
  <c r="N35" i="147"/>
  <c r="N9" i="148"/>
  <c r="N41" i="148"/>
  <c r="N24" i="149"/>
  <c r="N30" i="149"/>
  <c r="N13" i="151"/>
  <c r="N14" i="151"/>
  <c r="N33" i="151"/>
  <c r="N12" i="154"/>
  <c r="N30" i="154"/>
  <c r="N41" i="154"/>
  <c r="M41" i="154"/>
  <c r="M20" i="155"/>
  <c r="N20" i="155"/>
  <c r="M21" i="156"/>
  <c r="N23" i="156"/>
  <c r="M23" i="156"/>
  <c r="N26" i="156"/>
  <c r="M26" i="156"/>
  <c r="N27" i="158"/>
  <c r="M27" i="158"/>
  <c r="M7" i="159"/>
  <c r="M9" i="159"/>
  <c r="N9" i="159"/>
  <c r="N28" i="159"/>
  <c r="M28" i="159"/>
  <c r="M20" i="162"/>
  <c r="N22" i="162"/>
  <c r="M22" i="162"/>
  <c r="N28" i="162"/>
  <c r="M28" i="162"/>
  <c r="N12" i="163"/>
  <c r="M12" i="163"/>
  <c r="M35" i="164"/>
  <c r="N37" i="164"/>
  <c r="M39" i="164"/>
  <c r="N7" i="165"/>
  <c r="M7" i="165"/>
  <c r="N18" i="165"/>
  <c r="M18" i="165"/>
  <c r="N37" i="165"/>
  <c r="M37" i="165"/>
  <c r="M7" i="167"/>
  <c r="N7" i="167"/>
  <c r="M30" i="168"/>
  <c r="M32" i="168"/>
  <c r="M37" i="168"/>
  <c r="N37" i="168"/>
  <c r="M16" i="169"/>
  <c r="N23" i="169"/>
  <c r="M23" i="169"/>
  <c r="N41" i="171"/>
  <c r="M41" i="171"/>
  <c r="I16" i="220"/>
  <c r="I19" i="220"/>
  <c r="F21" i="220"/>
  <c r="N17" i="177"/>
  <c r="M17" i="177"/>
  <c r="M24" i="190"/>
  <c r="N24" i="190"/>
  <c r="N21" i="196"/>
  <c r="M21" i="196"/>
  <c r="N37" i="196"/>
  <c r="M37" i="196"/>
  <c r="N22" i="198"/>
  <c r="M22" i="198"/>
  <c r="M29" i="198"/>
  <c r="N29" i="198"/>
  <c r="N13" i="199"/>
  <c r="M13" i="199"/>
  <c r="N36" i="199"/>
  <c r="M36" i="199"/>
  <c r="N16" i="201"/>
  <c r="M16" i="201"/>
  <c r="N20" i="201"/>
  <c r="M20" i="201"/>
  <c r="M38" i="202"/>
  <c r="N38" i="202"/>
  <c r="M29" i="203"/>
  <c r="N29" i="203"/>
  <c r="M32" i="203"/>
  <c r="N32" i="203"/>
  <c r="N7" i="129"/>
  <c r="N25" i="129"/>
  <c r="N34" i="129"/>
  <c r="N32" i="130"/>
  <c r="N13" i="131"/>
  <c r="N29" i="131"/>
  <c r="N18" i="132"/>
  <c r="N27" i="132"/>
  <c r="N39" i="132"/>
  <c r="N19" i="133"/>
  <c r="N23" i="133"/>
  <c r="N12" i="134"/>
  <c r="N39" i="134"/>
  <c r="N41" i="134"/>
  <c r="N20" i="135"/>
  <c r="N9" i="136"/>
  <c r="N19" i="136"/>
  <c r="N25" i="136"/>
  <c r="N30" i="136"/>
  <c r="N8" i="138"/>
  <c r="N14" i="139"/>
  <c r="N20" i="139"/>
  <c r="N27" i="139"/>
  <c r="N29" i="139"/>
  <c r="N36" i="139"/>
  <c r="N17" i="140"/>
  <c r="N25" i="140"/>
  <c r="N27" i="140"/>
  <c r="N34" i="140"/>
  <c r="N12" i="141"/>
  <c r="N41" i="141"/>
  <c r="N16" i="142"/>
  <c r="N19" i="142"/>
  <c r="N23" i="142"/>
  <c r="N29" i="142"/>
  <c r="N9" i="143"/>
  <c r="N12" i="143"/>
  <c r="N23" i="143"/>
  <c r="N38" i="143"/>
  <c r="N26" i="145"/>
  <c r="N19" i="146"/>
  <c r="M19" i="146"/>
  <c r="N39" i="146"/>
  <c r="N10" i="147"/>
  <c r="N16" i="147"/>
  <c r="N23" i="147"/>
  <c r="M23" i="147"/>
  <c r="N30" i="147"/>
  <c r="N37" i="147"/>
  <c r="N35" i="148"/>
  <c r="N38" i="149"/>
  <c r="N39" i="149"/>
  <c r="N41" i="149"/>
  <c r="N27" i="151"/>
  <c r="N37" i="152"/>
  <c r="N23" i="154"/>
  <c r="N32" i="154"/>
  <c r="N12" i="153"/>
  <c r="N16" i="153"/>
  <c r="M29" i="153"/>
  <c r="N29" i="153"/>
  <c r="N32" i="153"/>
  <c r="N34" i="156"/>
  <c r="M34" i="156"/>
  <c r="N37" i="156"/>
  <c r="M37" i="156"/>
  <c r="N24" i="158"/>
  <c r="M24" i="158"/>
  <c r="M21" i="164"/>
  <c r="N21" i="164"/>
  <c r="M28" i="164"/>
  <c r="N28" i="164"/>
  <c r="M31" i="164"/>
  <c r="N31" i="164"/>
  <c r="N31" i="165"/>
  <c r="M31" i="165"/>
  <c r="N37" i="166"/>
  <c r="M37" i="166"/>
  <c r="N20" i="168"/>
  <c r="M20" i="168"/>
  <c r="M7" i="171"/>
  <c r="N7" i="171"/>
  <c r="M37" i="171"/>
  <c r="N37" i="171"/>
  <c r="F20" i="220"/>
  <c r="M30" i="174"/>
  <c r="N30" i="174"/>
  <c r="M22" i="175"/>
  <c r="N22" i="175"/>
  <c r="M23" i="178"/>
  <c r="N23" i="178"/>
  <c r="M29" i="178"/>
  <c r="N29" i="178"/>
  <c r="N41" i="178"/>
  <c r="M41" i="178"/>
  <c r="M17" i="179"/>
  <c r="N17" i="179"/>
  <c r="M31" i="187"/>
  <c r="N31" i="187"/>
  <c r="M19" i="192"/>
  <c r="N19" i="192"/>
  <c r="M19" i="196"/>
  <c r="N19" i="196"/>
  <c r="N28" i="196"/>
  <c r="M28" i="196"/>
  <c r="N7" i="198"/>
  <c r="M7" i="198"/>
  <c r="N11" i="199"/>
  <c r="M11" i="199"/>
  <c r="N20" i="199"/>
  <c r="M20" i="199"/>
  <c r="N37" i="200"/>
  <c r="M37" i="200"/>
  <c r="N8" i="201"/>
  <c r="M8" i="201"/>
  <c r="M29" i="202"/>
  <c r="N29" i="202"/>
  <c r="N32" i="202"/>
  <c r="M32" i="202"/>
  <c r="N32" i="155"/>
  <c r="N11" i="156"/>
  <c r="M14" i="156"/>
  <c r="N14" i="156"/>
  <c r="N35" i="156"/>
  <c r="M35" i="156"/>
  <c r="N11" i="157"/>
  <c r="N12" i="157"/>
  <c r="N23" i="157"/>
  <c r="M36" i="157"/>
  <c r="N36" i="157"/>
  <c r="N7" i="158"/>
  <c r="N31" i="158"/>
  <c r="M31" i="158"/>
  <c r="N13" i="159"/>
  <c r="N31" i="160"/>
  <c r="N39" i="160"/>
  <c r="N28" i="161"/>
  <c r="M28" i="161"/>
  <c r="N7" i="162"/>
  <c r="M23" i="162"/>
  <c r="N23" i="162"/>
  <c r="N15" i="163"/>
  <c r="N17" i="163"/>
  <c r="M41" i="163"/>
  <c r="N41" i="163"/>
  <c r="N12" i="166"/>
  <c r="M12" i="166"/>
  <c r="N11" i="167"/>
  <c r="G43" i="167"/>
  <c r="N41" i="167"/>
  <c r="N29" i="168"/>
  <c r="N20" i="170"/>
  <c r="N37" i="170"/>
  <c r="M21" i="171"/>
  <c r="N21" i="171"/>
  <c r="N28" i="171"/>
  <c r="N22" i="172"/>
  <c r="N23" i="172"/>
  <c r="M38" i="172"/>
  <c r="N38" i="172"/>
  <c r="N9" i="173"/>
  <c r="F13" i="220"/>
  <c r="N15" i="173"/>
  <c r="F14" i="220"/>
  <c r="N27" i="173"/>
  <c r="I30" i="220"/>
  <c r="N20" i="174"/>
  <c r="N28" i="174"/>
  <c r="N38" i="174"/>
  <c r="E19" i="220"/>
  <c r="M30" i="176"/>
  <c r="N30" i="176"/>
  <c r="N36" i="176"/>
  <c r="M10" i="177"/>
  <c r="N10" i="177"/>
  <c r="N41" i="177"/>
  <c r="M41" i="177"/>
  <c r="N37" i="178"/>
  <c r="N30" i="179"/>
  <c r="N37" i="179"/>
  <c r="M21" i="181"/>
  <c r="N21" i="181"/>
  <c r="N29" i="181"/>
  <c r="M23" i="182"/>
  <c r="N23" i="182"/>
  <c r="N31" i="182"/>
  <c r="N20" i="183"/>
  <c r="M31" i="186"/>
  <c r="N31" i="186"/>
  <c r="N37" i="187"/>
  <c r="M37" i="187"/>
  <c r="N15" i="189"/>
  <c r="M15" i="189"/>
  <c r="N7" i="192"/>
  <c r="M7" i="192"/>
  <c r="M24" i="192"/>
  <c r="N24" i="192"/>
  <c r="M16" i="196"/>
  <c r="N16" i="196"/>
  <c r="M25" i="196"/>
  <c r="N25" i="196"/>
  <c r="N36" i="198"/>
  <c r="M36" i="198"/>
  <c r="N17" i="199"/>
  <c r="M17" i="199"/>
  <c r="N35" i="201"/>
  <c r="M35" i="201"/>
  <c r="N12" i="155"/>
  <c r="N19" i="155"/>
  <c r="N26" i="155"/>
  <c r="N9" i="156"/>
  <c r="M9" i="156"/>
  <c r="N36" i="156"/>
  <c r="N17" i="157"/>
  <c r="N34" i="157"/>
  <c r="N35" i="157"/>
  <c r="N29" i="158"/>
  <c r="M29" i="158"/>
  <c r="N11" i="159"/>
  <c r="M11" i="159"/>
  <c r="N32" i="159"/>
  <c r="M32" i="159"/>
  <c r="N16" i="160"/>
  <c r="N17" i="160"/>
  <c r="N29" i="160"/>
  <c r="N21" i="162"/>
  <c r="M21" i="162"/>
  <c r="N37" i="162"/>
  <c r="M37" i="162"/>
  <c r="N30" i="164"/>
  <c r="N19" i="168"/>
  <c r="M19" i="168"/>
  <c r="N17" i="169"/>
  <c r="M17" i="169"/>
  <c r="N9" i="170"/>
  <c r="N19" i="171"/>
  <c r="N36" i="171"/>
  <c r="N33" i="172"/>
  <c r="N36" i="172"/>
  <c r="M36" i="172"/>
  <c r="N18" i="173"/>
  <c r="F17" i="220"/>
  <c r="E32" i="220"/>
  <c r="N8" i="174"/>
  <c r="F7" i="220"/>
  <c r="E29" i="220"/>
  <c r="I38" i="220"/>
  <c r="N41" i="175"/>
  <c r="N22" i="176"/>
  <c r="M23" i="177"/>
  <c r="N23" i="177"/>
  <c r="N20" i="178"/>
  <c r="M19" i="180"/>
  <c r="N19" i="180"/>
  <c r="N28" i="180"/>
  <c r="N15" i="181"/>
  <c r="N10" i="182"/>
  <c r="N36" i="183"/>
  <c r="M36" i="183"/>
  <c r="M37" i="183"/>
  <c r="N37" i="183"/>
  <c r="N36" i="185"/>
  <c r="M36" i="185"/>
  <c r="M32" i="193"/>
  <c r="N32" i="193"/>
  <c r="M36" i="193"/>
  <c r="N36" i="193"/>
  <c r="N36" i="195"/>
  <c r="M36" i="195"/>
  <c r="M23" i="196"/>
  <c r="N23" i="196"/>
  <c r="N21" i="197"/>
  <c r="M21" i="197"/>
  <c r="N31" i="198"/>
  <c r="M31" i="198"/>
  <c r="N15" i="199"/>
  <c r="M15" i="199"/>
  <c r="N38" i="199"/>
  <c r="M38" i="199"/>
  <c r="N7" i="200"/>
  <c r="M7" i="200"/>
  <c r="N28" i="201"/>
  <c r="M28" i="201"/>
  <c r="H40" i="201"/>
  <c r="H43" i="201" s="1"/>
  <c r="N32" i="201"/>
  <c r="M32" i="201"/>
  <c r="N37" i="203"/>
  <c r="M37" i="203"/>
  <c r="M20" i="204"/>
  <c r="N20" i="204"/>
  <c r="N11" i="184"/>
  <c r="N12" i="185"/>
  <c r="N14" i="185"/>
  <c r="N17" i="185"/>
  <c r="M28" i="185"/>
  <c r="N28" i="185"/>
  <c r="N11" i="186"/>
  <c r="N18" i="186"/>
  <c r="N7" i="187"/>
  <c r="M22" i="187"/>
  <c r="N22" i="187"/>
  <c r="M22" i="188"/>
  <c r="N22" i="188"/>
  <c r="N10" i="189"/>
  <c r="N39" i="189"/>
  <c r="M39" i="189"/>
  <c r="N33" i="190"/>
  <c r="N25" i="191"/>
  <c r="N28" i="191"/>
  <c r="N15" i="192"/>
  <c r="N16" i="192"/>
  <c r="M37" i="192"/>
  <c r="N37" i="192"/>
  <c r="N9" i="194"/>
  <c r="M21" i="194"/>
  <c r="N21" i="194"/>
  <c r="N25" i="194"/>
  <c r="N19" i="195"/>
  <c r="N37" i="195"/>
  <c r="M37" i="195"/>
  <c r="N29" i="196"/>
  <c r="M29" i="196"/>
  <c r="M35" i="196"/>
  <c r="N35" i="196"/>
  <c r="N25" i="197"/>
  <c r="M25" i="197"/>
  <c r="M28" i="197"/>
  <c r="N28" i="197"/>
  <c r="M21" i="199"/>
  <c r="N21" i="199"/>
  <c r="N28" i="199"/>
  <c r="M28" i="199"/>
  <c r="M24" i="200"/>
  <c r="N24" i="200"/>
  <c r="M9" i="201"/>
  <c r="N9" i="201"/>
  <c r="N36" i="201"/>
  <c r="M36" i="201"/>
  <c r="N39" i="201"/>
  <c r="M39" i="201"/>
  <c r="M20" i="202"/>
  <c r="N20" i="202"/>
  <c r="M20" i="203"/>
  <c r="N20" i="203"/>
  <c r="N30" i="203"/>
  <c r="N21" i="204"/>
  <c r="M26" i="204"/>
  <c r="N26" i="204"/>
  <c r="N39" i="205"/>
  <c r="N22" i="145"/>
  <c r="N37" i="145"/>
  <c r="N17" i="146"/>
  <c r="N26" i="146"/>
  <c r="N7" i="147"/>
  <c r="N9" i="147"/>
  <c r="N15" i="147"/>
  <c r="N18" i="147"/>
  <c r="N25" i="147"/>
  <c r="N18" i="148"/>
  <c r="N22" i="148"/>
  <c r="N27" i="148"/>
  <c r="N39" i="148"/>
  <c r="N16" i="149"/>
  <c r="N18" i="149"/>
  <c r="N32" i="149"/>
  <c r="N20" i="151"/>
  <c r="N34" i="151"/>
  <c r="N9" i="152"/>
  <c r="N30" i="152"/>
  <c r="N19" i="154"/>
  <c r="N33" i="154"/>
  <c r="N39" i="154"/>
  <c r="N21" i="153"/>
  <c r="N24" i="153"/>
  <c r="N35" i="153"/>
  <c r="N41" i="153"/>
  <c r="N23" i="155"/>
  <c r="N31" i="155"/>
  <c r="N41" i="156"/>
  <c r="N30" i="157"/>
  <c r="N19" i="158"/>
  <c r="N21" i="158"/>
  <c r="N35" i="158"/>
  <c r="N19" i="159"/>
  <c r="N23" i="159"/>
  <c r="N30" i="159"/>
  <c r="N19" i="160"/>
  <c r="N23" i="160"/>
  <c r="N28" i="160"/>
  <c r="N33" i="160"/>
  <c r="N37" i="160"/>
  <c r="N41" i="160"/>
  <c r="N14" i="161"/>
  <c r="N23" i="161"/>
  <c r="N30" i="161"/>
  <c r="N32" i="161"/>
  <c r="N37" i="161"/>
  <c r="N16" i="162"/>
  <c r="N18" i="162"/>
  <c r="N19" i="162"/>
  <c r="N32" i="162"/>
  <c r="N41" i="162"/>
  <c r="N11" i="163"/>
  <c r="N31" i="163"/>
  <c r="N35" i="163"/>
  <c r="N14" i="164"/>
  <c r="N16" i="164"/>
  <c r="N36" i="164"/>
  <c r="N17" i="165"/>
  <c r="N19" i="165"/>
  <c r="N21" i="165"/>
  <c r="N17" i="166"/>
  <c r="N21" i="166"/>
  <c r="N29" i="166"/>
  <c r="N7" i="168"/>
  <c r="N26" i="168"/>
  <c r="N31" i="168"/>
  <c r="N9" i="169"/>
  <c r="N12" i="169"/>
  <c r="N14" i="169"/>
  <c r="N15" i="169"/>
  <c r="N22" i="169"/>
  <c r="N26" i="169"/>
  <c r="N28" i="169"/>
  <c r="N35" i="169"/>
  <c r="N37" i="169"/>
  <c r="N8" i="170"/>
  <c r="N28" i="170"/>
  <c r="N30" i="170"/>
  <c r="N36" i="170"/>
  <c r="N14" i="171"/>
  <c r="N30" i="171"/>
  <c r="N25" i="172"/>
  <c r="N28" i="172"/>
  <c r="N41" i="172"/>
  <c r="E11" i="220"/>
  <c r="N16" i="173"/>
  <c r="I21" i="220"/>
  <c r="F22" i="220"/>
  <c r="I28" i="220"/>
  <c r="N31" i="173"/>
  <c r="F30" i="220"/>
  <c r="N10" i="174"/>
  <c r="N12" i="174"/>
  <c r="N17" i="174"/>
  <c r="F16" i="220"/>
  <c r="N34" i="174"/>
  <c r="N35" i="174"/>
  <c r="N39" i="174"/>
  <c r="N12" i="175"/>
  <c r="I18" i="220"/>
  <c r="N23" i="175"/>
  <c r="N14" i="176"/>
  <c r="N39" i="176"/>
  <c r="N18" i="177"/>
  <c r="N15" i="178"/>
  <c r="N17" i="178"/>
  <c r="N27" i="178"/>
  <c r="M7" i="179"/>
  <c r="N7" i="179"/>
  <c r="N15" i="179"/>
  <c r="N20" i="180"/>
  <c r="N36" i="180"/>
  <c r="M32" i="181"/>
  <c r="N32" i="181"/>
  <c r="N36" i="181"/>
  <c r="M32" i="182"/>
  <c r="N32" i="182"/>
  <c r="N12" i="183"/>
  <c r="N17" i="183"/>
  <c r="M23" i="183"/>
  <c r="N23" i="183"/>
  <c r="M21" i="185"/>
  <c r="N21" i="185"/>
  <c r="N24" i="185"/>
  <c r="N38" i="185"/>
  <c r="M21" i="186"/>
  <c r="N21" i="186"/>
  <c r="N24" i="186"/>
  <c r="N37" i="186"/>
  <c r="N21" i="187"/>
  <c r="N23" i="188"/>
  <c r="N17" i="189"/>
  <c r="M17" i="189"/>
  <c r="N7" i="190"/>
  <c r="N25" i="190"/>
  <c r="N7" i="191"/>
  <c r="N33" i="191"/>
  <c r="N23" i="192"/>
  <c r="N36" i="192"/>
  <c r="N21" i="193"/>
  <c r="N27" i="195"/>
  <c r="M27" i="195"/>
  <c r="N27" i="196"/>
  <c r="M27" i="196"/>
  <c r="N23" i="197"/>
  <c r="M23" i="197"/>
  <c r="M37" i="197"/>
  <c r="N37" i="197"/>
  <c r="N19" i="199"/>
  <c r="M19" i="199"/>
  <c r="M19" i="200"/>
  <c r="N19" i="200"/>
  <c r="N25" i="200"/>
  <c r="N36" i="200"/>
  <c r="N19" i="201"/>
  <c r="M19" i="201"/>
  <c r="N22" i="201"/>
  <c r="N27" i="201"/>
  <c r="M27" i="201"/>
  <c r="N31" i="201"/>
  <c r="M31" i="201"/>
  <c r="N21" i="202"/>
  <c r="N28" i="202"/>
  <c r="N13" i="203"/>
  <c r="N17" i="203"/>
  <c r="M17" i="203"/>
  <c r="M21" i="203"/>
  <c r="N21" i="203"/>
  <c r="N7" i="204"/>
  <c r="M7" i="204"/>
  <c r="N19" i="204"/>
  <c r="M19" i="204"/>
  <c r="M17" i="205"/>
  <c r="N17" i="205"/>
  <c r="N38" i="176"/>
  <c r="N34" i="177"/>
  <c r="N37" i="177"/>
  <c r="N35" i="178"/>
  <c r="N21" i="179"/>
  <c r="N39" i="179"/>
  <c r="N7" i="180"/>
  <c r="N10" i="180"/>
  <c r="N11" i="180"/>
  <c r="N33" i="180"/>
  <c r="N12" i="181"/>
  <c r="N24" i="181"/>
  <c r="N27" i="181"/>
  <c r="N39" i="181"/>
  <c r="N20" i="182"/>
  <c r="N39" i="182"/>
  <c r="N25" i="184"/>
  <c r="N7" i="185"/>
  <c r="N18" i="185"/>
  <c r="N30" i="185"/>
  <c r="N28" i="186"/>
  <c r="N32" i="186"/>
  <c r="N34" i="187"/>
  <c r="N31" i="188"/>
  <c r="N32" i="188"/>
  <c r="N36" i="188"/>
  <c r="N11" i="189"/>
  <c r="N23" i="189"/>
  <c r="N29" i="189"/>
  <c r="N13" i="190"/>
  <c r="N22" i="190"/>
  <c r="N36" i="190"/>
  <c r="N10" i="191"/>
  <c r="N23" i="191"/>
  <c r="N32" i="191"/>
  <c r="N34" i="192"/>
  <c r="N15" i="193"/>
  <c r="N23" i="193"/>
  <c r="N33" i="193"/>
  <c r="M13" i="194"/>
  <c r="N13" i="194"/>
  <c r="N39" i="195"/>
  <c r="N7" i="196"/>
  <c r="M7" i="196"/>
  <c r="N14" i="196"/>
  <c r="M41" i="196"/>
  <c r="N41" i="196"/>
  <c r="N19" i="197"/>
  <c r="N20" i="197"/>
  <c r="N27" i="197"/>
  <c r="M27" i="197"/>
  <c r="N38" i="198"/>
  <c r="N23" i="199"/>
  <c r="M23" i="199"/>
  <c r="N9" i="200"/>
  <c r="M9" i="200"/>
  <c r="N39" i="200"/>
  <c r="N10" i="201"/>
  <c r="N15" i="201"/>
  <c r="M21" i="201"/>
  <c r="N21" i="201"/>
  <c r="N38" i="201"/>
  <c r="N41" i="201"/>
  <c r="M41" i="201"/>
  <c r="N16" i="202"/>
  <c r="N19" i="202"/>
  <c r="N31" i="202"/>
  <c r="N22" i="203"/>
  <c r="N36" i="203"/>
  <c r="N29" i="204"/>
  <c r="N33" i="194"/>
  <c r="N35" i="195"/>
  <c r="N20" i="196"/>
  <c r="N22" i="196"/>
  <c r="N38" i="196"/>
  <c r="N30" i="198"/>
  <c r="N32" i="198"/>
  <c r="N27" i="199"/>
  <c r="N33" i="199"/>
  <c r="N11" i="200"/>
  <c r="N13" i="200"/>
  <c r="N26" i="200"/>
  <c r="N11" i="201"/>
  <c r="N18" i="201"/>
  <c r="N23" i="201"/>
  <c r="N17" i="202"/>
  <c r="N22" i="202"/>
  <c r="N26" i="202"/>
  <c r="N12" i="203"/>
  <c r="N23" i="203"/>
  <c r="N38" i="203"/>
  <c r="N8" i="204"/>
  <c r="N23" i="204"/>
  <c r="N20" i="205"/>
  <c r="N23" i="205"/>
  <c r="N28" i="116"/>
  <c r="N33" i="116"/>
  <c r="M33" i="116"/>
  <c r="N31" i="117"/>
  <c r="M31" i="117"/>
  <c r="N37" i="117"/>
  <c r="M37" i="117"/>
  <c r="N41" i="118"/>
  <c r="N15" i="119"/>
  <c r="M15" i="119"/>
  <c r="N22" i="119"/>
  <c r="M22" i="119"/>
  <c r="M33" i="119"/>
  <c r="N33" i="119"/>
  <c r="N7" i="121"/>
  <c r="M7" i="121"/>
  <c r="N22" i="121"/>
  <c r="M22" i="121"/>
  <c r="N10" i="126"/>
  <c r="M10" i="126"/>
  <c r="N37" i="126"/>
  <c r="M37" i="126"/>
  <c r="N7" i="128"/>
  <c r="N30" i="129"/>
  <c r="M30" i="129"/>
  <c r="M37" i="129"/>
  <c r="N37" i="129"/>
  <c r="N28" i="131"/>
  <c r="M28" i="131"/>
  <c r="N27" i="133"/>
  <c r="M27" i="133"/>
  <c r="N9" i="134"/>
  <c r="M9" i="134"/>
  <c r="N30" i="134"/>
  <c r="N21" i="135"/>
  <c r="M21" i="135"/>
  <c r="N33" i="135"/>
  <c r="M33" i="135"/>
  <c r="N28" i="139"/>
  <c r="M28" i="139"/>
  <c r="M19" i="140"/>
  <c r="N19" i="140"/>
  <c r="N30" i="140"/>
  <c r="M30" i="140"/>
  <c r="N16" i="141"/>
  <c r="M16" i="141"/>
  <c r="N23" i="141"/>
  <c r="M23" i="141"/>
  <c r="N31" i="141"/>
  <c r="M31" i="141"/>
  <c r="N39" i="141"/>
  <c r="M39" i="141"/>
  <c r="N18" i="142"/>
  <c r="M18" i="142"/>
  <c r="N31" i="142"/>
  <c r="N7" i="143"/>
  <c r="M7" i="143"/>
  <c r="N20" i="143"/>
  <c r="M20" i="143"/>
  <c r="N28" i="143"/>
  <c r="M28" i="143"/>
  <c r="M13" i="144"/>
  <c r="N13" i="144"/>
  <c r="N22" i="144"/>
  <c r="M22" i="144"/>
  <c r="N30" i="145"/>
  <c r="M30" i="145"/>
  <c r="N39" i="145"/>
  <c r="M39" i="145"/>
  <c r="N9" i="146"/>
  <c r="M9" i="146"/>
  <c r="N41" i="146"/>
  <c r="M41" i="146"/>
  <c r="N37" i="148"/>
  <c r="M37" i="148"/>
  <c r="M38" i="151"/>
  <c r="N38" i="151"/>
  <c r="N19" i="152"/>
  <c r="M19" i="152"/>
  <c r="M38" i="156"/>
  <c r="N38" i="156"/>
  <c r="M31" i="157"/>
  <c r="N31" i="157"/>
  <c r="N9" i="160"/>
  <c r="M9" i="160"/>
  <c r="N34" i="160"/>
  <c r="M34" i="160"/>
  <c r="N16" i="161"/>
  <c r="M16" i="161"/>
  <c r="M29" i="162"/>
  <c r="N29" i="162"/>
  <c r="M19" i="164"/>
  <c r="N19" i="164"/>
  <c r="N15" i="165"/>
  <c r="M15" i="165"/>
  <c r="M22" i="165"/>
  <c r="N22" i="165"/>
  <c r="N39" i="168"/>
  <c r="M39" i="168"/>
  <c r="M21" i="170"/>
  <c r="N21" i="170"/>
  <c r="N23" i="171"/>
  <c r="M23" i="171"/>
  <c r="M30" i="172"/>
  <c r="N30" i="172"/>
  <c r="N32" i="173"/>
  <c r="M32" i="173"/>
  <c r="E31" i="220"/>
  <c r="M35" i="175"/>
  <c r="N35" i="175"/>
  <c r="M19" i="182"/>
  <c r="N19" i="182"/>
  <c r="M35" i="185"/>
  <c r="N35" i="185"/>
  <c r="N27" i="189"/>
  <c r="M27" i="189"/>
  <c r="N18" i="194"/>
  <c r="M18" i="194"/>
  <c r="N19" i="194"/>
  <c r="M19" i="194"/>
  <c r="M23" i="198"/>
  <c r="N23" i="198"/>
  <c r="L6" i="206"/>
  <c r="K6" i="206"/>
  <c r="M11" i="7"/>
  <c r="N11" i="7"/>
  <c r="N14" i="7"/>
  <c r="M14" i="7"/>
  <c r="N20" i="7"/>
  <c r="M20" i="7"/>
  <c r="N28" i="7"/>
  <c r="M28" i="7"/>
  <c r="N32" i="7"/>
  <c r="M32" i="7"/>
  <c r="N13" i="116"/>
  <c r="M13" i="116"/>
  <c r="N7" i="118"/>
  <c r="M7" i="118"/>
  <c r="N14" i="118"/>
  <c r="M14" i="118"/>
  <c r="N22" i="118"/>
  <c r="M22" i="118"/>
  <c r="N28" i="118"/>
  <c r="M28" i="118"/>
  <c r="N32" i="118"/>
  <c r="M32" i="118"/>
  <c r="N38" i="118"/>
  <c r="M38" i="118"/>
  <c r="N7" i="120"/>
  <c r="M7" i="120"/>
  <c r="N15" i="120"/>
  <c r="M15" i="120"/>
  <c r="N28" i="120"/>
  <c r="M28" i="120"/>
  <c r="N32" i="120"/>
  <c r="M32" i="120"/>
  <c r="M39" i="120"/>
  <c r="N39" i="120"/>
  <c r="M11" i="122"/>
  <c r="N11" i="122"/>
  <c r="M9" i="123"/>
  <c r="N9" i="123"/>
  <c r="N22" i="123"/>
  <c r="M22" i="123"/>
  <c r="M33" i="123"/>
  <c r="N33" i="123"/>
  <c r="M39" i="123"/>
  <c r="N39" i="123"/>
  <c r="M11" i="125"/>
  <c r="N11" i="125"/>
  <c r="M18" i="125"/>
  <c r="N18" i="125"/>
  <c r="N23" i="125"/>
  <c r="M23" i="125"/>
  <c r="N16" i="127"/>
  <c r="M16" i="127"/>
  <c r="M12" i="130"/>
  <c r="N12" i="130"/>
  <c r="M26" i="130"/>
  <c r="N26" i="130"/>
  <c r="M37" i="130"/>
  <c r="N37" i="130"/>
  <c r="N22" i="131"/>
  <c r="M22" i="131"/>
  <c r="M41" i="131"/>
  <c r="N41" i="131"/>
  <c r="N22" i="132"/>
  <c r="M22" i="132"/>
  <c r="N31" i="132"/>
  <c r="M31" i="132"/>
  <c r="N37" i="132"/>
  <c r="M37" i="132"/>
  <c r="N15" i="133"/>
  <c r="M15" i="133"/>
  <c r="N18" i="133"/>
  <c r="M18" i="133"/>
  <c r="N34" i="133"/>
  <c r="M34" i="133"/>
  <c r="M27" i="136"/>
  <c r="N27" i="136"/>
  <c r="M36" i="136"/>
  <c r="N36" i="136"/>
  <c r="M12" i="138"/>
  <c r="N12" i="138"/>
  <c r="M13" i="138"/>
  <c r="N13" i="138"/>
  <c r="N22" i="138"/>
  <c r="M22" i="138"/>
  <c r="N29" i="138"/>
  <c r="M29" i="138"/>
  <c r="N35" i="138"/>
  <c r="M35" i="138"/>
  <c r="N16" i="139"/>
  <c r="M16" i="139"/>
  <c r="M22" i="139"/>
  <c r="N22" i="139"/>
  <c r="N37" i="140"/>
  <c r="M37" i="140"/>
  <c r="M9" i="141"/>
  <c r="N9" i="141"/>
  <c r="N11" i="142"/>
  <c r="M11" i="142"/>
  <c r="M27" i="142"/>
  <c r="N27" i="142"/>
  <c r="N30" i="144"/>
  <c r="M30" i="144"/>
  <c r="N37" i="144"/>
  <c r="M37" i="144"/>
  <c r="N15" i="146"/>
  <c r="M15" i="146"/>
  <c r="N24" i="147"/>
  <c r="M24" i="147"/>
  <c r="N27" i="147"/>
  <c r="M27" i="147"/>
  <c r="M32" i="147"/>
  <c r="N32" i="147"/>
  <c r="M19" i="148"/>
  <c r="N19" i="148"/>
  <c r="N35" i="149"/>
  <c r="M35" i="149"/>
  <c r="N7" i="152"/>
  <c r="M7" i="152"/>
  <c r="N26" i="154"/>
  <c r="M26" i="154"/>
  <c r="N37" i="154"/>
  <c r="M37" i="154"/>
  <c r="M17" i="155"/>
  <c r="N17" i="155"/>
  <c r="N29" i="155"/>
  <c r="M29" i="155"/>
  <c r="N16" i="158"/>
  <c r="M16" i="158"/>
  <c r="M37" i="158"/>
  <c r="N37" i="158"/>
  <c r="N12" i="165"/>
  <c r="M12" i="165"/>
  <c r="N34" i="165"/>
  <c r="M34" i="165"/>
  <c r="N15" i="166"/>
  <c r="M15" i="166"/>
  <c r="M35" i="171"/>
  <c r="N35" i="171"/>
  <c r="E12" i="220"/>
  <c r="M13" i="173"/>
  <c r="M14" i="173"/>
  <c r="N14" i="173"/>
  <c r="M37" i="173"/>
  <c r="N37" i="173"/>
  <c r="M18" i="174"/>
  <c r="E17" i="220"/>
  <c r="N19" i="174"/>
  <c r="M19" i="174"/>
  <c r="N36" i="174"/>
  <c r="M36" i="174"/>
  <c r="M36" i="178"/>
  <c r="N36" i="178"/>
  <c r="M22" i="179"/>
  <c r="N22" i="179"/>
  <c r="M17" i="181"/>
  <c r="N17" i="181"/>
  <c r="N9" i="183"/>
  <c r="M9" i="183"/>
  <c r="M17" i="193"/>
  <c r="N17" i="193"/>
  <c r="M22" i="193"/>
  <c r="N22" i="193"/>
  <c r="E40" i="194"/>
  <c r="E43" i="194" s="1"/>
  <c r="J40" i="194"/>
  <c r="J43" i="194" s="1"/>
  <c r="N12" i="194"/>
  <c r="M12" i="194"/>
  <c r="M32" i="196"/>
  <c r="N32" i="196"/>
  <c r="M21" i="198"/>
  <c r="N21" i="198"/>
  <c r="N28" i="206"/>
  <c r="N11" i="116"/>
  <c r="M11" i="116"/>
  <c r="M14" i="117"/>
  <c r="N14" i="117"/>
  <c r="N19" i="117"/>
  <c r="N29" i="117"/>
  <c r="M29" i="117"/>
  <c r="M35" i="117"/>
  <c r="N35" i="117"/>
  <c r="N7" i="119"/>
  <c r="N10" i="119"/>
  <c r="M10" i="119"/>
  <c r="N17" i="119"/>
  <c r="N19" i="119"/>
  <c r="M19" i="119"/>
  <c r="M24" i="119"/>
  <c r="N24" i="119"/>
  <c r="M25" i="119"/>
  <c r="N25" i="119"/>
  <c r="N29" i="119"/>
  <c r="N36" i="119"/>
  <c r="M36" i="119"/>
  <c r="N17" i="121"/>
  <c r="N19" i="121"/>
  <c r="M19" i="121"/>
  <c r="M25" i="121"/>
  <c r="N25" i="121"/>
  <c r="N29" i="121"/>
  <c r="N8" i="122"/>
  <c r="M8" i="122"/>
  <c r="N12" i="122"/>
  <c r="N20" i="122"/>
  <c r="N22" i="122"/>
  <c r="N33" i="122"/>
  <c r="M33" i="122"/>
  <c r="N7" i="124"/>
  <c r="M7" i="124"/>
  <c r="M15" i="124"/>
  <c r="N15" i="124"/>
  <c r="N19" i="124"/>
  <c r="N31" i="124"/>
  <c r="N36" i="124"/>
  <c r="N39" i="124"/>
  <c r="M39" i="124"/>
  <c r="N15" i="126"/>
  <c r="M15" i="126"/>
  <c r="N19" i="126"/>
  <c r="N31" i="126"/>
  <c r="M39" i="126"/>
  <c r="N39" i="126"/>
  <c r="N7" i="127"/>
  <c r="N9" i="127"/>
  <c r="M9" i="127"/>
  <c r="N17" i="127"/>
  <c r="N19" i="127"/>
  <c r="N23" i="127"/>
  <c r="N28" i="127"/>
  <c r="M13" i="129"/>
  <c r="N13" i="129"/>
  <c r="N15" i="129"/>
  <c r="M15" i="129"/>
  <c r="M26" i="129"/>
  <c r="N26" i="129"/>
  <c r="N30" i="131"/>
  <c r="M30" i="131"/>
  <c r="M13" i="133"/>
  <c r="N13" i="133"/>
  <c r="M8" i="135"/>
  <c r="N8" i="135"/>
  <c r="N7" i="139"/>
  <c r="M7" i="139"/>
  <c r="N30" i="139"/>
  <c r="M30" i="139"/>
  <c r="N37" i="139"/>
  <c r="M37" i="139"/>
  <c r="N16" i="140"/>
  <c r="M16" i="140"/>
  <c r="M22" i="140"/>
  <c r="N22" i="140"/>
  <c r="N28" i="140"/>
  <c r="M28" i="140"/>
  <c r="N31" i="140"/>
  <c r="N19" i="141"/>
  <c r="M19" i="141"/>
  <c r="N29" i="141"/>
  <c r="M29" i="141"/>
  <c r="N32" i="141"/>
  <c r="M34" i="141"/>
  <c r="N34" i="141"/>
  <c r="N36" i="141"/>
  <c r="M36" i="141"/>
  <c r="N30" i="142"/>
  <c r="N34" i="142"/>
  <c r="M34" i="142"/>
  <c r="M17" i="143"/>
  <c r="N17" i="143"/>
  <c r="M24" i="143"/>
  <c r="N24" i="143"/>
  <c r="N29" i="143"/>
  <c r="N31" i="143"/>
  <c r="M31" i="143"/>
  <c r="N9" i="145"/>
  <c r="M9" i="145"/>
  <c r="M12" i="145"/>
  <c r="N12" i="145"/>
  <c r="M27" i="145"/>
  <c r="N27" i="145"/>
  <c r="N13" i="146"/>
  <c r="M13" i="146"/>
  <c r="N31" i="146"/>
  <c r="N33" i="146"/>
  <c r="M33" i="146"/>
  <c r="N20" i="147"/>
  <c r="N26" i="148"/>
  <c r="M26" i="148"/>
  <c r="N9" i="149"/>
  <c r="M9" i="149"/>
  <c r="N29" i="151"/>
  <c r="M29" i="151"/>
  <c r="N35" i="151"/>
  <c r="M35" i="151"/>
  <c r="N22" i="152"/>
  <c r="M22" i="152"/>
  <c r="M36" i="153"/>
  <c r="N36" i="153"/>
  <c r="M39" i="155"/>
  <c r="N39" i="155"/>
  <c r="M28" i="156"/>
  <c r="N28" i="156"/>
  <c r="N14" i="158"/>
  <c r="M14" i="158"/>
  <c r="N27" i="160"/>
  <c r="M27" i="160"/>
  <c r="N30" i="160"/>
  <c r="M32" i="160"/>
  <c r="N32" i="160"/>
  <c r="N14" i="163"/>
  <c r="M14" i="163"/>
  <c r="N27" i="165"/>
  <c r="M27" i="165"/>
  <c r="N30" i="165"/>
  <c r="M32" i="165"/>
  <c r="N32" i="165"/>
  <c r="N10" i="166"/>
  <c r="M10" i="166"/>
  <c r="M35" i="168"/>
  <c r="N35" i="168"/>
  <c r="N20" i="171"/>
  <c r="M20" i="171"/>
  <c r="M19" i="172"/>
  <c r="N19" i="172"/>
  <c r="N21" i="173"/>
  <c r="M21" i="173"/>
  <c r="F15" i="220"/>
  <c r="N22" i="174"/>
  <c r="M22" i="174"/>
  <c r="N23" i="174"/>
  <c r="M23" i="174"/>
  <c r="I27" i="220"/>
  <c r="M15" i="176"/>
  <c r="N15" i="176"/>
  <c r="M16" i="176"/>
  <c r="N16" i="176"/>
  <c r="N17" i="176"/>
  <c r="M17" i="176"/>
  <c r="M21" i="177"/>
  <c r="N21" i="177"/>
  <c r="N28" i="177"/>
  <c r="M28" i="177"/>
  <c r="N29" i="177"/>
  <c r="M29" i="177"/>
  <c r="M12" i="178"/>
  <c r="N12" i="178"/>
  <c r="M13" i="178"/>
  <c r="N13" i="178"/>
  <c r="N32" i="179"/>
  <c r="M32" i="179"/>
  <c r="N35" i="182"/>
  <c r="M35" i="182"/>
  <c r="M21" i="183"/>
  <c r="N21" i="183"/>
  <c r="M28" i="183"/>
  <c r="N28" i="183"/>
  <c r="M15" i="186"/>
  <c r="N15" i="186"/>
  <c r="M29" i="186"/>
  <c r="N29" i="186"/>
  <c r="M33" i="186"/>
  <c r="N33" i="186"/>
  <c r="N30" i="187"/>
  <c r="M30" i="187"/>
  <c r="K40" i="194"/>
  <c r="K43" i="194" s="1"/>
  <c r="M16" i="198"/>
  <c r="N16" i="198"/>
  <c r="M24" i="199"/>
  <c r="N24" i="199"/>
  <c r="G41" i="2"/>
  <c r="G45" i="2" s="1"/>
  <c r="N23" i="7"/>
  <c r="M23" i="7"/>
  <c r="N30" i="7"/>
  <c r="M30" i="7"/>
  <c r="N36" i="7"/>
  <c r="M36" i="7"/>
  <c r="N17" i="115"/>
  <c r="M17" i="115"/>
  <c r="M41" i="115"/>
  <c r="N17" i="116"/>
  <c r="N23" i="116"/>
  <c r="M26" i="116"/>
  <c r="N31" i="116"/>
  <c r="N37" i="116"/>
  <c r="M11" i="118"/>
  <c r="N11" i="118"/>
  <c r="N17" i="118"/>
  <c r="N19" i="118"/>
  <c r="M19" i="118"/>
  <c r="N30" i="118"/>
  <c r="M30" i="118"/>
  <c r="N36" i="118"/>
  <c r="M36" i="118"/>
  <c r="M11" i="120"/>
  <c r="N11" i="120"/>
  <c r="N17" i="120"/>
  <c r="N19" i="120"/>
  <c r="M19" i="120"/>
  <c r="N22" i="120"/>
  <c r="M24" i="120"/>
  <c r="N24" i="120"/>
  <c r="N30" i="120"/>
  <c r="M30" i="120"/>
  <c r="N36" i="120"/>
  <c r="M36" i="120"/>
  <c r="N16" i="122"/>
  <c r="M16" i="122"/>
  <c r="N30" i="122"/>
  <c r="N36" i="122"/>
  <c r="N10" i="123"/>
  <c r="M12" i="123"/>
  <c r="N12" i="123"/>
  <c r="N17" i="123"/>
  <c r="N19" i="123"/>
  <c r="M19" i="123"/>
  <c r="M24" i="123"/>
  <c r="N24" i="123"/>
  <c r="M25" i="123"/>
  <c r="N25" i="123"/>
  <c r="N29" i="123"/>
  <c r="N41" i="124"/>
  <c r="N7" i="125"/>
  <c r="M7" i="125"/>
  <c r="N20" i="125"/>
  <c r="M20" i="125"/>
  <c r="M27" i="125"/>
  <c r="N27" i="125"/>
  <c r="N30" i="125"/>
  <c r="N35" i="125"/>
  <c r="N41" i="125"/>
  <c r="M18" i="127"/>
  <c r="M24" i="127"/>
  <c r="M27" i="127"/>
  <c r="N32" i="127"/>
  <c r="M34" i="127"/>
  <c r="N34" i="127"/>
  <c r="M9" i="128"/>
  <c r="N11" i="128"/>
  <c r="M11" i="128"/>
  <c r="N23" i="128"/>
  <c r="M25" i="128"/>
  <c r="N27" i="128"/>
  <c r="M27" i="128"/>
  <c r="N31" i="128"/>
  <c r="M23" i="130"/>
  <c r="N23" i="130"/>
  <c r="M33" i="130"/>
  <c r="N33" i="130"/>
  <c r="M34" i="130"/>
  <c r="N34" i="130"/>
  <c r="N41" i="130"/>
  <c r="N7" i="131"/>
  <c r="M7" i="131"/>
  <c r="M18" i="131"/>
  <c r="N18" i="131"/>
  <c r="N37" i="131"/>
  <c r="M37" i="131"/>
  <c r="N9" i="132"/>
  <c r="M9" i="132"/>
  <c r="N19" i="132"/>
  <c r="M19" i="132"/>
  <c r="N23" i="132"/>
  <c r="M26" i="132"/>
  <c r="N26" i="132"/>
  <c r="N28" i="132"/>
  <c r="M28" i="132"/>
  <c r="M12" i="134"/>
  <c r="N14" i="134"/>
  <c r="M14" i="134"/>
  <c r="M15" i="134"/>
  <c r="N28" i="134"/>
  <c r="N17" i="135"/>
  <c r="N31" i="135"/>
  <c r="N35" i="135"/>
  <c r="N39" i="135"/>
  <c r="M39" i="135"/>
  <c r="M23" i="136"/>
  <c r="N23" i="136"/>
  <c r="M34" i="136"/>
  <c r="N34" i="136"/>
  <c r="N41" i="136"/>
  <c r="M17" i="138"/>
  <c r="N17" i="138"/>
  <c r="M24" i="138"/>
  <c r="N24" i="138"/>
  <c r="M26" i="138"/>
  <c r="N26" i="138"/>
  <c r="N32" i="138"/>
  <c r="M32" i="138"/>
  <c r="N36" i="138"/>
  <c r="M19" i="139"/>
  <c r="N19" i="139"/>
  <c r="M41" i="140"/>
  <c r="N41" i="140"/>
  <c r="N20" i="142"/>
  <c r="M32" i="142"/>
  <c r="N32" i="142"/>
  <c r="N39" i="143"/>
  <c r="M39" i="143"/>
  <c r="N28" i="144"/>
  <c r="M28" i="144"/>
  <c r="N31" i="144"/>
  <c r="M11" i="146"/>
  <c r="N11" i="146"/>
  <c r="M30" i="148"/>
  <c r="N30" i="148"/>
  <c r="M22" i="149"/>
  <c r="N22" i="149"/>
  <c r="M34" i="152"/>
  <c r="N34" i="152"/>
  <c r="M15" i="154"/>
  <c r="N15" i="154"/>
  <c r="M26" i="153"/>
  <c r="N26" i="153"/>
  <c r="M27" i="153"/>
  <c r="N27" i="153"/>
  <c r="N21" i="157"/>
  <c r="M21" i="157"/>
  <c r="N24" i="159"/>
  <c r="M24" i="159"/>
  <c r="M15" i="160"/>
  <c r="N15" i="160"/>
  <c r="M24" i="160"/>
  <c r="N24" i="160"/>
  <c r="N31" i="161"/>
  <c r="N7" i="163"/>
  <c r="N18" i="163"/>
  <c r="M18" i="163"/>
  <c r="M41" i="164"/>
  <c r="N41" i="164"/>
  <c r="N24" i="165"/>
  <c r="M24" i="165"/>
  <c r="N36" i="165"/>
  <c r="N26" i="166"/>
  <c r="M26" i="166"/>
  <c r="N33" i="166"/>
  <c r="M33" i="166"/>
  <c r="M23" i="168"/>
  <c r="N23" i="168"/>
  <c r="N35" i="170"/>
  <c r="N31" i="171"/>
  <c r="M31" i="171"/>
  <c r="N14" i="172"/>
  <c r="M14" i="172"/>
  <c r="N7" i="173"/>
  <c r="M7" i="173"/>
  <c r="E6" i="220"/>
  <c r="I24" i="220"/>
  <c r="I26" i="220"/>
  <c r="N41" i="173"/>
  <c r="N7" i="174"/>
  <c r="M7" i="174"/>
  <c r="M23" i="180"/>
  <c r="N23" i="180"/>
  <c r="M19" i="185"/>
  <c r="N19" i="185"/>
  <c r="N36" i="194"/>
  <c r="M36" i="194"/>
  <c r="M37" i="194"/>
  <c r="N37" i="194"/>
  <c r="N18" i="195"/>
  <c r="M18" i="195"/>
  <c r="M23" i="195"/>
  <c r="N23" i="195"/>
  <c r="N33" i="197"/>
  <c r="M33" i="197"/>
  <c r="M36" i="197"/>
  <c r="N36" i="197"/>
  <c r="M37" i="198"/>
  <c r="N37" i="198"/>
  <c r="M16" i="148"/>
  <c r="N16" i="148"/>
  <c r="M9" i="153"/>
  <c r="N9" i="153"/>
  <c r="N11" i="155"/>
  <c r="M11" i="155"/>
  <c r="M18" i="157"/>
  <c r="N18" i="157"/>
  <c r="M12" i="160"/>
  <c r="N12" i="160"/>
  <c r="N11" i="161"/>
  <c r="M11" i="161"/>
  <c r="N10" i="162"/>
  <c r="M10" i="162"/>
  <c r="N39" i="166"/>
  <c r="M39" i="166"/>
  <c r="N16" i="168"/>
  <c r="M16" i="168"/>
  <c r="N33" i="168"/>
  <c r="M33" i="168"/>
  <c r="M38" i="169"/>
  <c r="N38" i="169"/>
  <c r="N18" i="170"/>
  <c r="M18" i="170"/>
  <c r="N39" i="170"/>
  <c r="M39" i="170"/>
  <c r="N27" i="172"/>
  <c r="M27" i="172"/>
  <c r="E18" i="220"/>
  <c r="N19" i="173"/>
  <c r="I14" i="220"/>
  <c r="E20" i="220"/>
  <c r="M24" i="175"/>
  <c r="N25" i="175"/>
  <c r="M25" i="175"/>
  <c r="F38" i="220"/>
  <c r="E21" i="220"/>
  <c r="M37" i="176"/>
  <c r="N37" i="176"/>
  <c r="N29" i="179"/>
  <c r="M29" i="179"/>
  <c r="N29" i="180"/>
  <c r="M29" i="180"/>
  <c r="M35" i="180"/>
  <c r="N35" i="180"/>
  <c r="N7" i="181"/>
  <c r="M7" i="181"/>
  <c r="M37" i="181"/>
  <c r="N37" i="181"/>
  <c r="M30" i="182"/>
  <c r="N30" i="182"/>
  <c r="N20" i="184"/>
  <c r="M20" i="184"/>
  <c r="N10" i="185"/>
  <c r="M10" i="185"/>
  <c r="M17" i="186"/>
  <c r="N17" i="186"/>
  <c r="M36" i="187"/>
  <c r="N36" i="187"/>
  <c r="M28" i="188"/>
  <c r="N28" i="188"/>
  <c r="M37" i="188"/>
  <c r="N37" i="188"/>
  <c r="N24" i="189"/>
  <c r="M24" i="189"/>
  <c r="M18" i="191"/>
  <c r="N18" i="191"/>
  <c r="M29" i="191"/>
  <c r="N29" i="191"/>
  <c r="M33" i="192"/>
  <c r="N33" i="192"/>
  <c r="M24" i="193"/>
  <c r="N24" i="193"/>
  <c r="H40" i="194"/>
  <c r="H43" i="194" s="1"/>
  <c r="L40" i="194"/>
  <c r="L43" i="194" s="1"/>
  <c r="N8" i="194"/>
  <c r="M8" i="194"/>
  <c r="F40" i="194"/>
  <c r="N26" i="194"/>
  <c r="M26" i="194"/>
  <c r="M16" i="195"/>
  <c r="N16" i="195"/>
  <c r="N11" i="196"/>
  <c r="M11" i="196"/>
  <c r="M30" i="196"/>
  <c r="N30" i="196"/>
  <c r="N14" i="198"/>
  <c r="M14" i="198"/>
  <c r="D40" i="200"/>
  <c r="D43" i="200" s="1"/>
  <c r="N8" i="200"/>
  <c r="M14" i="200"/>
  <c r="N14" i="200"/>
  <c r="M37" i="202"/>
  <c r="N37" i="202"/>
  <c r="M7" i="203"/>
  <c r="N7" i="203"/>
  <c r="M21" i="205"/>
  <c r="N21" i="205"/>
  <c r="N15" i="7"/>
  <c r="N39" i="7"/>
  <c r="N7" i="115"/>
  <c r="N11" i="115"/>
  <c r="N15" i="115"/>
  <c r="N25" i="115"/>
  <c r="N10" i="116"/>
  <c r="N12" i="116"/>
  <c r="N14" i="116"/>
  <c r="N18" i="116"/>
  <c r="N24" i="116"/>
  <c r="N34" i="116"/>
  <c r="N15" i="117"/>
  <c r="N16" i="117"/>
  <c r="N18" i="117"/>
  <c r="N27" i="117"/>
  <c r="N34" i="117"/>
  <c r="N38" i="117"/>
  <c r="N39" i="117"/>
  <c r="N12" i="118"/>
  <c r="N24" i="118"/>
  <c r="N33" i="118"/>
  <c r="N9" i="119"/>
  <c r="N34" i="119"/>
  <c r="N38" i="119"/>
  <c r="N25" i="120"/>
  <c r="N35" i="120"/>
  <c r="N16" i="121"/>
  <c r="N24" i="121"/>
  <c r="N26" i="121"/>
  <c r="N14" i="122"/>
  <c r="N34" i="122"/>
  <c r="N9" i="124"/>
  <c r="N14" i="124"/>
  <c r="N16" i="124"/>
  <c r="N18" i="124"/>
  <c r="N26" i="124"/>
  <c r="N34" i="125"/>
  <c r="N16" i="126"/>
  <c r="N18" i="126"/>
  <c r="N25" i="126"/>
  <c r="N33" i="127"/>
  <c r="N15" i="128"/>
  <c r="N18" i="129"/>
  <c r="N31" i="129"/>
  <c r="N14" i="130"/>
  <c r="N27" i="130"/>
  <c r="N15" i="131"/>
  <c r="M15" i="131"/>
  <c r="N23" i="131"/>
  <c r="N33" i="131"/>
  <c r="N35" i="131"/>
  <c r="N38" i="131"/>
  <c r="N39" i="131"/>
  <c r="N29" i="132"/>
  <c r="N33" i="132"/>
  <c r="N38" i="132"/>
  <c r="N11" i="133"/>
  <c r="M11" i="133"/>
  <c r="N14" i="133"/>
  <c r="N17" i="133"/>
  <c r="N28" i="133"/>
  <c r="N33" i="133"/>
  <c r="N10" i="134"/>
  <c r="N9" i="135"/>
  <c r="N12" i="135"/>
  <c r="N22" i="135"/>
  <c r="N14" i="136"/>
  <c r="N17" i="136"/>
  <c r="N19" i="138"/>
  <c r="N30" i="138"/>
  <c r="N38" i="138"/>
  <c r="N9" i="139"/>
  <c r="N18" i="139"/>
  <c r="N33" i="139"/>
  <c r="N35" i="139"/>
  <c r="N38" i="139"/>
  <c r="N11" i="140"/>
  <c r="N18" i="140"/>
  <c r="N33" i="140"/>
  <c r="N35" i="140"/>
  <c r="N38" i="140"/>
  <c r="N39" i="140"/>
  <c r="N11" i="141"/>
  <c r="N24" i="141"/>
  <c r="N37" i="141"/>
  <c r="N12" i="142"/>
  <c r="N15" i="142"/>
  <c r="N25" i="142"/>
  <c r="N35" i="142"/>
  <c r="N38" i="142"/>
  <c r="M38" i="142"/>
  <c r="N14" i="143"/>
  <c r="N22" i="143"/>
  <c r="M25" i="143"/>
  <c r="N25" i="143"/>
  <c r="N26" i="143"/>
  <c r="N32" i="143"/>
  <c r="N7" i="144"/>
  <c r="N23" i="144"/>
  <c r="N33" i="144"/>
  <c r="N35" i="144"/>
  <c r="N8" i="145"/>
  <c r="N18" i="145"/>
  <c r="N25" i="145"/>
  <c r="N31" i="145"/>
  <c r="N35" i="146"/>
  <c r="N15" i="148"/>
  <c r="N10" i="149"/>
  <c r="N36" i="149"/>
  <c r="N10" i="151"/>
  <c r="N16" i="151"/>
  <c r="N30" i="151"/>
  <c r="N23" i="152"/>
  <c r="N38" i="152"/>
  <c r="M38" i="152"/>
  <c r="N17" i="154"/>
  <c r="N27" i="154"/>
  <c r="N38" i="154"/>
  <c r="N15" i="153"/>
  <c r="N17" i="153"/>
  <c r="N10" i="155"/>
  <c r="N30" i="155"/>
  <c r="N33" i="155"/>
  <c r="N12" i="156"/>
  <c r="N19" i="156"/>
  <c r="N24" i="156"/>
  <c r="N29" i="156"/>
  <c r="N22" i="157"/>
  <c r="N26" i="157"/>
  <c r="M26" i="157"/>
  <c r="N17" i="158"/>
  <c r="N18" i="159"/>
  <c r="M18" i="159"/>
  <c r="N10" i="160"/>
  <c r="M10" i="160"/>
  <c r="N35" i="160"/>
  <c r="N9" i="161"/>
  <c r="N12" i="161"/>
  <c r="N33" i="161"/>
  <c r="N35" i="161"/>
  <c r="N38" i="161"/>
  <c r="N11" i="162"/>
  <c r="N30" i="162"/>
  <c r="N33" i="162"/>
  <c r="M33" i="162"/>
  <c r="N19" i="163"/>
  <c r="N24" i="163"/>
  <c r="N9" i="164"/>
  <c r="M9" i="164"/>
  <c r="N18" i="164"/>
  <c r="N20" i="164"/>
  <c r="N34" i="164"/>
  <c r="M34" i="164"/>
  <c r="N16" i="165"/>
  <c r="M16" i="165"/>
  <c r="N23" i="165"/>
  <c r="N35" i="165"/>
  <c r="N38" i="165"/>
  <c r="M38" i="165"/>
  <c r="N16" i="166"/>
  <c r="M16" i="166"/>
  <c r="N27" i="166"/>
  <c r="M27" i="166"/>
  <c r="N34" i="168"/>
  <c r="N36" i="168"/>
  <c r="N39" i="169"/>
  <c r="N7" i="170"/>
  <c r="N10" i="170"/>
  <c r="M10" i="170"/>
  <c r="N22" i="170"/>
  <c r="N12" i="171"/>
  <c r="N7" i="172"/>
  <c r="N12" i="172"/>
  <c r="N15" i="172"/>
  <c r="M15" i="172"/>
  <c r="N18" i="172"/>
  <c r="N20" i="172"/>
  <c r="N31" i="172"/>
  <c r="F23" i="220"/>
  <c r="N28" i="173"/>
  <c r="F31" i="220"/>
  <c r="N39" i="173"/>
  <c r="I8" i="220"/>
  <c r="M15" i="174"/>
  <c r="N15" i="174"/>
  <c r="M25" i="176"/>
  <c r="N25" i="176"/>
  <c r="N28" i="176"/>
  <c r="N32" i="176"/>
  <c r="M32" i="176"/>
  <c r="N30" i="177"/>
  <c r="M21" i="178"/>
  <c r="N21" i="178"/>
  <c r="N32" i="178"/>
  <c r="M32" i="178"/>
  <c r="M36" i="179"/>
  <c r="N36" i="179"/>
  <c r="M21" i="180"/>
  <c r="N21" i="180"/>
  <c r="N25" i="180"/>
  <c r="M30" i="181"/>
  <c r="N30" i="181"/>
  <c r="M41" i="182"/>
  <c r="N41" i="182"/>
  <c r="M39" i="183"/>
  <c r="N39" i="183"/>
  <c r="N29" i="184"/>
  <c r="M29" i="184"/>
  <c r="N30" i="184"/>
  <c r="M35" i="184"/>
  <c r="N35" i="184"/>
  <c r="N36" i="184"/>
  <c r="M36" i="184"/>
  <c r="N37" i="184"/>
  <c r="N31" i="185"/>
  <c r="M31" i="185"/>
  <c r="M9" i="186"/>
  <c r="N9" i="186"/>
  <c r="N10" i="186"/>
  <c r="N34" i="186"/>
  <c r="N10" i="187"/>
  <c r="M17" i="187"/>
  <c r="N17" i="187"/>
  <c r="N26" i="188"/>
  <c r="M26" i="188"/>
  <c r="N13" i="189"/>
  <c r="M13" i="189"/>
  <c r="N23" i="190"/>
  <c r="M23" i="190"/>
  <c r="N30" i="190"/>
  <c r="M30" i="190"/>
  <c r="M37" i="190"/>
  <c r="N37" i="190"/>
  <c r="M22" i="192"/>
  <c r="N22" i="192"/>
  <c r="N41" i="192"/>
  <c r="M10" i="193"/>
  <c r="N10" i="193"/>
  <c r="M29" i="195"/>
  <c r="N29" i="195"/>
  <c r="M7" i="199"/>
  <c r="N7" i="199"/>
  <c r="M30" i="199"/>
  <c r="N30" i="199"/>
  <c r="M36" i="204"/>
  <c r="N36" i="204"/>
  <c r="N8" i="7"/>
  <c r="N18" i="7"/>
  <c r="N25" i="7"/>
  <c r="N34" i="7"/>
  <c r="N20" i="115"/>
  <c r="N22" i="115"/>
  <c r="N28" i="115"/>
  <c r="N35" i="115"/>
  <c r="N8" i="116"/>
  <c r="N25" i="116"/>
  <c r="N27" i="116"/>
  <c r="N39" i="116"/>
  <c r="N11" i="117"/>
  <c r="N26" i="117"/>
  <c r="N25" i="118"/>
  <c r="N27" i="119"/>
  <c r="N39" i="119"/>
  <c r="N9" i="120"/>
  <c r="N12" i="120"/>
  <c r="N11" i="121"/>
  <c r="N33" i="121"/>
  <c r="N38" i="121"/>
  <c r="N25" i="122"/>
  <c r="N27" i="122"/>
  <c r="N39" i="122"/>
  <c r="N41" i="122"/>
  <c r="N27" i="123"/>
  <c r="N11" i="124"/>
  <c r="N25" i="124"/>
  <c r="N33" i="124"/>
  <c r="N25" i="125"/>
  <c r="N38" i="125"/>
  <c r="N39" i="125"/>
  <c r="N24" i="126"/>
  <c r="N27" i="126"/>
  <c r="N34" i="126"/>
  <c r="N11" i="127"/>
  <c r="N13" i="127"/>
  <c r="N25" i="127"/>
  <c r="N38" i="127"/>
  <c r="N10" i="128"/>
  <c r="N18" i="128"/>
  <c r="N24" i="128"/>
  <c r="N34" i="128"/>
  <c r="N39" i="128"/>
  <c r="N9" i="129"/>
  <c r="N14" i="129"/>
  <c r="N17" i="129"/>
  <c r="N29" i="129"/>
  <c r="N33" i="129"/>
  <c r="N14" i="131"/>
  <c r="N20" i="131"/>
  <c r="N24" i="131"/>
  <c r="N32" i="131"/>
  <c r="N7" i="132"/>
  <c r="N24" i="132"/>
  <c r="N36" i="132"/>
  <c r="N22" i="133"/>
  <c r="N18" i="134"/>
  <c r="M18" i="134"/>
  <c r="N27" i="134"/>
  <c r="N29" i="134"/>
  <c r="N19" i="135"/>
  <c r="N38" i="135"/>
  <c r="N41" i="135"/>
  <c r="N9" i="138"/>
  <c r="N14" i="138"/>
  <c r="N28" i="138"/>
  <c r="N37" i="138"/>
  <c r="M11" i="139"/>
  <c r="N11" i="139"/>
  <c r="N12" i="139"/>
  <c r="N13" i="139"/>
  <c r="M24" i="139"/>
  <c r="N24" i="139"/>
  <c r="N32" i="139"/>
  <c r="M24" i="140"/>
  <c r="N24" i="140"/>
  <c r="N32" i="140"/>
  <c r="N7" i="141"/>
  <c r="N21" i="141"/>
  <c r="N22" i="141"/>
  <c r="M27" i="141"/>
  <c r="N27" i="141"/>
  <c r="N10" i="142"/>
  <c r="N39" i="142"/>
  <c r="N19" i="143"/>
  <c r="N30" i="143"/>
  <c r="N20" i="144"/>
  <c r="N24" i="144"/>
  <c r="N25" i="144"/>
  <c r="N26" i="144"/>
  <c r="N32" i="144"/>
  <c r="N15" i="145"/>
  <c r="N16" i="145"/>
  <c r="N17" i="145"/>
  <c r="N29" i="145"/>
  <c r="N33" i="145"/>
  <c r="N23" i="146"/>
  <c r="N25" i="146"/>
  <c r="M25" i="146"/>
  <c r="N11" i="147"/>
  <c r="N14" i="147"/>
  <c r="N26" i="147"/>
  <c r="M26" i="147"/>
  <c r="N11" i="148"/>
  <c r="N28" i="148"/>
  <c r="M35" i="148"/>
  <c r="M38" i="148"/>
  <c r="N7" i="149"/>
  <c r="M17" i="149"/>
  <c r="N20" i="149"/>
  <c r="M26" i="149"/>
  <c r="N26" i="149"/>
  <c r="N31" i="149"/>
  <c r="M38" i="149"/>
  <c r="N12" i="151"/>
  <c r="N23" i="151"/>
  <c r="N28" i="151"/>
  <c r="M32" i="151"/>
  <c r="N37" i="151"/>
  <c r="M12" i="152"/>
  <c r="N12" i="152"/>
  <c r="N13" i="152"/>
  <c r="N14" i="152"/>
  <c r="N16" i="152"/>
  <c r="N21" i="152"/>
  <c r="N24" i="152"/>
  <c r="N26" i="152"/>
  <c r="N31" i="152"/>
  <c r="N7" i="154"/>
  <c r="N22" i="154"/>
  <c r="N36" i="154"/>
  <c r="N10" i="153"/>
  <c r="N22" i="153"/>
  <c r="N34" i="153"/>
  <c r="N14" i="155"/>
  <c r="M26" i="155"/>
  <c r="N28" i="155"/>
  <c r="M32" i="155"/>
  <c r="N36" i="155"/>
  <c r="N17" i="156"/>
  <c r="M10" i="157"/>
  <c r="N10" i="157"/>
  <c r="N13" i="157"/>
  <c r="N20" i="157"/>
  <c r="N24" i="157"/>
  <c r="N29" i="157"/>
  <c r="N39" i="157"/>
  <c r="N23" i="158"/>
  <c r="N39" i="158"/>
  <c r="M39" i="158"/>
  <c r="N22" i="159"/>
  <c r="N26" i="159"/>
  <c r="N34" i="159"/>
  <c r="N36" i="159"/>
  <c r="N41" i="159"/>
  <c r="N11" i="160"/>
  <c r="N22" i="160"/>
  <c r="N26" i="160"/>
  <c r="M26" i="160"/>
  <c r="N10" i="161"/>
  <c r="N15" i="161"/>
  <c r="M15" i="161"/>
  <c r="N20" i="161"/>
  <c r="N9" i="162"/>
  <c r="N17" i="162"/>
  <c r="N34" i="162"/>
  <c r="N36" i="162"/>
  <c r="N28" i="163"/>
  <c r="N37" i="163"/>
  <c r="N10" i="164"/>
  <c r="N27" i="164"/>
  <c r="N29" i="164"/>
  <c r="N11" i="165"/>
  <c r="M11" i="165"/>
  <c r="N39" i="165"/>
  <c r="N7" i="166"/>
  <c r="N9" i="166"/>
  <c r="M9" i="166"/>
  <c r="N20" i="166"/>
  <c r="N31" i="166"/>
  <c r="N38" i="166"/>
  <c r="N41" i="166"/>
  <c r="N10" i="167"/>
  <c r="N10" i="168"/>
  <c r="N15" i="168"/>
  <c r="N10" i="169"/>
  <c r="N19" i="169"/>
  <c r="N24" i="169"/>
  <c r="N30" i="169"/>
  <c r="N33" i="169"/>
  <c r="M33" i="169"/>
  <c r="N41" i="169"/>
  <c r="N32" i="170"/>
  <c r="N38" i="170"/>
  <c r="N41" i="170"/>
  <c r="N22" i="171"/>
  <c r="M25" i="171"/>
  <c r="N25" i="171"/>
  <c r="N27" i="171"/>
  <c r="M29" i="171"/>
  <c r="N39" i="171"/>
  <c r="N10" i="173"/>
  <c r="F9" i="220"/>
  <c r="M10" i="173"/>
  <c r="I12" i="220"/>
  <c r="I13" i="220"/>
  <c r="E16" i="220"/>
  <c r="M17" i="173"/>
  <c r="I17" i="220"/>
  <c r="M19" i="173"/>
  <c r="N23" i="173"/>
  <c r="E28" i="220"/>
  <c r="M30" i="173"/>
  <c r="N33" i="173"/>
  <c r="M33" i="173"/>
  <c r="I36" i="220"/>
  <c r="F37" i="220"/>
  <c r="M9" i="174"/>
  <c r="N9" i="174"/>
  <c r="M20" i="174"/>
  <c r="N25" i="174"/>
  <c r="M25" i="174"/>
  <c r="M27" i="174"/>
  <c r="N27" i="174"/>
  <c r="N29" i="174"/>
  <c r="N37" i="174"/>
  <c r="N17" i="175"/>
  <c r="M37" i="175"/>
  <c r="N37" i="175"/>
  <c r="M7" i="176"/>
  <c r="M19" i="176"/>
  <c r="N19" i="176"/>
  <c r="N29" i="176"/>
  <c r="M13" i="177"/>
  <c r="N13" i="177"/>
  <c r="N15" i="177"/>
  <c r="M31" i="177"/>
  <c r="N31" i="177"/>
  <c r="N39" i="177"/>
  <c r="M18" i="178"/>
  <c r="N18" i="178"/>
  <c r="M28" i="178"/>
  <c r="M30" i="179"/>
  <c r="N12" i="180"/>
  <c r="N30" i="180"/>
  <c r="M36" i="180"/>
  <c r="N10" i="181"/>
  <c r="N25" i="181"/>
  <c r="N7" i="182"/>
  <c r="M27" i="182"/>
  <c r="N27" i="182"/>
  <c r="M28" i="182"/>
  <c r="N28" i="182"/>
  <c r="M30" i="183"/>
  <c r="N30" i="183"/>
  <c r="N10" i="184"/>
  <c r="N12" i="184"/>
  <c r="N21" i="184"/>
  <c r="N23" i="184"/>
  <c r="N31" i="184"/>
  <c r="M15" i="185"/>
  <c r="N15" i="185"/>
  <c r="M25" i="185"/>
  <c r="N25" i="185"/>
  <c r="M26" i="185"/>
  <c r="N26" i="185"/>
  <c r="M30" i="185"/>
  <c r="N25" i="186"/>
  <c r="M36" i="186"/>
  <c r="N36" i="186"/>
  <c r="M17" i="188"/>
  <c r="N17" i="188"/>
  <c r="N15" i="190"/>
  <c r="M15" i="190"/>
  <c r="M17" i="190"/>
  <c r="N17" i="190"/>
  <c r="M24" i="191"/>
  <c r="N24" i="191"/>
  <c r="M37" i="193"/>
  <c r="N37" i="193"/>
  <c r="N23" i="194"/>
  <c r="M23" i="194"/>
  <c r="N27" i="194"/>
  <c r="M29" i="194"/>
  <c r="N29" i="194"/>
  <c r="M25" i="195"/>
  <c r="N25" i="195"/>
  <c r="N10" i="197"/>
  <c r="M10" i="197"/>
  <c r="N14" i="197"/>
  <c r="M14" i="197"/>
  <c r="N10" i="198"/>
  <c r="M10" i="198"/>
  <c r="M27" i="198"/>
  <c r="N27" i="198"/>
  <c r="M26" i="199"/>
  <c r="N26" i="199"/>
  <c r="M23" i="200"/>
  <c r="N23" i="200"/>
  <c r="M17" i="201"/>
  <c r="N17" i="201"/>
  <c r="M29" i="201"/>
  <c r="N29" i="201"/>
  <c r="N24" i="129"/>
  <c r="N27" i="129"/>
  <c r="N38" i="129"/>
  <c r="N39" i="129"/>
  <c r="N15" i="130"/>
  <c r="N18" i="130"/>
  <c r="N21" i="130"/>
  <c r="N24" i="130"/>
  <c r="N38" i="130"/>
  <c r="N39" i="130"/>
  <c r="N12" i="131"/>
  <c r="N25" i="131"/>
  <c r="N34" i="132"/>
  <c r="N41" i="132"/>
  <c r="N10" i="133"/>
  <c r="N26" i="133"/>
  <c r="N38" i="133"/>
  <c r="N8" i="134"/>
  <c r="N11" i="134"/>
  <c r="N24" i="134"/>
  <c r="N33" i="134"/>
  <c r="N38" i="134"/>
  <c r="N10" i="135"/>
  <c r="N15" i="135"/>
  <c r="N25" i="135"/>
  <c r="N27" i="135"/>
  <c r="N12" i="136"/>
  <c r="N15" i="136"/>
  <c r="N24" i="136"/>
  <c r="N26" i="136"/>
  <c r="N33" i="136"/>
  <c r="N15" i="138"/>
  <c r="N25" i="138"/>
  <c r="N39" i="138"/>
  <c r="N15" i="139"/>
  <c r="N26" i="139"/>
  <c r="N8" i="140"/>
  <c r="N14" i="140"/>
  <c r="N24" i="142"/>
  <c r="N33" i="142"/>
  <c r="N10" i="143"/>
  <c r="N34" i="143"/>
  <c r="N10" i="144"/>
  <c r="N14" i="144"/>
  <c r="N16" i="144"/>
  <c r="N18" i="144"/>
  <c r="N13" i="145"/>
  <c r="N38" i="145"/>
  <c r="N10" i="146"/>
  <c r="N12" i="146"/>
  <c r="N14" i="146"/>
  <c r="N18" i="146"/>
  <c r="N27" i="146"/>
  <c r="N12" i="147"/>
  <c r="N33" i="147"/>
  <c r="N38" i="147"/>
  <c r="N12" i="148"/>
  <c r="N33" i="148"/>
  <c r="N12" i="149"/>
  <c r="N15" i="149"/>
  <c r="N34" i="149"/>
  <c r="N11" i="151"/>
  <c r="N15" i="151"/>
  <c r="N24" i="151"/>
  <c r="N26" i="151"/>
  <c r="N33" i="152"/>
  <c r="N9" i="154"/>
  <c r="N10" i="154"/>
  <c r="N11" i="154"/>
  <c r="N14" i="154"/>
  <c r="N34" i="154"/>
  <c r="N11" i="153"/>
  <c r="N14" i="153"/>
  <c r="N33" i="153"/>
  <c r="N38" i="153"/>
  <c r="N24" i="155"/>
  <c r="N10" i="156"/>
  <c r="N15" i="156"/>
  <c r="N33" i="156"/>
  <c r="N15" i="157"/>
  <c r="N33" i="157"/>
  <c r="N38" i="157"/>
  <c r="N10" i="158"/>
  <c r="N15" i="158"/>
  <c r="N33" i="158"/>
  <c r="N38" i="158"/>
  <c r="N10" i="159"/>
  <c r="N12" i="159"/>
  <c r="N16" i="159"/>
  <c r="N14" i="160"/>
  <c r="N24" i="161"/>
  <c r="N27" i="161"/>
  <c r="N15" i="162"/>
  <c r="N24" i="162"/>
  <c r="N27" i="162"/>
  <c r="N11" i="164"/>
  <c r="N15" i="164"/>
  <c r="N38" i="164"/>
  <c r="N10" i="165"/>
  <c r="N24" i="166"/>
  <c r="N34" i="166"/>
  <c r="N11" i="168"/>
  <c r="N24" i="168"/>
  <c r="N27" i="168"/>
  <c r="N11" i="169"/>
  <c r="N27" i="169"/>
  <c r="N12" i="170"/>
  <c r="N14" i="170"/>
  <c r="N16" i="170"/>
  <c r="N26" i="170"/>
  <c r="N11" i="171"/>
  <c r="N15" i="171"/>
  <c r="N18" i="171"/>
  <c r="N9" i="172"/>
  <c r="N24" i="172"/>
  <c r="N39" i="172"/>
  <c r="I6" i="220"/>
  <c r="E10" i="220"/>
  <c r="I15" i="220"/>
  <c r="I22" i="220"/>
  <c r="N25" i="173"/>
  <c r="I29" i="220"/>
  <c r="N34" i="173"/>
  <c r="E37" i="220"/>
  <c r="I7" i="220"/>
  <c r="N14" i="175"/>
  <c r="N12" i="176"/>
  <c r="M19" i="177"/>
  <c r="N19" i="177"/>
  <c r="N33" i="177"/>
  <c r="M7" i="178"/>
  <c r="N7" i="178"/>
  <c r="N30" i="178"/>
  <c r="M30" i="178"/>
  <c r="M24" i="179"/>
  <c r="N24" i="179"/>
  <c r="N33" i="179"/>
  <c r="N18" i="180"/>
  <c r="M18" i="180"/>
  <c r="N31" i="180"/>
  <c r="N37" i="180"/>
  <c r="M28" i="181"/>
  <c r="N28" i="181"/>
  <c r="M15" i="182"/>
  <c r="N15" i="182"/>
  <c r="N18" i="182"/>
  <c r="N37" i="182"/>
  <c r="M37" i="182"/>
  <c r="N38" i="182"/>
  <c r="N10" i="183"/>
  <c r="M19" i="183"/>
  <c r="N19" i="183"/>
  <c r="N24" i="184"/>
  <c r="M37" i="185"/>
  <c r="N37" i="185"/>
  <c r="N41" i="185"/>
  <c r="M38" i="186"/>
  <c r="N38" i="186"/>
  <c r="N39" i="186"/>
  <c r="N29" i="187"/>
  <c r="N32" i="187"/>
  <c r="M32" i="187"/>
  <c r="N35" i="187"/>
  <c r="M20" i="188"/>
  <c r="N20" i="188"/>
  <c r="M7" i="189"/>
  <c r="N7" i="189"/>
  <c r="N19" i="189"/>
  <c r="M32" i="189"/>
  <c r="N32" i="189"/>
  <c r="N11" i="190"/>
  <c r="M11" i="190"/>
  <c r="N20" i="190"/>
  <c r="M20" i="190"/>
  <c r="M34" i="191"/>
  <c r="N34" i="191"/>
  <c r="N35" i="191"/>
  <c r="M35" i="191"/>
  <c r="N17" i="192"/>
  <c r="M17" i="192"/>
  <c r="M18" i="192"/>
  <c r="N18" i="192"/>
  <c r="N29" i="192"/>
  <c r="M29" i="192"/>
  <c r="M30" i="192"/>
  <c r="N30" i="192"/>
  <c r="M41" i="193"/>
  <c r="N41" i="193"/>
  <c r="D40" i="194"/>
  <c r="D43" i="194" s="1"/>
  <c r="I40" i="194"/>
  <c r="I43" i="194" s="1"/>
  <c r="N15" i="194"/>
  <c r="M15" i="194"/>
  <c r="N16" i="194"/>
  <c r="M16" i="194"/>
  <c r="N33" i="196"/>
  <c r="M33" i="196"/>
  <c r="M16" i="197"/>
  <c r="N16" i="197"/>
  <c r="N24" i="197"/>
  <c r="N12" i="198"/>
  <c r="M12" i="198"/>
  <c r="N18" i="199"/>
  <c r="M18" i="199"/>
  <c r="M41" i="199"/>
  <c r="N41" i="199"/>
  <c r="E40" i="200"/>
  <c r="E43" i="200" s="1"/>
  <c r="I40" i="200"/>
  <c r="I43" i="200" s="1"/>
  <c r="M16" i="200"/>
  <c r="N16" i="200"/>
  <c r="E40" i="201"/>
  <c r="E43" i="201" s="1"/>
  <c r="I40" i="201"/>
  <c r="I43" i="201" s="1"/>
  <c r="N18" i="203"/>
  <c r="M18" i="203"/>
  <c r="N15" i="204"/>
  <c r="M15" i="204"/>
  <c r="M28" i="204"/>
  <c r="N28" i="204"/>
  <c r="N21" i="188"/>
  <c r="N24" i="188"/>
  <c r="M24" i="188"/>
  <c r="N27" i="188"/>
  <c r="N29" i="188"/>
  <c r="N18" i="189"/>
  <c r="M18" i="189"/>
  <c r="N35" i="189"/>
  <c r="M12" i="190"/>
  <c r="N12" i="190"/>
  <c r="N21" i="190"/>
  <c r="N26" i="190"/>
  <c r="N31" i="190"/>
  <c r="N41" i="190"/>
  <c r="N13" i="191"/>
  <c r="N36" i="191"/>
  <c r="M26" i="192"/>
  <c r="N26" i="192"/>
  <c r="M27" i="192"/>
  <c r="N27" i="192"/>
  <c r="N11" i="193"/>
  <c r="M11" i="193"/>
  <c r="M35" i="193"/>
  <c r="N35" i="193"/>
  <c r="N20" i="194"/>
  <c r="N24" i="194"/>
  <c r="N31" i="194"/>
  <c r="N34" i="194"/>
  <c r="M34" i="194"/>
  <c r="N28" i="195"/>
  <c r="N33" i="195"/>
  <c r="M33" i="195"/>
  <c r="M19" i="198"/>
  <c r="N19" i="198"/>
  <c r="M33" i="198"/>
  <c r="N33" i="198"/>
  <c r="N29" i="199"/>
  <c r="N15" i="200"/>
  <c r="G40" i="200"/>
  <c r="G43" i="200" s="1"/>
  <c r="K40" i="200"/>
  <c r="K43" i="200" s="1"/>
  <c r="M34" i="200"/>
  <c r="N34" i="200"/>
  <c r="F40" i="201"/>
  <c r="J40" i="201"/>
  <c r="J43" i="201" s="1"/>
  <c r="D40" i="201"/>
  <c r="D43" i="201" s="1"/>
  <c r="N36" i="202"/>
  <c r="M24" i="203"/>
  <c r="N24" i="203"/>
  <c r="N35" i="204"/>
  <c r="N32" i="205"/>
  <c r="N37" i="205"/>
  <c r="N14" i="174"/>
  <c r="N16" i="174"/>
  <c r="N18" i="174"/>
  <c r="F24" i="220"/>
  <c r="N33" i="174"/>
  <c r="N8" i="175"/>
  <c r="I10" i="220"/>
  <c r="N18" i="175"/>
  <c r="N24" i="175"/>
  <c r="E22" i="220"/>
  <c r="N27" i="175"/>
  <c r="N38" i="175"/>
  <c r="E35" i="220"/>
  <c r="N10" i="176"/>
  <c r="N31" i="176"/>
  <c r="N41" i="176"/>
  <c r="N32" i="177"/>
  <c r="N33" i="178"/>
  <c r="N12" i="179"/>
  <c r="N25" i="179"/>
  <c r="N28" i="179"/>
  <c r="N16" i="180"/>
  <c r="N38" i="180"/>
  <c r="N34" i="181"/>
  <c r="N7" i="183"/>
  <c r="N14" i="183"/>
  <c r="N27" i="183"/>
  <c r="M13" i="184"/>
  <c r="N13" i="184"/>
  <c r="N15" i="184"/>
  <c r="N22" i="184"/>
  <c r="M26" i="184"/>
  <c r="N26" i="184"/>
  <c r="N27" i="184"/>
  <c r="N38" i="184"/>
  <c r="N39" i="184"/>
  <c r="N8" i="185"/>
  <c r="N16" i="185"/>
  <c r="N29" i="185"/>
  <c r="N33" i="185"/>
  <c r="N27" i="186"/>
  <c r="N13" i="187"/>
  <c r="N25" i="187"/>
  <c r="N28" i="187"/>
  <c r="N16" i="188"/>
  <c r="N25" i="188"/>
  <c r="N12" i="189"/>
  <c r="M12" i="189"/>
  <c r="N22" i="189"/>
  <c r="N26" i="189"/>
  <c r="M26" i="189"/>
  <c r="N19" i="190"/>
  <c r="N29" i="190"/>
  <c r="N34" i="190"/>
  <c r="N15" i="191"/>
  <c r="N17" i="191"/>
  <c r="M31" i="191"/>
  <c r="N31" i="191"/>
  <c r="N41" i="191"/>
  <c r="M10" i="192"/>
  <c r="N10" i="192"/>
  <c r="N11" i="192"/>
  <c r="N13" i="192"/>
  <c r="M20" i="192"/>
  <c r="N20" i="192"/>
  <c r="N32" i="192"/>
  <c r="N34" i="193"/>
  <c r="N7" i="194"/>
  <c r="N10" i="194"/>
  <c r="M10" i="194"/>
  <c r="N28" i="194"/>
  <c r="N32" i="194"/>
  <c r="N39" i="194"/>
  <c r="N21" i="195"/>
  <c r="N41" i="195"/>
  <c r="M17" i="196"/>
  <c r="N17" i="196"/>
  <c r="N31" i="197"/>
  <c r="N20" i="198"/>
  <c r="N24" i="198"/>
  <c r="H40" i="200"/>
  <c r="H43" i="200" s="1"/>
  <c r="L40" i="200"/>
  <c r="L43" i="200" s="1"/>
  <c r="N18" i="200"/>
  <c r="M27" i="200"/>
  <c r="N27" i="200"/>
  <c r="N35" i="200"/>
  <c r="N26" i="201"/>
  <c r="M33" i="201"/>
  <c r="N33" i="201"/>
  <c r="N41" i="202"/>
  <c r="N27" i="176"/>
  <c r="N14" i="177"/>
  <c r="N24" i="177"/>
  <c r="N25" i="177"/>
  <c r="N38" i="177"/>
  <c r="N16" i="178"/>
  <c r="N24" i="178"/>
  <c r="N25" i="178"/>
  <c r="N34" i="178"/>
  <c r="N38" i="178"/>
  <c r="N8" i="179"/>
  <c r="N11" i="179"/>
  <c r="N18" i="179"/>
  <c r="N38" i="179"/>
  <c r="N14" i="180"/>
  <c r="N24" i="180"/>
  <c r="N27" i="180"/>
  <c r="N34" i="180"/>
  <c r="N16" i="181"/>
  <c r="N38" i="181"/>
  <c r="N11" i="182"/>
  <c r="N12" i="182"/>
  <c r="N16" i="182"/>
  <c r="N24" i="182"/>
  <c r="N25" i="182"/>
  <c r="N11" i="183"/>
  <c r="N15" i="183"/>
  <c r="N24" i="183"/>
  <c r="N25" i="183"/>
  <c r="N33" i="183"/>
  <c r="N34" i="183"/>
  <c r="N18" i="184"/>
  <c r="N11" i="185"/>
  <c r="N26" i="186"/>
  <c r="N41" i="186"/>
  <c r="N9" i="187"/>
  <c r="N12" i="187"/>
  <c r="N18" i="187"/>
  <c r="N24" i="187"/>
  <c r="N26" i="187"/>
  <c r="N38" i="187"/>
  <c r="N11" i="188"/>
  <c r="N18" i="188"/>
  <c r="N33" i="188"/>
  <c r="N38" i="188"/>
  <c r="N41" i="188"/>
  <c r="N8" i="189"/>
  <c r="N16" i="189"/>
  <c r="N33" i="189"/>
  <c r="N16" i="190"/>
  <c r="N27" i="190"/>
  <c r="N11" i="191"/>
  <c r="N14" i="191"/>
  <c r="N39" i="191"/>
  <c r="M14" i="192"/>
  <c r="N14" i="192"/>
  <c r="N31" i="192"/>
  <c r="N12" i="193"/>
  <c r="N14" i="193"/>
  <c r="N14" i="194"/>
  <c r="N22" i="194"/>
  <c r="N30" i="194"/>
  <c r="N38" i="194"/>
  <c r="N41" i="194"/>
  <c r="N15" i="195"/>
  <c r="N17" i="195"/>
  <c r="N24" i="195"/>
  <c r="N31" i="195"/>
  <c r="N24" i="196"/>
  <c r="N31" i="196"/>
  <c r="N7" i="197"/>
  <c r="N12" i="197"/>
  <c r="M12" i="197"/>
  <c r="N15" i="197"/>
  <c r="N17" i="197"/>
  <c r="N26" i="197"/>
  <c r="N35" i="197"/>
  <c r="N26" i="198"/>
  <c r="N35" i="198"/>
  <c r="N22" i="199"/>
  <c r="N32" i="199"/>
  <c r="N34" i="199"/>
  <c r="M34" i="199"/>
  <c r="N17" i="200"/>
  <c r="M17" i="200"/>
  <c r="N22" i="200"/>
  <c r="G40" i="201"/>
  <c r="G43" i="201" s="1"/>
  <c r="K40" i="201"/>
  <c r="K43" i="201" s="1"/>
  <c r="N14" i="201"/>
  <c r="N30" i="201"/>
  <c r="N19" i="203"/>
  <c r="N31" i="203"/>
  <c r="N41" i="203"/>
  <c r="M17" i="204"/>
  <c r="N17" i="204"/>
  <c r="M32" i="204"/>
  <c r="N32" i="204"/>
  <c r="N11" i="205"/>
  <c r="M11" i="205"/>
  <c r="N28" i="205"/>
  <c r="N26" i="191"/>
  <c r="N27" i="191"/>
  <c r="N8" i="192"/>
  <c r="N25" i="193"/>
  <c r="N11" i="195"/>
  <c r="N13" i="195"/>
  <c r="N34" i="195"/>
  <c r="N10" i="196"/>
  <c r="N12" i="196"/>
  <c r="N15" i="196"/>
  <c r="N34" i="196"/>
  <c r="N11" i="198"/>
  <c r="N15" i="198"/>
  <c r="N10" i="199"/>
  <c r="N12" i="199"/>
  <c r="N14" i="199"/>
  <c r="N14" i="202"/>
  <c r="M14" i="202"/>
  <c r="N14" i="203"/>
  <c r="M14" i="203"/>
  <c r="N33" i="203"/>
  <c r="M33" i="203"/>
  <c r="N30" i="204"/>
  <c r="N38" i="204"/>
  <c r="N18" i="205"/>
  <c r="M18" i="205"/>
  <c r="N22" i="205"/>
  <c r="M21" i="200"/>
  <c r="M25" i="200"/>
  <c r="M29" i="200"/>
  <c r="M35" i="200"/>
  <c r="M39" i="200"/>
  <c r="N7" i="201"/>
  <c r="M10" i="201"/>
  <c r="M14" i="201"/>
  <c r="M18" i="201"/>
  <c r="M22" i="201"/>
  <c r="M26" i="201"/>
  <c r="M30" i="201"/>
  <c r="M34" i="201"/>
  <c r="M38" i="201"/>
  <c r="M7" i="202"/>
  <c r="N13" i="202"/>
  <c r="N15" i="202"/>
  <c r="M21" i="202"/>
  <c r="M31" i="202"/>
  <c r="N35" i="202"/>
  <c r="N10" i="203"/>
  <c r="M22" i="203"/>
  <c r="M30" i="203"/>
  <c r="M36" i="203"/>
  <c r="M21" i="204"/>
  <c r="M29" i="204"/>
  <c r="M38" i="204"/>
  <c r="N39" i="204"/>
  <c r="N12" i="205"/>
  <c r="M22" i="205"/>
  <c r="M31" i="205"/>
  <c r="M36" i="205"/>
  <c r="N33" i="200"/>
  <c r="J40" i="200"/>
  <c r="J43" i="200" s="1"/>
  <c r="N11" i="202"/>
  <c r="N39" i="202"/>
  <c r="N14" i="204"/>
  <c r="N18" i="204"/>
  <c r="N33" i="204"/>
  <c r="N13" i="205"/>
  <c r="N16" i="205"/>
  <c r="M39" i="205"/>
  <c r="N41" i="205"/>
  <c r="MZ164" i="6"/>
  <c r="MZ165" i="6" s="1"/>
  <c r="ND164" i="6"/>
  <c r="ND165" i="6" s="1"/>
  <c r="NH164" i="6"/>
  <c r="NH165" i="6" s="1"/>
  <c r="JF175" i="6"/>
  <c r="JF179" i="6" s="1"/>
  <c r="JF185" i="6" s="1"/>
  <c r="JJ175" i="6"/>
  <c r="JJ179" i="6" s="1"/>
  <c r="JJ185" i="6" s="1"/>
  <c r="F40" i="200"/>
  <c r="NA164" i="6"/>
  <c r="NA165" i="6" s="1"/>
  <c r="NE164" i="6"/>
  <c r="NE165" i="6" s="1"/>
  <c r="NI164" i="6"/>
  <c r="NI165" i="6" s="1"/>
  <c r="JG175" i="6"/>
  <c r="J35" i="206" s="1"/>
  <c r="JK175" i="6"/>
  <c r="JK179" i="6" s="1"/>
  <c r="JK185" i="6" s="1"/>
  <c r="M33" i="200"/>
  <c r="JD175" i="6"/>
  <c r="JD179" i="6" s="1"/>
  <c r="JD185" i="6" s="1"/>
  <c r="JH175" i="6"/>
  <c r="JH179" i="6" s="1"/>
  <c r="JH185" i="6" s="1"/>
  <c r="JL175" i="6"/>
  <c r="JL179" i="6" s="1"/>
  <c r="JL185" i="6" s="1"/>
  <c r="JE175" i="6"/>
  <c r="JE179" i="6" s="1"/>
  <c r="JE185" i="6" s="1"/>
  <c r="JI175" i="6"/>
  <c r="JI179" i="6" s="1"/>
  <c r="JI185" i="6" s="1"/>
  <c r="JM175" i="6"/>
  <c r="JM179" i="6" s="1"/>
  <c r="JM185" i="6" s="1"/>
  <c r="N33" i="202"/>
  <c r="N33" i="205"/>
  <c r="JE103" i="6"/>
  <c r="JE105" i="6" s="1"/>
  <c r="JI103" i="6"/>
  <c r="JI105" i="6" s="1"/>
  <c r="JI183" i="6" s="1"/>
  <c r="JM103" i="6"/>
  <c r="JM105" i="6" s="1"/>
  <c r="JM183" i="6" s="1"/>
  <c r="M33" i="190"/>
  <c r="M33" i="191"/>
  <c r="JD103" i="6"/>
  <c r="JD105" i="6" s="1"/>
  <c r="JD183" i="6" s="1"/>
  <c r="JH103" i="6"/>
  <c r="JH105" i="6" s="1"/>
  <c r="JH183" i="6" s="1"/>
  <c r="JL103" i="6"/>
  <c r="JL105" i="6" s="1"/>
  <c r="D31" i="208" s="1"/>
  <c r="JF103" i="6"/>
  <c r="JF105" i="6" s="1"/>
  <c r="JF183" i="6" s="1"/>
  <c r="JJ103" i="6"/>
  <c r="JJ105" i="6" s="1"/>
  <c r="JJ183" i="6" s="1"/>
  <c r="JJ187" i="6" s="1"/>
  <c r="C31" i="208" s="1"/>
  <c r="M33" i="175"/>
  <c r="M33" i="177"/>
  <c r="M33" i="183"/>
  <c r="JG103" i="6"/>
  <c r="JG105" i="6" s="1"/>
  <c r="JK103" i="6"/>
  <c r="JK105" i="6" s="1"/>
  <c r="JK183" i="6" s="1"/>
  <c r="JK187" i="6" s="1"/>
  <c r="M33" i="172"/>
  <c r="N33" i="175"/>
  <c r="N33" i="159"/>
  <c r="N33" i="164"/>
  <c r="M33" i="148"/>
  <c r="M33" i="149"/>
  <c r="M33" i="154"/>
  <c r="M33" i="155"/>
  <c r="M33" i="117"/>
  <c r="M33" i="118"/>
  <c r="M33" i="126"/>
  <c r="G37" i="206"/>
  <c r="JY179" i="6"/>
  <c r="JY185" i="6" s="1"/>
  <c r="N35" i="183"/>
  <c r="KD103" i="6"/>
  <c r="KD105" i="6" s="1"/>
  <c r="KD183" i="6" s="1"/>
  <c r="KD187" i="6" s="1"/>
  <c r="C33" i="208" s="1"/>
  <c r="KG103" i="6"/>
  <c r="KG105" i="6" s="1"/>
  <c r="E33" i="208" s="1"/>
  <c r="KF103" i="6"/>
  <c r="KF105" i="6" s="1"/>
  <c r="KF183" i="6" s="1"/>
  <c r="KF187" i="6" s="1"/>
  <c r="JZ103" i="6"/>
  <c r="JZ105" i="6" s="1"/>
  <c r="JZ183" i="6" s="1"/>
  <c r="KA103" i="6"/>
  <c r="KA105" i="6" s="1"/>
  <c r="I37" i="206" s="1"/>
  <c r="N35" i="173"/>
  <c r="JY103" i="6"/>
  <c r="JY105" i="6" s="1"/>
  <c r="F37" i="206" s="1"/>
  <c r="M35" i="145"/>
  <c r="N35" i="143"/>
  <c r="N35" i="141"/>
  <c r="N35" i="130"/>
  <c r="N35" i="126"/>
  <c r="M39" i="195"/>
  <c r="N39" i="196"/>
  <c r="N39" i="199"/>
  <c r="N39" i="197"/>
  <c r="M39" i="199"/>
  <c r="N39" i="203"/>
  <c r="LN175" i="6"/>
  <c r="LN179" i="6" s="1"/>
  <c r="LN185" i="6" s="1"/>
  <c r="LR175" i="6"/>
  <c r="LR179" i="6" s="1"/>
  <c r="LR185" i="6" s="1"/>
  <c r="G41" i="206"/>
  <c r="LM179" i="6"/>
  <c r="LM185" i="6" s="1"/>
  <c r="N39" i="198"/>
  <c r="N39" i="193"/>
  <c r="N39" i="192"/>
  <c r="M39" i="192"/>
  <c r="LL103" i="6"/>
  <c r="LL105" i="6" s="1"/>
  <c r="LL183" i="6" s="1"/>
  <c r="LL187" i="6" s="1"/>
  <c r="LT103" i="6"/>
  <c r="LT105" i="6" s="1"/>
  <c r="D37" i="208" s="1"/>
  <c r="M39" i="188"/>
  <c r="LM103" i="6"/>
  <c r="LM105" i="6" s="1"/>
  <c r="LQ103" i="6"/>
  <c r="LQ105" i="6" s="1"/>
  <c r="LQ183" i="6" s="1"/>
  <c r="LU103" i="6"/>
  <c r="LU105" i="6" s="1"/>
  <c r="E37" i="208" s="1"/>
  <c r="E38" i="220"/>
  <c r="J96" i="1"/>
  <c r="LN103" i="6"/>
  <c r="LN105" i="6" s="1"/>
  <c r="LN183" i="6" s="1"/>
  <c r="LR103" i="6"/>
  <c r="LR105" i="6" s="1"/>
  <c r="LR183" i="6" s="1"/>
  <c r="K96" i="1"/>
  <c r="M39" i="173"/>
  <c r="M39" i="174"/>
  <c r="LO103" i="6"/>
  <c r="LO105" i="6" s="1"/>
  <c r="LO183" i="6" s="1"/>
  <c r="LS103" i="6"/>
  <c r="LS105" i="6" s="1"/>
  <c r="LS183" i="6" s="1"/>
  <c r="LS187" i="6" s="1"/>
  <c r="N39" i="156"/>
  <c r="N39" i="159"/>
  <c r="N39" i="161"/>
  <c r="N39" i="162"/>
  <c r="N39" i="163"/>
  <c r="M39" i="149"/>
  <c r="M39" i="117"/>
  <c r="M39" i="131"/>
  <c r="M39" i="134"/>
  <c r="M39" i="138"/>
  <c r="M39" i="140"/>
  <c r="M39" i="142"/>
  <c r="M39" i="144"/>
  <c r="M39" i="147"/>
  <c r="M39" i="122"/>
  <c r="M39" i="127"/>
  <c r="M39" i="133"/>
  <c r="M39" i="146"/>
  <c r="MW187" i="6"/>
  <c r="MP187" i="6"/>
  <c r="EO103" i="6"/>
  <c r="EO105" i="6" s="1"/>
  <c r="F23" i="206" s="1"/>
  <c r="ES103" i="6"/>
  <c r="ES105" i="6" s="1"/>
  <c r="ES183" i="6" s="1"/>
  <c r="ES187" i="6" s="1"/>
  <c r="EW103" i="6"/>
  <c r="EW105" i="6" s="1"/>
  <c r="EW183" i="6" s="1"/>
  <c r="EW187" i="6" s="1"/>
  <c r="EP103" i="6"/>
  <c r="EP105" i="6" s="1"/>
  <c r="EP183" i="6" s="1"/>
  <c r="EP187" i="6" s="1"/>
  <c r="ET103" i="6"/>
  <c r="ET105" i="6" s="1"/>
  <c r="ET183" i="6" s="1"/>
  <c r="N21" i="168"/>
  <c r="EQ103" i="6"/>
  <c r="EQ105" i="6" s="1"/>
  <c r="I23" i="206" s="1"/>
  <c r="S175" i="6"/>
  <c r="S179" i="6" s="1"/>
  <c r="S185" i="6" s="1"/>
  <c r="N8" i="193"/>
  <c r="N8" i="184"/>
  <c r="M8" i="189"/>
  <c r="N8" i="171"/>
  <c r="N8" i="176"/>
  <c r="N8" i="158"/>
  <c r="N8" i="117"/>
  <c r="N8" i="118"/>
  <c r="G40" i="122"/>
  <c r="G43" i="122" s="1"/>
  <c r="N8" i="124"/>
  <c r="N8" i="130"/>
  <c r="N8" i="131"/>
  <c r="N8" i="143"/>
  <c r="M8" i="124"/>
  <c r="M8" i="131"/>
  <c r="N8" i="141"/>
  <c r="M8" i="143"/>
  <c r="N8" i="144"/>
  <c r="N8" i="125"/>
  <c r="N8" i="127"/>
  <c r="N8" i="136"/>
  <c r="N8" i="142"/>
  <c r="N8" i="151"/>
  <c r="N8" i="154"/>
  <c r="S103" i="6"/>
  <c r="S105" i="6" s="1"/>
  <c r="S183" i="6" s="1"/>
  <c r="N8" i="165"/>
  <c r="N8" i="166"/>
  <c r="N8" i="167"/>
  <c r="R103" i="6"/>
  <c r="R105" i="6" s="1"/>
  <c r="R183" i="6" s="1"/>
  <c r="N8" i="153"/>
  <c r="M8" i="158"/>
  <c r="N8" i="160"/>
  <c r="N8" i="161"/>
  <c r="N8" i="169"/>
  <c r="M8" i="170"/>
  <c r="N8" i="178"/>
  <c r="N8" i="180"/>
  <c r="N8" i="187"/>
  <c r="N8" i="188"/>
  <c r="W103" i="6"/>
  <c r="W105" i="6" s="1"/>
  <c r="W183" i="6" s="1"/>
  <c r="N8" i="186"/>
  <c r="N8" i="190"/>
  <c r="N8" i="191"/>
  <c r="N8" i="195"/>
  <c r="N8" i="196"/>
  <c r="L40" i="196"/>
  <c r="L43" i="196" s="1"/>
  <c r="M8" i="204"/>
  <c r="N8" i="202"/>
  <c r="N8" i="203"/>
  <c r="N175" i="6"/>
  <c r="N179" i="6" s="1"/>
  <c r="N185" i="6" s="1"/>
  <c r="N187" i="6" s="1"/>
  <c r="R175" i="6"/>
  <c r="R179" i="6" s="1"/>
  <c r="R185" i="6" s="1"/>
  <c r="V175" i="6"/>
  <c r="V179" i="6" s="1"/>
  <c r="V185" i="6" s="1"/>
  <c r="M8" i="205"/>
  <c r="P175" i="6"/>
  <c r="P179" i="6" s="1"/>
  <c r="P185" i="6" s="1"/>
  <c r="P187" i="6" s="1"/>
  <c r="T175" i="6"/>
  <c r="T179" i="6" s="1"/>
  <c r="T185" i="6" s="1"/>
  <c r="T187" i="6" s="1"/>
  <c r="C6" i="208" s="1"/>
  <c r="U187" i="6"/>
  <c r="G10" i="206"/>
  <c r="M8" i="195"/>
  <c r="N8" i="197"/>
  <c r="N8" i="198"/>
  <c r="N8" i="199"/>
  <c r="M8" i="190"/>
  <c r="N8" i="172"/>
  <c r="N8" i="173"/>
  <c r="N8" i="177"/>
  <c r="N8" i="182"/>
  <c r="M8" i="178"/>
  <c r="M8" i="179"/>
  <c r="M8" i="180"/>
  <c r="M8" i="181"/>
  <c r="M8" i="183"/>
  <c r="E7" i="220"/>
  <c r="N8" i="159"/>
  <c r="N8" i="162"/>
  <c r="N8" i="163"/>
  <c r="N8" i="164"/>
  <c r="N8" i="168"/>
  <c r="N8" i="156"/>
  <c r="M8" i="167"/>
  <c r="N8" i="157"/>
  <c r="N8" i="123"/>
  <c r="N8" i="126"/>
  <c r="N8" i="128"/>
  <c r="N8" i="129"/>
  <c r="N8" i="132"/>
  <c r="N8" i="133"/>
  <c r="N8" i="139"/>
  <c r="N8" i="146"/>
  <c r="N8" i="147"/>
  <c r="N8" i="148"/>
  <c r="N8" i="149"/>
  <c r="N8" i="152"/>
  <c r="N8" i="155"/>
  <c r="M8" i="130"/>
  <c r="M8" i="134"/>
  <c r="M8" i="136"/>
  <c r="M8" i="138"/>
  <c r="M8" i="142"/>
  <c r="M8" i="144"/>
  <c r="M8" i="151"/>
  <c r="M8" i="154"/>
  <c r="M8" i="157"/>
  <c r="M41" i="157"/>
  <c r="N36" i="115"/>
  <c r="N37" i="115"/>
  <c r="F12" i="2"/>
  <c r="F14" i="2" s="1"/>
  <c r="E41" i="2"/>
  <c r="E45" i="2" s="1"/>
  <c r="E13" i="218"/>
  <c r="E128" i="1"/>
  <c r="E130" i="1" s="1"/>
  <c r="F11" i="1"/>
  <c r="F15" i="1" s="1"/>
  <c r="F17" i="1" s="1"/>
  <c r="K7" i="206"/>
  <c r="N15" i="180"/>
  <c r="G103" i="6"/>
  <c r="G105" i="6" s="1"/>
  <c r="I9" i="206" s="1"/>
  <c r="H6" i="206"/>
  <c r="E103" i="6"/>
  <c r="E105" i="6" s="1"/>
  <c r="F9" i="206" s="1"/>
  <c r="N41" i="197"/>
  <c r="M8" i="206"/>
  <c r="N41" i="138"/>
  <c r="N15" i="203"/>
  <c r="N15" i="205"/>
  <c r="G17" i="206"/>
  <c r="CG179" i="6"/>
  <c r="CG185" i="6" s="1"/>
  <c r="H40" i="197"/>
  <c r="H43" i="197" s="1"/>
  <c r="L40" i="197"/>
  <c r="L43" i="197" s="1"/>
  <c r="N15" i="188"/>
  <c r="M15" i="184"/>
  <c r="CG103" i="6"/>
  <c r="CG105" i="6" s="1"/>
  <c r="CK103" i="6"/>
  <c r="CK105" i="6" s="1"/>
  <c r="CK183" i="6" s="1"/>
  <c r="CK187" i="6" s="1"/>
  <c r="CO103" i="6"/>
  <c r="CO105" i="6" s="1"/>
  <c r="E13" i="208" s="1"/>
  <c r="H7" i="206"/>
  <c r="M15" i="177"/>
  <c r="M15" i="181"/>
  <c r="CF103" i="6"/>
  <c r="CF105" i="6" s="1"/>
  <c r="CF183" i="6" s="1"/>
  <c r="CF187" i="6" s="1"/>
  <c r="CJ103" i="6"/>
  <c r="CJ105" i="6" s="1"/>
  <c r="CJ183" i="6" s="1"/>
  <c r="CJ187" i="6" s="1"/>
  <c r="CN103" i="6"/>
  <c r="CN105" i="6" s="1"/>
  <c r="D13" i="208" s="1"/>
  <c r="CH103" i="6"/>
  <c r="CH105" i="6" s="1"/>
  <c r="CH183" i="6" s="1"/>
  <c r="CH187" i="6" s="1"/>
  <c r="CL103" i="6"/>
  <c r="CL105" i="6" s="1"/>
  <c r="CL183" i="6" s="1"/>
  <c r="CL187" i="6" s="1"/>
  <c r="C13" i="208" s="1"/>
  <c r="M15" i="149"/>
  <c r="CM103" i="6"/>
  <c r="CM105" i="6" s="1"/>
  <c r="CM183" i="6" s="1"/>
  <c r="CM187" i="6" s="1"/>
  <c r="N15" i="116"/>
  <c r="N15" i="122"/>
  <c r="M15" i="125"/>
  <c r="N15" i="127"/>
  <c r="M15" i="130"/>
  <c r="M15" i="132"/>
  <c r="M15" i="136"/>
  <c r="M15" i="128"/>
  <c r="M15" i="147"/>
  <c r="M15" i="7"/>
  <c r="M15" i="117"/>
  <c r="M15" i="118"/>
  <c r="M15" i="121"/>
  <c r="M15" i="143"/>
  <c r="M15" i="145"/>
  <c r="MS175" i="6"/>
  <c r="MS179" i="6" s="1"/>
  <c r="MS185" i="6" s="1"/>
  <c r="N41" i="120"/>
  <c r="N41" i="179"/>
  <c r="N41" i="198"/>
  <c r="MQ175" i="6"/>
  <c r="MQ179" i="6" s="1"/>
  <c r="MQ185" i="6" s="1"/>
  <c r="N41" i="139"/>
  <c r="K129" i="1"/>
  <c r="I129" i="1"/>
  <c r="G16" i="1"/>
  <c r="M51" i="214"/>
  <c r="J51" i="214" s="1"/>
  <c r="J129" i="1"/>
  <c r="M41" i="148"/>
  <c r="N41" i="142"/>
  <c r="M41" i="188"/>
  <c r="F143" i="1"/>
  <c r="K142" i="1"/>
  <c r="E143" i="1"/>
  <c r="J142" i="1"/>
  <c r="N41" i="180"/>
  <c r="MQ103" i="6"/>
  <c r="MQ105" i="6" s="1"/>
  <c r="MQ183" i="6" s="1"/>
  <c r="MS103" i="6"/>
  <c r="MS105" i="6" s="1"/>
  <c r="MS183" i="6" s="1"/>
  <c r="MR103" i="6"/>
  <c r="MR105" i="6" s="1"/>
  <c r="MR183" i="6" s="1"/>
  <c r="MR187" i="6" s="1"/>
  <c r="N41" i="204"/>
  <c r="N41" i="187"/>
  <c r="N41" i="184"/>
  <c r="D15" i="208"/>
  <c r="V183" i="6"/>
  <c r="D6" i="208"/>
  <c r="EL183" i="6"/>
  <c r="EL187" i="6" s="1"/>
  <c r="D18" i="208"/>
  <c r="F18" i="208" s="1"/>
  <c r="D20" i="208"/>
  <c r="F20" i="208" s="1"/>
  <c r="FF183" i="6"/>
  <c r="FF187" i="6" s="1"/>
  <c r="G183" i="6"/>
  <c r="G187" i="6" s="1"/>
  <c r="F10" i="206"/>
  <c r="O183" i="6"/>
  <c r="O187" i="6" s="1"/>
  <c r="E18" i="208"/>
  <c r="EM183" i="6"/>
  <c r="EM187" i="6" s="1"/>
  <c r="I35" i="206"/>
  <c r="JG183" i="6"/>
  <c r="D5" i="208"/>
  <c r="F5" i="208" s="1"/>
  <c r="L183" i="6"/>
  <c r="M183" i="6"/>
  <c r="E5" i="208"/>
  <c r="G5" i="208" s="1"/>
  <c r="I10" i="206"/>
  <c r="Q183" i="6"/>
  <c r="F17" i="206"/>
  <c r="CG183" i="6"/>
  <c r="CG187" i="6" s="1"/>
  <c r="DA183" i="6"/>
  <c r="I22" i="206"/>
  <c r="EG183" i="6"/>
  <c r="I24" i="206"/>
  <c r="FA183" i="6"/>
  <c r="F33" i="206"/>
  <c r="IK183" i="6"/>
  <c r="E29" i="208"/>
  <c r="IS183" i="6"/>
  <c r="IS187" i="6" s="1"/>
  <c r="F35" i="206"/>
  <c r="JE183" i="6"/>
  <c r="CN183" i="6"/>
  <c r="CN187" i="6" s="1"/>
  <c r="IH183" i="6"/>
  <c r="D28" i="208"/>
  <c r="F28" i="208" s="1"/>
  <c r="L25" i="206"/>
  <c r="BM103" i="6"/>
  <c r="BM105" i="6" s="1"/>
  <c r="BQ103" i="6"/>
  <c r="BQ105" i="6" s="1"/>
  <c r="BQ183" i="6" s="1"/>
  <c r="CC103" i="6"/>
  <c r="CC105" i="6" s="1"/>
  <c r="CC183" i="6" s="1"/>
  <c r="DM103" i="6"/>
  <c r="DM105" i="6" s="1"/>
  <c r="DM183" i="6" s="1"/>
  <c r="BY103" i="6"/>
  <c r="BY105" i="6" s="1"/>
  <c r="BY183" i="6" s="1"/>
  <c r="GC103" i="6"/>
  <c r="GC105" i="6" s="1"/>
  <c r="F27" i="206" s="1"/>
  <c r="GG103" i="6"/>
  <c r="GG105" i="6" s="1"/>
  <c r="GG183" i="6" s="1"/>
  <c r="GK103" i="6"/>
  <c r="GK105" i="6" s="1"/>
  <c r="E23" i="208" s="1"/>
  <c r="GO103" i="6"/>
  <c r="GO105" i="6" s="1"/>
  <c r="I28" i="206" s="1"/>
  <c r="L28" i="206" s="1"/>
  <c r="GS103" i="6"/>
  <c r="GS105" i="6" s="1"/>
  <c r="GS183" i="6" s="1"/>
  <c r="GW103" i="6"/>
  <c r="GW105" i="6" s="1"/>
  <c r="F29" i="206" s="1"/>
  <c r="HE103" i="6"/>
  <c r="HE105" i="6" s="1"/>
  <c r="HE183" i="6" s="1"/>
  <c r="BI103" i="6"/>
  <c r="BI105" i="6" s="1"/>
  <c r="BI183" i="6" s="1"/>
  <c r="BU103" i="6"/>
  <c r="BU105" i="6" s="1"/>
  <c r="BU183" i="6" s="1"/>
  <c r="DQ103" i="6"/>
  <c r="DQ105" i="6" s="1"/>
  <c r="DQ183" i="6" s="1"/>
  <c r="DQ187" i="6" s="1"/>
  <c r="HA103" i="6"/>
  <c r="HA105" i="6" s="1"/>
  <c r="HA183" i="6" s="1"/>
  <c r="M7" i="115"/>
  <c r="N23" i="115"/>
  <c r="N30" i="115"/>
  <c r="N31" i="115"/>
  <c r="N38" i="115"/>
  <c r="G12" i="172"/>
  <c r="G40" i="172" s="1"/>
  <c r="G43" i="172" s="1"/>
  <c r="LP103" i="6"/>
  <c r="LP105" i="6" s="1"/>
  <c r="LP183" i="6" s="1"/>
  <c r="LP187" i="6" s="1"/>
  <c r="BV103" i="6"/>
  <c r="BV105" i="6" s="1"/>
  <c r="BV183" i="6" s="1"/>
  <c r="CD103" i="6"/>
  <c r="CD105" i="6" s="1"/>
  <c r="CD183" i="6" s="1"/>
  <c r="CT103" i="6"/>
  <c r="CT105" i="6" s="1"/>
  <c r="CT183" i="6" s="1"/>
  <c r="CX103" i="6"/>
  <c r="CX105" i="6" s="1"/>
  <c r="D14" i="208" s="1"/>
  <c r="GD103" i="6"/>
  <c r="GD105" i="6" s="1"/>
  <c r="GD183" i="6" s="1"/>
  <c r="GH103" i="6"/>
  <c r="GH105" i="6" s="1"/>
  <c r="GH183" i="6" s="1"/>
  <c r="FK183" i="6"/>
  <c r="M20" i="115"/>
  <c r="F25" i="206"/>
  <c r="FI183" i="6"/>
  <c r="FI187" i="6" s="1"/>
  <c r="E21" i="208"/>
  <c r="FQ183" i="6"/>
  <c r="DL103" i="6"/>
  <c r="DL105" i="6" s="1"/>
  <c r="DL183" i="6" s="1"/>
  <c r="DL187" i="6" s="1"/>
  <c r="DP103" i="6"/>
  <c r="DP105" i="6" s="1"/>
  <c r="DP183" i="6" s="1"/>
  <c r="DP187" i="6" s="1"/>
  <c r="C16" i="208" s="1"/>
  <c r="FT103" i="6"/>
  <c r="FT105" i="6" s="1"/>
  <c r="FT183" i="6" s="1"/>
  <c r="FT187" i="6" s="1"/>
  <c r="FX103" i="6"/>
  <c r="FX105" i="6" s="1"/>
  <c r="FX183" i="6" s="1"/>
  <c r="FX187" i="6" s="1"/>
  <c r="C22" i="208" s="1"/>
  <c r="AR103" i="6"/>
  <c r="AR105" i="6" s="1"/>
  <c r="AR183" i="6" s="1"/>
  <c r="AV103" i="6"/>
  <c r="AV105" i="6" s="1"/>
  <c r="AV183" i="6" s="1"/>
  <c r="AV187" i="6" s="1"/>
  <c r="N8" i="115"/>
  <c r="N19" i="115"/>
  <c r="M22" i="115"/>
  <c r="N24" i="115"/>
  <c r="N32" i="115"/>
  <c r="N33" i="115"/>
  <c r="N12" i="115"/>
  <c r="N14" i="115"/>
  <c r="N18" i="115"/>
  <c r="N29" i="115"/>
  <c r="N39" i="115"/>
  <c r="M39" i="115"/>
  <c r="M11" i="115"/>
  <c r="AK103" i="6"/>
  <c r="AK105" i="6" s="1"/>
  <c r="AK183" i="6" s="1"/>
  <c r="AO103" i="6"/>
  <c r="AO105" i="6" s="1"/>
  <c r="AO183" i="6" s="1"/>
  <c r="AH103" i="6"/>
  <c r="AH105" i="6" s="1"/>
  <c r="AH183" i="6" s="1"/>
  <c r="AL103" i="6"/>
  <c r="AL105" i="6" s="1"/>
  <c r="AL183" i="6" s="1"/>
  <c r="AP103" i="6"/>
  <c r="AP105" i="6" s="1"/>
  <c r="AP183" i="6" s="1"/>
  <c r="N10" i="115"/>
  <c r="N26" i="115"/>
  <c r="GQ103" i="6"/>
  <c r="GQ105" i="6" s="1"/>
  <c r="GQ183" i="6" s="1"/>
  <c r="N27" i="115"/>
  <c r="GV103" i="6"/>
  <c r="GV105" i="6" s="1"/>
  <c r="GV183" i="6" s="1"/>
  <c r="GV187" i="6" s="1"/>
  <c r="GZ103" i="6"/>
  <c r="GZ105" i="6" s="1"/>
  <c r="GZ183" i="6" s="1"/>
  <c r="GZ187" i="6" s="1"/>
  <c r="E26" i="208"/>
  <c r="HO183" i="6"/>
  <c r="HN183" i="6"/>
  <c r="HN187" i="6" s="1"/>
  <c r="D26" i="208"/>
  <c r="I30" i="206"/>
  <c r="HI183" i="6"/>
  <c r="HQ183" i="6"/>
  <c r="F31" i="206"/>
  <c r="I31" i="206"/>
  <c r="HS183" i="6"/>
  <c r="HY183" i="6"/>
  <c r="E27" i="208"/>
  <c r="L32" i="206"/>
  <c r="E28" i="208"/>
  <c r="G28" i="208" s="1"/>
  <c r="II183" i="6"/>
  <c r="IC183" i="6"/>
  <c r="M30" i="115"/>
  <c r="IU183" i="6"/>
  <c r="F34" i="206"/>
  <c r="D30" i="208"/>
  <c r="JB183" i="6"/>
  <c r="I34" i="206"/>
  <c r="IW183" i="6"/>
  <c r="M32" i="115"/>
  <c r="KG183" i="6"/>
  <c r="KG187" i="6" s="1"/>
  <c r="M35" i="115"/>
  <c r="N34" i="115"/>
  <c r="KI183" i="6"/>
  <c r="F38" i="206"/>
  <c r="KK183" i="6"/>
  <c r="I38" i="206"/>
  <c r="KP183" i="6"/>
  <c r="KP187" i="6" s="1"/>
  <c r="D34" i="208"/>
  <c r="M36" i="115"/>
  <c r="KS183" i="6"/>
  <c r="F39" i="206"/>
  <c r="E35" i="208"/>
  <c r="M37" i="115"/>
  <c r="LJ103" i="6"/>
  <c r="LJ105" i="6" s="1"/>
  <c r="D36" i="208" s="1"/>
  <c r="LB103" i="6"/>
  <c r="LB105" i="6" s="1"/>
  <c r="LB183" i="6" s="1"/>
  <c r="F41" i="206"/>
  <c r="LM183" i="6"/>
  <c r="M26" i="191"/>
  <c r="M26" i="187"/>
  <c r="I25" i="220"/>
  <c r="N26" i="172"/>
  <c r="E25" i="220"/>
  <c r="N26" i="183"/>
  <c r="GM103" i="6"/>
  <c r="GM105" i="6" s="1"/>
  <c r="F28" i="206" s="1"/>
  <c r="GU103" i="6"/>
  <c r="GU105" i="6" s="1"/>
  <c r="E24" i="208" s="1"/>
  <c r="N26" i="171"/>
  <c r="N26" i="176"/>
  <c r="N26" i="180"/>
  <c r="N26" i="181"/>
  <c r="N26" i="175"/>
  <c r="M26" i="175"/>
  <c r="N26" i="179"/>
  <c r="GN103" i="6"/>
  <c r="GN105" i="6" s="1"/>
  <c r="GN183" i="6" s="1"/>
  <c r="GN187" i="6" s="1"/>
  <c r="GR103" i="6"/>
  <c r="GR105" i="6" s="1"/>
  <c r="GR183" i="6" s="1"/>
  <c r="GR187" i="6" s="1"/>
  <c r="C24" i="208" s="1"/>
  <c r="N26" i="174"/>
  <c r="N26" i="178"/>
  <c r="N26" i="182"/>
  <c r="M26" i="172"/>
  <c r="N26" i="173"/>
  <c r="F25" i="220"/>
  <c r="M26" i="173"/>
  <c r="N26" i="177"/>
  <c r="M26" i="171"/>
  <c r="M26" i="176"/>
  <c r="GL103" i="6"/>
  <c r="GL105" i="6" s="1"/>
  <c r="GL183" i="6" s="1"/>
  <c r="GP103" i="6"/>
  <c r="GP105" i="6" s="1"/>
  <c r="GP183" i="6" s="1"/>
  <c r="GP187" i="6" s="1"/>
  <c r="GT103" i="6"/>
  <c r="GT105" i="6" s="1"/>
  <c r="GT183" i="6" s="1"/>
  <c r="M26" i="151"/>
  <c r="N26" i="158"/>
  <c r="N26" i="161"/>
  <c r="N26" i="162"/>
  <c r="N26" i="163"/>
  <c r="N26" i="164"/>
  <c r="N26" i="165"/>
  <c r="M26" i="159"/>
  <c r="M26" i="168"/>
  <c r="M26" i="152"/>
  <c r="GO183" i="6"/>
  <c r="N26" i="127"/>
  <c r="N26" i="128"/>
  <c r="N26" i="134"/>
  <c r="M26" i="142"/>
  <c r="M26" i="146"/>
  <c r="M26" i="121"/>
  <c r="M26" i="124"/>
  <c r="M26" i="139"/>
  <c r="M26" i="141"/>
  <c r="M26" i="145"/>
  <c r="N14" i="184"/>
  <c r="N14" i="186"/>
  <c r="N14" i="187"/>
  <c r="N14" i="188"/>
  <c r="N14" i="189"/>
  <c r="BZ103" i="6"/>
  <c r="BZ105" i="6" s="1"/>
  <c r="BZ183" i="6" s="1"/>
  <c r="M14" i="204"/>
  <c r="N14" i="205"/>
  <c r="BY175" i="6"/>
  <c r="J16" i="206" s="1"/>
  <c r="CC175" i="6"/>
  <c r="CC179" i="6" s="1"/>
  <c r="CC185" i="6" s="1"/>
  <c r="BV175" i="6"/>
  <c r="BV179" i="6" s="1"/>
  <c r="BV185" i="6" s="1"/>
  <c r="BZ175" i="6"/>
  <c r="BZ179" i="6" s="1"/>
  <c r="BZ185" i="6" s="1"/>
  <c r="CD175" i="6"/>
  <c r="CD179" i="6" s="1"/>
  <c r="CD185" i="6" s="1"/>
  <c r="BW179" i="6"/>
  <c r="BW185" i="6" s="1"/>
  <c r="G16" i="206"/>
  <c r="M14" i="195"/>
  <c r="M14" i="196"/>
  <c r="M14" i="193"/>
  <c r="BX103" i="6"/>
  <c r="BX105" i="6" s="1"/>
  <c r="BX183" i="6" s="1"/>
  <c r="BX187" i="6" s="1"/>
  <c r="CB103" i="6"/>
  <c r="CB105" i="6" s="1"/>
  <c r="CB183" i="6" s="1"/>
  <c r="CB187" i="6" s="1"/>
  <c r="C12" i="208" s="1"/>
  <c r="E13" i="220"/>
  <c r="M14" i="176"/>
  <c r="BW103" i="6"/>
  <c r="BW105" i="6" s="1"/>
  <c r="BW183" i="6" s="1"/>
  <c r="CA103" i="6"/>
  <c r="CA105" i="6" s="1"/>
  <c r="CA183" i="6" s="1"/>
  <c r="CA187" i="6" s="1"/>
  <c r="CE103" i="6"/>
  <c r="CE105" i="6" s="1"/>
  <c r="E12" i="208" s="1"/>
  <c r="N14" i="149"/>
  <c r="N14" i="157"/>
  <c r="N14" i="162"/>
  <c r="N14" i="165"/>
  <c r="N14" i="166"/>
  <c r="N14" i="168"/>
  <c r="M14" i="160"/>
  <c r="D12" i="208"/>
  <c r="I16" i="206"/>
  <c r="F16" i="206"/>
  <c r="M14" i="125"/>
  <c r="M14" i="126"/>
  <c r="M14" i="132"/>
  <c r="M14" i="115"/>
  <c r="M14" i="121"/>
  <c r="M14" i="122"/>
  <c r="M14" i="128"/>
  <c r="M14" i="142"/>
  <c r="N10" i="204"/>
  <c r="N10" i="205"/>
  <c r="AH187" i="6"/>
  <c r="AJ103" i="6"/>
  <c r="AJ105" i="6" s="1"/>
  <c r="AJ183" i="6" s="1"/>
  <c r="AJ187" i="6" s="1"/>
  <c r="AN103" i="6"/>
  <c r="AN105" i="6" s="1"/>
  <c r="AN183" i="6" s="1"/>
  <c r="M10" i="190"/>
  <c r="N10" i="188"/>
  <c r="M10" i="189"/>
  <c r="M10" i="180"/>
  <c r="AI103" i="6"/>
  <c r="AI105" i="6" s="1"/>
  <c r="F12" i="206" s="1"/>
  <c r="AM103" i="6"/>
  <c r="AM105" i="6" s="1"/>
  <c r="AM183" i="6" s="1"/>
  <c r="AQ103" i="6"/>
  <c r="AQ105" i="6" s="1"/>
  <c r="E8" i="208" s="1"/>
  <c r="M10" i="176"/>
  <c r="M10" i="167"/>
  <c r="M10" i="164"/>
  <c r="M10" i="165"/>
  <c r="M10" i="168"/>
  <c r="M10" i="169"/>
  <c r="M10" i="148"/>
  <c r="M10" i="149"/>
  <c r="M10" i="152"/>
  <c r="M10" i="154"/>
  <c r="N10" i="122"/>
  <c r="N10" i="127"/>
  <c r="M10" i="128"/>
  <c r="N10" i="129"/>
  <c r="N10" i="130"/>
  <c r="N10" i="131"/>
  <c r="N10" i="132"/>
  <c r="M10" i="133"/>
  <c r="N10" i="139"/>
  <c r="N10" i="140"/>
  <c r="M10" i="147"/>
  <c r="M10" i="117"/>
  <c r="M10" i="120"/>
  <c r="M10" i="134"/>
  <c r="M10" i="136"/>
  <c r="M10" i="143"/>
  <c r="M10" i="144"/>
  <c r="M10" i="145"/>
  <c r="N27" i="204"/>
  <c r="N27" i="202"/>
  <c r="N27" i="205"/>
  <c r="M27" i="204"/>
  <c r="G29" i="206"/>
  <c r="GW179" i="6"/>
  <c r="GW185" i="6" s="1"/>
  <c r="GY179" i="6"/>
  <c r="GY185" i="6" s="1"/>
  <c r="J29" i="206"/>
  <c r="N27" i="203"/>
  <c r="M27" i="191"/>
  <c r="L40" i="193"/>
  <c r="L43" i="193" s="1"/>
  <c r="GX103" i="6"/>
  <c r="GX105" i="6" s="1"/>
  <c r="GX183" i="6" s="1"/>
  <c r="HB103" i="6"/>
  <c r="HB105" i="6" s="1"/>
  <c r="HB183" i="6" s="1"/>
  <c r="HB187" i="6" s="1"/>
  <c r="C25" i="208" s="1"/>
  <c r="M27" i="184"/>
  <c r="M27" i="185"/>
  <c r="GY103" i="6"/>
  <c r="GY105" i="6" s="1"/>
  <c r="I29" i="206" s="1"/>
  <c r="HC103" i="6"/>
  <c r="HC105" i="6" s="1"/>
  <c r="HC183" i="6" s="1"/>
  <c r="HC187" i="6" s="1"/>
  <c r="M27" i="171"/>
  <c r="M27" i="175"/>
  <c r="HD103" i="6"/>
  <c r="HD105" i="6" s="1"/>
  <c r="D25" i="208" s="1"/>
  <c r="E23" i="220"/>
  <c r="N27" i="156"/>
  <c r="N27" i="159"/>
  <c r="N27" i="163"/>
  <c r="K40" i="148"/>
  <c r="K43" i="148" s="1"/>
  <c r="M27" i="148"/>
  <c r="M27" i="7"/>
  <c r="M27" i="117"/>
  <c r="M27" i="119"/>
  <c r="M27" i="123"/>
  <c r="M27" i="126"/>
  <c r="M27" i="131"/>
  <c r="M27" i="132"/>
  <c r="M27" i="140"/>
  <c r="H40" i="115"/>
  <c r="H43" i="115" s="1"/>
  <c r="L40" i="115"/>
  <c r="L43" i="115" s="1"/>
  <c r="N24" i="173"/>
  <c r="M24" i="177"/>
  <c r="M24" i="178"/>
  <c r="M24" i="182"/>
  <c r="M24" i="183"/>
  <c r="FU103" i="6"/>
  <c r="FU105" i="6" s="1"/>
  <c r="I26" i="206" s="1"/>
  <c r="FY103" i="6"/>
  <c r="FY105" i="6" s="1"/>
  <c r="FY183" i="6" s="1"/>
  <c r="FY187" i="6" s="1"/>
  <c r="N24" i="170"/>
  <c r="N24" i="164"/>
  <c r="FR103" i="6"/>
  <c r="FR105" i="6" s="1"/>
  <c r="FR183" i="6" s="1"/>
  <c r="FR187" i="6" s="1"/>
  <c r="FV103" i="6"/>
  <c r="FV105" i="6" s="1"/>
  <c r="FV183" i="6" s="1"/>
  <c r="FV187" i="6" s="1"/>
  <c r="FZ103" i="6"/>
  <c r="FZ105" i="6" s="1"/>
  <c r="FZ183" i="6" s="1"/>
  <c r="FZ187" i="6" s="1"/>
  <c r="M24" i="149"/>
  <c r="M24" i="151"/>
  <c r="M24" i="152"/>
  <c r="M24" i="154"/>
  <c r="M24" i="153"/>
  <c r="F40" i="149"/>
  <c r="M40" i="149" s="1"/>
  <c r="K40" i="149"/>
  <c r="K43" i="149" s="1"/>
  <c r="F26" i="206"/>
  <c r="FS183" i="6"/>
  <c r="M24" i="115"/>
  <c r="M24" i="116"/>
  <c r="M24" i="117"/>
  <c r="M24" i="124"/>
  <c r="M24" i="132"/>
  <c r="M24" i="133"/>
  <c r="M24" i="134"/>
  <c r="M24" i="141"/>
  <c r="M24" i="142"/>
  <c r="M24" i="144"/>
  <c r="DK175" i="6"/>
  <c r="DK179" i="6" s="1"/>
  <c r="DK185" i="6" s="1"/>
  <c r="DO175" i="6"/>
  <c r="DO179" i="6" s="1"/>
  <c r="DO185" i="6" s="1"/>
  <c r="DO187" i="6" s="1"/>
  <c r="DS175" i="6"/>
  <c r="DS179" i="6" s="1"/>
  <c r="DS185" i="6" s="1"/>
  <c r="N18" i="202"/>
  <c r="J20" i="206"/>
  <c r="DM179" i="6"/>
  <c r="DM185" i="6" s="1"/>
  <c r="N18" i="196"/>
  <c r="N18" i="197"/>
  <c r="N18" i="198"/>
  <c r="G40" i="198"/>
  <c r="G43" i="198" s="1"/>
  <c r="K40" i="198"/>
  <c r="K43" i="198" s="1"/>
  <c r="N18" i="190"/>
  <c r="N18" i="193"/>
  <c r="F40" i="187"/>
  <c r="F43" i="187" s="1"/>
  <c r="M43" i="187" s="1"/>
  <c r="M18" i="185"/>
  <c r="M18" i="187"/>
  <c r="DR103" i="6"/>
  <c r="DR105" i="6" s="1"/>
  <c r="D16" i="208" s="1"/>
  <c r="E14" i="220"/>
  <c r="M18" i="175"/>
  <c r="M18" i="177"/>
  <c r="M18" i="179"/>
  <c r="M18" i="183"/>
  <c r="DJ103" i="6"/>
  <c r="DJ105" i="6" s="1"/>
  <c r="DJ183" i="6" s="1"/>
  <c r="DN103" i="6"/>
  <c r="DN105" i="6" s="1"/>
  <c r="DN183" i="6" s="1"/>
  <c r="DN187" i="6" s="1"/>
  <c r="N18" i="161"/>
  <c r="N18" i="151"/>
  <c r="N18" i="155"/>
  <c r="N18" i="156"/>
  <c r="N18" i="158"/>
  <c r="I40" i="163"/>
  <c r="I43" i="163" s="1"/>
  <c r="N18" i="168"/>
  <c r="N18" i="169"/>
  <c r="I20" i="206"/>
  <c r="M18" i="130"/>
  <c r="M18" i="141"/>
  <c r="H40" i="147"/>
  <c r="H43" i="147" s="1"/>
  <c r="I40" i="144"/>
  <c r="I43" i="144" s="1"/>
  <c r="N12" i="202"/>
  <c r="N12" i="204"/>
  <c r="M12" i="203"/>
  <c r="M12" i="205"/>
  <c r="BC175" i="6"/>
  <c r="G14" i="206" s="1"/>
  <c r="N14" i="206" s="1"/>
  <c r="BG175" i="6"/>
  <c r="BG179" i="6" s="1"/>
  <c r="BG185" i="6" s="1"/>
  <c r="BK175" i="6"/>
  <c r="BK179" i="6" s="1"/>
  <c r="BK185" i="6" s="1"/>
  <c r="BD175" i="6"/>
  <c r="BD179" i="6" s="1"/>
  <c r="BD185" i="6" s="1"/>
  <c r="BH175" i="6"/>
  <c r="BH179" i="6" s="1"/>
  <c r="BH185" i="6" s="1"/>
  <c r="BI187" i="6"/>
  <c r="H40" i="198"/>
  <c r="H43" i="198" s="1"/>
  <c r="BE179" i="6"/>
  <c r="BE185" i="6" s="1"/>
  <c r="E40" i="197"/>
  <c r="E43" i="197" s="1"/>
  <c r="F40" i="195"/>
  <c r="F43" i="195" s="1"/>
  <c r="J40" i="195"/>
  <c r="J43" i="195" s="1"/>
  <c r="N12" i="191"/>
  <c r="L40" i="192"/>
  <c r="L43" i="192" s="1"/>
  <c r="M12" i="186"/>
  <c r="BE103" i="6"/>
  <c r="BE105" i="6" s="1"/>
  <c r="I14" i="206" s="1"/>
  <c r="BD103" i="6"/>
  <c r="BD105" i="6" s="1"/>
  <c r="BD183" i="6" s="1"/>
  <c r="BH103" i="6"/>
  <c r="BH105" i="6" s="1"/>
  <c r="BH183" i="6" s="1"/>
  <c r="BH187" i="6" s="1"/>
  <c r="C10" i="208" s="1"/>
  <c r="D40" i="172"/>
  <c r="D43" i="172" s="1"/>
  <c r="L40" i="172"/>
  <c r="L43" i="172" s="1"/>
  <c r="N12" i="162"/>
  <c r="D40" i="165"/>
  <c r="D43" i="165" s="1"/>
  <c r="BB103" i="6"/>
  <c r="BB105" i="6" s="1"/>
  <c r="BB183" i="6" s="1"/>
  <c r="BB187" i="6" s="1"/>
  <c r="BF103" i="6"/>
  <c r="BF105" i="6" s="1"/>
  <c r="BF183" i="6" s="1"/>
  <c r="BJ103" i="6"/>
  <c r="BJ105" i="6" s="1"/>
  <c r="D10" i="208" s="1"/>
  <c r="F40" i="151"/>
  <c r="M40" i="151" s="1"/>
  <c r="M12" i="155"/>
  <c r="BC103" i="6"/>
  <c r="BC105" i="6" s="1"/>
  <c r="BC183" i="6" s="1"/>
  <c r="BG103" i="6"/>
  <c r="BG105" i="6" s="1"/>
  <c r="BG183" i="6" s="1"/>
  <c r="BK103" i="6"/>
  <c r="BK105" i="6" s="1"/>
  <c r="BK183" i="6" s="1"/>
  <c r="M12" i="7"/>
  <c r="M12" i="118"/>
  <c r="M12" i="139"/>
  <c r="M12" i="144"/>
  <c r="N25" i="203"/>
  <c r="N25" i="205"/>
  <c r="N25" i="202"/>
  <c r="GC175" i="6"/>
  <c r="G27" i="206" s="1"/>
  <c r="GG175" i="6"/>
  <c r="GG179" i="6" s="1"/>
  <c r="GG185" i="6" s="1"/>
  <c r="GK175" i="6"/>
  <c r="GK179" i="6" s="1"/>
  <c r="GK185" i="6" s="1"/>
  <c r="M25" i="203"/>
  <c r="N25" i="204"/>
  <c r="G40" i="205"/>
  <c r="G43" i="205" s="1"/>
  <c r="G40" i="204"/>
  <c r="G43" i="204" s="1"/>
  <c r="K40" i="204"/>
  <c r="K43" i="204" s="1"/>
  <c r="M25" i="204"/>
  <c r="M25" i="205"/>
  <c r="K40" i="205"/>
  <c r="K43" i="205" s="1"/>
  <c r="GB175" i="6"/>
  <c r="GB179" i="6" s="1"/>
  <c r="GB185" i="6" s="1"/>
  <c r="GF175" i="6"/>
  <c r="GF179" i="6" s="1"/>
  <c r="GF185" i="6" s="1"/>
  <c r="GJ175" i="6"/>
  <c r="GJ179" i="6" s="1"/>
  <c r="GJ185" i="6" s="1"/>
  <c r="N25" i="198"/>
  <c r="N25" i="199"/>
  <c r="J40" i="199"/>
  <c r="J43" i="199" s="1"/>
  <c r="K40" i="199"/>
  <c r="K43" i="199" s="1"/>
  <c r="GD187" i="6"/>
  <c r="M25" i="190"/>
  <c r="M25" i="193"/>
  <c r="L40" i="190"/>
  <c r="L43" i="190" s="1"/>
  <c r="N25" i="189"/>
  <c r="GB103" i="6"/>
  <c r="GB105" i="6" s="1"/>
  <c r="GB183" i="6" s="1"/>
  <c r="GF103" i="6"/>
  <c r="GF105" i="6" s="1"/>
  <c r="GF183" i="6" s="1"/>
  <c r="GJ103" i="6"/>
  <c r="GJ105" i="6" s="1"/>
  <c r="D23" i="208" s="1"/>
  <c r="M25" i="184"/>
  <c r="L8" i="206"/>
  <c r="M25" i="173"/>
  <c r="M25" i="177"/>
  <c r="M25" i="178"/>
  <c r="M25" i="181"/>
  <c r="E24" i="220"/>
  <c r="K8" i="206"/>
  <c r="O8" i="206" s="1"/>
  <c r="N25" i="148"/>
  <c r="N25" i="152"/>
  <c r="N25" i="153"/>
  <c r="H40" i="165"/>
  <c r="H43" i="165" s="1"/>
  <c r="L40" i="165"/>
  <c r="L43" i="165" s="1"/>
  <c r="N25" i="149"/>
  <c r="N25" i="151"/>
  <c r="M25" i="151"/>
  <c r="N25" i="161"/>
  <c r="N25" i="156"/>
  <c r="N25" i="157"/>
  <c r="J40" i="159"/>
  <c r="J43" i="159" s="1"/>
  <c r="N25" i="155"/>
  <c r="G40" i="159"/>
  <c r="G43" i="159" s="1"/>
  <c r="K40" i="159"/>
  <c r="K43" i="159" s="1"/>
  <c r="N25" i="163"/>
  <c r="D40" i="168"/>
  <c r="D43" i="168" s="1"/>
  <c r="N25" i="154"/>
  <c r="M25" i="156"/>
  <c r="N25" i="159"/>
  <c r="M25" i="161"/>
  <c r="N25" i="164"/>
  <c r="N25" i="169"/>
  <c r="N25" i="160"/>
  <c r="N25" i="162"/>
  <c r="N25" i="165"/>
  <c r="N25" i="166"/>
  <c r="N25" i="168"/>
  <c r="N25" i="170"/>
  <c r="M25" i="152"/>
  <c r="M25" i="154"/>
  <c r="M25" i="153"/>
  <c r="H40" i="157"/>
  <c r="H43" i="157" s="1"/>
  <c r="M25" i="157"/>
  <c r="M25" i="163"/>
  <c r="K40" i="168"/>
  <c r="K43" i="168" s="1"/>
  <c r="J40" i="168"/>
  <c r="J43" i="168" s="1"/>
  <c r="M25" i="169"/>
  <c r="N25" i="158"/>
  <c r="E40" i="156"/>
  <c r="E43" i="156" s="1"/>
  <c r="I40" i="156"/>
  <c r="I43" i="156" s="1"/>
  <c r="GE183" i="6"/>
  <c r="I27" i="206"/>
  <c r="GK183" i="6"/>
  <c r="GJ183" i="6"/>
  <c r="K40" i="131"/>
  <c r="K43" i="131" s="1"/>
  <c r="M25" i="7"/>
  <c r="M25" i="117"/>
  <c r="M25" i="120"/>
  <c r="M25" i="125"/>
  <c r="L40" i="126"/>
  <c r="L43" i="126" s="1"/>
  <c r="M25" i="126"/>
  <c r="M25" i="129"/>
  <c r="M25" i="131"/>
  <c r="M25" i="144"/>
  <c r="M25" i="127"/>
  <c r="M25" i="133"/>
  <c r="M25" i="134"/>
  <c r="M25" i="142"/>
  <c r="M38" i="191"/>
  <c r="E40" i="193"/>
  <c r="E43" i="193" s="1"/>
  <c r="N38" i="189"/>
  <c r="M38" i="184"/>
  <c r="D40" i="188"/>
  <c r="D43" i="188" s="1"/>
  <c r="H40" i="188"/>
  <c r="H43" i="188" s="1"/>
  <c r="L40" i="188"/>
  <c r="L43" i="188" s="1"/>
  <c r="K40" i="188"/>
  <c r="K43" i="188" s="1"/>
  <c r="L40" i="186"/>
  <c r="L43" i="186" s="1"/>
  <c r="L40" i="174"/>
  <c r="L43" i="174" s="1"/>
  <c r="LI103" i="6"/>
  <c r="LI105" i="6" s="1"/>
  <c r="LI183" i="6" s="1"/>
  <c r="LI187" i="6" s="1"/>
  <c r="M38" i="175"/>
  <c r="M38" i="180"/>
  <c r="M38" i="181"/>
  <c r="M38" i="182"/>
  <c r="E34" i="220"/>
  <c r="LE103" i="6"/>
  <c r="LE105" i="6" s="1"/>
  <c r="I40" i="206" s="1"/>
  <c r="LF103" i="6"/>
  <c r="LF105" i="6" s="1"/>
  <c r="LF183" i="6" s="1"/>
  <c r="LF187" i="6" s="1"/>
  <c r="LC103" i="6"/>
  <c r="LC105" i="6" s="1"/>
  <c r="F40" i="206" s="1"/>
  <c r="LG103" i="6"/>
  <c r="LG105" i="6" s="1"/>
  <c r="LG183" i="6" s="1"/>
  <c r="LG187" i="6" s="1"/>
  <c r="LK103" i="6"/>
  <c r="LK105" i="6" s="1"/>
  <c r="E36" i="208" s="1"/>
  <c r="D40" i="175"/>
  <c r="D43" i="175" s="1"/>
  <c r="I40" i="175"/>
  <c r="I43" i="175" s="1"/>
  <c r="N38" i="160"/>
  <c r="N38" i="162"/>
  <c r="N38" i="163"/>
  <c r="L40" i="148"/>
  <c r="L43" i="148" s="1"/>
  <c r="G40" i="161"/>
  <c r="G43" i="161" s="1"/>
  <c r="LD103" i="6"/>
  <c r="LD105" i="6" s="1"/>
  <c r="LD183" i="6" s="1"/>
  <c r="LD187" i="6" s="1"/>
  <c r="LH103" i="6"/>
  <c r="LH105" i="6" s="1"/>
  <c r="LH183" i="6" s="1"/>
  <c r="LH187" i="6" s="1"/>
  <c r="C36" i="208" s="1"/>
  <c r="I40" i="152"/>
  <c r="I43" i="152" s="1"/>
  <c r="M38" i="154"/>
  <c r="M38" i="155"/>
  <c r="D40" i="157"/>
  <c r="D43" i="157" s="1"/>
  <c r="I40" i="157"/>
  <c r="I43" i="157" s="1"/>
  <c r="M38" i="158"/>
  <c r="M38" i="161"/>
  <c r="G40" i="168"/>
  <c r="G43" i="168" s="1"/>
  <c r="I40" i="170"/>
  <c r="I43" i="170" s="1"/>
  <c r="N38" i="159"/>
  <c r="N38" i="168"/>
  <c r="K40" i="161"/>
  <c r="K43" i="161" s="1"/>
  <c r="J40" i="162"/>
  <c r="J43" i="162" s="1"/>
  <c r="LE183" i="6"/>
  <c r="LE187" i="6" s="1"/>
  <c r="N38" i="128"/>
  <c r="N38" i="146"/>
  <c r="M38" i="120"/>
  <c r="M38" i="125"/>
  <c r="M38" i="129"/>
  <c r="M38" i="130"/>
  <c r="F40" i="131"/>
  <c r="M40" i="131" s="1"/>
  <c r="M38" i="132"/>
  <c r="M38" i="139"/>
  <c r="M38" i="7"/>
  <c r="M38" i="117"/>
  <c r="M38" i="123"/>
  <c r="M38" i="124"/>
  <c r="M38" i="131"/>
  <c r="M38" i="140"/>
  <c r="N34" i="202"/>
  <c r="N34" i="203"/>
  <c r="N34" i="205"/>
  <c r="N34" i="204"/>
  <c r="JQ175" i="6"/>
  <c r="JQ179" i="6" s="1"/>
  <c r="JQ185" i="6" s="1"/>
  <c r="JU175" i="6"/>
  <c r="JU179" i="6" s="1"/>
  <c r="JU185" i="6" s="1"/>
  <c r="N34" i="197"/>
  <c r="N34" i="198"/>
  <c r="K40" i="195"/>
  <c r="K43" i="195" s="1"/>
  <c r="M34" i="195"/>
  <c r="E40" i="196"/>
  <c r="E43" i="196" s="1"/>
  <c r="I40" i="196"/>
  <c r="I43" i="196" s="1"/>
  <c r="G40" i="197"/>
  <c r="G43" i="197" s="1"/>
  <c r="F40" i="196"/>
  <c r="F43" i="196" s="1"/>
  <c r="M34" i="192"/>
  <c r="JP103" i="6"/>
  <c r="JP105" i="6" s="1"/>
  <c r="JP183" i="6" s="1"/>
  <c r="N34" i="184"/>
  <c r="F40" i="184"/>
  <c r="M40" i="184" s="1"/>
  <c r="N34" i="185"/>
  <c r="G40" i="188"/>
  <c r="G43" i="188" s="1"/>
  <c r="N34" i="188"/>
  <c r="N34" i="189"/>
  <c r="I40" i="187"/>
  <c r="I43" i="187" s="1"/>
  <c r="G40" i="189"/>
  <c r="G43" i="189" s="1"/>
  <c r="K40" i="189"/>
  <c r="K43" i="189" s="1"/>
  <c r="H40" i="185"/>
  <c r="H43" i="185" s="1"/>
  <c r="M34" i="188"/>
  <c r="E33" i="220"/>
  <c r="E40" i="183"/>
  <c r="E43" i="183" s="1"/>
  <c r="J40" i="183"/>
  <c r="J43" i="183" s="1"/>
  <c r="JQ103" i="6"/>
  <c r="JQ105" i="6" s="1"/>
  <c r="JQ183" i="6" s="1"/>
  <c r="JU103" i="6"/>
  <c r="JU105" i="6" s="1"/>
  <c r="JU183" i="6" s="1"/>
  <c r="N34" i="171"/>
  <c r="JN103" i="6"/>
  <c r="JN105" i="6" s="1"/>
  <c r="JN183" i="6" s="1"/>
  <c r="JN187" i="6" s="1"/>
  <c r="JR103" i="6"/>
  <c r="JR105" i="6" s="1"/>
  <c r="JR183" i="6" s="1"/>
  <c r="JR187" i="6" s="1"/>
  <c r="JV103" i="6"/>
  <c r="JV105" i="6" s="1"/>
  <c r="JV183" i="6" s="1"/>
  <c r="N34" i="172"/>
  <c r="F33" i="220"/>
  <c r="M34" i="173"/>
  <c r="N34" i="176"/>
  <c r="N34" i="182"/>
  <c r="E30" i="220"/>
  <c r="F40" i="183"/>
  <c r="M40" i="183" s="1"/>
  <c r="JS103" i="6"/>
  <c r="JS105" i="6" s="1"/>
  <c r="JS183" i="6" s="1"/>
  <c r="JW103" i="6"/>
  <c r="JW105" i="6" s="1"/>
  <c r="JW183" i="6" s="1"/>
  <c r="JW187" i="6" s="1"/>
  <c r="JT103" i="6"/>
  <c r="JT105" i="6" s="1"/>
  <c r="JT183" i="6" s="1"/>
  <c r="JT187" i="6" s="1"/>
  <c r="C32" i="208" s="1"/>
  <c r="H40" i="172"/>
  <c r="H43" i="172" s="1"/>
  <c r="M34" i="172"/>
  <c r="M34" i="175"/>
  <c r="M34" i="176"/>
  <c r="M34" i="178"/>
  <c r="M34" i="182"/>
  <c r="M34" i="183"/>
  <c r="JO103" i="6"/>
  <c r="JO105" i="6" s="1"/>
  <c r="F36" i="206" s="1"/>
  <c r="N34" i="158"/>
  <c r="N34" i="161"/>
  <c r="N34" i="163"/>
  <c r="N34" i="169"/>
  <c r="N34" i="170"/>
  <c r="J40" i="169"/>
  <c r="J43" i="169" s="1"/>
  <c r="F40" i="148"/>
  <c r="F43" i="148" s="1"/>
  <c r="M43" i="148" s="1"/>
  <c r="K40" i="151"/>
  <c r="K43" i="151" s="1"/>
  <c r="D40" i="163"/>
  <c r="D43" i="163" s="1"/>
  <c r="L40" i="163"/>
  <c r="L43" i="163" s="1"/>
  <c r="L40" i="164"/>
  <c r="L43" i="164" s="1"/>
  <c r="G40" i="165"/>
  <c r="G43" i="165" s="1"/>
  <c r="I40" i="166"/>
  <c r="I43" i="166" s="1"/>
  <c r="D32" i="208"/>
  <c r="N34" i="146"/>
  <c r="M34" i="7"/>
  <c r="M34" i="119"/>
  <c r="G40" i="128"/>
  <c r="G43" i="128" s="1"/>
  <c r="M34" i="129"/>
  <c r="J40" i="139"/>
  <c r="J43" i="139" s="1"/>
  <c r="L40" i="142"/>
  <c r="L43" i="142" s="1"/>
  <c r="M34" i="143"/>
  <c r="M34" i="145"/>
  <c r="M34" i="147"/>
  <c r="N34" i="134"/>
  <c r="D40" i="120"/>
  <c r="D43" i="120" s="1"/>
  <c r="I40" i="120"/>
  <c r="I43" i="120" s="1"/>
  <c r="K40" i="127"/>
  <c r="K43" i="127" s="1"/>
  <c r="D40" i="132"/>
  <c r="D43" i="132" s="1"/>
  <c r="N11" i="203"/>
  <c r="AS175" i="6"/>
  <c r="AS179" i="6" s="1"/>
  <c r="AS185" i="6" s="1"/>
  <c r="AW175" i="6"/>
  <c r="AW179" i="6" s="1"/>
  <c r="AW185" i="6" s="1"/>
  <c r="BA175" i="6"/>
  <c r="BA179" i="6" s="1"/>
  <c r="BA185" i="6" s="1"/>
  <c r="N11" i="204"/>
  <c r="AU179" i="6"/>
  <c r="AU185" i="6" s="1"/>
  <c r="N11" i="197"/>
  <c r="LV162" i="6"/>
  <c r="L40" i="191"/>
  <c r="L43" i="191" s="1"/>
  <c r="K40" i="190"/>
  <c r="K43" i="190" s="1"/>
  <c r="E40" i="190"/>
  <c r="E43" i="190" s="1"/>
  <c r="D40" i="191"/>
  <c r="D43" i="191" s="1"/>
  <c r="I40" i="191"/>
  <c r="I43" i="191" s="1"/>
  <c r="K40" i="191"/>
  <c r="K43" i="191" s="1"/>
  <c r="K40" i="192"/>
  <c r="K43" i="192" s="1"/>
  <c r="NI102" i="6"/>
  <c r="L40" i="184"/>
  <c r="L43" i="184" s="1"/>
  <c r="K40" i="185"/>
  <c r="K43" i="185" s="1"/>
  <c r="L40" i="185"/>
  <c r="L43" i="185" s="1"/>
  <c r="K40" i="186"/>
  <c r="K43" i="186" s="1"/>
  <c r="E40" i="187"/>
  <c r="E43" i="187" s="1"/>
  <c r="K40" i="187"/>
  <c r="K43" i="187" s="1"/>
  <c r="AZ103" i="6"/>
  <c r="AZ105" i="6" s="1"/>
  <c r="AZ183" i="6" s="1"/>
  <c r="AZ187" i="6" s="1"/>
  <c r="D40" i="184"/>
  <c r="D43" i="184" s="1"/>
  <c r="M11" i="185"/>
  <c r="L40" i="187"/>
  <c r="L43" i="187" s="1"/>
  <c r="AS103" i="6"/>
  <c r="AS105" i="6" s="1"/>
  <c r="AS183" i="6" s="1"/>
  <c r="AW103" i="6"/>
  <c r="AW105" i="6" s="1"/>
  <c r="AW183" i="6" s="1"/>
  <c r="BA103" i="6"/>
  <c r="BA105" i="6" s="1"/>
  <c r="E9" i="208" s="1"/>
  <c r="K40" i="184"/>
  <c r="K43" i="184" s="1"/>
  <c r="D40" i="186"/>
  <c r="D43" i="186" s="1"/>
  <c r="L40" i="189"/>
  <c r="L43" i="189" s="1"/>
  <c r="I40" i="182"/>
  <c r="I43" i="182" s="1"/>
  <c r="AT103" i="6"/>
  <c r="AT105" i="6" s="1"/>
  <c r="AT183" i="6" s="1"/>
  <c r="AT187" i="6" s="1"/>
  <c r="AX103" i="6"/>
  <c r="AX105" i="6" s="1"/>
  <c r="AX183" i="6" s="1"/>
  <c r="AX187" i="6" s="1"/>
  <c r="C9" i="208" s="1"/>
  <c r="N11" i="178"/>
  <c r="N11" i="181"/>
  <c r="AU103" i="6"/>
  <c r="AU105" i="6" s="1"/>
  <c r="AU183" i="6" s="1"/>
  <c r="AU187" i="6" s="1"/>
  <c r="AY103" i="6"/>
  <c r="AY105" i="6" s="1"/>
  <c r="AY183" i="6" s="1"/>
  <c r="AY187" i="6" s="1"/>
  <c r="E40" i="174"/>
  <c r="E43" i="174" s="1"/>
  <c r="N11" i="174"/>
  <c r="N11" i="175"/>
  <c r="N11" i="177"/>
  <c r="N11" i="172"/>
  <c r="H40" i="176"/>
  <c r="H43" i="176" s="1"/>
  <c r="L40" i="176"/>
  <c r="L43" i="176" s="1"/>
  <c r="K40" i="180"/>
  <c r="K43" i="180" s="1"/>
  <c r="H98" i="1"/>
  <c r="N39" i="214" s="1"/>
  <c r="K39" i="214" s="1"/>
  <c r="D40" i="173"/>
  <c r="D43" i="173" s="1"/>
  <c r="F40" i="175"/>
  <c r="F43" i="175" s="1"/>
  <c r="K40" i="175"/>
  <c r="K43" i="175" s="1"/>
  <c r="E40" i="175"/>
  <c r="E43" i="175" s="1"/>
  <c r="E40" i="179"/>
  <c r="E43" i="179" s="1"/>
  <c r="J40" i="179"/>
  <c r="J43" i="179" s="1"/>
  <c r="H40" i="180"/>
  <c r="H43" i="180" s="1"/>
  <c r="L40" i="180"/>
  <c r="L43" i="180" s="1"/>
  <c r="E40" i="182"/>
  <c r="E43" i="182" s="1"/>
  <c r="H108" i="1"/>
  <c r="N45" i="214" s="1"/>
  <c r="K45" i="214" s="1"/>
  <c r="H40" i="171"/>
  <c r="H43" i="171" s="1"/>
  <c r="M11" i="174"/>
  <c r="E40" i="176"/>
  <c r="E43" i="176" s="1"/>
  <c r="J40" i="176"/>
  <c r="J43" i="176" s="1"/>
  <c r="J40" i="178"/>
  <c r="J43" i="178" s="1"/>
  <c r="M11" i="180"/>
  <c r="I40" i="180"/>
  <c r="I43" i="180" s="1"/>
  <c r="K40" i="171"/>
  <c r="K43" i="171" s="1"/>
  <c r="F40" i="173"/>
  <c r="M40" i="173" s="1"/>
  <c r="E40" i="173"/>
  <c r="E43" i="173" s="1"/>
  <c r="L40" i="175"/>
  <c r="L43" i="175" s="1"/>
  <c r="M11" i="175"/>
  <c r="H40" i="177"/>
  <c r="H43" i="177" s="1"/>
  <c r="L40" i="177"/>
  <c r="L43" i="177" s="1"/>
  <c r="H40" i="182"/>
  <c r="H43" i="182" s="1"/>
  <c r="N11" i="166"/>
  <c r="L40" i="167"/>
  <c r="L43" i="167" s="1"/>
  <c r="N11" i="170"/>
  <c r="D40" i="151"/>
  <c r="D43" i="151" s="1"/>
  <c r="D40" i="155"/>
  <c r="D43" i="155" s="1"/>
  <c r="E40" i="157"/>
  <c r="E43" i="157" s="1"/>
  <c r="E40" i="160"/>
  <c r="E43" i="160" s="1"/>
  <c r="D40" i="167"/>
  <c r="D43" i="167" s="1"/>
  <c r="M11" i="152"/>
  <c r="J40" i="153"/>
  <c r="J43" i="153" s="1"/>
  <c r="E40" i="153"/>
  <c r="E43" i="153" s="1"/>
  <c r="I40" i="155"/>
  <c r="I43" i="155" s="1"/>
  <c r="M11" i="156"/>
  <c r="H40" i="159"/>
  <c r="H43" i="159" s="1"/>
  <c r="D40" i="161"/>
  <c r="D43" i="161" s="1"/>
  <c r="H40" i="161"/>
  <c r="H43" i="161" s="1"/>
  <c r="L40" i="161"/>
  <c r="L43" i="161" s="1"/>
  <c r="M11" i="163"/>
  <c r="D40" i="164"/>
  <c r="D43" i="164" s="1"/>
  <c r="H40" i="164"/>
  <c r="H43" i="164" s="1"/>
  <c r="J40" i="170"/>
  <c r="J43" i="170" s="1"/>
  <c r="H40" i="153"/>
  <c r="H43" i="153" s="1"/>
  <c r="J40" i="157"/>
  <c r="J43" i="157" s="1"/>
  <c r="N11" i="158"/>
  <c r="H40" i="167"/>
  <c r="H43" i="167" s="1"/>
  <c r="I40" i="153"/>
  <c r="I43" i="153" s="1"/>
  <c r="I40" i="154"/>
  <c r="I43" i="154" s="1"/>
  <c r="K40" i="153"/>
  <c r="K43" i="153" s="1"/>
  <c r="K40" i="155"/>
  <c r="K43" i="155" s="1"/>
  <c r="D40" i="159"/>
  <c r="D43" i="159" s="1"/>
  <c r="E40" i="159"/>
  <c r="E43" i="159" s="1"/>
  <c r="I40" i="159"/>
  <c r="I43" i="159" s="1"/>
  <c r="E40" i="163"/>
  <c r="E43" i="163" s="1"/>
  <c r="G40" i="170"/>
  <c r="G43" i="170" s="1"/>
  <c r="K40" i="170"/>
  <c r="K43" i="170" s="1"/>
  <c r="L40" i="7"/>
  <c r="L43" i="7" s="1"/>
  <c r="N11" i="119"/>
  <c r="N11" i="130"/>
  <c r="N11" i="132"/>
  <c r="N11" i="135"/>
  <c r="N11" i="136"/>
  <c r="E40" i="138"/>
  <c r="E43" i="138" s="1"/>
  <c r="J40" i="138"/>
  <c r="J43" i="138" s="1"/>
  <c r="N11" i="143"/>
  <c r="L40" i="124"/>
  <c r="L43" i="124" s="1"/>
  <c r="D40" i="125"/>
  <c r="D43" i="125" s="1"/>
  <c r="F40" i="127"/>
  <c r="M40" i="127" s="1"/>
  <c r="M11" i="131"/>
  <c r="M11" i="141"/>
  <c r="M11" i="145"/>
  <c r="D40" i="146"/>
  <c r="D43" i="146" s="1"/>
  <c r="M11" i="147"/>
  <c r="I40" i="117"/>
  <c r="I43" i="117" s="1"/>
  <c r="K40" i="123"/>
  <c r="K43" i="123" s="1"/>
  <c r="E40" i="129"/>
  <c r="E43" i="129" s="1"/>
  <c r="J40" i="129"/>
  <c r="J43" i="129" s="1"/>
  <c r="K40" i="141"/>
  <c r="K43" i="141" s="1"/>
  <c r="D40" i="143"/>
  <c r="D43" i="143" s="1"/>
  <c r="I40" i="143"/>
  <c r="I43" i="143" s="1"/>
  <c r="D40" i="197"/>
  <c r="D43" i="197" s="1"/>
  <c r="D40" i="204"/>
  <c r="D43" i="204" s="1"/>
  <c r="H40" i="204"/>
  <c r="H43" i="204" s="1"/>
  <c r="L40" i="204"/>
  <c r="L43" i="204" s="1"/>
  <c r="N16" i="204"/>
  <c r="M16" i="202"/>
  <c r="D40" i="203"/>
  <c r="D43" i="203" s="1"/>
  <c r="H40" i="203"/>
  <c r="H43" i="203" s="1"/>
  <c r="L40" i="203"/>
  <c r="L43" i="203" s="1"/>
  <c r="N16" i="203"/>
  <c r="CS179" i="6"/>
  <c r="CS185" i="6" s="1"/>
  <c r="E40" i="202"/>
  <c r="E43" i="202" s="1"/>
  <c r="F40" i="202"/>
  <c r="F43" i="202" s="1"/>
  <c r="M43" i="202" s="1"/>
  <c r="J40" i="202"/>
  <c r="J43" i="202" s="1"/>
  <c r="E40" i="203"/>
  <c r="E43" i="203" s="1"/>
  <c r="I40" i="203"/>
  <c r="I43" i="203" s="1"/>
  <c r="I40" i="202"/>
  <c r="I43" i="202" s="1"/>
  <c r="F40" i="205"/>
  <c r="M40" i="205" s="1"/>
  <c r="J40" i="205"/>
  <c r="J43" i="205" s="1"/>
  <c r="ME102" i="6"/>
  <c r="I40" i="190"/>
  <c r="I43" i="190" s="1"/>
  <c r="E40" i="191"/>
  <c r="E43" i="191" s="1"/>
  <c r="I40" i="192"/>
  <c r="I43" i="192" s="1"/>
  <c r="F40" i="193"/>
  <c r="F43" i="193" s="1"/>
  <c r="F40" i="191"/>
  <c r="F43" i="191" s="1"/>
  <c r="E40" i="192"/>
  <c r="E43" i="192" s="1"/>
  <c r="H40" i="193"/>
  <c r="H43" i="193" s="1"/>
  <c r="M16" i="193"/>
  <c r="MD102" i="6"/>
  <c r="H40" i="191"/>
  <c r="H43" i="191" s="1"/>
  <c r="F40" i="192"/>
  <c r="F43" i="192" s="1"/>
  <c r="M43" i="192" s="1"/>
  <c r="D40" i="193"/>
  <c r="D43" i="193" s="1"/>
  <c r="I40" i="193"/>
  <c r="I43" i="193" s="1"/>
  <c r="K40" i="193"/>
  <c r="K43" i="193" s="1"/>
  <c r="D40" i="185"/>
  <c r="D43" i="185" s="1"/>
  <c r="N16" i="186"/>
  <c r="MB95" i="6"/>
  <c r="NF88" i="6"/>
  <c r="H114" i="1" s="1"/>
  <c r="LX95" i="6"/>
  <c r="E40" i="185"/>
  <c r="E43" i="185" s="1"/>
  <c r="E40" i="186"/>
  <c r="E43" i="186" s="1"/>
  <c r="MC95" i="6"/>
  <c r="NG88" i="6"/>
  <c r="NG95" i="6" s="1"/>
  <c r="LY95" i="6"/>
  <c r="F40" i="189"/>
  <c r="M40" i="189" s="1"/>
  <c r="J40" i="189"/>
  <c r="J43" i="189" s="1"/>
  <c r="N16" i="172"/>
  <c r="F105" i="1"/>
  <c r="K105" i="1" s="1"/>
  <c r="D40" i="171"/>
  <c r="D43" i="171" s="1"/>
  <c r="I40" i="171"/>
  <c r="I43" i="171" s="1"/>
  <c r="E15" i="220"/>
  <c r="E40" i="171"/>
  <c r="E43" i="171" s="1"/>
  <c r="M16" i="174"/>
  <c r="J40" i="177"/>
  <c r="J43" i="177" s="1"/>
  <c r="M16" i="179"/>
  <c r="M16" i="180"/>
  <c r="D40" i="181"/>
  <c r="D43" i="181" s="1"/>
  <c r="CR103" i="6"/>
  <c r="CR105" i="6" s="1"/>
  <c r="CR183" i="6" s="1"/>
  <c r="CR187" i="6" s="1"/>
  <c r="CV103" i="6"/>
  <c r="CV105" i="6" s="1"/>
  <c r="CV183" i="6" s="1"/>
  <c r="K40" i="172"/>
  <c r="K43" i="172" s="1"/>
  <c r="H40" i="173"/>
  <c r="H43" i="173" s="1"/>
  <c r="K40" i="176"/>
  <c r="K43" i="176" s="1"/>
  <c r="K40" i="177"/>
  <c r="K43" i="177" s="1"/>
  <c r="H40" i="178"/>
  <c r="H43" i="178" s="1"/>
  <c r="L40" i="178"/>
  <c r="L43" i="178" s="1"/>
  <c r="N16" i="163"/>
  <c r="CS103" i="6"/>
  <c r="CS105" i="6" s="1"/>
  <c r="CS183" i="6" s="1"/>
  <c r="CW103" i="6"/>
  <c r="CW105" i="6" s="1"/>
  <c r="CW183" i="6" s="1"/>
  <c r="CW187" i="6" s="1"/>
  <c r="E40" i="152"/>
  <c r="E43" i="152" s="1"/>
  <c r="E40" i="155"/>
  <c r="E43" i="155" s="1"/>
  <c r="N16" i="157"/>
  <c r="D40" i="166"/>
  <c r="D43" i="166" s="1"/>
  <c r="H40" i="166"/>
  <c r="H43" i="166" s="1"/>
  <c r="L40" i="166"/>
  <c r="L43" i="166" s="1"/>
  <c r="N16" i="167"/>
  <c r="CP103" i="6"/>
  <c r="CP105" i="6" s="1"/>
  <c r="CP183" i="6" s="1"/>
  <c r="CP187" i="6" s="1"/>
  <c r="MZ66" i="6"/>
  <c r="ND66" i="6"/>
  <c r="E40" i="154"/>
  <c r="E43" i="154" s="1"/>
  <c r="D40" i="160"/>
  <c r="D43" i="160" s="1"/>
  <c r="L40" i="160"/>
  <c r="L43" i="160" s="1"/>
  <c r="E40" i="166"/>
  <c r="E43" i="166" s="1"/>
  <c r="I40" i="167"/>
  <c r="I43" i="167" s="1"/>
  <c r="CQ103" i="6"/>
  <c r="CQ105" i="6" s="1"/>
  <c r="F18" i="206" s="1"/>
  <c r="CU103" i="6"/>
  <c r="CU105" i="6" s="1"/>
  <c r="CU183" i="6" s="1"/>
  <c r="CY103" i="6"/>
  <c r="CY105" i="6" s="1"/>
  <c r="CY183" i="6" s="1"/>
  <c r="CY187" i="6" s="1"/>
  <c r="E40" i="148"/>
  <c r="E43" i="148" s="1"/>
  <c r="J40" i="148"/>
  <c r="J43" i="148" s="1"/>
  <c r="E40" i="158"/>
  <c r="E43" i="158" s="1"/>
  <c r="I40" i="158"/>
  <c r="I43" i="158" s="1"/>
  <c r="I40" i="160"/>
  <c r="I43" i="160" s="1"/>
  <c r="J40" i="161"/>
  <c r="J43" i="161" s="1"/>
  <c r="E40" i="162"/>
  <c r="E43" i="162" s="1"/>
  <c r="I40" i="162"/>
  <c r="I43" i="162" s="1"/>
  <c r="E40" i="164"/>
  <c r="E43" i="164" s="1"/>
  <c r="I40" i="164"/>
  <c r="I43" i="164" s="1"/>
  <c r="K40" i="165"/>
  <c r="K43" i="165" s="1"/>
  <c r="E40" i="167"/>
  <c r="E43" i="167" s="1"/>
  <c r="N16" i="128"/>
  <c r="N16" i="134"/>
  <c r="N16" i="135"/>
  <c r="N16" i="146"/>
  <c r="F55" i="1"/>
  <c r="K55" i="1" s="1"/>
  <c r="D40" i="116"/>
  <c r="D43" i="116" s="1"/>
  <c r="H40" i="116"/>
  <c r="H43" i="116" s="1"/>
  <c r="M16" i="117"/>
  <c r="M16" i="119"/>
  <c r="M16" i="120"/>
  <c r="H40" i="121"/>
  <c r="H43" i="121" s="1"/>
  <c r="L40" i="121"/>
  <c r="L43" i="121" s="1"/>
  <c r="M16" i="123"/>
  <c r="H40" i="129"/>
  <c r="H43" i="129" s="1"/>
  <c r="L40" i="129"/>
  <c r="L43" i="129" s="1"/>
  <c r="M16" i="132"/>
  <c r="D40" i="140"/>
  <c r="D43" i="140" s="1"/>
  <c r="I40" i="140"/>
  <c r="I43" i="140" s="1"/>
  <c r="M16" i="143"/>
  <c r="M16" i="144"/>
  <c r="M16" i="145"/>
  <c r="M16" i="118"/>
  <c r="M16" i="124"/>
  <c r="M16" i="126"/>
  <c r="M16" i="133"/>
  <c r="M16" i="142"/>
  <c r="M16" i="147"/>
  <c r="ME162" i="6"/>
  <c r="N9" i="199"/>
  <c r="N9" i="192"/>
  <c r="N9" i="193"/>
  <c r="LZ102" i="6"/>
  <c r="MA102" i="6"/>
  <c r="LZ162" i="6"/>
  <c r="N9" i="198"/>
  <c r="M9" i="199"/>
  <c r="ND162" i="6"/>
  <c r="MZ157" i="6"/>
  <c r="MZ162" i="6" s="1"/>
  <c r="N9" i="197"/>
  <c r="F40" i="199"/>
  <c r="F43" i="199" s="1"/>
  <c r="MD174" i="6"/>
  <c r="M9" i="205"/>
  <c r="N9" i="203"/>
  <c r="M9" i="203"/>
  <c r="LV174" i="6"/>
  <c r="LZ174" i="6"/>
  <c r="LZ175" i="6" s="1"/>
  <c r="LZ179" i="6" s="1"/>
  <c r="LZ185" i="6" s="1"/>
  <c r="MZ170" i="6"/>
  <c r="MZ174" i="6" s="1"/>
  <c r="N9" i="205"/>
  <c r="ND170" i="6"/>
  <c r="ND174" i="6" s="1"/>
  <c r="AA179" i="6"/>
  <c r="AA185" i="6" s="1"/>
  <c r="G40" i="202"/>
  <c r="G43" i="202" s="1"/>
  <c r="K40" i="202"/>
  <c r="K43" i="202" s="1"/>
  <c r="G40" i="203"/>
  <c r="G43" i="203" s="1"/>
  <c r="K40" i="203"/>
  <c r="K43" i="203" s="1"/>
  <c r="N9" i="204"/>
  <c r="F40" i="204"/>
  <c r="F43" i="204" s="1"/>
  <c r="M43" i="204" s="1"/>
  <c r="J40" i="204"/>
  <c r="J43" i="204" s="1"/>
  <c r="D40" i="205"/>
  <c r="D43" i="205" s="1"/>
  <c r="H40" i="205"/>
  <c r="H43" i="205" s="1"/>
  <c r="L40" i="205"/>
  <c r="L43" i="205" s="1"/>
  <c r="LY174" i="6"/>
  <c r="MC174" i="6"/>
  <c r="D40" i="202"/>
  <c r="D43" i="202" s="1"/>
  <c r="H40" i="202"/>
  <c r="H43" i="202" s="1"/>
  <c r="L40" i="202"/>
  <c r="L43" i="202" s="1"/>
  <c r="E40" i="205"/>
  <c r="E43" i="205" s="1"/>
  <c r="I40" i="205"/>
  <c r="I43" i="205" s="1"/>
  <c r="AF175" i="6"/>
  <c r="AF179" i="6" s="1"/>
  <c r="AF185" i="6" s="1"/>
  <c r="LW174" i="6"/>
  <c r="MA174" i="6"/>
  <c r="ME174" i="6"/>
  <c r="N9" i="202"/>
  <c r="J40" i="203"/>
  <c r="J43" i="203" s="1"/>
  <c r="E40" i="204"/>
  <c r="E43" i="204" s="1"/>
  <c r="I40" i="204"/>
  <c r="I43" i="204" s="1"/>
  <c r="N9" i="195"/>
  <c r="N9" i="196"/>
  <c r="J40" i="196"/>
  <c r="J43" i="196" s="1"/>
  <c r="K40" i="197"/>
  <c r="K43" i="197" s="1"/>
  <c r="E40" i="199"/>
  <c r="E43" i="199" s="1"/>
  <c r="I40" i="199"/>
  <c r="I43" i="199" s="1"/>
  <c r="NI157" i="6"/>
  <c r="NI162" i="6" s="1"/>
  <c r="MD162" i="6"/>
  <c r="G40" i="195"/>
  <c r="G43" i="195" s="1"/>
  <c r="G40" i="196"/>
  <c r="G43" i="196" s="1"/>
  <c r="K40" i="196"/>
  <c r="K43" i="196" s="1"/>
  <c r="D40" i="198"/>
  <c r="D43" i="198" s="1"/>
  <c r="L40" i="198"/>
  <c r="L43" i="198" s="1"/>
  <c r="NG162" i="6"/>
  <c r="D40" i="195"/>
  <c r="D43" i="195" s="1"/>
  <c r="H40" i="195"/>
  <c r="H43" i="195" s="1"/>
  <c r="L40" i="195"/>
  <c r="L43" i="195" s="1"/>
  <c r="D40" i="196"/>
  <c r="D43" i="196" s="1"/>
  <c r="H40" i="196"/>
  <c r="H43" i="196" s="1"/>
  <c r="I40" i="197"/>
  <c r="I43" i="197" s="1"/>
  <c r="E40" i="198"/>
  <c r="E43" i="198" s="1"/>
  <c r="I40" i="198"/>
  <c r="I43" i="198" s="1"/>
  <c r="G40" i="199"/>
  <c r="G43" i="199" s="1"/>
  <c r="M9" i="195"/>
  <c r="E40" i="195"/>
  <c r="E43" i="195" s="1"/>
  <c r="I40" i="195"/>
  <c r="I43" i="195" s="1"/>
  <c r="M9" i="196"/>
  <c r="F40" i="197"/>
  <c r="J40" i="197"/>
  <c r="J43" i="197" s="1"/>
  <c r="F40" i="198"/>
  <c r="M40" i="198" s="1"/>
  <c r="J40" i="198"/>
  <c r="J43" i="198" s="1"/>
  <c r="D40" i="199"/>
  <c r="D43" i="199" s="1"/>
  <c r="H40" i="199"/>
  <c r="H43" i="199" s="1"/>
  <c r="L40" i="199"/>
  <c r="L43" i="199" s="1"/>
  <c r="J40" i="192"/>
  <c r="J43" i="192" s="1"/>
  <c r="LW102" i="6"/>
  <c r="H40" i="190"/>
  <c r="H43" i="190" s="1"/>
  <c r="AC103" i="6"/>
  <c r="AC105" i="6" s="1"/>
  <c r="AC183" i="6" s="1"/>
  <c r="AC187" i="6" s="1"/>
  <c r="N9" i="190"/>
  <c r="J40" i="190"/>
  <c r="J43" i="190" s="1"/>
  <c r="N9" i="191"/>
  <c r="J40" i="191"/>
  <c r="J43" i="191" s="1"/>
  <c r="M9" i="192"/>
  <c r="M9" i="193"/>
  <c r="ND97" i="6"/>
  <c r="ND102" i="6" s="1"/>
  <c r="J40" i="193"/>
  <c r="J43" i="193" s="1"/>
  <c r="Y103" i="6"/>
  <c r="Y105" i="6" s="1"/>
  <c r="Y183" i="6" s="1"/>
  <c r="NE97" i="6"/>
  <c r="NE102" i="6" s="1"/>
  <c r="F40" i="190"/>
  <c r="LX102" i="6"/>
  <c r="MB102" i="6"/>
  <c r="M9" i="191"/>
  <c r="H40" i="192"/>
  <c r="H43" i="192" s="1"/>
  <c r="NB89" i="6"/>
  <c r="NB95" i="6" s="1"/>
  <c r="I40" i="184"/>
  <c r="I43" i="184" s="1"/>
  <c r="I40" i="185"/>
  <c r="I43" i="185" s="1"/>
  <c r="N9" i="188"/>
  <c r="J40" i="188"/>
  <c r="J43" i="188" s="1"/>
  <c r="NC89" i="6"/>
  <c r="NC95" i="6" s="1"/>
  <c r="N9" i="184"/>
  <c r="E40" i="184"/>
  <c r="E43" i="184" s="1"/>
  <c r="J40" i="184"/>
  <c r="J43" i="184" s="1"/>
  <c r="N9" i="185"/>
  <c r="J40" i="185"/>
  <c r="J43" i="185" s="1"/>
  <c r="J40" i="187"/>
  <c r="J43" i="187" s="1"/>
  <c r="H40" i="186"/>
  <c r="H43" i="186" s="1"/>
  <c r="D40" i="189"/>
  <c r="D43" i="189" s="1"/>
  <c r="H40" i="189"/>
  <c r="H43" i="189" s="1"/>
  <c r="J40" i="186"/>
  <c r="J43" i="186" s="1"/>
  <c r="F40" i="188"/>
  <c r="F43" i="188" s="1"/>
  <c r="M43" i="188" s="1"/>
  <c r="N9" i="189"/>
  <c r="Z103" i="6"/>
  <c r="Z105" i="6" s="1"/>
  <c r="Z183" i="6" s="1"/>
  <c r="Z187" i="6" s="1"/>
  <c r="AD103" i="6"/>
  <c r="AD105" i="6" s="1"/>
  <c r="AD183" i="6" s="1"/>
  <c r="AD187" i="6" s="1"/>
  <c r="C7" i="208" s="1"/>
  <c r="H40" i="184"/>
  <c r="H43" i="184" s="1"/>
  <c r="I40" i="186"/>
  <c r="I43" i="186" s="1"/>
  <c r="H40" i="187"/>
  <c r="H43" i="187" s="1"/>
  <c r="E40" i="188"/>
  <c r="E43" i="188" s="1"/>
  <c r="I40" i="188"/>
  <c r="I43" i="188" s="1"/>
  <c r="M9" i="189"/>
  <c r="E40" i="189"/>
  <c r="E43" i="189" s="1"/>
  <c r="I40" i="189"/>
  <c r="I43" i="189" s="1"/>
  <c r="K40" i="173"/>
  <c r="K43" i="173" s="1"/>
  <c r="L40" i="173"/>
  <c r="L43" i="173" s="1"/>
  <c r="ME86" i="6"/>
  <c r="L40" i="171"/>
  <c r="L43" i="171" s="1"/>
  <c r="NC86" i="6"/>
  <c r="I40" i="172"/>
  <c r="I43" i="172" s="1"/>
  <c r="J40" i="174"/>
  <c r="J43" i="174" s="1"/>
  <c r="J40" i="172"/>
  <c r="J43" i="172" s="1"/>
  <c r="K40" i="174"/>
  <c r="K43" i="174" s="1"/>
  <c r="I103" i="1"/>
  <c r="E8" i="220"/>
  <c r="F40" i="179"/>
  <c r="F43" i="179" s="1"/>
  <c r="E40" i="172"/>
  <c r="E43" i="172" s="1"/>
  <c r="N9" i="181"/>
  <c r="M9" i="181"/>
  <c r="F40" i="174"/>
  <c r="M40" i="174" s="1"/>
  <c r="N9" i="178"/>
  <c r="M9" i="178"/>
  <c r="D40" i="182"/>
  <c r="D43" i="182" s="1"/>
  <c r="N9" i="182"/>
  <c r="LW86" i="6"/>
  <c r="MA86" i="6"/>
  <c r="F108" i="1"/>
  <c r="I108" i="1" s="1"/>
  <c r="N9" i="176"/>
  <c r="F40" i="176"/>
  <c r="N9" i="179"/>
  <c r="NF86" i="6"/>
  <c r="F8" i="220"/>
  <c r="M9" i="173"/>
  <c r="D40" i="174"/>
  <c r="D43" i="174" s="1"/>
  <c r="I40" i="174"/>
  <c r="I43" i="174" s="1"/>
  <c r="N9" i="175"/>
  <c r="H40" i="175"/>
  <c r="H43" i="175" s="1"/>
  <c r="N9" i="177"/>
  <c r="E40" i="177"/>
  <c r="E43" i="177" s="1"/>
  <c r="K40" i="178"/>
  <c r="K43" i="178" s="1"/>
  <c r="K40" i="179"/>
  <c r="K43" i="179" s="1"/>
  <c r="D40" i="180"/>
  <c r="D43" i="180" s="1"/>
  <c r="N9" i="180"/>
  <c r="H40" i="181"/>
  <c r="H43" i="181" s="1"/>
  <c r="L40" i="181"/>
  <c r="L43" i="181" s="1"/>
  <c r="I40" i="183"/>
  <c r="I43" i="183" s="1"/>
  <c r="D40" i="178"/>
  <c r="D43" i="178" s="1"/>
  <c r="I40" i="178"/>
  <c r="I43" i="178" s="1"/>
  <c r="H40" i="179"/>
  <c r="H43" i="179" s="1"/>
  <c r="L40" i="179"/>
  <c r="L43" i="179" s="1"/>
  <c r="E40" i="180"/>
  <c r="E43" i="180" s="1"/>
  <c r="J40" i="180"/>
  <c r="J43" i="180" s="1"/>
  <c r="I40" i="181"/>
  <c r="I43" i="181" s="1"/>
  <c r="J40" i="182"/>
  <c r="J43" i="182" s="1"/>
  <c r="K40" i="183"/>
  <c r="K43" i="183" s="1"/>
  <c r="X103" i="6"/>
  <c r="X105" i="6" s="1"/>
  <c r="X183" i="6" s="1"/>
  <c r="X187" i="6" s="1"/>
  <c r="LX86" i="6"/>
  <c r="MB86" i="6"/>
  <c r="F98" i="1"/>
  <c r="J98" i="1" s="1"/>
  <c r="H105" i="1"/>
  <c r="H17" i="215" s="1"/>
  <c r="J40" i="171"/>
  <c r="J43" i="171" s="1"/>
  <c r="H40" i="174"/>
  <c r="H43" i="174" s="1"/>
  <c r="J40" i="175"/>
  <c r="J43" i="175" s="1"/>
  <c r="D40" i="176"/>
  <c r="D43" i="176" s="1"/>
  <c r="I40" i="176"/>
  <c r="I43" i="176" s="1"/>
  <c r="D40" i="177"/>
  <c r="D43" i="177" s="1"/>
  <c r="I40" i="177"/>
  <c r="I43" i="177" s="1"/>
  <c r="E40" i="178"/>
  <c r="E43" i="178" s="1"/>
  <c r="D40" i="179"/>
  <c r="D43" i="179" s="1"/>
  <c r="I40" i="179"/>
  <c r="I43" i="179" s="1"/>
  <c r="E40" i="181"/>
  <c r="E43" i="181" s="1"/>
  <c r="J40" i="181"/>
  <c r="J43" i="181" s="1"/>
  <c r="F40" i="182"/>
  <c r="F43" i="182" s="1"/>
  <c r="H40" i="183"/>
  <c r="H43" i="183" s="1"/>
  <c r="L40" i="183"/>
  <c r="L43" i="183" s="1"/>
  <c r="L40" i="157"/>
  <c r="L43" i="157" s="1"/>
  <c r="L40" i="153"/>
  <c r="L43" i="153" s="1"/>
  <c r="L40" i="159"/>
  <c r="L43" i="159" s="1"/>
  <c r="K40" i="167"/>
  <c r="K43" i="167" s="1"/>
  <c r="NH66" i="6"/>
  <c r="E40" i="149"/>
  <c r="E43" i="149" s="1"/>
  <c r="D40" i="152"/>
  <c r="D43" i="152" s="1"/>
  <c r="F40" i="157"/>
  <c r="M9" i="157"/>
  <c r="N9" i="158"/>
  <c r="G40" i="160"/>
  <c r="G43" i="160" s="1"/>
  <c r="N9" i="163"/>
  <c r="J40" i="163"/>
  <c r="J43" i="163" s="1"/>
  <c r="MC66" i="6"/>
  <c r="L40" i="151"/>
  <c r="L43" i="151" s="1"/>
  <c r="J40" i="152"/>
  <c r="J43" i="152" s="1"/>
  <c r="J40" i="156"/>
  <c r="J43" i="156" s="1"/>
  <c r="G40" i="158"/>
  <c r="G43" i="158" s="1"/>
  <c r="G40" i="163"/>
  <c r="G43" i="163" s="1"/>
  <c r="N9" i="168"/>
  <c r="K40" i="169"/>
  <c r="K43" i="169" s="1"/>
  <c r="AA103" i="6"/>
  <c r="AA105" i="6" s="1"/>
  <c r="I11" i="206" s="1"/>
  <c r="AE103" i="6"/>
  <c r="AE105" i="6" s="1"/>
  <c r="AE183" i="6" s="1"/>
  <c r="AE187" i="6" s="1"/>
  <c r="LW66" i="6"/>
  <c r="MA66" i="6"/>
  <c r="ME66" i="6"/>
  <c r="H40" i="149"/>
  <c r="H43" i="149" s="1"/>
  <c r="L40" i="149"/>
  <c r="L43" i="149" s="1"/>
  <c r="I40" i="151"/>
  <c r="I43" i="151" s="1"/>
  <c r="M9" i="154"/>
  <c r="D40" i="154"/>
  <c r="D43" i="154" s="1"/>
  <c r="G40" i="156"/>
  <c r="G43" i="156" s="1"/>
  <c r="K40" i="156"/>
  <c r="K43" i="156" s="1"/>
  <c r="N9" i="157"/>
  <c r="F40" i="158"/>
  <c r="J40" i="164"/>
  <c r="J43" i="164" s="1"/>
  <c r="F40" i="170"/>
  <c r="F43" i="170" s="1"/>
  <c r="M9" i="170"/>
  <c r="NB66" i="6"/>
  <c r="MB66" i="6"/>
  <c r="AB103" i="6"/>
  <c r="AB105" i="6" s="1"/>
  <c r="AB183" i="6" s="1"/>
  <c r="AB187" i="6" s="1"/>
  <c r="D40" i="149"/>
  <c r="D43" i="149" s="1"/>
  <c r="I40" i="149"/>
  <c r="I43" i="149" s="1"/>
  <c r="N9" i="151"/>
  <c r="E40" i="151"/>
  <c r="E43" i="151" s="1"/>
  <c r="J40" i="151"/>
  <c r="J43" i="151" s="1"/>
  <c r="H40" i="152"/>
  <c r="H43" i="152" s="1"/>
  <c r="L40" i="152"/>
  <c r="L43" i="152" s="1"/>
  <c r="J40" i="154"/>
  <c r="J43" i="154" s="1"/>
  <c r="N9" i="155"/>
  <c r="H40" i="155"/>
  <c r="H43" i="155" s="1"/>
  <c r="L40" i="155"/>
  <c r="L43" i="155" s="1"/>
  <c r="F40" i="156"/>
  <c r="F43" i="156" s="1"/>
  <c r="M43" i="156" s="1"/>
  <c r="K40" i="157"/>
  <c r="K43" i="157" s="1"/>
  <c r="J40" i="160"/>
  <c r="J43" i="160" s="1"/>
  <c r="D40" i="162"/>
  <c r="D43" i="162" s="1"/>
  <c r="H40" i="162"/>
  <c r="H43" i="162" s="1"/>
  <c r="L40" i="162"/>
  <c r="L43" i="162" s="1"/>
  <c r="G40" i="164"/>
  <c r="G43" i="164" s="1"/>
  <c r="K40" i="164"/>
  <c r="K43" i="164" s="1"/>
  <c r="N9" i="165"/>
  <c r="F40" i="165"/>
  <c r="J40" i="165"/>
  <c r="J43" i="165" s="1"/>
  <c r="J40" i="166"/>
  <c r="J43" i="166" s="1"/>
  <c r="N9" i="167"/>
  <c r="J40" i="167"/>
  <c r="J43" i="167" s="1"/>
  <c r="H40" i="168"/>
  <c r="H43" i="168" s="1"/>
  <c r="L40" i="168"/>
  <c r="L43" i="168" s="1"/>
  <c r="M9" i="169"/>
  <c r="E40" i="169"/>
  <c r="E43" i="169" s="1"/>
  <c r="I40" i="169"/>
  <c r="I43" i="169" s="1"/>
  <c r="F40" i="169"/>
  <c r="D40" i="170"/>
  <c r="D43" i="170" s="1"/>
  <c r="H40" i="170"/>
  <c r="H43" i="170" s="1"/>
  <c r="L40" i="170"/>
  <c r="L43" i="170" s="1"/>
  <c r="J40" i="149"/>
  <c r="J43" i="149" s="1"/>
  <c r="K40" i="154"/>
  <c r="K43" i="154" s="1"/>
  <c r="J40" i="158"/>
  <c r="J43" i="158" s="1"/>
  <c r="K40" i="160"/>
  <c r="K43" i="160" s="1"/>
  <c r="H40" i="151"/>
  <c r="H43" i="151" s="1"/>
  <c r="K40" i="158"/>
  <c r="K43" i="158" s="1"/>
  <c r="F40" i="161"/>
  <c r="M9" i="161"/>
  <c r="K40" i="163"/>
  <c r="K43" i="163" s="1"/>
  <c r="G40" i="169"/>
  <c r="G43" i="169" s="1"/>
  <c r="D40" i="148"/>
  <c r="D43" i="148" s="1"/>
  <c r="K40" i="152"/>
  <c r="K43" i="152" s="1"/>
  <c r="H40" i="154"/>
  <c r="H43" i="154" s="1"/>
  <c r="L40" i="154"/>
  <c r="L43" i="154" s="1"/>
  <c r="D40" i="153"/>
  <c r="D43" i="153" s="1"/>
  <c r="J40" i="155"/>
  <c r="J43" i="155" s="1"/>
  <c r="D40" i="156"/>
  <c r="D43" i="156" s="1"/>
  <c r="H40" i="156"/>
  <c r="H43" i="156" s="1"/>
  <c r="L40" i="156"/>
  <c r="L43" i="156" s="1"/>
  <c r="D40" i="158"/>
  <c r="D43" i="158" s="1"/>
  <c r="H40" i="158"/>
  <c r="H43" i="158" s="1"/>
  <c r="L40" i="158"/>
  <c r="L43" i="158" s="1"/>
  <c r="H40" i="160"/>
  <c r="H43" i="160" s="1"/>
  <c r="E40" i="161"/>
  <c r="E43" i="161" s="1"/>
  <c r="I40" i="161"/>
  <c r="I43" i="161" s="1"/>
  <c r="G40" i="162"/>
  <c r="G43" i="162" s="1"/>
  <c r="K40" i="162"/>
  <c r="K43" i="162" s="1"/>
  <c r="H40" i="163"/>
  <c r="H43" i="163" s="1"/>
  <c r="E40" i="165"/>
  <c r="E43" i="165" s="1"/>
  <c r="I40" i="165"/>
  <c r="I43" i="165" s="1"/>
  <c r="G40" i="166"/>
  <c r="G43" i="166" s="1"/>
  <c r="K40" i="166"/>
  <c r="K43" i="166" s="1"/>
  <c r="E40" i="168"/>
  <c r="E43" i="168" s="1"/>
  <c r="I40" i="168"/>
  <c r="I43" i="168" s="1"/>
  <c r="D40" i="169"/>
  <c r="D43" i="169" s="1"/>
  <c r="H40" i="169"/>
  <c r="H43" i="169" s="1"/>
  <c r="L40" i="169"/>
  <c r="L43" i="169" s="1"/>
  <c r="E40" i="170"/>
  <c r="E43" i="170" s="1"/>
  <c r="L40" i="182"/>
  <c r="L43" i="182" s="1"/>
  <c r="AF103" i="6"/>
  <c r="AF105" i="6" s="1"/>
  <c r="AF183" i="6" s="1"/>
  <c r="NH86" i="6"/>
  <c r="AG103" i="6"/>
  <c r="AG105" i="6" s="1"/>
  <c r="E7" i="208" s="1"/>
  <c r="K40" i="181"/>
  <c r="K43" i="181" s="1"/>
  <c r="K40" i="182"/>
  <c r="K43" i="182" s="1"/>
  <c r="F40" i="171"/>
  <c r="F43" i="171" s="1"/>
  <c r="N9" i="171"/>
  <c r="NB68" i="6"/>
  <c r="NB86" i="6" s="1"/>
  <c r="H40" i="148"/>
  <c r="H43" i="148" s="1"/>
  <c r="I40" i="148"/>
  <c r="I43" i="148" s="1"/>
  <c r="K40" i="139"/>
  <c r="K43" i="139" s="1"/>
  <c r="K40" i="136"/>
  <c r="K43" i="136" s="1"/>
  <c r="K40" i="128"/>
  <c r="K43" i="128" s="1"/>
  <c r="K40" i="116"/>
  <c r="K43" i="116" s="1"/>
  <c r="N9" i="121"/>
  <c r="K40" i="121"/>
  <c r="K43" i="121" s="1"/>
  <c r="N9" i="122"/>
  <c r="F40" i="122"/>
  <c r="M40" i="122" s="1"/>
  <c r="H40" i="124"/>
  <c r="H43" i="124" s="1"/>
  <c r="N9" i="126"/>
  <c r="H40" i="126"/>
  <c r="H43" i="126" s="1"/>
  <c r="N9" i="133"/>
  <c r="G40" i="133"/>
  <c r="G43" i="133" s="1"/>
  <c r="K40" i="133"/>
  <c r="K43" i="133" s="1"/>
  <c r="M9" i="135"/>
  <c r="N9" i="140"/>
  <c r="D40" i="141"/>
  <c r="D43" i="141" s="1"/>
  <c r="N9" i="142"/>
  <c r="D40" i="142"/>
  <c r="D43" i="142" s="1"/>
  <c r="H40" i="142"/>
  <c r="H43" i="142" s="1"/>
  <c r="E40" i="144"/>
  <c r="E43" i="144" s="1"/>
  <c r="J40" i="144"/>
  <c r="J43" i="144" s="1"/>
  <c r="H40" i="146"/>
  <c r="H43" i="146" s="1"/>
  <c r="M9" i="147"/>
  <c r="M9" i="117"/>
  <c r="L40" i="120"/>
  <c r="L43" i="120" s="1"/>
  <c r="K40" i="122"/>
  <c r="K43" i="122" s="1"/>
  <c r="L40" i="132"/>
  <c r="L43" i="132" s="1"/>
  <c r="F40" i="135"/>
  <c r="F43" i="135" s="1"/>
  <c r="K40" i="140"/>
  <c r="K43" i="140" s="1"/>
  <c r="M9" i="116"/>
  <c r="E40" i="117"/>
  <c r="E43" i="117" s="1"/>
  <c r="D40" i="130"/>
  <c r="D43" i="130" s="1"/>
  <c r="I40" i="134"/>
  <c r="I43" i="134" s="1"/>
  <c r="D40" i="139"/>
  <c r="D43" i="139" s="1"/>
  <c r="K40" i="144"/>
  <c r="K43" i="144" s="1"/>
  <c r="G40" i="147"/>
  <c r="G43" i="147" s="1"/>
  <c r="E40" i="119"/>
  <c r="E43" i="119" s="1"/>
  <c r="H40" i="119"/>
  <c r="H43" i="119" s="1"/>
  <c r="L40" i="119"/>
  <c r="L43" i="119" s="1"/>
  <c r="K40" i="120"/>
  <c r="K43" i="120" s="1"/>
  <c r="J40" i="124"/>
  <c r="J43" i="124" s="1"/>
  <c r="K40" i="124"/>
  <c r="K43" i="124" s="1"/>
  <c r="K40" i="126"/>
  <c r="K43" i="126" s="1"/>
  <c r="H40" i="130"/>
  <c r="H43" i="130" s="1"/>
  <c r="L40" i="130"/>
  <c r="L43" i="130" s="1"/>
  <c r="N9" i="131"/>
  <c r="K40" i="132"/>
  <c r="K43" i="132" s="1"/>
  <c r="F40" i="133"/>
  <c r="F43" i="133" s="1"/>
  <c r="M43" i="133" s="1"/>
  <c r="J40" i="133"/>
  <c r="J43" i="133" s="1"/>
  <c r="H40" i="139"/>
  <c r="H43" i="139" s="1"/>
  <c r="L40" i="139"/>
  <c r="L43" i="139" s="1"/>
  <c r="G40" i="142"/>
  <c r="G43" i="142" s="1"/>
  <c r="K40" i="142"/>
  <c r="K43" i="142" s="1"/>
  <c r="E40" i="145"/>
  <c r="E43" i="145" s="1"/>
  <c r="G40" i="146"/>
  <c r="G43" i="146" s="1"/>
  <c r="L40" i="146"/>
  <c r="L43" i="146" s="1"/>
  <c r="K37" i="2"/>
  <c r="J37" i="2"/>
  <c r="I37" i="2"/>
  <c r="J39" i="2"/>
  <c r="I39" i="2"/>
  <c r="K39" i="2"/>
  <c r="NI170" i="6"/>
  <c r="NI174" i="6" s="1"/>
  <c r="LX174" i="6"/>
  <c r="NB170" i="6"/>
  <c r="NB174" i="6" s="1"/>
  <c r="MB174" i="6"/>
  <c r="NF170" i="6"/>
  <c r="NE170" i="6"/>
  <c r="NE174" i="6" s="1"/>
  <c r="NA170" i="6"/>
  <c r="NA174" i="6" s="1"/>
  <c r="NG170" i="6"/>
  <c r="NG174" i="6" s="1"/>
  <c r="M13" i="203"/>
  <c r="F40" i="203"/>
  <c r="NC170" i="6"/>
  <c r="NH174" i="6"/>
  <c r="N13" i="204"/>
  <c r="BM175" i="6"/>
  <c r="BM179" i="6" s="1"/>
  <c r="BM185" i="6" s="1"/>
  <c r="BQ175" i="6"/>
  <c r="BQ179" i="6" s="1"/>
  <c r="BQ185" i="6" s="1"/>
  <c r="BU175" i="6"/>
  <c r="BU179" i="6" s="1"/>
  <c r="BU185" i="6" s="1"/>
  <c r="K26" i="2"/>
  <c r="J26" i="2"/>
  <c r="I26" i="2"/>
  <c r="J24" i="2"/>
  <c r="K24" i="2"/>
  <c r="I24" i="2"/>
  <c r="K23" i="2"/>
  <c r="J23" i="2"/>
  <c r="I23" i="2"/>
  <c r="NA162" i="6"/>
  <c r="K27" i="2"/>
  <c r="J27" i="2"/>
  <c r="MC162" i="6"/>
  <c r="NC162" i="6"/>
  <c r="LW162" i="6"/>
  <c r="I25" i="2"/>
  <c r="K25" i="2"/>
  <c r="J25" i="2"/>
  <c r="F28" i="2"/>
  <c r="BQ187" i="6"/>
  <c r="MA162" i="6"/>
  <c r="NE157" i="6"/>
  <c r="NE162" i="6" s="1"/>
  <c r="LY162" i="6"/>
  <c r="I27" i="2"/>
  <c r="LX162" i="6"/>
  <c r="NB157" i="6"/>
  <c r="NB162" i="6" s="1"/>
  <c r="MB162" i="6"/>
  <c r="NF157" i="6"/>
  <c r="N13" i="198"/>
  <c r="NH162" i="6"/>
  <c r="N13" i="196"/>
  <c r="N13" i="197"/>
  <c r="J125" i="1"/>
  <c r="I125" i="1"/>
  <c r="K125" i="1"/>
  <c r="M49" i="214"/>
  <c r="J49" i="214" s="1"/>
  <c r="M47" i="214"/>
  <c r="J47" i="214" s="1"/>
  <c r="K123" i="1"/>
  <c r="MZ102" i="6"/>
  <c r="NH98" i="6"/>
  <c r="NH102" i="6" s="1"/>
  <c r="LV102" i="6"/>
  <c r="I123" i="1"/>
  <c r="LY102" i="6"/>
  <c r="NC97" i="6"/>
  <c r="MC102" i="6"/>
  <c r="NG97" i="6"/>
  <c r="NG102" i="6" s="1"/>
  <c r="NA102" i="6"/>
  <c r="NF97" i="6"/>
  <c r="K124" i="1"/>
  <c r="J124" i="1"/>
  <c r="J123" i="1"/>
  <c r="BN103" i="6"/>
  <c r="BN105" i="6" s="1"/>
  <c r="BN183" i="6" s="1"/>
  <c r="BR103" i="6"/>
  <c r="BR105" i="6" s="1"/>
  <c r="BR183" i="6" s="1"/>
  <c r="NB97" i="6"/>
  <c r="NB102" i="6" s="1"/>
  <c r="D40" i="190"/>
  <c r="D43" i="190" s="1"/>
  <c r="D40" i="192"/>
  <c r="D43" i="192" s="1"/>
  <c r="M48" i="214"/>
  <c r="J48" i="214" s="1"/>
  <c r="I119" i="1"/>
  <c r="J119" i="1"/>
  <c r="K119" i="1"/>
  <c r="J118" i="1"/>
  <c r="I118" i="1"/>
  <c r="K118" i="1"/>
  <c r="MA95" i="6"/>
  <c r="NE88" i="6"/>
  <c r="NE95" i="6" s="1"/>
  <c r="I116" i="1"/>
  <c r="J116" i="1"/>
  <c r="K117" i="1"/>
  <c r="J117" i="1"/>
  <c r="I115" i="1"/>
  <c r="F40" i="185"/>
  <c r="N13" i="185"/>
  <c r="M13" i="185"/>
  <c r="M13" i="188"/>
  <c r="LW95" i="6"/>
  <c r="NA88" i="6"/>
  <c r="NA95" i="6" s="1"/>
  <c r="ME95" i="6"/>
  <c r="NI88" i="6"/>
  <c r="NI95" i="6" s="1"/>
  <c r="F40" i="186"/>
  <c r="N13" i="186"/>
  <c r="M13" i="186"/>
  <c r="LV95" i="6"/>
  <c r="MZ88" i="6"/>
  <c r="MZ95" i="6" s="1"/>
  <c r="LZ95" i="6"/>
  <c r="ND88" i="6"/>
  <c r="ND95" i="6" s="1"/>
  <c r="NH88" i="6"/>
  <c r="NH95" i="6" s="1"/>
  <c r="MD95" i="6"/>
  <c r="J115" i="1"/>
  <c r="I117" i="1"/>
  <c r="D40" i="187"/>
  <c r="D43" i="187" s="1"/>
  <c r="N13" i="188"/>
  <c r="BP103" i="6"/>
  <c r="BP105" i="6" s="1"/>
  <c r="BP183" i="6" s="1"/>
  <c r="BP187" i="6" s="1"/>
  <c r="BT103" i="6"/>
  <c r="BT105" i="6" s="1"/>
  <c r="D11" i="208" s="1"/>
  <c r="J100" i="1"/>
  <c r="I100" i="1"/>
  <c r="K100" i="1"/>
  <c r="M41" i="214"/>
  <c r="J41" i="214" s="1"/>
  <c r="I97" i="1"/>
  <c r="J97" i="1"/>
  <c r="K97" i="1"/>
  <c r="NI86" i="6"/>
  <c r="F40" i="172"/>
  <c r="M13" i="172"/>
  <c r="NE68" i="6"/>
  <c r="NE86" i="6" s="1"/>
  <c r="M42" i="214"/>
  <c r="J42" i="214" s="1"/>
  <c r="I101" i="1"/>
  <c r="F16" i="215"/>
  <c r="J104" i="1"/>
  <c r="I104" i="1"/>
  <c r="F12" i="220"/>
  <c r="I40" i="173"/>
  <c r="NA68" i="6"/>
  <c r="NA86" i="6" s="1"/>
  <c r="M40" i="214"/>
  <c r="J40" i="214" s="1"/>
  <c r="K99" i="1"/>
  <c r="J99" i="1"/>
  <c r="LV86" i="6"/>
  <c r="MD86" i="6"/>
  <c r="J101" i="1"/>
  <c r="M13" i="179"/>
  <c r="N13" i="179"/>
  <c r="F40" i="181"/>
  <c r="N13" i="181"/>
  <c r="M13" i="181"/>
  <c r="MZ86" i="6"/>
  <c r="ND86" i="6"/>
  <c r="M43" i="214"/>
  <c r="J43" i="214" s="1"/>
  <c r="K102" i="1"/>
  <c r="LZ86" i="6"/>
  <c r="I102" i="1"/>
  <c r="LY86" i="6"/>
  <c r="MC86" i="6"/>
  <c r="NG68" i="6"/>
  <c r="NG86" i="6" s="1"/>
  <c r="N42" i="214"/>
  <c r="K42" i="214" s="1"/>
  <c r="H15" i="215"/>
  <c r="K103" i="1"/>
  <c r="J103" i="1"/>
  <c r="F18" i="215"/>
  <c r="K106" i="1"/>
  <c r="K107" i="1"/>
  <c r="J107" i="1"/>
  <c r="K101" i="1"/>
  <c r="K104" i="1"/>
  <c r="I106" i="1"/>
  <c r="N13" i="172"/>
  <c r="M13" i="176"/>
  <c r="N13" i="176"/>
  <c r="D40" i="183"/>
  <c r="D43" i="183" s="1"/>
  <c r="N13" i="183"/>
  <c r="F15" i="215"/>
  <c r="N13" i="171"/>
  <c r="F40" i="177"/>
  <c r="F40" i="180"/>
  <c r="N13" i="180"/>
  <c r="M13" i="180"/>
  <c r="F40" i="178"/>
  <c r="N13" i="173"/>
  <c r="J40" i="173"/>
  <c r="N13" i="174"/>
  <c r="N13" i="175"/>
  <c r="N13" i="182"/>
  <c r="J79" i="1"/>
  <c r="I79" i="1"/>
  <c r="K79" i="1"/>
  <c r="H13" i="215"/>
  <c r="H11" i="218"/>
  <c r="N30" i="214"/>
  <c r="K30" i="214" s="1"/>
  <c r="M35" i="214"/>
  <c r="J35" i="214" s="1"/>
  <c r="J77" i="1"/>
  <c r="I77" i="1"/>
  <c r="K77" i="1"/>
  <c r="F71" i="1"/>
  <c r="F94" i="1" s="1"/>
  <c r="NC66" i="6"/>
  <c r="NA66" i="6"/>
  <c r="NI66" i="6"/>
  <c r="M30" i="214"/>
  <c r="J30" i="214" s="1"/>
  <c r="F11" i="218"/>
  <c r="F13" i="215"/>
  <c r="K72" i="1"/>
  <c r="I72" i="1"/>
  <c r="J72" i="1"/>
  <c r="M31" i="214"/>
  <c r="J31" i="214" s="1"/>
  <c r="J73" i="1"/>
  <c r="K73" i="1"/>
  <c r="I73" i="1"/>
  <c r="I74" i="1"/>
  <c r="M32" i="214"/>
  <c r="J32" i="214" s="1"/>
  <c r="K74" i="1"/>
  <c r="J74" i="1"/>
  <c r="M34" i="214"/>
  <c r="J34" i="214" s="1"/>
  <c r="I75" i="1"/>
  <c r="K75" i="1"/>
  <c r="J75" i="1"/>
  <c r="I78" i="1"/>
  <c r="J78" i="1"/>
  <c r="K78" i="1"/>
  <c r="J81" i="1"/>
  <c r="K81" i="1"/>
  <c r="I81" i="1"/>
  <c r="K87" i="1"/>
  <c r="J87" i="1"/>
  <c r="I87" i="1"/>
  <c r="I86" i="1"/>
  <c r="J86" i="1"/>
  <c r="K86" i="1"/>
  <c r="M36" i="214"/>
  <c r="J36" i="214" s="1"/>
  <c r="J89" i="1"/>
  <c r="K89" i="1"/>
  <c r="I89" i="1"/>
  <c r="K83" i="1"/>
  <c r="J83" i="1"/>
  <c r="I83" i="1"/>
  <c r="M37" i="214"/>
  <c r="J37" i="214" s="1"/>
  <c r="I90" i="1"/>
  <c r="K90" i="1"/>
  <c r="J90" i="1"/>
  <c r="I82" i="1"/>
  <c r="K82" i="1"/>
  <c r="J82" i="1"/>
  <c r="J85" i="1"/>
  <c r="K85" i="1"/>
  <c r="I85" i="1"/>
  <c r="I91" i="1"/>
  <c r="K91" i="1"/>
  <c r="J91" i="1"/>
  <c r="NG50" i="6"/>
  <c r="NG66" i="6" s="1"/>
  <c r="LX66" i="6"/>
  <c r="J92" i="1"/>
  <c r="F40" i="154"/>
  <c r="M13" i="154"/>
  <c r="F40" i="155"/>
  <c r="M13" i="155"/>
  <c r="M13" i="160"/>
  <c r="N13" i="160"/>
  <c r="N13" i="165"/>
  <c r="LY66" i="6"/>
  <c r="J88" i="1"/>
  <c r="N13" i="149"/>
  <c r="M13" i="163"/>
  <c r="N13" i="163"/>
  <c r="F40" i="163"/>
  <c r="LV66" i="6"/>
  <c r="LZ66" i="6"/>
  <c r="J84" i="1"/>
  <c r="N13" i="154"/>
  <c r="N13" i="158"/>
  <c r="M13" i="162"/>
  <c r="F40" i="162"/>
  <c r="M33" i="214"/>
  <c r="J33" i="214" s="1"/>
  <c r="K76" i="1"/>
  <c r="I88" i="1"/>
  <c r="F40" i="152"/>
  <c r="M13" i="152"/>
  <c r="F40" i="153"/>
  <c r="M13" i="153"/>
  <c r="F40" i="160"/>
  <c r="NE49" i="6"/>
  <c r="NE66" i="6" s="1"/>
  <c r="I84" i="1"/>
  <c r="N13" i="148"/>
  <c r="N13" i="156"/>
  <c r="M13" i="159"/>
  <c r="F40" i="159"/>
  <c r="N13" i="162"/>
  <c r="MD66" i="6"/>
  <c r="NF44" i="6"/>
  <c r="NF66" i="6" s="1"/>
  <c r="I80" i="1"/>
  <c r="N13" i="153"/>
  <c r="N13" i="155"/>
  <c r="BS103" i="6"/>
  <c r="BS105" i="6" s="1"/>
  <c r="BS183" i="6" s="1"/>
  <c r="I76" i="1"/>
  <c r="J80" i="1"/>
  <c r="I92" i="1"/>
  <c r="M13" i="165"/>
  <c r="F40" i="167"/>
  <c r="M13" i="167"/>
  <c r="F40" i="164"/>
  <c r="M13" i="164"/>
  <c r="F40" i="166"/>
  <c r="M13" i="166"/>
  <c r="F40" i="168"/>
  <c r="N13" i="170"/>
  <c r="N13" i="161"/>
  <c r="N13" i="169"/>
  <c r="F15" i="206"/>
  <c r="BM183" i="6"/>
  <c r="I15" i="206"/>
  <c r="M13" i="7"/>
  <c r="D40" i="7"/>
  <c r="D43" i="7" s="1"/>
  <c r="I40" i="7"/>
  <c r="I43" i="7" s="1"/>
  <c r="N13" i="115"/>
  <c r="G40" i="116"/>
  <c r="G43" i="116" s="1"/>
  <c r="J40" i="117"/>
  <c r="J43" i="117" s="1"/>
  <c r="E40" i="118"/>
  <c r="E43" i="118" s="1"/>
  <c r="J40" i="118"/>
  <c r="J43" i="118" s="1"/>
  <c r="N13" i="122"/>
  <c r="J40" i="122"/>
  <c r="J43" i="122" s="1"/>
  <c r="E40" i="125"/>
  <c r="E43" i="125" s="1"/>
  <c r="J40" i="125"/>
  <c r="J43" i="125" s="1"/>
  <c r="M13" i="126"/>
  <c r="N13" i="126"/>
  <c r="M13" i="130"/>
  <c r="H40" i="131"/>
  <c r="H43" i="131" s="1"/>
  <c r="L40" i="131"/>
  <c r="L43" i="131" s="1"/>
  <c r="N13" i="134"/>
  <c r="J40" i="134"/>
  <c r="J43" i="134" s="1"/>
  <c r="N13" i="135"/>
  <c r="J40" i="135"/>
  <c r="J43" i="135" s="1"/>
  <c r="M13" i="145"/>
  <c r="N13" i="147"/>
  <c r="J40" i="147"/>
  <c r="J43" i="147" s="1"/>
  <c r="E40" i="7"/>
  <c r="E43" i="7" s="1"/>
  <c r="J40" i="7"/>
  <c r="J43" i="7" s="1"/>
  <c r="D40" i="115"/>
  <c r="D43" i="115" s="1"/>
  <c r="I40" i="115"/>
  <c r="I43" i="115" s="1"/>
  <c r="K40" i="119"/>
  <c r="K43" i="119" s="1"/>
  <c r="N13" i="121"/>
  <c r="K40" i="125"/>
  <c r="K43" i="125" s="1"/>
  <c r="J40" i="128"/>
  <c r="J43" i="128" s="1"/>
  <c r="K40" i="130"/>
  <c r="K43" i="130" s="1"/>
  <c r="D40" i="131"/>
  <c r="D43" i="131" s="1"/>
  <c r="I40" i="131"/>
  <c r="I43" i="131" s="1"/>
  <c r="G40" i="134"/>
  <c r="G43" i="134" s="1"/>
  <c r="K40" i="134"/>
  <c r="K43" i="134" s="1"/>
  <c r="N13" i="136"/>
  <c r="E40" i="136"/>
  <c r="E43" i="136" s="1"/>
  <c r="J40" i="136"/>
  <c r="J43" i="136" s="1"/>
  <c r="H40" i="138"/>
  <c r="H43" i="138" s="1"/>
  <c r="L40" i="138"/>
  <c r="L43" i="138" s="1"/>
  <c r="M13" i="139"/>
  <c r="N13" i="140"/>
  <c r="H40" i="140"/>
  <c r="H43" i="140" s="1"/>
  <c r="L40" i="140"/>
  <c r="L43" i="140" s="1"/>
  <c r="M13" i="143"/>
  <c r="K40" i="145"/>
  <c r="K43" i="145" s="1"/>
  <c r="K40" i="146"/>
  <c r="K43" i="146" s="1"/>
  <c r="K40" i="147"/>
  <c r="K43" i="147" s="1"/>
  <c r="K40" i="7"/>
  <c r="K43" i="7" s="1"/>
  <c r="E40" i="116"/>
  <c r="E43" i="116" s="1"/>
  <c r="I40" i="116"/>
  <c r="I43" i="116" s="1"/>
  <c r="H40" i="117"/>
  <c r="H43" i="117" s="1"/>
  <c r="L40" i="117"/>
  <c r="L43" i="117" s="1"/>
  <c r="H40" i="118"/>
  <c r="H43" i="118" s="1"/>
  <c r="L40" i="118"/>
  <c r="L43" i="118" s="1"/>
  <c r="E40" i="127"/>
  <c r="E43" i="127" s="1"/>
  <c r="I40" i="127"/>
  <c r="I43" i="127" s="1"/>
  <c r="F40" i="128"/>
  <c r="F43" i="128" s="1"/>
  <c r="M13" i="128"/>
  <c r="E40" i="131"/>
  <c r="E43" i="131" s="1"/>
  <c r="J40" i="131"/>
  <c r="J43" i="131" s="1"/>
  <c r="NH42" i="6"/>
  <c r="K40" i="115"/>
  <c r="K43" i="115" s="1"/>
  <c r="J40" i="116"/>
  <c r="J43" i="116" s="1"/>
  <c r="D40" i="117"/>
  <c r="D43" i="117" s="1"/>
  <c r="D40" i="118"/>
  <c r="D43" i="118" s="1"/>
  <c r="I40" i="118"/>
  <c r="I43" i="118" s="1"/>
  <c r="M13" i="119"/>
  <c r="N13" i="119"/>
  <c r="M13" i="122"/>
  <c r="E40" i="122"/>
  <c r="E43" i="122" s="1"/>
  <c r="I40" i="122"/>
  <c r="I43" i="122" s="1"/>
  <c r="D40" i="123"/>
  <c r="D43" i="123" s="1"/>
  <c r="I40" i="123"/>
  <c r="I43" i="123" s="1"/>
  <c r="E40" i="124"/>
  <c r="E43" i="124" s="1"/>
  <c r="I40" i="125"/>
  <c r="I43" i="125" s="1"/>
  <c r="J40" i="127"/>
  <c r="J43" i="127" s="1"/>
  <c r="E40" i="132"/>
  <c r="E43" i="132" s="1"/>
  <c r="J40" i="132"/>
  <c r="J43" i="132" s="1"/>
  <c r="E40" i="134"/>
  <c r="E43" i="134" s="1"/>
  <c r="M13" i="135"/>
  <c r="E40" i="135"/>
  <c r="E43" i="135" s="1"/>
  <c r="I40" i="135"/>
  <c r="I43" i="135" s="1"/>
  <c r="I40" i="141"/>
  <c r="I43" i="141" s="1"/>
  <c r="N13" i="142"/>
  <c r="F40" i="142"/>
  <c r="M40" i="142" s="1"/>
  <c r="J40" i="142"/>
  <c r="J43" i="142" s="1"/>
  <c r="H40" i="143"/>
  <c r="H43" i="143" s="1"/>
  <c r="L40" i="143"/>
  <c r="L43" i="143" s="1"/>
  <c r="D40" i="145"/>
  <c r="D43" i="145" s="1"/>
  <c r="I40" i="145"/>
  <c r="I43" i="145" s="1"/>
  <c r="E40" i="147"/>
  <c r="E43" i="147" s="1"/>
  <c r="I40" i="147"/>
  <c r="I43" i="147" s="1"/>
  <c r="H40" i="7"/>
  <c r="H43" i="7" s="1"/>
  <c r="E40" i="115"/>
  <c r="E43" i="115" s="1"/>
  <c r="J40" i="115"/>
  <c r="J43" i="115" s="1"/>
  <c r="J40" i="119"/>
  <c r="J43" i="119" s="1"/>
  <c r="N13" i="120"/>
  <c r="H40" i="120"/>
  <c r="H43" i="120" s="1"/>
  <c r="D40" i="121"/>
  <c r="D43" i="121" s="1"/>
  <c r="I40" i="121"/>
  <c r="I43" i="121" s="1"/>
  <c r="F40" i="123"/>
  <c r="M40" i="123" s="1"/>
  <c r="N13" i="123"/>
  <c r="H40" i="123"/>
  <c r="H43" i="123" s="1"/>
  <c r="L40" i="123"/>
  <c r="L43" i="123" s="1"/>
  <c r="E40" i="126"/>
  <c r="E43" i="126" s="1"/>
  <c r="J40" i="126"/>
  <c r="J43" i="126" s="1"/>
  <c r="D40" i="127"/>
  <c r="D43" i="127" s="1"/>
  <c r="H40" i="127"/>
  <c r="H43" i="127" s="1"/>
  <c r="L40" i="127"/>
  <c r="L43" i="127" s="1"/>
  <c r="E40" i="128"/>
  <c r="E43" i="128" s="1"/>
  <c r="I40" i="128"/>
  <c r="I43" i="128" s="1"/>
  <c r="K40" i="129"/>
  <c r="K43" i="129" s="1"/>
  <c r="I40" i="130"/>
  <c r="I43" i="130" s="1"/>
  <c r="I40" i="132"/>
  <c r="I43" i="132" s="1"/>
  <c r="D40" i="133"/>
  <c r="D43" i="133" s="1"/>
  <c r="H40" i="133"/>
  <c r="H43" i="133" s="1"/>
  <c r="L40" i="133"/>
  <c r="L43" i="133" s="1"/>
  <c r="D40" i="135"/>
  <c r="D43" i="135" s="1"/>
  <c r="H40" i="135"/>
  <c r="H43" i="135" s="1"/>
  <c r="L40" i="135"/>
  <c r="L43" i="135" s="1"/>
  <c r="D40" i="136"/>
  <c r="D43" i="136" s="1"/>
  <c r="I40" i="136"/>
  <c r="I43" i="136" s="1"/>
  <c r="F40" i="138"/>
  <c r="F43" i="138" s="1"/>
  <c r="K40" i="138"/>
  <c r="K43" i="138" s="1"/>
  <c r="I40" i="139"/>
  <c r="I43" i="139" s="1"/>
  <c r="N13" i="141"/>
  <c r="H40" i="141"/>
  <c r="H43" i="141" s="1"/>
  <c r="L40" i="141"/>
  <c r="L43" i="141" s="1"/>
  <c r="K40" i="143"/>
  <c r="K43" i="143" s="1"/>
  <c r="D40" i="144"/>
  <c r="D43" i="144" s="1"/>
  <c r="J40" i="145"/>
  <c r="J43" i="145" s="1"/>
  <c r="E40" i="146"/>
  <c r="E43" i="146" s="1"/>
  <c r="I40" i="146"/>
  <c r="I43" i="146" s="1"/>
  <c r="L40" i="116"/>
  <c r="L43" i="116" s="1"/>
  <c r="K40" i="117"/>
  <c r="K43" i="117" s="1"/>
  <c r="K40" i="118"/>
  <c r="K43" i="118" s="1"/>
  <c r="D40" i="119"/>
  <c r="D43" i="119" s="1"/>
  <c r="I40" i="119"/>
  <c r="I43" i="119" s="1"/>
  <c r="E40" i="120"/>
  <c r="E43" i="120" s="1"/>
  <c r="J40" i="120"/>
  <c r="J43" i="120" s="1"/>
  <c r="E40" i="121"/>
  <c r="E43" i="121" s="1"/>
  <c r="J40" i="121"/>
  <c r="J43" i="121" s="1"/>
  <c r="D40" i="122"/>
  <c r="D43" i="122" s="1"/>
  <c r="H40" i="122"/>
  <c r="H43" i="122" s="1"/>
  <c r="L40" i="122"/>
  <c r="L43" i="122" s="1"/>
  <c r="E40" i="123"/>
  <c r="E43" i="123" s="1"/>
  <c r="J40" i="123"/>
  <c r="J43" i="123" s="1"/>
  <c r="D40" i="124"/>
  <c r="D43" i="124" s="1"/>
  <c r="I40" i="124"/>
  <c r="I43" i="124" s="1"/>
  <c r="H40" i="125"/>
  <c r="H43" i="125" s="1"/>
  <c r="L40" i="125"/>
  <c r="L43" i="125" s="1"/>
  <c r="D40" i="126"/>
  <c r="D43" i="126" s="1"/>
  <c r="I40" i="126"/>
  <c r="I43" i="126" s="1"/>
  <c r="G40" i="127"/>
  <c r="G43" i="127" s="1"/>
  <c r="D40" i="128"/>
  <c r="D43" i="128" s="1"/>
  <c r="H40" i="128"/>
  <c r="H43" i="128" s="1"/>
  <c r="L40" i="128"/>
  <c r="L43" i="128" s="1"/>
  <c r="D40" i="129"/>
  <c r="D43" i="129" s="1"/>
  <c r="I40" i="129"/>
  <c r="I43" i="129" s="1"/>
  <c r="E40" i="130"/>
  <c r="E43" i="130" s="1"/>
  <c r="J40" i="130"/>
  <c r="J43" i="130" s="1"/>
  <c r="H40" i="132"/>
  <c r="H43" i="132" s="1"/>
  <c r="E40" i="133"/>
  <c r="E43" i="133" s="1"/>
  <c r="I40" i="133"/>
  <c r="I43" i="133" s="1"/>
  <c r="D40" i="134"/>
  <c r="D43" i="134" s="1"/>
  <c r="H40" i="134"/>
  <c r="H43" i="134" s="1"/>
  <c r="L40" i="134"/>
  <c r="L43" i="134" s="1"/>
  <c r="G40" i="135"/>
  <c r="G43" i="135" s="1"/>
  <c r="K40" i="135"/>
  <c r="K43" i="135" s="1"/>
  <c r="H40" i="136"/>
  <c r="H43" i="136" s="1"/>
  <c r="L40" i="136"/>
  <c r="L43" i="136" s="1"/>
  <c r="D40" i="138"/>
  <c r="D43" i="138" s="1"/>
  <c r="I40" i="138"/>
  <c r="I43" i="138" s="1"/>
  <c r="E40" i="139"/>
  <c r="E43" i="139" s="1"/>
  <c r="E40" i="140"/>
  <c r="E43" i="140" s="1"/>
  <c r="J40" i="140"/>
  <c r="J43" i="140" s="1"/>
  <c r="E40" i="141"/>
  <c r="E43" i="141" s="1"/>
  <c r="J40" i="141"/>
  <c r="J43" i="141" s="1"/>
  <c r="E40" i="142"/>
  <c r="E43" i="142" s="1"/>
  <c r="I40" i="142"/>
  <c r="I43" i="142" s="1"/>
  <c r="E40" i="143"/>
  <c r="E43" i="143" s="1"/>
  <c r="J40" i="143"/>
  <c r="J43" i="143" s="1"/>
  <c r="H40" i="144"/>
  <c r="H43" i="144" s="1"/>
  <c r="L40" i="144"/>
  <c r="L43" i="144" s="1"/>
  <c r="H40" i="145"/>
  <c r="H43" i="145" s="1"/>
  <c r="L40" i="145"/>
  <c r="L43" i="145" s="1"/>
  <c r="J40" i="146"/>
  <c r="J43" i="146" s="1"/>
  <c r="D40" i="147"/>
  <c r="D43" i="147" s="1"/>
  <c r="L40" i="147"/>
  <c r="L43" i="147" s="1"/>
  <c r="N21" i="126"/>
  <c r="N21" i="134"/>
  <c r="F40" i="134"/>
  <c r="M21" i="134"/>
  <c r="LV42" i="6"/>
  <c r="LZ42" i="6"/>
  <c r="MA42" i="6"/>
  <c r="H36" i="1"/>
  <c r="N10" i="214" s="1"/>
  <c r="K10" i="214" s="1"/>
  <c r="H39" i="1"/>
  <c r="H11" i="215" s="1"/>
  <c r="M21" i="132"/>
  <c r="F40" i="132"/>
  <c r="F43" i="132" s="1"/>
  <c r="N21" i="132"/>
  <c r="F40" i="146"/>
  <c r="F43" i="146" s="1"/>
  <c r="M21" i="146"/>
  <c r="MD42" i="6"/>
  <c r="ND42" i="6"/>
  <c r="MZ7" i="6"/>
  <c r="MZ42" i="6" s="1"/>
  <c r="F39" i="1"/>
  <c r="F10" i="218" s="1"/>
  <c r="N21" i="7"/>
  <c r="N21" i="123"/>
  <c r="F40" i="124"/>
  <c r="M40" i="124" s="1"/>
  <c r="M21" i="133"/>
  <c r="F40" i="136"/>
  <c r="M40" i="136" s="1"/>
  <c r="N21" i="136"/>
  <c r="M21" i="136"/>
  <c r="M21" i="138"/>
  <c r="N21" i="138"/>
  <c r="F40" i="147"/>
  <c r="M40" i="147" s="1"/>
  <c r="M21" i="147"/>
  <c r="MC42" i="6"/>
  <c r="N21" i="116"/>
  <c r="F40" i="116"/>
  <c r="N21" i="131"/>
  <c r="N21" i="127"/>
  <c r="M19" i="214"/>
  <c r="J19" i="214" s="1"/>
  <c r="J45" i="1"/>
  <c r="K45" i="1"/>
  <c r="I45" i="1"/>
  <c r="M20" i="214"/>
  <c r="J20" i="214" s="1"/>
  <c r="I46" i="1"/>
  <c r="K46" i="1"/>
  <c r="J46" i="1"/>
  <c r="NA42" i="6"/>
  <c r="NI42" i="6"/>
  <c r="M15" i="214"/>
  <c r="J15" i="214" s="1"/>
  <c r="J41" i="1"/>
  <c r="I41" i="1"/>
  <c r="K41" i="1"/>
  <c r="M16" i="214"/>
  <c r="J16" i="214" s="1"/>
  <c r="I42" i="1"/>
  <c r="J42" i="1"/>
  <c r="K42" i="1"/>
  <c r="J60" i="1"/>
  <c r="K60" i="1"/>
  <c r="I60" i="1"/>
  <c r="NE42" i="6"/>
  <c r="M27" i="214"/>
  <c r="J27" i="214" s="1"/>
  <c r="I56" i="1"/>
  <c r="K56" i="1"/>
  <c r="J56" i="1"/>
  <c r="J64" i="1"/>
  <c r="I64" i="1"/>
  <c r="K64" i="1"/>
  <c r="NC42" i="6"/>
  <c r="F9" i="215"/>
  <c r="F8" i="218"/>
  <c r="M8" i="214"/>
  <c r="J8" i="214" s="1"/>
  <c r="K34" i="1"/>
  <c r="J34" i="1"/>
  <c r="I34" i="1"/>
  <c r="M21" i="214"/>
  <c r="J21" i="214" s="1"/>
  <c r="I47" i="1"/>
  <c r="K47" i="1"/>
  <c r="J47" i="1"/>
  <c r="I57" i="1"/>
  <c r="M28" i="214"/>
  <c r="J28" i="214" s="1"/>
  <c r="J57" i="1"/>
  <c r="K57" i="1"/>
  <c r="K62" i="1"/>
  <c r="I62" i="1"/>
  <c r="J62" i="1"/>
  <c r="E19" i="208"/>
  <c r="J58" i="1"/>
  <c r="K58" i="1"/>
  <c r="I58" i="1"/>
  <c r="I61" i="1"/>
  <c r="K61" i="1"/>
  <c r="J61" i="1"/>
  <c r="H8" i="218"/>
  <c r="N8" i="214"/>
  <c r="K8" i="214" s="1"/>
  <c r="M9" i="214"/>
  <c r="J9" i="214" s="1"/>
  <c r="K35" i="1"/>
  <c r="M17" i="214"/>
  <c r="J17" i="214" s="1"/>
  <c r="J43" i="1"/>
  <c r="K59" i="1"/>
  <c r="J59" i="1"/>
  <c r="NB42" i="6"/>
  <c r="NF42" i="6"/>
  <c r="F36" i="1"/>
  <c r="I37" i="1"/>
  <c r="M11" i="214"/>
  <c r="J11" i="214" s="1"/>
  <c r="M14" i="214"/>
  <c r="J14" i="214" s="1"/>
  <c r="K40" i="1"/>
  <c r="I40" i="1"/>
  <c r="M18" i="214"/>
  <c r="J18" i="214" s="1"/>
  <c r="K44" i="1"/>
  <c r="J44" i="1"/>
  <c r="M22" i="214"/>
  <c r="J22" i="214" s="1"/>
  <c r="K48" i="1"/>
  <c r="I48" i="1"/>
  <c r="M24" i="214"/>
  <c r="J24" i="214" s="1"/>
  <c r="I50" i="1"/>
  <c r="J50" i="1"/>
  <c r="J54" i="1"/>
  <c r="I54" i="1"/>
  <c r="LY42" i="6"/>
  <c r="ME42" i="6"/>
  <c r="K37" i="1"/>
  <c r="I44" i="1"/>
  <c r="J48" i="1"/>
  <c r="K50" i="1"/>
  <c r="I59" i="1"/>
  <c r="NG7" i="6"/>
  <c r="NG42" i="6" s="1"/>
  <c r="I35" i="1"/>
  <c r="F40" i="115"/>
  <c r="N21" i="115"/>
  <c r="F40" i="120"/>
  <c r="N21" i="120"/>
  <c r="N21" i="122"/>
  <c r="M21" i="125"/>
  <c r="N21" i="125"/>
  <c r="F40" i="125"/>
  <c r="M21" i="142"/>
  <c r="N21" i="142"/>
  <c r="M12" i="214"/>
  <c r="J12" i="214" s="1"/>
  <c r="I38" i="1"/>
  <c r="M23" i="214"/>
  <c r="J23" i="214" s="1"/>
  <c r="J49" i="1"/>
  <c r="I49" i="1"/>
  <c r="M25" i="214"/>
  <c r="J25" i="214" s="1"/>
  <c r="I51" i="1"/>
  <c r="K51" i="1"/>
  <c r="K53" i="1"/>
  <c r="I53" i="1"/>
  <c r="K63" i="1"/>
  <c r="I63" i="1"/>
  <c r="LW42" i="6"/>
  <c r="MB42" i="6"/>
  <c r="F33" i="1"/>
  <c r="J35" i="1"/>
  <c r="K38" i="1"/>
  <c r="I43" i="1"/>
  <c r="K49" i="1"/>
  <c r="K52" i="1"/>
  <c r="I52" i="1"/>
  <c r="M21" i="129"/>
  <c r="N21" i="129"/>
  <c r="F40" i="129"/>
  <c r="LX42" i="6"/>
  <c r="H33" i="1"/>
  <c r="H66" i="1" s="1"/>
  <c r="J37" i="1"/>
  <c r="J40" i="1"/>
  <c r="K43" i="1"/>
  <c r="J52" i="1"/>
  <c r="K54" i="1"/>
  <c r="M21" i="7"/>
  <c r="F40" i="7"/>
  <c r="F40" i="118"/>
  <c r="N21" i="118"/>
  <c r="H9" i="215"/>
  <c r="F40" i="119"/>
  <c r="N21" i="119"/>
  <c r="M21" i="121"/>
  <c r="N21" i="121"/>
  <c r="F40" i="121"/>
  <c r="N21" i="124"/>
  <c r="M21" i="126"/>
  <c r="F40" i="126"/>
  <c r="N21" i="128"/>
  <c r="M21" i="130"/>
  <c r="F40" i="130"/>
  <c r="M21" i="140"/>
  <c r="N21" i="140"/>
  <c r="F40" i="140"/>
  <c r="F40" i="145"/>
  <c r="N21" i="145"/>
  <c r="M21" i="145"/>
  <c r="F40" i="117"/>
  <c r="N21" i="117"/>
  <c r="M21" i="139"/>
  <c r="N21" i="139"/>
  <c r="F40" i="139"/>
  <c r="F40" i="144"/>
  <c r="N21" i="144"/>
  <c r="M21" i="144"/>
  <c r="N21" i="146"/>
  <c r="M21" i="141"/>
  <c r="F40" i="141"/>
  <c r="N21" i="133"/>
  <c r="F40" i="143"/>
  <c r="N21" i="143"/>
  <c r="N21" i="147"/>
  <c r="G13" i="206" l="1"/>
  <c r="GL187" i="6"/>
  <c r="EG187" i="6"/>
  <c r="D21" i="208"/>
  <c r="JF187" i="6"/>
  <c r="MU187" i="6"/>
  <c r="EU187" i="6"/>
  <c r="DV187" i="6"/>
  <c r="G33" i="206"/>
  <c r="J24" i="206"/>
  <c r="H103" i="209"/>
  <c r="H117" i="209" s="1"/>
  <c r="L130" i="209"/>
  <c r="L136" i="209" s="1"/>
  <c r="L138" i="209" s="1"/>
  <c r="J136" i="209"/>
  <c r="J138" i="209" s="1"/>
  <c r="AM100" i="219"/>
  <c r="AM102" i="219" s="1"/>
  <c r="AA100" i="219"/>
  <c r="AA102" i="219" s="1"/>
  <c r="I103" i="211"/>
  <c r="I117" i="211" s="1"/>
  <c r="J27" i="206"/>
  <c r="I12" i="206"/>
  <c r="H39" i="206"/>
  <c r="CT187" i="6"/>
  <c r="GS187" i="6"/>
  <c r="DU183" i="6"/>
  <c r="JM187" i="6"/>
  <c r="R100" i="219"/>
  <c r="R102" i="219" s="1"/>
  <c r="X100" i="219"/>
  <c r="X102" i="219" s="1"/>
  <c r="CX183" i="6"/>
  <c r="CX187" i="6" s="1"/>
  <c r="CV187" i="6"/>
  <c r="C14" i="208" s="1"/>
  <c r="F14" i="208" s="1"/>
  <c r="BG187" i="6"/>
  <c r="G12" i="206"/>
  <c r="KQ183" i="6"/>
  <c r="KQ187" i="6" s="1"/>
  <c r="GH187" i="6"/>
  <c r="C23" i="208" s="1"/>
  <c r="G23" i="208" s="1"/>
  <c r="G39" i="206"/>
  <c r="AJ100" i="219"/>
  <c r="AJ102" i="219" s="1"/>
  <c r="F100" i="219"/>
  <c r="F102" i="219" s="1"/>
  <c r="MY187" i="6"/>
  <c r="IQ187" i="6"/>
  <c r="HK187" i="6"/>
  <c r="G20" i="208"/>
  <c r="G22" i="208"/>
  <c r="AP187" i="6"/>
  <c r="G34" i="208"/>
  <c r="G30" i="208"/>
  <c r="FC187" i="6"/>
  <c r="MT187" i="6"/>
  <c r="BC179" i="6"/>
  <c r="BC185" i="6" s="1"/>
  <c r="GI187" i="6"/>
  <c r="AL187" i="6"/>
  <c r="F66" i="1"/>
  <c r="J138" i="216"/>
  <c r="L138" i="216"/>
  <c r="M138" i="216"/>
  <c r="E17" i="208"/>
  <c r="DS183" i="6"/>
  <c r="DS187" i="6" s="1"/>
  <c r="MO187" i="6"/>
  <c r="MI187" i="6"/>
  <c r="MJ187" i="6"/>
  <c r="ML187" i="6"/>
  <c r="MN187" i="6"/>
  <c r="J19" i="206"/>
  <c r="K19" i="206" s="1"/>
  <c r="DA187" i="6"/>
  <c r="DI183" i="6"/>
  <c r="DI187" i="6" s="1"/>
  <c r="DE187" i="6"/>
  <c r="EC187" i="6"/>
  <c r="DU179" i="6"/>
  <c r="DU185" i="6" s="1"/>
  <c r="DY187" i="6"/>
  <c r="DZ187" i="6"/>
  <c r="C17" i="208" s="1"/>
  <c r="G17" i="208" s="1"/>
  <c r="DW183" i="6"/>
  <c r="D27" i="208"/>
  <c r="E31" i="208"/>
  <c r="G31" i="208" s="1"/>
  <c r="G18" i="208"/>
  <c r="MX187" i="6"/>
  <c r="HI179" i="6"/>
  <c r="HI185" i="6" s="1"/>
  <c r="BK187" i="6"/>
  <c r="J12" i="206"/>
  <c r="K12" i="206" s="1"/>
  <c r="BY179" i="6"/>
  <c r="BY185" i="6" s="1"/>
  <c r="BY187" i="6" s="1"/>
  <c r="BZ187" i="6"/>
  <c r="KU183" i="6"/>
  <c r="IW187" i="6"/>
  <c r="JC183" i="6"/>
  <c r="JC187" i="6" s="1"/>
  <c r="IA183" i="6"/>
  <c r="HY187" i="6"/>
  <c r="HG183" i="6"/>
  <c r="BV187" i="6"/>
  <c r="FG183" i="6"/>
  <c r="DC183" i="6"/>
  <c r="DC187" i="6" s="1"/>
  <c r="IK187" i="6"/>
  <c r="DU187" i="6"/>
  <c r="IM183" i="6"/>
  <c r="EE183" i="6"/>
  <c r="LQ187" i="6"/>
  <c r="JZ187" i="6"/>
  <c r="G23" i="206"/>
  <c r="H23" i="206" s="1"/>
  <c r="G9" i="206"/>
  <c r="N9" i="206" s="1"/>
  <c r="E179" i="6"/>
  <c r="E185" i="6" s="1"/>
  <c r="MM187" i="6"/>
  <c r="HI187" i="6"/>
  <c r="BE183" i="6"/>
  <c r="BE187" i="6" s="1"/>
  <c r="AO187" i="6"/>
  <c r="AR187" i="6"/>
  <c r="M187" i="6"/>
  <c r="LA187" i="6"/>
  <c r="KE187" i="6"/>
  <c r="MH187" i="6"/>
  <c r="JS187" i="6"/>
  <c r="JV187" i="6"/>
  <c r="JU187" i="6"/>
  <c r="JP187" i="6"/>
  <c r="LJ183" i="6"/>
  <c r="LJ187" i="6" s="1"/>
  <c r="DK183" i="6"/>
  <c r="D22" i="208"/>
  <c r="F22" i="208" s="1"/>
  <c r="GT187" i="6"/>
  <c r="LB187" i="6"/>
  <c r="D35" i="208"/>
  <c r="F35" i="208" s="1"/>
  <c r="KA183" i="6"/>
  <c r="IC187" i="6"/>
  <c r="GQ187" i="6"/>
  <c r="FQ187" i="6"/>
  <c r="H33" i="206"/>
  <c r="J10" i="206"/>
  <c r="K10" i="206" s="1"/>
  <c r="W187" i="6"/>
  <c r="LO179" i="6"/>
  <c r="LO185" i="6" s="1"/>
  <c r="LO187" i="6" s="1"/>
  <c r="H37" i="206"/>
  <c r="J30" i="2"/>
  <c r="HW187" i="6"/>
  <c r="O7" i="206"/>
  <c r="K17" i="206"/>
  <c r="N11" i="206"/>
  <c r="F34" i="208"/>
  <c r="G26" i="208"/>
  <c r="H17" i="206"/>
  <c r="G35" i="208"/>
  <c r="N13" i="206"/>
  <c r="H16" i="206"/>
  <c r="H28" i="206"/>
  <c r="H31" i="206"/>
  <c r="F26" i="208"/>
  <c r="DK187" i="6"/>
  <c r="F27" i="208"/>
  <c r="GA183" i="6"/>
  <c r="GA187" i="6" s="1"/>
  <c r="JB187" i="6"/>
  <c r="II187" i="6"/>
  <c r="F21" i="208"/>
  <c r="NC165" i="6"/>
  <c r="F31" i="2"/>
  <c r="G9" i="2" s="1"/>
  <c r="J23" i="206"/>
  <c r="N23" i="206" s="1"/>
  <c r="EQ179" i="6"/>
  <c r="EQ185" i="6" s="1"/>
  <c r="N19" i="206"/>
  <c r="EV183" i="6"/>
  <c r="EV187" i="6" s="1"/>
  <c r="BS187" i="6"/>
  <c r="BR187" i="6"/>
  <c r="C11" i="208" s="1"/>
  <c r="G15" i="206"/>
  <c r="Y179" i="6"/>
  <c r="Y185" i="6" s="1"/>
  <c r="CU187" i="6"/>
  <c r="G18" i="206"/>
  <c r="N18" i="206" s="1"/>
  <c r="H36" i="206"/>
  <c r="BD187" i="6"/>
  <c r="DJ187" i="6"/>
  <c r="G20" i="206"/>
  <c r="N20" i="206" s="1"/>
  <c r="GW183" i="6"/>
  <c r="GW187" i="6" s="1"/>
  <c r="GX187" i="6"/>
  <c r="CC187" i="6"/>
  <c r="GO187" i="6"/>
  <c r="KS187" i="6"/>
  <c r="F30" i="208"/>
  <c r="HQ187" i="6"/>
  <c r="CI183" i="6"/>
  <c r="H25" i="206"/>
  <c r="FG187" i="6"/>
  <c r="IH187" i="6"/>
  <c r="H21" i="206"/>
  <c r="H19" i="206"/>
  <c r="L187" i="6"/>
  <c r="D17" i="208"/>
  <c r="JG179" i="6"/>
  <c r="JG185" i="6" s="1"/>
  <c r="K30" i="2"/>
  <c r="KA179" i="6"/>
  <c r="KA185" i="6" s="1"/>
  <c r="KA187" i="6" s="1"/>
  <c r="J37" i="206"/>
  <c r="K37" i="206" s="1"/>
  <c r="O37" i="206" s="1"/>
  <c r="G32" i="206"/>
  <c r="H32" i="206" s="1"/>
  <c r="O32" i="206" s="1"/>
  <c r="IA179" i="6"/>
  <c r="IA185" i="6" s="1"/>
  <c r="IA187" i="6" s="1"/>
  <c r="G26" i="206"/>
  <c r="N26" i="206" s="1"/>
  <c r="FS179" i="6"/>
  <c r="FS185" i="6" s="1"/>
  <c r="DW179" i="6"/>
  <c r="DW185" i="6" s="1"/>
  <c r="J21" i="206"/>
  <c r="N21" i="206" s="1"/>
  <c r="F33" i="2"/>
  <c r="NC168" i="6"/>
  <c r="NF168" i="6"/>
  <c r="H33" i="2"/>
  <c r="H34" i="2" s="1"/>
  <c r="H26" i="206"/>
  <c r="G21" i="208"/>
  <c r="G29" i="208"/>
  <c r="G15" i="208"/>
  <c r="G38" i="206"/>
  <c r="N38" i="206" s="1"/>
  <c r="KI179" i="6"/>
  <c r="KI185" i="6" s="1"/>
  <c r="J31" i="206"/>
  <c r="N31" i="206" s="1"/>
  <c r="HS179" i="6"/>
  <c r="HS185" i="6" s="1"/>
  <c r="HS187" i="6" s="1"/>
  <c r="FK179" i="6"/>
  <c r="FK185" i="6" s="1"/>
  <c r="FK187" i="6" s="1"/>
  <c r="J25" i="206"/>
  <c r="G22" i="206"/>
  <c r="N22" i="206" s="1"/>
  <c r="EE179" i="6"/>
  <c r="EE185" i="6" s="1"/>
  <c r="N32" i="206"/>
  <c r="AM187" i="6"/>
  <c r="KI187" i="6"/>
  <c r="N17" i="206"/>
  <c r="JH187" i="6"/>
  <c r="J39" i="206"/>
  <c r="N39" i="206" s="1"/>
  <c r="KU179" i="6"/>
  <c r="KU185" i="6" s="1"/>
  <c r="G34" i="206"/>
  <c r="N34" i="206" s="1"/>
  <c r="IU179" i="6"/>
  <c r="IU185" i="6" s="1"/>
  <c r="IU187" i="6" s="1"/>
  <c r="BN187" i="6"/>
  <c r="J15" i="206"/>
  <c r="K15" i="206" s="1"/>
  <c r="ND175" i="6"/>
  <c r="ND179" i="6" s="1"/>
  <c r="ND185" i="6" s="1"/>
  <c r="AS187" i="6"/>
  <c r="JO179" i="6"/>
  <c r="JO185" i="6" s="1"/>
  <c r="J36" i="206"/>
  <c r="N36" i="206" s="1"/>
  <c r="GE187" i="6"/>
  <c r="GG187" i="6"/>
  <c r="BF187" i="6"/>
  <c r="FS187" i="6"/>
  <c r="AN187" i="6"/>
  <c r="C8" i="208" s="1"/>
  <c r="G8" i="208" s="1"/>
  <c r="N16" i="206"/>
  <c r="K28" i="206"/>
  <c r="O28" i="206" s="1"/>
  <c r="KK187" i="6"/>
  <c r="G27" i="208"/>
  <c r="HO187" i="6"/>
  <c r="HE187" i="6"/>
  <c r="DM187" i="6"/>
  <c r="FA187" i="6"/>
  <c r="CO183" i="6"/>
  <c r="CO187" i="6" s="1"/>
  <c r="H10" i="206"/>
  <c r="F15" i="208"/>
  <c r="CI179" i="6"/>
  <c r="CI185" i="6" s="1"/>
  <c r="S187" i="6"/>
  <c r="ET187" i="6"/>
  <c r="C19" i="208" s="1"/>
  <c r="F19" i="208" s="1"/>
  <c r="G40" i="206"/>
  <c r="H40" i="206" s="1"/>
  <c r="LC179" i="6"/>
  <c r="LC185" i="6" s="1"/>
  <c r="J33" i="206"/>
  <c r="N33" i="206" s="1"/>
  <c r="IM179" i="6"/>
  <c r="IM185" i="6" s="1"/>
  <c r="IM187" i="6" s="1"/>
  <c r="G30" i="206"/>
  <c r="N30" i="206" s="1"/>
  <c r="HG179" i="6"/>
  <c r="HG185" i="6" s="1"/>
  <c r="HG187" i="6" s="1"/>
  <c r="EY179" i="6"/>
  <c r="EY185" i="6" s="1"/>
  <c r="EY187" i="6" s="1"/>
  <c r="G24" i="206"/>
  <c r="H24" i="206" s="1"/>
  <c r="IR183" i="6"/>
  <c r="IR187" i="6" s="1"/>
  <c r="D29" i="208"/>
  <c r="F29" i="208" s="1"/>
  <c r="H29" i="206"/>
  <c r="N29" i="206"/>
  <c r="O6" i="206"/>
  <c r="F43" i="201"/>
  <c r="N40" i="201"/>
  <c r="M40" i="201"/>
  <c r="M40" i="194"/>
  <c r="N40" i="194"/>
  <c r="EO183" i="6"/>
  <c r="EO187" i="6" s="1"/>
  <c r="F43" i="194"/>
  <c r="M40" i="200"/>
  <c r="F43" i="200"/>
  <c r="N40" i="200"/>
  <c r="K31" i="2"/>
  <c r="J31" i="2"/>
  <c r="I31" i="2"/>
  <c r="JG187" i="6"/>
  <c r="JD187" i="6"/>
  <c r="JI187" i="6"/>
  <c r="G35" i="206"/>
  <c r="H35" i="206" s="1"/>
  <c r="JE187" i="6"/>
  <c r="F31" i="208"/>
  <c r="JL183" i="6"/>
  <c r="JL187" i="6" s="1"/>
  <c r="G33" i="208"/>
  <c r="JY183" i="6"/>
  <c r="JY187" i="6" s="1"/>
  <c r="D33" i="208"/>
  <c r="F33" i="208" s="1"/>
  <c r="LN187" i="6"/>
  <c r="LR187" i="6"/>
  <c r="C37" i="208" s="1"/>
  <c r="LM187" i="6"/>
  <c r="H41" i="206"/>
  <c r="N41" i="206"/>
  <c r="G37" i="208"/>
  <c r="LT183" i="6"/>
  <c r="LT187" i="6" s="1"/>
  <c r="LU183" i="6"/>
  <c r="LU187" i="6" s="1"/>
  <c r="I41" i="206"/>
  <c r="K41" i="206" s="1"/>
  <c r="MQ187" i="6"/>
  <c r="EQ183" i="6"/>
  <c r="EQ187" i="6" s="1"/>
  <c r="R187" i="6"/>
  <c r="E6" i="208"/>
  <c r="G6" i="208" s="1"/>
  <c r="Q187" i="6"/>
  <c r="V187" i="6"/>
  <c r="F6" i="208"/>
  <c r="N10" i="206"/>
  <c r="E25" i="208"/>
  <c r="G25" i="208" s="1"/>
  <c r="E183" i="6"/>
  <c r="E187" i="6" s="1"/>
  <c r="M40" i="196"/>
  <c r="M40" i="191"/>
  <c r="M17" i="206"/>
  <c r="F13" i="208"/>
  <c r="G13" i="208"/>
  <c r="MS187" i="6"/>
  <c r="I16" i="1"/>
  <c r="H16" i="1"/>
  <c r="I143" i="1"/>
  <c r="G18" i="1"/>
  <c r="F18" i="1"/>
  <c r="K143" i="1"/>
  <c r="J143" i="1"/>
  <c r="E144" i="1"/>
  <c r="E11" i="208"/>
  <c r="I36" i="206"/>
  <c r="K36" i="206" s="1"/>
  <c r="GC183" i="6"/>
  <c r="M25" i="206"/>
  <c r="AA183" i="6"/>
  <c r="LK183" i="6"/>
  <c r="LK187" i="6" s="1"/>
  <c r="E10" i="208"/>
  <c r="G10" i="208" s="1"/>
  <c r="M19" i="206"/>
  <c r="L19" i="206"/>
  <c r="L22" i="206"/>
  <c r="M22" i="206"/>
  <c r="K22" i="206"/>
  <c r="M33" i="206"/>
  <c r="L33" i="206"/>
  <c r="K9" i="206"/>
  <c r="M9" i="206"/>
  <c r="L9" i="206"/>
  <c r="I13" i="206"/>
  <c r="L13" i="206" s="1"/>
  <c r="M24" i="206"/>
  <c r="K24" i="206"/>
  <c r="O24" i="206" s="1"/>
  <c r="L24" i="206"/>
  <c r="L10" i="206"/>
  <c r="M10" i="206"/>
  <c r="L35" i="206"/>
  <c r="M35" i="206"/>
  <c r="K35" i="206"/>
  <c r="M21" i="206"/>
  <c r="L21" i="206"/>
  <c r="BA183" i="6"/>
  <c r="BA187" i="6" s="1"/>
  <c r="D8" i="208"/>
  <c r="GM183" i="6"/>
  <c r="GM187" i="6" s="1"/>
  <c r="M30" i="206"/>
  <c r="L30" i="206"/>
  <c r="K30" i="206"/>
  <c r="M31" i="206"/>
  <c r="L31" i="206"/>
  <c r="M32" i="206"/>
  <c r="M34" i="206"/>
  <c r="L34" i="206"/>
  <c r="K34" i="206"/>
  <c r="L37" i="206"/>
  <c r="M37" i="206"/>
  <c r="L38" i="206"/>
  <c r="M38" i="206"/>
  <c r="K38" i="206"/>
  <c r="M39" i="206"/>
  <c r="L39" i="206"/>
  <c r="L41" i="206"/>
  <c r="G24" i="208"/>
  <c r="GU183" i="6"/>
  <c r="GU187" i="6" s="1"/>
  <c r="D24" i="208"/>
  <c r="F24" i="208" s="1"/>
  <c r="M28" i="206"/>
  <c r="CD187" i="6"/>
  <c r="BW187" i="6"/>
  <c r="F12" i="208"/>
  <c r="G12" i="208"/>
  <c r="CE183" i="6"/>
  <c r="CE187" i="6" s="1"/>
  <c r="K16" i="206"/>
  <c r="O16" i="206" s="1"/>
  <c r="M16" i="206"/>
  <c r="L16" i="206"/>
  <c r="AK187" i="6"/>
  <c r="H12" i="206"/>
  <c r="N12" i="206"/>
  <c r="AI183" i="6"/>
  <c r="AI187" i="6" s="1"/>
  <c r="AQ183" i="6"/>
  <c r="AQ187" i="6" s="1"/>
  <c r="M12" i="206"/>
  <c r="L12" i="206"/>
  <c r="F25" i="208"/>
  <c r="HD183" i="6"/>
  <c r="HD187" i="6" s="1"/>
  <c r="N40" i="193"/>
  <c r="GY183" i="6"/>
  <c r="GY187" i="6" s="1"/>
  <c r="K29" i="206"/>
  <c r="M29" i="206"/>
  <c r="L29" i="206"/>
  <c r="N43" i="187"/>
  <c r="M40" i="187"/>
  <c r="FU183" i="6"/>
  <c r="FU187" i="6" s="1"/>
  <c r="F43" i="149"/>
  <c r="M43" i="149" s="1"/>
  <c r="F43" i="123"/>
  <c r="M43" i="123" s="1"/>
  <c r="M26" i="206"/>
  <c r="L26" i="206"/>
  <c r="K26" i="206"/>
  <c r="G16" i="208"/>
  <c r="F16" i="208"/>
  <c r="DR183" i="6"/>
  <c r="DR187" i="6" s="1"/>
  <c r="M40" i="182"/>
  <c r="F43" i="151"/>
  <c r="M43" i="151" s="1"/>
  <c r="N40" i="165"/>
  <c r="M20" i="206"/>
  <c r="L20" i="206"/>
  <c r="K20" i="206"/>
  <c r="F10" i="208"/>
  <c r="M40" i="195"/>
  <c r="F43" i="198"/>
  <c r="N43" i="198" s="1"/>
  <c r="ME175" i="6"/>
  <c r="ME179" i="6" s="1"/>
  <c r="ME185" i="6" s="1"/>
  <c r="M40" i="199"/>
  <c r="BC187" i="6"/>
  <c r="BJ183" i="6"/>
  <c r="BJ187" i="6" s="1"/>
  <c r="F43" i="184"/>
  <c r="N43" i="184" s="1"/>
  <c r="N40" i="157"/>
  <c r="F14" i="206"/>
  <c r="H14" i="206" s="1"/>
  <c r="K14" i="206"/>
  <c r="L14" i="206"/>
  <c r="GC179" i="6"/>
  <c r="GC185" i="6" s="1"/>
  <c r="GK187" i="6"/>
  <c r="MC175" i="6"/>
  <c r="MC179" i="6" s="1"/>
  <c r="MC185" i="6" s="1"/>
  <c r="M40" i="202"/>
  <c r="H27" i="206"/>
  <c r="GJ187" i="6"/>
  <c r="GF187" i="6"/>
  <c r="GB187" i="6"/>
  <c r="N27" i="206"/>
  <c r="M40" i="148"/>
  <c r="N43" i="148"/>
  <c r="I55" i="1"/>
  <c r="L27" i="206"/>
  <c r="K27" i="206"/>
  <c r="M27" i="206"/>
  <c r="M40" i="192"/>
  <c r="G36" i="208"/>
  <c r="F114" i="1"/>
  <c r="F120" i="1" s="1"/>
  <c r="N43" i="188"/>
  <c r="F43" i="183"/>
  <c r="M43" i="183" s="1"/>
  <c r="LC183" i="6"/>
  <c r="F36" i="208"/>
  <c r="M40" i="170"/>
  <c r="F43" i="122"/>
  <c r="M43" i="122" s="1"/>
  <c r="N40" i="116"/>
  <c r="F43" i="131"/>
  <c r="M43" i="131" s="1"/>
  <c r="M40" i="206"/>
  <c r="L40" i="206"/>
  <c r="K40" i="206"/>
  <c r="N40" i="133"/>
  <c r="JQ187" i="6"/>
  <c r="LV175" i="6"/>
  <c r="LV179" i="6" s="1"/>
  <c r="LV185" i="6" s="1"/>
  <c r="JO183" i="6"/>
  <c r="N40" i="191"/>
  <c r="M40" i="193"/>
  <c r="N40" i="188"/>
  <c r="NF95" i="6"/>
  <c r="E32" i="208"/>
  <c r="G32" i="208" s="1"/>
  <c r="F32" i="208"/>
  <c r="K98" i="1"/>
  <c r="F109" i="1"/>
  <c r="G12" i="1" s="1"/>
  <c r="M45" i="214"/>
  <c r="J45" i="214" s="1"/>
  <c r="N43" i="156"/>
  <c r="F43" i="127"/>
  <c r="M43" i="127" s="1"/>
  <c r="M26" i="214"/>
  <c r="J26" i="214" s="1"/>
  <c r="J55" i="1"/>
  <c r="NH175" i="6"/>
  <c r="NH179" i="6" s="1"/>
  <c r="NH185" i="6" s="1"/>
  <c r="N43" i="202"/>
  <c r="AW187" i="6"/>
  <c r="N43" i="193"/>
  <c r="M43" i="193"/>
  <c r="F13" i="206"/>
  <c r="H13" i="206" s="1"/>
  <c r="F43" i="189"/>
  <c r="M43" i="189" s="1"/>
  <c r="N40" i="184"/>
  <c r="G9" i="208"/>
  <c r="D9" i="208"/>
  <c r="F9" i="208" s="1"/>
  <c r="N40" i="173"/>
  <c r="M40" i="175"/>
  <c r="E36" i="220"/>
  <c r="J105" i="1"/>
  <c r="F43" i="173"/>
  <c r="N43" i="173" s="1"/>
  <c r="LX103" i="6"/>
  <c r="LX105" i="6" s="1"/>
  <c r="LX183" i="6" s="1"/>
  <c r="N40" i="175"/>
  <c r="F17" i="215"/>
  <c r="I105" i="1"/>
  <c r="N40" i="158"/>
  <c r="N40" i="151"/>
  <c r="M40" i="156"/>
  <c r="M40" i="132"/>
  <c r="N43" i="135"/>
  <c r="F43" i="205"/>
  <c r="M43" i="205" s="1"/>
  <c r="MD175" i="6"/>
  <c r="MD179" i="6" s="1"/>
  <c r="MD185" i="6" s="1"/>
  <c r="CS187" i="6"/>
  <c r="M43" i="191"/>
  <c r="N43" i="191"/>
  <c r="I18" i="206"/>
  <c r="M18" i="206" s="1"/>
  <c r="M40" i="188"/>
  <c r="CQ183" i="6"/>
  <c r="CQ187" i="6" s="1"/>
  <c r="M40" i="171"/>
  <c r="J108" i="1"/>
  <c r="E14" i="208"/>
  <c r="M39" i="214"/>
  <c r="J39" i="214" s="1"/>
  <c r="N40" i="182"/>
  <c r="F43" i="165"/>
  <c r="N43" i="165" s="1"/>
  <c r="N40" i="156"/>
  <c r="N40" i="149"/>
  <c r="N40" i="170"/>
  <c r="M40" i="133"/>
  <c r="N40" i="146"/>
  <c r="M40" i="116"/>
  <c r="N13" i="214"/>
  <c r="K13" i="214" s="1"/>
  <c r="H9" i="218"/>
  <c r="N40" i="135"/>
  <c r="N40" i="195"/>
  <c r="N40" i="192"/>
  <c r="LW103" i="6"/>
  <c r="LW105" i="6" s="1"/>
  <c r="LW183" i="6" s="1"/>
  <c r="N40" i="199"/>
  <c r="N40" i="205"/>
  <c r="AF187" i="6"/>
  <c r="N40" i="204"/>
  <c r="N43" i="204"/>
  <c r="N40" i="202"/>
  <c r="Y187" i="6"/>
  <c r="AA187" i="6"/>
  <c r="LY175" i="6"/>
  <c r="LY179" i="6" s="1"/>
  <c r="LY185" i="6" s="1"/>
  <c r="NB175" i="6"/>
  <c r="NB179" i="6" s="1"/>
  <c r="NB185" i="6" s="1"/>
  <c r="LW175" i="6"/>
  <c r="LW179" i="6" s="1"/>
  <c r="LW185" i="6" s="1"/>
  <c r="MZ175" i="6"/>
  <c r="MZ179" i="6" s="1"/>
  <c r="MZ185" i="6" s="1"/>
  <c r="MA175" i="6"/>
  <c r="MA179" i="6" s="1"/>
  <c r="MA185" i="6" s="1"/>
  <c r="NA175" i="6"/>
  <c r="NA179" i="6" s="1"/>
  <c r="NA185" i="6" s="1"/>
  <c r="M40" i="204"/>
  <c r="G7" i="208"/>
  <c r="N40" i="198"/>
  <c r="NG175" i="6"/>
  <c r="NG179" i="6" s="1"/>
  <c r="NG185" i="6" s="1"/>
  <c r="N40" i="197"/>
  <c r="F43" i="197"/>
  <c r="M40" i="197"/>
  <c r="N40" i="196"/>
  <c r="N43" i="192"/>
  <c r="F11" i="206"/>
  <c r="H11" i="206" s="1"/>
  <c r="F43" i="190"/>
  <c r="M43" i="190" s="1"/>
  <c r="M40" i="190"/>
  <c r="MZ103" i="6"/>
  <c r="MZ105" i="6" s="1"/>
  <c r="MZ183" i="6" s="1"/>
  <c r="N40" i="189"/>
  <c r="ME103" i="6"/>
  <c r="ME105" i="6" s="1"/>
  <c r="ME183" i="6" s="1"/>
  <c r="E39" i="220"/>
  <c r="MC103" i="6"/>
  <c r="MC105" i="6" s="1"/>
  <c r="MC183" i="6" s="1"/>
  <c r="F43" i="174"/>
  <c r="N43" i="174" s="1"/>
  <c r="N40" i="179"/>
  <c r="M40" i="179"/>
  <c r="K108" i="1"/>
  <c r="I98" i="1"/>
  <c r="N40" i="174"/>
  <c r="H109" i="1"/>
  <c r="M40" i="176"/>
  <c r="F43" i="176"/>
  <c r="N40" i="176"/>
  <c r="D7" i="208"/>
  <c r="F7" i="208" s="1"/>
  <c r="AG183" i="6"/>
  <c r="AG187" i="6" s="1"/>
  <c r="M40" i="161"/>
  <c r="F43" i="161"/>
  <c r="M43" i="161" s="1"/>
  <c r="M40" i="157"/>
  <c r="F43" i="157"/>
  <c r="M40" i="158"/>
  <c r="F43" i="158"/>
  <c r="M43" i="158" s="1"/>
  <c r="N40" i="148"/>
  <c r="N40" i="161"/>
  <c r="MB103" i="6"/>
  <c r="MB105" i="6" s="1"/>
  <c r="MB183" i="6" s="1"/>
  <c r="NB103" i="6"/>
  <c r="NB105" i="6" s="1"/>
  <c r="NB183" i="6" s="1"/>
  <c r="MA103" i="6"/>
  <c r="MA105" i="6" s="1"/>
  <c r="MA183" i="6" s="1"/>
  <c r="M40" i="165"/>
  <c r="N40" i="169"/>
  <c r="F43" i="169"/>
  <c r="M40" i="169"/>
  <c r="N40" i="171"/>
  <c r="LZ103" i="6"/>
  <c r="LZ105" i="6" s="1"/>
  <c r="LZ183" i="6" s="1"/>
  <c r="LZ187" i="6" s="1"/>
  <c r="H10" i="215"/>
  <c r="N43" i="133"/>
  <c r="K11" i="206"/>
  <c r="L11" i="206"/>
  <c r="M40" i="138"/>
  <c r="F43" i="116"/>
  <c r="M43" i="116" s="1"/>
  <c r="N40" i="124"/>
  <c r="M40" i="135"/>
  <c r="N40" i="134"/>
  <c r="N40" i="128"/>
  <c r="F43" i="136"/>
  <c r="N43" i="136" s="1"/>
  <c r="N40" i="131"/>
  <c r="BM187" i="6"/>
  <c r="NI175" i="6"/>
  <c r="NI179" i="6" s="1"/>
  <c r="NI185" i="6" s="1"/>
  <c r="F43" i="203"/>
  <c r="N40" i="203"/>
  <c r="M40" i="203"/>
  <c r="MB175" i="6"/>
  <c r="MB179" i="6" s="1"/>
  <c r="MB185" i="6" s="1"/>
  <c r="H36" i="2"/>
  <c r="NF174" i="6"/>
  <c r="F36" i="2"/>
  <c r="NC174" i="6"/>
  <c r="BU187" i="6"/>
  <c r="LX175" i="6"/>
  <c r="LX179" i="6" s="1"/>
  <c r="LX185" i="6" s="1"/>
  <c r="NE175" i="6"/>
  <c r="NE179" i="6" s="1"/>
  <c r="NE185" i="6" s="1"/>
  <c r="N43" i="196"/>
  <c r="M43" i="196"/>
  <c r="N43" i="199"/>
  <c r="M43" i="199"/>
  <c r="K28" i="2"/>
  <c r="G8" i="2"/>
  <c r="I28" i="2"/>
  <c r="J28" i="2"/>
  <c r="NF162" i="6"/>
  <c r="H23" i="2"/>
  <c r="H28" i="2" s="1"/>
  <c r="N43" i="195"/>
  <c r="M43" i="195"/>
  <c r="H122" i="1"/>
  <c r="NF102" i="6"/>
  <c r="F122" i="1"/>
  <c r="NC102" i="6"/>
  <c r="NC103" i="6" s="1"/>
  <c r="NC105" i="6" s="1"/>
  <c r="NC183" i="6" s="1"/>
  <c r="NH103" i="6"/>
  <c r="NH105" i="6" s="1"/>
  <c r="NH183" i="6" s="1"/>
  <c r="NA103" i="6"/>
  <c r="NA105" i="6" s="1"/>
  <c r="NA183" i="6" s="1"/>
  <c r="N40" i="190"/>
  <c r="H20" i="215"/>
  <c r="H120" i="1"/>
  <c r="ND103" i="6"/>
  <c r="ND105" i="6" s="1"/>
  <c r="ND183" i="6" s="1"/>
  <c r="BT183" i="6"/>
  <c r="BT187" i="6" s="1"/>
  <c r="N40" i="187"/>
  <c r="F43" i="186"/>
  <c r="N40" i="186"/>
  <c r="M40" i="186"/>
  <c r="MD103" i="6"/>
  <c r="MD105" i="6" s="1"/>
  <c r="MD183" i="6" s="1"/>
  <c r="N40" i="185"/>
  <c r="M40" i="185"/>
  <c r="F43" i="185"/>
  <c r="M40" i="177"/>
  <c r="F43" i="177"/>
  <c r="N40" i="177"/>
  <c r="N43" i="182"/>
  <c r="M43" i="182"/>
  <c r="N40" i="180"/>
  <c r="M40" i="180"/>
  <c r="F43" i="180"/>
  <c r="N43" i="175"/>
  <c r="M43" i="175"/>
  <c r="J43" i="173"/>
  <c r="I39" i="220"/>
  <c r="M43" i="179"/>
  <c r="N43" i="179"/>
  <c r="M40" i="178"/>
  <c r="F43" i="178"/>
  <c r="N40" i="178"/>
  <c r="N40" i="183"/>
  <c r="F43" i="181"/>
  <c r="N40" i="181"/>
  <c r="M40" i="181"/>
  <c r="I43" i="173"/>
  <c r="F39" i="220"/>
  <c r="N43" i="171"/>
  <c r="M43" i="171"/>
  <c r="F43" i="172"/>
  <c r="N40" i="172"/>
  <c r="M40" i="172"/>
  <c r="N40" i="167"/>
  <c r="F43" i="167"/>
  <c r="M40" i="167"/>
  <c r="F43" i="152"/>
  <c r="N40" i="152"/>
  <c r="M40" i="152"/>
  <c r="N40" i="159"/>
  <c r="F43" i="159"/>
  <c r="M40" i="159"/>
  <c r="NE103" i="6"/>
  <c r="NE105" i="6" s="1"/>
  <c r="NE183" i="6" s="1"/>
  <c r="NI103" i="6"/>
  <c r="NI105" i="6" s="1"/>
  <c r="NI183" i="6" s="1"/>
  <c r="M40" i="168"/>
  <c r="F43" i="168"/>
  <c r="N40" i="168"/>
  <c r="F43" i="164"/>
  <c r="N40" i="164"/>
  <c r="M40" i="164"/>
  <c r="F43" i="153"/>
  <c r="N40" i="153"/>
  <c r="M40" i="153"/>
  <c r="N40" i="166"/>
  <c r="F43" i="166"/>
  <c r="M40" i="166"/>
  <c r="M40" i="160"/>
  <c r="N40" i="160"/>
  <c r="F43" i="160"/>
  <c r="N40" i="162"/>
  <c r="F43" i="162"/>
  <c r="M40" i="162"/>
  <c r="F43" i="163"/>
  <c r="M40" i="163"/>
  <c r="N40" i="163"/>
  <c r="M40" i="155"/>
  <c r="F43" i="155"/>
  <c r="N40" i="155"/>
  <c r="K71" i="1"/>
  <c r="M29" i="214"/>
  <c r="J29" i="214" s="1"/>
  <c r="J71" i="1"/>
  <c r="I71" i="1"/>
  <c r="NG103" i="6"/>
  <c r="NG105" i="6" s="1"/>
  <c r="NG183" i="6" s="1"/>
  <c r="LY103" i="6"/>
  <c r="LY105" i="6" s="1"/>
  <c r="LY183" i="6" s="1"/>
  <c r="LV103" i="6"/>
  <c r="LV105" i="6" s="1"/>
  <c r="LV183" i="6" s="1"/>
  <c r="N43" i="170"/>
  <c r="M43" i="170"/>
  <c r="F43" i="154"/>
  <c r="M40" i="154"/>
  <c r="N40" i="154"/>
  <c r="N40" i="147"/>
  <c r="M40" i="128"/>
  <c r="F43" i="142"/>
  <c r="N43" i="142" s="1"/>
  <c r="F43" i="147"/>
  <c r="N43" i="147" s="1"/>
  <c r="M40" i="146"/>
  <c r="H10" i="218"/>
  <c r="N40" i="127"/>
  <c r="N40" i="138"/>
  <c r="I39" i="1"/>
  <c r="M15" i="206"/>
  <c r="L15" i="206"/>
  <c r="N40" i="142"/>
  <c r="F11" i="215"/>
  <c r="N40" i="122"/>
  <c r="N40" i="136"/>
  <c r="M43" i="135"/>
  <c r="F43" i="124"/>
  <c r="M43" i="124" s="1"/>
  <c r="N40" i="123"/>
  <c r="N40" i="132"/>
  <c r="J39" i="1"/>
  <c r="M13" i="214"/>
  <c r="J13" i="214" s="1"/>
  <c r="K39" i="1"/>
  <c r="M40" i="134"/>
  <c r="F43" i="134"/>
  <c r="M43" i="134" s="1"/>
  <c r="M40" i="141"/>
  <c r="N40" i="141"/>
  <c r="F43" i="141"/>
  <c r="M40" i="139"/>
  <c r="F43" i="139"/>
  <c r="N40" i="139"/>
  <c r="N40" i="117"/>
  <c r="F43" i="117"/>
  <c r="M40" i="117"/>
  <c r="N40" i="119"/>
  <c r="M40" i="119"/>
  <c r="F43" i="119"/>
  <c r="M40" i="7"/>
  <c r="N40" i="7"/>
  <c r="F43" i="7"/>
  <c r="N40" i="143"/>
  <c r="F43" i="143"/>
  <c r="M40" i="143"/>
  <c r="M40" i="126"/>
  <c r="N40" i="126"/>
  <c r="F43" i="126"/>
  <c r="M40" i="129"/>
  <c r="N40" i="129"/>
  <c r="F43" i="129"/>
  <c r="N40" i="115"/>
  <c r="F43" i="115"/>
  <c r="M40" i="115"/>
  <c r="L23" i="206"/>
  <c r="M23" i="206"/>
  <c r="N40" i="144"/>
  <c r="M40" i="144"/>
  <c r="F43" i="144"/>
  <c r="N40" i="145"/>
  <c r="F43" i="145"/>
  <c r="M40" i="145"/>
  <c r="M40" i="130"/>
  <c r="F43" i="130"/>
  <c r="N40" i="130"/>
  <c r="M43" i="128"/>
  <c r="N43" i="128"/>
  <c r="M43" i="138"/>
  <c r="N43" i="138"/>
  <c r="M43" i="132"/>
  <c r="N43" i="132"/>
  <c r="N40" i="118"/>
  <c r="F43" i="118"/>
  <c r="M40" i="118"/>
  <c r="N7" i="214"/>
  <c r="M7" i="214"/>
  <c r="I33" i="1"/>
  <c r="K33" i="1"/>
  <c r="J33" i="1"/>
  <c r="F43" i="120"/>
  <c r="N40" i="120"/>
  <c r="M40" i="120"/>
  <c r="M10" i="214"/>
  <c r="J10" i="214" s="1"/>
  <c r="F9" i="218"/>
  <c r="J36" i="1"/>
  <c r="F10" i="215"/>
  <c r="K36" i="1"/>
  <c r="I36" i="1"/>
  <c r="N43" i="146"/>
  <c r="M43" i="146"/>
  <c r="M40" i="140"/>
  <c r="N40" i="140"/>
  <c r="F43" i="140"/>
  <c r="M40" i="121"/>
  <c r="F43" i="121"/>
  <c r="N40" i="121"/>
  <c r="M40" i="125"/>
  <c r="N40" i="125"/>
  <c r="F43" i="125"/>
  <c r="F23" i="208" l="1"/>
  <c r="G14" i="208"/>
  <c r="F8" i="208"/>
  <c r="K21" i="206"/>
  <c r="CI187" i="6"/>
  <c r="G11" i="208"/>
  <c r="O17" i="206"/>
  <c r="H34" i="206"/>
  <c r="O34" i="206" s="1"/>
  <c r="O19" i="206"/>
  <c r="ND187" i="6"/>
  <c r="F17" i="208"/>
  <c r="DW187" i="6"/>
  <c r="K23" i="206"/>
  <c r="H9" i="206"/>
  <c r="O9" i="206" s="1"/>
  <c r="LC187" i="6"/>
  <c r="O10" i="206"/>
  <c r="N15" i="206"/>
  <c r="GC187" i="6"/>
  <c r="KU187" i="6"/>
  <c r="EE187" i="6"/>
  <c r="H30" i="206"/>
  <c r="H15" i="206"/>
  <c r="H20" i="206"/>
  <c r="O20" i="206" s="1"/>
  <c r="J42" i="206"/>
  <c r="N37" i="206"/>
  <c r="F11" i="208"/>
  <c r="O30" i="206"/>
  <c r="O21" i="206"/>
  <c r="N40" i="206"/>
  <c r="O40" i="206"/>
  <c r="C38" i="208"/>
  <c r="G19" i="208"/>
  <c r="NC175" i="6"/>
  <c r="NC179" i="6" s="1"/>
  <c r="NC185" i="6" s="1"/>
  <c r="H22" i="206"/>
  <c r="O22" i="206" s="1"/>
  <c r="K25" i="206"/>
  <c r="O25" i="206" s="1"/>
  <c r="N25" i="206"/>
  <c r="N24" i="206"/>
  <c r="H38" i="206"/>
  <c r="O38" i="206" s="1"/>
  <c r="JO187" i="6"/>
  <c r="O36" i="206"/>
  <c r="H18" i="206"/>
  <c r="L36" i="206"/>
  <c r="O26" i="206"/>
  <c r="K39" i="206"/>
  <c r="O39" i="206" s="1"/>
  <c r="K31" i="206"/>
  <c r="O31" i="206" s="1"/>
  <c r="K33" i="206"/>
  <c r="O33" i="206" s="1"/>
  <c r="I33" i="2"/>
  <c r="K33" i="2"/>
  <c r="J33" i="2"/>
  <c r="F34" i="2"/>
  <c r="M36" i="206"/>
  <c r="M43" i="194"/>
  <c r="N43" i="194"/>
  <c r="N43" i="201"/>
  <c r="M43" i="201"/>
  <c r="K13" i="206"/>
  <c r="O13" i="206" s="1"/>
  <c r="O12" i="206"/>
  <c r="O29" i="206"/>
  <c r="N35" i="206"/>
  <c r="H9" i="2"/>
  <c r="I9" i="2"/>
  <c r="N43" i="200"/>
  <c r="M43" i="200"/>
  <c r="G42" i="206"/>
  <c r="O35" i="206"/>
  <c r="F37" i="208"/>
  <c r="O41" i="206"/>
  <c r="M41" i="206"/>
  <c r="NC188" i="6"/>
  <c r="H18" i="1"/>
  <c r="I18" i="1"/>
  <c r="F19" i="1"/>
  <c r="NA189" i="6" s="1"/>
  <c r="NA188" i="6"/>
  <c r="L18" i="206"/>
  <c r="O15" i="206"/>
  <c r="O11" i="206"/>
  <c r="K18" i="206"/>
  <c r="O18" i="206" s="1"/>
  <c r="N43" i="149"/>
  <c r="N43" i="122"/>
  <c r="N43" i="127"/>
  <c r="M43" i="198"/>
  <c r="M43" i="184"/>
  <c r="N43" i="123"/>
  <c r="K114" i="1"/>
  <c r="N43" i="151"/>
  <c r="N43" i="131"/>
  <c r="LV187" i="6"/>
  <c r="ME187" i="6"/>
  <c r="M14" i="206"/>
  <c r="J114" i="1"/>
  <c r="N43" i="189"/>
  <c r="NF103" i="6"/>
  <c r="NF105" i="6" s="1"/>
  <c r="NF183" i="6" s="1"/>
  <c r="O14" i="206"/>
  <c r="I109" i="1"/>
  <c r="MC187" i="6"/>
  <c r="O27" i="206"/>
  <c r="N43" i="205"/>
  <c r="N43" i="183"/>
  <c r="M43" i="165"/>
  <c r="I114" i="1"/>
  <c r="F20" i="215"/>
  <c r="M43" i="173"/>
  <c r="J109" i="1"/>
  <c r="K109" i="1"/>
  <c r="N43" i="124"/>
  <c r="NH187" i="6"/>
  <c r="M43" i="136"/>
  <c r="MD187" i="6"/>
  <c r="M13" i="206"/>
  <c r="LX187" i="6"/>
  <c r="N43" i="161"/>
  <c r="M43" i="147"/>
  <c r="I42" i="206"/>
  <c r="L42" i="206" s="1"/>
  <c r="MA187" i="6"/>
  <c r="E38" i="208"/>
  <c r="M43" i="142"/>
  <c r="N43" i="134"/>
  <c r="LW187" i="6"/>
  <c r="LY187" i="6"/>
  <c r="NB187" i="6"/>
  <c r="NG187" i="6"/>
  <c r="NF175" i="6"/>
  <c r="NF179" i="6" s="1"/>
  <c r="NF185" i="6" s="1"/>
  <c r="MZ187" i="6"/>
  <c r="MZ189" i="6" s="1"/>
  <c r="NA187" i="6"/>
  <c r="M43" i="197"/>
  <c r="N43" i="197"/>
  <c r="F42" i="206"/>
  <c r="M11" i="206"/>
  <c r="N43" i="190"/>
  <c r="D38" i="208"/>
  <c r="M43" i="174"/>
  <c r="N43" i="176"/>
  <c r="M43" i="176"/>
  <c r="MB187" i="6"/>
  <c r="N43" i="169"/>
  <c r="M43" i="169"/>
  <c r="N43" i="158"/>
  <c r="M43" i="157"/>
  <c r="N43" i="157"/>
  <c r="N43" i="116"/>
  <c r="NC187" i="6"/>
  <c r="N43" i="203"/>
  <c r="M43" i="203"/>
  <c r="NI187" i="6"/>
  <c r="F40" i="2"/>
  <c r="F21" i="215"/>
  <c r="K36" i="2"/>
  <c r="J36" i="2"/>
  <c r="I36" i="2"/>
  <c r="NE187" i="6"/>
  <c r="H21" i="215"/>
  <c r="H13" i="218" s="1"/>
  <c r="H40" i="2"/>
  <c r="H41" i="2" s="1"/>
  <c r="H45" i="2" s="1"/>
  <c r="I8" i="2"/>
  <c r="H8" i="2"/>
  <c r="M46" i="214"/>
  <c r="J46" i="214" s="1"/>
  <c r="I122" i="1"/>
  <c r="F127" i="1"/>
  <c r="F128" i="1" s="1"/>
  <c r="J122" i="1"/>
  <c r="K122" i="1"/>
  <c r="N46" i="214"/>
  <c r="K46" i="214" s="1"/>
  <c r="H127" i="1"/>
  <c r="H128" i="1" s="1"/>
  <c r="H130" i="1" s="1"/>
  <c r="H144" i="1" s="1"/>
  <c r="NF189" i="6" s="1"/>
  <c r="M43" i="185"/>
  <c r="N43" i="185"/>
  <c r="N43" i="186"/>
  <c r="M43" i="186"/>
  <c r="I120" i="1"/>
  <c r="K120" i="1"/>
  <c r="G13" i="1"/>
  <c r="J120" i="1"/>
  <c r="M43" i="180"/>
  <c r="N43" i="180"/>
  <c r="N43" i="181"/>
  <c r="M43" i="181"/>
  <c r="N43" i="177"/>
  <c r="M43" i="177"/>
  <c r="H12" i="1"/>
  <c r="I12" i="1"/>
  <c r="N43" i="172"/>
  <c r="M43" i="172"/>
  <c r="M43" i="178"/>
  <c r="N43" i="178"/>
  <c r="M43" i="155"/>
  <c r="N43" i="155"/>
  <c r="N43" i="164"/>
  <c r="M43" i="164"/>
  <c r="N43" i="162"/>
  <c r="M43" i="162"/>
  <c r="M43" i="167"/>
  <c r="N43" i="167"/>
  <c r="M43" i="154"/>
  <c r="N43" i="154"/>
  <c r="N43" i="163"/>
  <c r="M43" i="163"/>
  <c r="M43" i="160"/>
  <c r="N43" i="160"/>
  <c r="M43" i="166"/>
  <c r="N43" i="166"/>
  <c r="M43" i="153"/>
  <c r="N43" i="153"/>
  <c r="N43" i="159"/>
  <c r="M43" i="159"/>
  <c r="M43" i="152"/>
  <c r="N43" i="152"/>
  <c r="K94" i="1"/>
  <c r="I94" i="1"/>
  <c r="J94" i="1"/>
  <c r="G11" i="1"/>
  <c r="N43" i="168"/>
  <c r="M43" i="168"/>
  <c r="N43" i="120"/>
  <c r="M43" i="120"/>
  <c r="N43" i="125"/>
  <c r="M43" i="125"/>
  <c r="N43" i="140"/>
  <c r="M43" i="140"/>
  <c r="J7" i="214"/>
  <c r="M43" i="144"/>
  <c r="N43" i="144"/>
  <c r="N43" i="129"/>
  <c r="M43" i="129"/>
  <c r="K66" i="1"/>
  <c r="I66" i="1"/>
  <c r="J66" i="1"/>
  <c r="G10" i="1"/>
  <c r="N43" i="126"/>
  <c r="M43" i="126"/>
  <c r="M43" i="143"/>
  <c r="N43" i="143"/>
  <c r="N43" i="139"/>
  <c r="M43" i="139"/>
  <c r="M43" i="121"/>
  <c r="N43" i="121"/>
  <c r="M43" i="118"/>
  <c r="N43" i="118"/>
  <c r="M43" i="145"/>
  <c r="N43" i="145"/>
  <c r="O23" i="206"/>
  <c r="M43" i="115"/>
  <c r="N43" i="115"/>
  <c r="M43" i="119"/>
  <c r="N43" i="119"/>
  <c r="M43" i="117"/>
  <c r="N43" i="117"/>
  <c r="K7" i="214"/>
  <c r="N43" i="130"/>
  <c r="M43" i="130"/>
  <c r="M43" i="7"/>
  <c r="N43" i="7"/>
  <c r="M43" i="141"/>
  <c r="N43" i="141"/>
  <c r="H42" i="206" l="1"/>
  <c r="N42" i="206"/>
  <c r="I34" i="2"/>
  <c r="J34" i="2"/>
  <c r="K34" i="2"/>
  <c r="G10" i="2"/>
  <c r="K42" i="206"/>
  <c r="F13" i="218"/>
  <c r="F38" i="208"/>
  <c r="G38" i="208"/>
  <c r="NF187" i="6"/>
  <c r="N52" i="214"/>
  <c r="K52" i="214"/>
  <c r="M42" i="206"/>
  <c r="J52" i="214"/>
  <c r="M52" i="214"/>
  <c r="J40" i="2"/>
  <c r="I40" i="2"/>
  <c r="G11" i="2"/>
  <c r="K40" i="2"/>
  <c r="F41" i="2"/>
  <c r="K127" i="1"/>
  <c r="J127" i="1"/>
  <c r="I127" i="1"/>
  <c r="G14" i="1"/>
  <c r="G15" i="1" s="1"/>
  <c r="I13" i="1"/>
  <c r="H13" i="1"/>
  <c r="I11" i="1"/>
  <c r="H11" i="1"/>
  <c r="J128" i="1"/>
  <c r="I128" i="1"/>
  <c r="F130" i="1"/>
  <c r="K128" i="1"/>
  <c r="H10" i="1"/>
  <c r="I10" i="1"/>
  <c r="O42" i="206" l="1"/>
  <c r="I10" i="2"/>
  <c r="H10" i="2"/>
  <c r="H11" i="2"/>
  <c r="I11" i="2"/>
  <c r="G12" i="2"/>
  <c r="F45" i="2"/>
  <c r="K41" i="2"/>
  <c r="J41" i="2"/>
  <c r="I41" i="2"/>
  <c r="I14" i="1"/>
  <c r="H14" i="1"/>
  <c r="K130" i="1"/>
  <c r="I130" i="1"/>
  <c r="J130" i="1"/>
  <c r="F144" i="1"/>
  <c r="G17" i="1"/>
  <c r="I15" i="1"/>
  <c r="H15" i="1"/>
  <c r="K45" i="2" l="1"/>
  <c r="J45" i="2"/>
  <c r="I45" i="2"/>
  <c r="G14" i="2"/>
  <c r="I12" i="2"/>
  <c r="H12" i="2"/>
  <c r="G19" i="1"/>
  <c r="I17" i="1"/>
  <c r="H17" i="1"/>
  <c r="J144" i="1"/>
  <c r="I144" i="1"/>
  <c r="K144" i="1"/>
  <c r="H14" i="2" l="1"/>
  <c r="I14" i="2"/>
  <c r="I19" i="1"/>
  <c r="H19" i="1"/>
  <c r="NC189" i="6"/>
</calcChain>
</file>

<file path=xl/sharedStrings.xml><?xml version="1.0" encoding="utf-8"?>
<sst xmlns="http://schemas.openxmlformats.org/spreadsheetml/2006/main" count="8157" uniqueCount="769">
  <si>
    <t>S U M M A R Y</t>
  </si>
  <si>
    <t>DIRECTORATE OF SCHEDULED CASTE WELFARE , GANDHINAGAR.</t>
  </si>
  <si>
    <t>Provision</t>
  </si>
  <si>
    <t>EDUCATION</t>
  </si>
  <si>
    <t>ECONOMIC UPLIFTMENT</t>
  </si>
  <si>
    <t>DIRECTION &amp; ADMINISTRATION</t>
  </si>
  <si>
    <t>NO. &amp; NAME OF THE SCHEME</t>
  </si>
  <si>
    <t xml:space="preserve">Targets </t>
  </si>
  <si>
    <t>(1)</t>
  </si>
  <si>
    <t xml:space="preserve"> </t>
  </si>
  <si>
    <t xml:space="preserve">BCK-2 </t>
  </si>
  <si>
    <t xml:space="preserve">Parixitlal Majmudar Scholarship for Pre. SSC students . </t>
  </si>
  <si>
    <t>BCK-2 B</t>
  </si>
  <si>
    <t xml:space="preserve"> Upgradation of Merit of SC Students </t>
  </si>
  <si>
    <t xml:space="preserve">BCK-3  </t>
  </si>
  <si>
    <t xml:space="preserve">Scholarship to S.C. Bright Students in Selected Secondary &amp; Higher Secondary Schools. </t>
  </si>
  <si>
    <t xml:space="preserve">BCK-4   </t>
  </si>
  <si>
    <t xml:space="preserve">BCK-5   </t>
  </si>
  <si>
    <t xml:space="preserve">Bhagavan Buddh State Scholarship for post. S.S.C. Girls  students not eligible because of income criteria service &amp; Familysize. </t>
  </si>
  <si>
    <t xml:space="preserve">BCK-6    </t>
  </si>
  <si>
    <t xml:space="preserve">BCK-6.1    </t>
  </si>
  <si>
    <t xml:space="preserve">BCK-7     </t>
  </si>
  <si>
    <t xml:space="preserve">Coaching fees. to S.C.students studying in science stream . </t>
  </si>
  <si>
    <t xml:space="preserve">BCK-8      </t>
  </si>
  <si>
    <t xml:space="preserve">Coaching fees. to S.C.students studying in General stream . </t>
  </si>
  <si>
    <t xml:space="preserve">BCK-10       </t>
  </si>
  <si>
    <t xml:space="preserve">BCK-11        </t>
  </si>
  <si>
    <t xml:space="preserve">BCK-12         </t>
  </si>
  <si>
    <t xml:space="preserve">BCK-13         </t>
  </si>
  <si>
    <t xml:space="preserve">State Scholarship to S.C. students for Technical &amp; Professional Cources </t>
  </si>
  <si>
    <t xml:space="preserve">BCK-14           </t>
  </si>
  <si>
    <t xml:space="preserve">BCK-15           </t>
  </si>
  <si>
    <t xml:space="preserve">BCK-16           </t>
  </si>
  <si>
    <t xml:space="preserve">BCK-17           </t>
  </si>
  <si>
    <t xml:space="preserve">Special scholarship for  Boys &amp; Girls student belonging to Valmiki, Hadi, Nadiya, Senva, Turi, Garo,VankarSadhu,DalitBava,Turibarot,Tiragar/Tirbanda ,Thori &amp; Matang in Std. I to VII . </t>
  </si>
  <si>
    <t xml:space="preserve">BCK-17 A           </t>
  </si>
  <si>
    <t xml:space="preserve">Special scholarship for  Boys &amp; Girls student belonging to Valmiki, Hadi, Nadiya, Senva, Turi, Garo,VankarSadhu,DalitBava,Turibarot,Tiragar/Tirbanda ,Thori &amp; Matang in Std. VIII to X . </t>
  </si>
  <si>
    <t xml:space="preserve">BCK-19             </t>
  </si>
  <si>
    <t>GIA to Subedar Ramji Ambedkar Backward Class hostel.</t>
  </si>
  <si>
    <t xml:space="preserve">BCK-20             </t>
  </si>
  <si>
    <t>GIA for building construction for Boys Hostels.</t>
  </si>
  <si>
    <t xml:space="preserve">BCK-21              </t>
  </si>
  <si>
    <t>GIA for building construction for Girls Hostels.</t>
  </si>
  <si>
    <t xml:space="preserve">BCK-22              </t>
  </si>
  <si>
    <t xml:space="preserve">BCK-27               </t>
  </si>
  <si>
    <t xml:space="preserve">BCK-28 *              </t>
  </si>
  <si>
    <t xml:space="preserve">Mamasaheb Fadke ldeal  Residential Schools </t>
  </si>
  <si>
    <t xml:space="preserve">BCK-29                </t>
  </si>
  <si>
    <t xml:space="preserve">BCK-30               </t>
  </si>
  <si>
    <t>Mahatma Gandhi award , Dr. Babasaheb Ambedkar Award &amp; Dalit Sahitya Award ect.</t>
  </si>
  <si>
    <t xml:space="preserve">BCK-35(239) </t>
  </si>
  <si>
    <t>'BCK-356</t>
  </si>
  <si>
    <t>'BCK-353</t>
  </si>
  <si>
    <t xml:space="preserve">Free tablet for S.C. students studying in std.12th </t>
  </si>
  <si>
    <t>'BCK-355</t>
  </si>
  <si>
    <t>'BCK-354</t>
  </si>
  <si>
    <t>TOTAL EDUCATION</t>
  </si>
  <si>
    <t xml:space="preserve">BCK-31              </t>
  </si>
  <si>
    <t>S.C.A TO S.C.P</t>
  </si>
  <si>
    <t xml:space="preserve">BCK-32           </t>
  </si>
  <si>
    <t>BCK-32 c</t>
  </si>
  <si>
    <t xml:space="preserve">BCK-32 B            </t>
  </si>
  <si>
    <t xml:space="preserve">BCK-32 A            </t>
  </si>
  <si>
    <t xml:space="preserve">BCK-33             </t>
  </si>
  <si>
    <t>Special Tailoring Centrer for women.</t>
  </si>
  <si>
    <t>BCK-35 A</t>
  </si>
  <si>
    <t>BCK-HS</t>
  </si>
  <si>
    <t xml:space="preserve">BCK-36              </t>
  </si>
  <si>
    <t xml:space="preserve">BCK-36  </t>
  </si>
  <si>
    <t xml:space="preserve">BCK-38               </t>
  </si>
  <si>
    <t>Stipend to Scheduled Castes students for IAS, IPS,  courses &amp; allied services .</t>
  </si>
  <si>
    <t xml:space="preserve">BCK-39                </t>
  </si>
  <si>
    <t xml:space="preserve">BCK-40                </t>
  </si>
  <si>
    <t>Gujarat Scheduled Caste Development Corporation, Gandhinagar. (Administrative expense)(2225)</t>
  </si>
  <si>
    <t xml:space="preserve">BCK-40 A                </t>
  </si>
  <si>
    <t>Share Capitals  for S.C. Corporation(4225)</t>
  </si>
  <si>
    <t xml:space="preserve">BCK-41                 </t>
  </si>
  <si>
    <t xml:space="preserve">BCK-42                 </t>
  </si>
  <si>
    <t xml:space="preserve">Gujarat Safai Kamdar Development Corporation. </t>
  </si>
  <si>
    <t xml:space="preserve">BCK-42 A                </t>
  </si>
  <si>
    <t xml:space="preserve">BCK-43                  </t>
  </si>
  <si>
    <t>F.A. to small enterprenures in Urban areas.</t>
  </si>
  <si>
    <t xml:space="preserve">BCK-43 A                </t>
  </si>
  <si>
    <t xml:space="preserve">BCK-44                  </t>
  </si>
  <si>
    <t xml:space="preserve">BCK-44 A                  </t>
  </si>
  <si>
    <t>F.A to s.c family for electrification</t>
  </si>
  <si>
    <t>TOTAL ECONOMIC UPLIFTMENT</t>
  </si>
  <si>
    <t xml:space="preserve">BCK-47                     </t>
  </si>
  <si>
    <t xml:space="preserve">BCK-49A *                    </t>
  </si>
  <si>
    <t xml:space="preserve">BCK-50                    </t>
  </si>
  <si>
    <t xml:space="preserve">BCK-51                    </t>
  </si>
  <si>
    <t>F.A. for Housing in urban areas (Dr.Ambedkar Awas)</t>
  </si>
  <si>
    <t xml:space="preserve">BCK-52                    </t>
  </si>
  <si>
    <t xml:space="preserve">F.A. for Housing to Valmiki, Hadi, Nadiya, Senva, Turi,Garo,VankarSadhu,DalitBava,Turibarot,Tiragar / Tirbanda ,Thori &amp; Matang  </t>
  </si>
  <si>
    <t xml:space="preserve">BCK-54                    </t>
  </si>
  <si>
    <t xml:space="preserve">BCK-55                    </t>
  </si>
  <si>
    <t xml:space="preserve">BCK-57                    </t>
  </si>
  <si>
    <t>Incentive for community mariage  Mai Ramabai  Ambedkar (Sat Fera  Samuhlagna )</t>
  </si>
  <si>
    <t xml:space="preserve">BCK-58                   </t>
  </si>
  <si>
    <t>Social Education Camps for Sheduled Castes.</t>
  </si>
  <si>
    <t xml:space="preserve">BCK-60(A)                   </t>
  </si>
  <si>
    <t>Contigency Plan for P.C.R. Act -1955 &amp; Atrocity  Act. 1989.</t>
  </si>
  <si>
    <t xml:space="preserve">BCK-61                    </t>
  </si>
  <si>
    <t>Research Unit for Sheduled Castes.</t>
  </si>
  <si>
    <t xml:space="preserve">BCK-62                   </t>
  </si>
  <si>
    <t xml:space="preserve">Raja harishcandra marnottar antyesti sahay </t>
  </si>
  <si>
    <t>TOTAL  HEALTH, HOUSING &amp; OTHER</t>
  </si>
  <si>
    <t xml:space="preserve">BCK-63                 </t>
  </si>
  <si>
    <t xml:space="preserve">BCK-65                   </t>
  </si>
  <si>
    <t xml:space="preserve">BCK-66                    </t>
  </si>
  <si>
    <t>Strengthening of Administration machinery at all level.</t>
  </si>
  <si>
    <t xml:space="preserve">BCK-68                    </t>
  </si>
  <si>
    <t xml:space="preserve">BCK-69                   </t>
  </si>
  <si>
    <t>F.A. for 'purchase &amp;  hiring of  vehicles.</t>
  </si>
  <si>
    <t xml:space="preserve">BCK-70                   </t>
  </si>
  <si>
    <t>Evaluation, Planning &amp; Monitoring Cell/Survey.</t>
  </si>
  <si>
    <t>TOTAL DIRECTION &amp; ADMN.</t>
  </si>
  <si>
    <t xml:space="preserve">BCK-71                   </t>
  </si>
  <si>
    <t xml:space="preserve">BCK-72                    </t>
  </si>
  <si>
    <t>GIA to Subedar Ramji Ambedkar for building constction of Hostel For Std.XI to XII .</t>
  </si>
  <si>
    <t xml:space="preserve">BCK-73                    </t>
  </si>
  <si>
    <t>F.A. to small enterprenures in urban areas</t>
  </si>
  <si>
    <t xml:space="preserve">BCK-73-A                    </t>
  </si>
  <si>
    <t xml:space="preserve">BCK-74                   </t>
  </si>
  <si>
    <t>TOTAL POVERTY ALLEVIATION PROGRAMME</t>
  </si>
  <si>
    <t>BCK-75.</t>
  </si>
  <si>
    <t xml:space="preserve">Rehabiliation of scavengers &amp; their dependents </t>
  </si>
  <si>
    <t>SUMMARY</t>
  </si>
  <si>
    <t>(Rs. In lakh)</t>
  </si>
  <si>
    <t xml:space="preserve">BCK-10 </t>
  </si>
  <si>
    <t xml:space="preserve">BCK-19 </t>
  </si>
  <si>
    <t>GIA for Backward class hostel including genral (Cosmopolition) Hostels.</t>
  </si>
  <si>
    <t xml:space="preserve">BCK-24 </t>
  </si>
  <si>
    <t>Establishment &amp; Devlopment  of Govt. Hostels for Boys and Girls.</t>
  </si>
  <si>
    <t>BCK-27</t>
  </si>
  <si>
    <t>Shri jugat Ram Dave Ashram Schools Scheme.</t>
  </si>
  <si>
    <t xml:space="preserve">BCK-28 </t>
  </si>
  <si>
    <t xml:space="preserve">Mamasaheb Fadke ideal Residential Schools. </t>
  </si>
  <si>
    <t xml:space="preserve">BCK-33 </t>
  </si>
  <si>
    <t>Tailoring centre for women.</t>
  </si>
  <si>
    <t>BCK-48</t>
  </si>
  <si>
    <t>BALWADI</t>
  </si>
  <si>
    <t>BCK-63</t>
  </si>
  <si>
    <t xml:space="preserve"> Staff for  Scheme of civil Procetion </t>
  </si>
  <si>
    <t xml:space="preserve">BCK-66 </t>
  </si>
  <si>
    <t>Strengthening of Administrative machinery at all leval.</t>
  </si>
  <si>
    <t xml:space="preserve">BCK-68 </t>
  </si>
  <si>
    <t>Strengthening of staff for Special Component Plan.</t>
  </si>
  <si>
    <t>00-1</t>
  </si>
  <si>
    <t xml:space="preserve">Directorate of Social Welfare  </t>
  </si>
  <si>
    <t>BCK-34</t>
  </si>
  <si>
    <t>Setting up and running of Training cum production Centre.</t>
  </si>
  <si>
    <t>TOTAL Other Department</t>
  </si>
  <si>
    <t>NON-PLAN - 2016-17</t>
  </si>
  <si>
    <t>Expenditure</t>
  </si>
  <si>
    <t>PLAN- 2016-17</t>
  </si>
  <si>
    <t>PLAN 2016-17</t>
  </si>
  <si>
    <t>N.P-2016-17</t>
  </si>
  <si>
    <t>During month</t>
  </si>
  <si>
    <t>Cummu-lative</t>
  </si>
  <si>
    <t>Sr.</t>
  </si>
  <si>
    <t>Achievment.</t>
  </si>
  <si>
    <t>Grant Alloted (Total)</t>
  </si>
  <si>
    <t xml:space="preserve">Muni Metraj  State Scholarship  for Pre. S.S.C. students whose Parents are engaged in Unclean occupation. (Plan) </t>
  </si>
  <si>
    <t xml:space="preserve">Muni Metraj  State Scholarship  for Pre. S.S.C. students whose Parents are engaged in Unclean occupation. (CSP) </t>
  </si>
  <si>
    <t>Govt. Of India Post Matric Scholarship(CSP)</t>
  </si>
  <si>
    <t xml:space="preserve"> HOUSE MASTER</t>
  </si>
  <si>
    <t>Establishment of new hostel  &amp;  Development of Govt. Hostels for Boys &amp; Girls</t>
  </si>
  <si>
    <t xml:space="preserve">BCK - 24A        </t>
  </si>
  <si>
    <t>F.A. for Housing on individual basis (Dr. Ambedkar Awas Yojana) 1st Installment</t>
  </si>
  <si>
    <t>2nd Installment</t>
  </si>
  <si>
    <t>3rd Installment</t>
  </si>
  <si>
    <t xml:space="preserve">BCK-60                 </t>
  </si>
  <si>
    <t xml:space="preserve"> Nagrik Cell / Administrative &amp; Atrocity(Plan)</t>
  </si>
  <si>
    <t xml:space="preserve"> Nagrik Cell / Administrative &amp; Atrocity(CSP)</t>
  </si>
  <si>
    <t xml:space="preserve"> Nagrik Cell / Administrative &amp; Atrocity(Takedari)</t>
  </si>
  <si>
    <r>
      <t xml:space="preserve">F.A. for Dr. P.G. Solanki  Law /Doctor Students Stipeand  scheme. </t>
    </r>
    <r>
      <rPr>
        <b/>
        <sz val="10"/>
        <rFont val="Arial"/>
        <family val="2"/>
      </rPr>
      <t xml:space="preserve"> BCK-32 2225 F.A.  </t>
    </r>
  </si>
  <si>
    <r>
      <t xml:space="preserve">F.A. to P.G. Solanki M.S. / M.D. Post Graduates of SC Students to start Surgical / Nursing  Home Clinic </t>
    </r>
    <r>
      <rPr>
        <b/>
        <sz val="10"/>
        <rFont val="Arial"/>
        <family val="2"/>
      </rPr>
      <t>BCK-32A 2225 F.A.</t>
    </r>
  </si>
  <si>
    <r>
      <t xml:space="preserve">Coaching &amp; Allied assistant / Professional Training for S.C.students. </t>
    </r>
    <r>
      <rPr>
        <b/>
        <sz val="10"/>
        <rFont val="Arial"/>
        <family val="2"/>
      </rPr>
      <t>BCK-35</t>
    </r>
  </si>
  <si>
    <r>
      <t xml:space="preserve">F.A. to 'Computer training classes for
 S.C. students. </t>
    </r>
    <r>
      <rPr>
        <b/>
        <sz val="10"/>
        <rFont val="Arial"/>
        <family val="2"/>
      </rPr>
      <t>BCK-36 (102)</t>
    </r>
  </si>
  <si>
    <r>
      <t xml:space="preserve">F.A. for Airhostess,Travel &amp; Hospitality Management Carear for scheduled caste students. </t>
    </r>
    <r>
      <rPr>
        <b/>
        <sz val="10"/>
        <rFont val="Arial"/>
        <family val="2"/>
      </rPr>
      <t>BCK-36 (277)</t>
    </r>
  </si>
  <si>
    <r>
      <t>Share Capita for Safai Kamdar Dev.Corpn.</t>
    </r>
    <r>
      <rPr>
        <b/>
        <sz val="10"/>
        <rFont val="Arial"/>
        <family val="2"/>
      </rPr>
      <t xml:space="preserve"> (280)</t>
    </r>
  </si>
  <si>
    <r>
      <rPr>
        <b/>
        <sz val="10"/>
        <rFont val="Arial"/>
        <family val="2"/>
      </rPr>
      <t xml:space="preserve">LOAN </t>
    </r>
    <r>
      <rPr>
        <sz val="10"/>
        <rFont val="Arial"/>
        <family val="2"/>
      </rPr>
      <t xml:space="preserve"> to small enterprenures in Urban areas.281</t>
    </r>
  </si>
  <si>
    <r>
      <t xml:space="preserve">F.A. to small enterprenures in urban areas  </t>
    </r>
    <r>
      <rPr>
        <b/>
        <sz val="10"/>
        <rFont val="Arial"/>
        <family val="2"/>
      </rPr>
      <t>(284)</t>
    </r>
  </si>
  <si>
    <t>'Scheduled Caste Sub-Plan Staff for Scheme of Civil Protection(CSP)</t>
  </si>
  <si>
    <t>Scheduled Caste Sub-Plan Special Pracharak for Valmikis Welfare.</t>
  </si>
  <si>
    <t xml:space="preserve">Strengthening of Staff for S.C.P. inclusive special central assistance </t>
  </si>
  <si>
    <t xml:space="preserve">Castes nuclous budget </t>
  </si>
  <si>
    <r>
      <rPr>
        <b/>
        <sz val="10"/>
        <rFont val="Arial"/>
        <family val="2"/>
      </rPr>
      <t>LOAN</t>
    </r>
    <r>
      <rPr>
        <sz val="10"/>
        <rFont val="Arial"/>
        <family val="2"/>
      </rPr>
      <t xml:space="preserve"> Assistant to Dr. P.G. Solanki  Law /Doctorl   Graduates. </t>
    </r>
    <r>
      <rPr>
        <b/>
        <sz val="10"/>
        <rFont val="Arial"/>
        <family val="2"/>
      </rPr>
      <t xml:space="preserve">(272) / BCK-32 6225 </t>
    </r>
  </si>
  <si>
    <r>
      <rPr>
        <b/>
        <sz val="10"/>
        <rFont val="Arial"/>
        <family val="2"/>
      </rPr>
      <t>LOAN</t>
    </r>
    <r>
      <rPr>
        <sz val="10"/>
        <rFont val="Arial"/>
        <family val="2"/>
      </rPr>
      <t xml:space="preserve">   to P.G. Solanki M.B.B.S.,B.A.S.M , B.M.A.M &amp; M.S./ M.D. Students of SC </t>
    </r>
    <r>
      <rPr>
        <b/>
        <sz val="10"/>
        <rFont val="Arial"/>
        <family val="2"/>
      </rPr>
      <t xml:space="preserve"> (273) M.S./M.D. STUDENTS  BCK-32A 6225 </t>
    </r>
  </si>
  <si>
    <t>F.A. to backward classes(S.C.) Farmers for purchasing of Agricultural land.</t>
  </si>
  <si>
    <t>Bechar Swami Most  Backward  Community Development Board.</t>
  </si>
  <si>
    <t xml:space="preserve">Free Cycles to S.C.  Girls studying in Std. IX (Sarasvati Sadhana Yojana)  </t>
  </si>
  <si>
    <t>Govt. Of India Post Matric Scholarship(State Plan)</t>
  </si>
  <si>
    <t>F.A. For the Foodbill for SC Students getting Post Matric Scholarship &amp; Residing Hostel attached with or Recognized by college</t>
  </si>
  <si>
    <t>F.A. to SC Students Maharaja Sayajirao Gayakvad  Scholarship Scheme for  Phd. &amp; M.phil</t>
  </si>
  <si>
    <t xml:space="preserve">F.A. to SC Students studing in  Medical  &amp; Enginering degree/ Diploma courses, for purchase of Instruments. </t>
  </si>
  <si>
    <t>Loan Assistant to SC Students for Commercial Pilot</t>
  </si>
  <si>
    <t xml:space="preserve">Loan To SC Studetns for higher study in foreign countries </t>
  </si>
  <si>
    <t>Uniform to SC Students in Std 1 to 8</t>
  </si>
  <si>
    <t>GIA to Additional Coaching Centre &amp; Govt. Hostel</t>
  </si>
  <si>
    <t>Shri Jugat Ram Dave Ashram Schools Scheme</t>
  </si>
  <si>
    <t>Award and prizes at S.S.C. and H.S.C.level for S.C. student.</t>
  </si>
  <si>
    <t>Pre Matric Scholarship for student of  IX &amp; X. (CSS)</t>
  </si>
  <si>
    <t>Talentpool Scheme for SC Students</t>
  </si>
  <si>
    <t>Training to SC Students for IIM,NIFT,CEPT etc Examination</t>
  </si>
  <si>
    <t>Training to SC Students fo GUJCAT, PMT,NEET &amp; JEE  Examination</t>
  </si>
  <si>
    <t xml:space="preserve"> Manav Garima Yojana Sadhan Sahay </t>
  </si>
  <si>
    <t>HIGH Skill Traing /Skill Upgradation</t>
  </si>
  <si>
    <t>Working Men Hostel</t>
  </si>
  <si>
    <t>Kumar Rajratnaa Bhimrava DR.Aabedkara Free Medical aid.</t>
  </si>
  <si>
    <r>
      <t>Maintance &amp; Development of Dr.Babasaheb Ambedkar Bhavan .</t>
    </r>
    <r>
      <rPr>
        <b/>
        <sz val="10"/>
        <rFont val="Arial"/>
        <family val="2"/>
      </rPr>
      <t>(282)</t>
    </r>
  </si>
  <si>
    <t>F.A. for Intercaste Marriages. ( Dr.Savita Ambedkar )</t>
  </si>
  <si>
    <t>F.A. for Kunvarbainu Mameru to S.C Girls.</t>
  </si>
  <si>
    <t>Scheduled Caste Sub-Plan Staff for Scheme of Civil  Protection (State Plan)</t>
  </si>
  <si>
    <t xml:space="preserve">Scholarship for Pre. S.S.C. Students  (PAP) </t>
  </si>
  <si>
    <t>Kumar Rajratnaa Bhimrava DR.Aabedkara free Medical aid.</t>
  </si>
  <si>
    <t xml:space="preserve">% age of Exp. Against Provision </t>
  </si>
  <si>
    <t>Having Bank A/C Againts Cummu. Achivement</t>
  </si>
  <si>
    <t>Having Adhar No.  Againts Cummu. Achivement</t>
  </si>
  <si>
    <t xml:space="preserve"> (2) ECONOMIC UPLIFTMENT</t>
  </si>
  <si>
    <t xml:space="preserve"> (4)  DIRECTION &amp; ADMINISTRATION</t>
  </si>
  <si>
    <t>TOTAL of DSCW (Plan)</t>
  </si>
  <si>
    <t xml:space="preserve"> TOTAL EDUCATION :-</t>
  </si>
  <si>
    <t>TOTAL  ECONOMIC UPLIFTMEN</t>
  </si>
  <si>
    <t>TOTAL DIRECTION &amp; ADMINISTRATION</t>
  </si>
  <si>
    <t>(3) HEALTH, HOUSING &amp; OTHER</t>
  </si>
  <si>
    <t xml:space="preserve">                                             TOTAL DSCW (NP)</t>
  </si>
  <si>
    <t>GRAND TOTAL DIR SCW.  (Plan)</t>
  </si>
  <si>
    <t>(5) Other Department</t>
  </si>
  <si>
    <t>Pending Application</t>
  </si>
  <si>
    <t>Sr.No.</t>
  </si>
  <si>
    <t>GROUP</t>
  </si>
  <si>
    <t>Grant Alloted</t>
  </si>
  <si>
    <t>% of Provision</t>
  </si>
  <si>
    <t>% of   Grant</t>
  </si>
  <si>
    <t>HEALTH, HOUSING &amp; OTHER SCHEMES</t>
  </si>
  <si>
    <t>POVERTY ALLEVIATION  PROGRAMME</t>
  </si>
  <si>
    <t xml:space="preserve">TOTAL :-  </t>
  </si>
  <si>
    <t>BCK-75  Rehabilitation of Scavengers (S.K.D.Corpn.)</t>
  </si>
  <si>
    <t xml:space="preserve">   TOTAL :-  </t>
  </si>
  <si>
    <t>Other Department</t>
  </si>
  <si>
    <t xml:space="preserve">GRAND   TOTAL :-  </t>
  </si>
  <si>
    <t xml:space="preserve">BCK-25 *              </t>
  </si>
  <si>
    <t xml:space="preserve">BCK-25 A*              </t>
  </si>
  <si>
    <t xml:space="preserve">BCK-26 *              </t>
  </si>
  <si>
    <t xml:space="preserve">BCK-28a *              </t>
  </si>
  <si>
    <t xml:space="preserve">BCK-49   *                  </t>
  </si>
  <si>
    <t xml:space="preserve">BCK-49 B*                    </t>
  </si>
  <si>
    <t xml:space="preserve">Construction of Govt. Hostels for Boys (samaras-bhuj,jamanagar,himmatnagar)(govt-idar,bayad)  </t>
  </si>
  <si>
    <t xml:space="preserve">Construction of Govt. Hostel for Girls (samaras-bhuj,jamanagar,himmatnagar)(govt-amareli)  </t>
  </si>
  <si>
    <t>Construction of Adarsh Nivasi School (new-ahd,gandhinagar)</t>
  </si>
  <si>
    <t xml:space="preserve">Construction of Dr.Babasaheb Ambedkar Bhavan </t>
  </si>
  <si>
    <t>Total ( R. &amp; B. ) 4225</t>
  </si>
  <si>
    <t xml:space="preserve">BCK-34             </t>
  </si>
  <si>
    <t xml:space="preserve">BCK-67                   </t>
  </si>
  <si>
    <t xml:space="preserve">BCK                  </t>
  </si>
  <si>
    <t>SCA for Monitoring of SCSP</t>
  </si>
  <si>
    <t>GRAND TOTAL (NP + Other)</t>
  </si>
  <si>
    <t>(1) EDUCATION</t>
  </si>
  <si>
    <t>(2) ECONOMIC UPLIFTMENT</t>
  </si>
  <si>
    <t>(4) DIRECTION &amp; ADMINISTRATION</t>
  </si>
  <si>
    <t>(5) POVERTY ALLEVIATION PROGRAMME</t>
  </si>
  <si>
    <t xml:space="preserve">Grant </t>
  </si>
  <si>
    <t>BCK-356</t>
  </si>
  <si>
    <t>BCK-353</t>
  </si>
  <si>
    <t>BCK-355</t>
  </si>
  <si>
    <t>BCK-354</t>
  </si>
  <si>
    <t>(6) OTHER DEPARTMENT &amp; OFFICE</t>
  </si>
  <si>
    <t xml:space="preserve"> Total OTHER DEPTTS.</t>
  </si>
  <si>
    <t>Total R&amp;B and Other</t>
  </si>
  <si>
    <t>GRAND TOTAL (Plan + R&amp;B and Other Depart.)</t>
  </si>
  <si>
    <t>Non PLAN 2016-17</t>
  </si>
  <si>
    <t>Plan</t>
  </si>
  <si>
    <t>Non-Plan</t>
  </si>
  <si>
    <t>Deputy Director, Ahmedabad</t>
  </si>
  <si>
    <t>Deputy Director, Gandhinagar</t>
  </si>
  <si>
    <t>Deputy Director, Mahesana</t>
  </si>
  <si>
    <t>Deputy Director, Patan</t>
  </si>
  <si>
    <t>Deputy Director, Kheda</t>
  </si>
  <si>
    <t>Deputy Director, Anand</t>
  </si>
  <si>
    <t>Deputy Director, Sabarkanatha</t>
  </si>
  <si>
    <t>Deputy Director, Banaskanatha</t>
  </si>
  <si>
    <t>Deputy Director, Rajkot</t>
  </si>
  <si>
    <t>Deputy Director, Jamnagar</t>
  </si>
  <si>
    <t>Deputy Director, Junagadh</t>
  </si>
  <si>
    <t>Deputy Director, Porbandar</t>
  </si>
  <si>
    <t>Deputy Director, Surendranagar</t>
  </si>
  <si>
    <t>Deputy Director, Bhavnagar</t>
  </si>
  <si>
    <t>Deputy Director, Amreli</t>
  </si>
  <si>
    <t>Deputy Director, Kutch</t>
  </si>
  <si>
    <t>Deputy Director, Surat</t>
  </si>
  <si>
    <t>Deputy Director, Tapi</t>
  </si>
  <si>
    <t>Deputy Director, Vadodara</t>
  </si>
  <si>
    <t>Deputy Director, Bharuch</t>
  </si>
  <si>
    <t>Deputy Director, Narmada</t>
  </si>
  <si>
    <t>Deputy Director, Valsad</t>
  </si>
  <si>
    <t>Deputy Director, Navsari</t>
  </si>
  <si>
    <t>Deputy Director, Dang</t>
  </si>
  <si>
    <t>Deputy Director, Panchmahal</t>
  </si>
  <si>
    <t>Deputy Director, Dahod</t>
  </si>
  <si>
    <t>Deputy Director, Morbi</t>
  </si>
  <si>
    <t>Deputy Director, Arvalli</t>
  </si>
  <si>
    <t>Deputy Director, DevBhumi Dwarka</t>
  </si>
  <si>
    <t>Deputy Director, GirSomnath</t>
  </si>
  <si>
    <t>Deputy Director, Botad</t>
  </si>
  <si>
    <t>Deputy Director, ChhotaUdepur</t>
  </si>
  <si>
    <t>Deputy Director, Mahisagar</t>
  </si>
  <si>
    <t>All Deputy Director Total</t>
  </si>
  <si>
    <t>All SWO Total</t>
  </si>
  <si>
    <t>DD + SWO + HO (Grand Total)</t>
  </si>
  <si>
    <t>GRAND TOTAL DDSCW  (Plan)</t>
  </si>
  <si>
    <t>Total (Plan + NonPlan)</t>
  </si>
  <si>
    <t>GRAND TOTAL DDSCW (NP + Other)</t>
  </si>
  <si>
    <t>ક્રમ ન</t>
  </si>
  <si>
    <t>જિલ્લા કચેરીનું નામ</t>
  </si>
  <si>
    <t>અમદાવાદ</t>
  </si>
  <si>
    <t>ગાંધીનગર</t>
  </si>
  <si>
    <t>મહેસાણા</t>
  </si>
  <si>
    <t>પાટણ</t>
  </si>
  <si>
    <t>ખેડા</t>
  </si>
  <si>
    <t>આણંદ</t>
  </si>
  <si>
    <t>સાબરકાંઠા</t>
  </si>
  <si>
    <t>બનાસકાંઠા</t>
  </si>
  <si>
    <t>રાજકોટ</t>
  </si>
  <si>
    <t>જામનગર</t>
  </si>
  <si>
    <t>જુનાગઢ</t>
  </si>
  <si>
    <t>પોરબંદર</t>
  </si>
  <si>
    <t>સુરેન્દ્રનગર</t>
  </si>
  <si>
    <t>ભાવનગર</t>
  </si>
  <si>
    <t>અમરેલી</t>
  </si>
  <si>
    <t>કચ્છ</t>
  </si>
  <si>
    <t>સુરત</t>
  </si>
  <si>
    <t>તાપી</t>
  </si>
  <si>
    <t>વડોદરા</t>
  </si>
  <si>
    <t>ભરૂચ</t>
  </si>
  <si>
    <t>નર્મદા</t>
  </si>
  <si>
    <t>વલસાડ</t>
  </si>
  <si>
    <t>નવસારી</t>
  </si>
  <si>
    <t xml:space="preserve">ડાંગ </t>
  </si>
  <si>
    <t>પંચમહાલ</t>
  </si>
  <si>
    <t>દાહોદ</t>
  </si>
  <si>
    <t>મોરબી</t>
  </si>
  <si>
    <t>અરવલ્લી</t>
  </si>
  <si>
    <t>દેવભૂમિ દ્વારકા</t>
  </si>
  <si>
    <t xml:space="preserve">ગિર સોમનાથ </t>
  </si>
  <si>
    <t>બોટાદ</t>
  </si>
  <si>
    <t xml:space="preserve">છોટા ઉદેપુર </t>
  </si>
  <si>
    <t>મહીસાગર</t>
  </si>
  <si>
    <t>જોગવાઇ</t>
  </si>
  <si>
    <t>ગ્રાન્ટ</t>
  </si>
  <si>
    <t>ખર્ચ</t>
  </si>
  <si>
    <t>ચાલુ મહિનાનો ખર્ચ</t>
  </si>
  <si>
    <t>વધતો જતો ખર્ચ</t>
  </si>
  <si>
    <t>લક્ષ્યાંક</t>
  </si>
  <si>
    <t>સિધ્ધી</t>
  </si>
  <si>
    <t>વધતી જતી સિધ્ધી</t>
  </si>
  <si>
    <t>પેન્ડીગ અરજી</t>
  </si>
  <si>
    <t>બેંક ખાતાની સિદ્ધિ</t>
  </si>
  <si>
    <t>આધારકાર્ડની સિદ્ધિ</t>
  </si>
  <si>
    <t>જોગવાઈ સામે ટકા</t>
  </si>
  <si>
    <t>ગ્રાન્ટ સામે ટકા</t>
  </si>
  <si>
    <t>HO</t>
  </si>
  <si>
    <t>TOTAL</t>
  </si>
  <si>
    <t xml:space="preserve">OTHER </t>
  </si>
  <si>
    <t xml:space="preserve">પરિક્ષિતલાલ મજમુદાર પૂર્વ એસ.એસ.સી શિષ્‍યવૃતિની યોજના                                                                          </t>
  </si>
  <si>
    <t>(Rs In Lakhs)</t>
  </si>
  <si>
    <t>જિલ્લા નાયબ નિયામકશ્રી, અજાક</t>
  </si>
  <si>
    <t>ચાલુ મહિનાની સિધ્ધી</t>
  </si>
  <si>
    <t>P-7</t>
  </si>
  <si>
    <t>બીસીકે:-3</t>
  </si>
  <si>
    <t>બીસીકે:-4</t>
  </si>
  <si>
    <t>બીસીકે:-2</t>
  </si>
  <si>
    <t>બીસીકે:-2B</t>
  </si>
  <si>
    <t>બીસીકે:-5</t>
  </si>
  <si>
    <t>બીસીકે:-6</t>
  </si>
  <si>
    <t>બીસીકે:-6.1</t>
  </si>
  <si>
    <t>બીસીકે:-7</t>
  </si>
  <si>
    <t>બીસીકે:-8</t>
  </si>
  <si>
    <t>બીસીકે:-10</t>
  </si>
  <si>
    <t>બીસીકે:-11</t>
  </si>
  <si>
    <t>બીસીકે:-12</t>
  </si>
  <si>
    <t>બીસીકે:-14</t>
  </si>
  <si>
    <t>બીસીકે:-13</t>
  </si>
  <si>
    <t>બીસીકે:-15</t>
  </si>
  <si>
    <t>બીસીકે:-16</t>
  </si>
  <si>
    <t>બીસીકે:-17</t>
  </si>
  <si>
    <t>બીસીકે:-17A</t>
  </si>
  <si>
    <t>બીસીકે:-19</t>
  </si>
  <si>
    <t>બીસીકે:-20</t>
  </si>
  <si>
    <t>બીસીકે:-21</t>
  </si>
  <si>
    <t>બીસીકે:-22</t>
  </si>
  <si>
    <t>બીસીકે:-24</t>
  </si>
  <si>
    <t>બીસીકે:-24A</t>
  </si>
  <si>
    <t>બીસીકે:-27</t>
  </si>
  <si>
    <t>બીસીકે:-28</t>
  </si>
  <si>
    <t>બીસીકે:-29</t>
  </si>
  <si>
    <t>બીસીકે:-30</t>
  </si>
  <si>
    <t>બીસીકે:-35(239)</t>
  </si>
  <si>
    <t>બીસીકે:-356</t>
  </si>
  <si>
    <t>બીસીકે:-353</t>
  </si>
  <si>
    <t>બીસીકે:-355</t>
  </si>
  <si>
    <t>બીસીકે:-354</t>
  </si>
  <si>
    <t>બીસીકે:-31</t>
  </si>
  <si>
    <t>બીસીકે:-31A</t>
  </si>
  <si>
    <t>બીસીકે:-32</t>
  </si>
  <si>
    <t>બીસીકે:-32A</t>
  </si>
  <si>
    <t>બીસીકે:-32B</t>
  </si>
  <si>
    <t>બીસીકે:-32C</t>
  </si>
  <si>
    <t>બીસીકે:-33</t>
  </si>
  <si>
    <t>બીસીકે:-35A</t>
  </si>
  <si>
    <t>બીસીકે:-HS</t>
  </si>
  <si>
    <t>બીસીકે:-36</t>
  </si>
  <si>
    <t>બીસીકે:-36A</t>
  </si>
  <si>
    <t>બીસીકે:-38</t>
  </si>
  <si>
    <t>બીસીકે:-39</t>
  </si>
  <si>
    <t>બીસીકે:-40</t>
  </si>
  <si>
    <t>બીસીકે:-40A</t>
  </si>
  <si>
    <t>બીસીકે:-41</t>
  </si>
  <si>
    <t>બીસીકે:-42</t>
  </si>
  <si>
    <t>બીસીકે:-42A</t>
  </si>
  <si>
    <t>બીસીકે:-43</t>
  </si>
  <si>
    <t>બીસીકે:-43A</t>
  </si>
  <si>
    <t>બીસીકે:-44</t>
  </si>
  <si>
    <t>બીસીકે:-44A</t>
  </si>
  <si>
    <t>બીસીકે:-47</t>
  </si>
  <si>
    <t>બીસીકે:-49A</t>
  </si>
  <si>
    <t>બીસીકે:-50</t>
  </si>
  <si>
    <t>બીસીકે:-51</t>
  </si>
  <si>
    <t>બીસીકે:-52</t>
  </si>
  <si>
    <t>બીસીકે:-54</t>
  </si>
  <si>
    <t>બીસીકે:-55</t>
  </si>
  <si>
    <t>બીસીકે:-57</t>
  </si>
  <si>
    <t>બીસીકે:-58</t>
  </si>
  <si>
    <t>બીસીકે:-60</t>
  </si>
  <si>
    <t>બીસીકે:-60A</t>
  </si>
  <si>
    <t>બીસીકે:-61</t>
  </si>
  <si>
    <t>બીસીકે:-62</t>
  </si>
  <si>
    <t>બીસીકે:-63</t>
  </si>
  <si>
    <t>બીસીકે:-65</t>
  </si>
  <si>
    <t>બીસીકે:-66</t>
  </si>
  <si>
    <t>બીસીકે:-68</t>
  </si>
  <si>
    <t>બીસીકે:-69</t>
  </si>
  <si>
    <t>બીસીકે:-70</t>
  </si>
  <si>
    <t>બીસીકે:-71</t>
  </si>
  <si>
    <t>બીસીકે:-72</t>
  </si>
  <si>
    <t>બીસીકે:-73</t>
  </si>
  <si>
    <t>બીસીકે:-74</t>
  </si>
  <si>
    <t>બીસીકે:-75</t>
  </si>
  <si>
    <t>બીસીકે:-48</t>
  </si>
  <si>
    <t>બીસીકે:-001</t>
  </si>
  <si>
    <t xml:space="preserve">ફાળવેલ ગ્રાન્ટ </t>
  </si>
  <si>
    <t>થયેલ ખર્ચ</t>
  </si>
  <si>
    <t>જોગવાઇ સામે ટકા (પ્‍લાન)</t>
  </si>
  <si>
    <t>ગ્રાન્ટ સામે ટકા (પ્‍લાન)</t>
  </si>
  <si>
    <t>ગ્રાન્ટ સામે ટકા (નોન પ્‍લાન)</t>
  </si>
  <si>
    <t>ગ્રાન્ટ સામે ટકા (કુલ)</t>
  </si>
  <si>
    <t>પ્‍લાન</t>
  </si>
  <si>
    <t>નોન પ્‍લાન</t>
  </si>
  <si>
    <t>કૂલ</t>
  </si>
  <si>
    <t>ડાંગ</t>
  </si>
  <si>
    <t>ગીર સોમનાથ</t>
  </si>
  <si>
    <t xml:space="preserve">મહી સાગર </t>
  </si>
  <si>
    <t xml:space="preserve">  એકંદરે કૂલ</t>
  </si>
  <si>
    <t>જિલ્લાનું નામ</t>
  </si>
  <si>
    <t xml:space="preserve">                    જિલ્લા નાયબ નિયામકશ્રીઓને આયોજન અને આયોજન બહાર જોગવાઇ, ફાળવેલ ગ્રાન્ટ, થયેલ ખર્ચની વિગત દર્શાવતુ પત્રક                            ( ખર્ચ રૂ. લાખમાં) </t>
  </si>
  <si>
    <t>રાજકોટ તકે.</t>
  </si>
  <si>
    <t>વડોદરા તકે.</t>
  </si>
  <si>
    <t>અમદાવાદ તકે.</t>
  </si>
  <si>
    <t>અનુસૂચિત જાતિના બાળકોમાં ગુણવત્તાનુ ધોરણ ઊંચુ લાવવું.</t>
  </si>
  <si>
    <t xml:space="preserve">પસંદ કરવામાં આવેલ માધ્યમિક અને ઉચ્ચતર માધ્યમિક શાળાઓમાં અભ્યાસ કરતા અનુસૂચિત જાતિના તેજસ્વી વિઘાર્થીઓને શિષ્યવૃત્તિ </t>
  </si>
  <si>
    <t>મુનિ મેતરાજ અસ્વચ્છ વ્યવસાયમાં રોકાયેલા માતા પિતાના બાળકોને  શિષ્‍યવૃતિ યોજના</t>
  </si>
  <si>
    <t xml:space="preserve">આવકની મર્યાદા પ્રમાણે સેવા અને કુટુંબના કદને કારણે પાત્ર ન હોય તેવા એસ.એસ.સી પછીના વિધાર્થીનીઓને ભગવાન બુધ્ધ રાજય શિષ્‍ય વૃતિ  </t>
  </si>
  <si>
    <t>ધોરણ-૮માં અભ્યાસ કરતી અનુ. જાતિની કન્યાઓને વિના મૂલ્યે સાયકલ (સરસ્વતી સાધના યોજના)</t>
  </si>
  <si>
    <t>પોષ્‍ટ મેટ્રિક શિષ્‍યવૃતિ</t>
  </si>
  <si>
    <t>ધોરણ ૧૧ અને ૧૨ ( વિજ્ઞાન પ્રવાહમાં) અભ્યાસ કરતા વિધાર્થીઓને શિક્ષણ ફી</t>
  </si>
  <si>
    <t>ધોરણ ૧૧ અને ૧૨ ( સામાન્ય પ્રવાહમાં) અભ્યાસ કરતા વિધાર્થીઓને શિક્ષણ ફી</t>
  </si>
  <si>
    <t>ઇજનેરી અને તબીબી વિધાર્થીઓને ભોજન બીલમાં સહાય</t>
  </si>
  <si>
    <t xml:space="preserve">મહારાજા સયાજીરાવ ગાયકવાડ એમ.ફીલ અને પી.એચ.ડીના વિધાર્થીઓને શિષ્‍યવૃતિ  </t>
  </si>
  <si>
    <t>તબીબી, ડીપ્‍લોમા અને ઇજનેરીના વિધાર્થીઓને અભ્યાસના સાધન ખરીદવા માટે નાણાકીય સહાય</t>
  </si>
  <si>
    <t>તકનીકી અને વ્યવસાયિક અભ્યાસક્રમો માટે શિષ્‍યવૃતિ</t>
  </si>
  <si>
    <t>રૂ. ૧૫૦૦૦/- સુધીની વાર્ષિક આવક મર્યાદામાં આવતા અનુ. જાતિના બાળકોને બે જોડ ગણવેશ</t>
  </si>
  <si>
    <t>વાલ્મિકી, હાડી, નાડિયા, સેનવા, તુરી, ગરો, વણકર, સાધુ, અને દલિત બાવા જાતિના ધોરણ- ૧ થી ૭ ના વિધાર્થીઓને ખાસ શિષ્‍યવૃતિ.</t>
  </si>
  <si>
    <t>વાલ્મિકી, હાડી, નાડિયા, સેનવા, તુરી, ગરો, વણકર, સાધુ, અને દલિત બાવા જાતિના ધોરણ- ૮ થી ૧૦ ના વિધાર્થીઓને ખાસ શિષ્‍યવૃતિ.</t>
  </si>
  <si>
    <t>સુબેદાર રામજી આંબેડકર છાત્રાલય યોજના (ગ્રાન્ટ ઇન એઇડ)</t>
  </si>
  <si>
    <t>સહાયક અનુદાન મેળવતા અને સરકારી છાત્રાલયોને વધારાના શિક્ષણ કેન્દ્રો</t>
  </si>
  <si>
    <t xml:space="preserve">છોકરાઓ અને છોકરીઓ માટેના સરકારી છાત્રાલયોની સ્થાપના અને શિક્ષણ </t>
  </si>
  <si>
    <t>હાઉસ માસ્ટરશ્રી છાત્રાલય</t>
  </si>
  <si>
    <t>શ્રી જુગતરામ દવે આશ્રમ શાળા યોજના</t>
  </si>
  <si>
    <t xml:space="preserve"> આદર્શ નિવાસી શાળા યોજનાનો નિભાવ</t>
  </si>
  <si>
    <t>ધોરણ ૧૦ અને ૧૨ ના વિધ્યાર્થીઓને ઇનામી  યોજના</t>
  </si>
  <si>
    <t>મહાત્મા ગાંધી અને બાબાસાહેબ આંબેડકર એવોર્ડ</t>
  </si>
  <si>
    <t>પ્રી મેટ્રિક શિષ્‍યવૃતિ   c.s.s</t>
  </si>
  <si>
    <t>અનુ.જાતીના વિધ્યાર્થીઓ માટે ટેલેન્ટ પૂલ યોજના</t>
  </si>
  <si>
    <t>માનવ ગરીમા</t>
  </si>
  <si>
    <t>ર્ડાં પી .જી. સોલંકી ર્ડાકટર  અને વકીલ લોન સહાય યોજના/ સ્ટાઇપેન્ડ</t>
  </si>
  <si>
    <t>અનુ. જાતિના એમ. એસ./એમ. ડી ર્ડાકટરોને સર્જીકલ નર્સિગ હોમ/ દવાખાનું શરૂ કરવા ર્ડા પી.જી. સોલંકી નાણાકીય સહાય</t>
  </si>
  <si>
    <t xml:space="preserve">ર્ડા પી.જી સોલંકી કાયદા અને તબીબી સ્નાતકોને લોન સહાય </t>
  </si>
  <si>
    <t>અનુ. જાતિના એમ. બી. બી.એસ./બી.એ.એમ.એસ/ બી.એમ.એ. એમના વિધાર્થીઓને ર્ડા પી.જી સોલંકી નાણાકીય લોન સહાય</t>
  </si>
  <si>
    <t>મહિલાઓ માટે સીવણ કેન્દ્રો</t>
  </si>
  <si>
    <t>વર્કીંગમેન હોસ્ટેલ</t>
  </si>
  <si>
    <t>શહેરી વિસ્તારોમાં નાના ઉધાોગ સાહસિકોને નાણાકીય સહાય</t>
  </si>
  <si>
    <t>શહેરી વિસ્તારોમાં નાના ઉધાોગ સાહસિકોને નાણાકીય લોન વસુલાત</t>
  </si>
  <si>
    <t>ઘરોમાં વિજળીકરણ માટે નાણાકીય સહાય</t>
  </si>
  <si>
    <t xml:space="preserve">કુમાર રાજરત્ન ભીમરાવ આબેડકર વૈદકીય સહાય </t>
  </si>
  <si>
    <t xml:space="preserve"> ર્ડા  બાબાસાહેબ આંબેડકર ભવનોના નિભાવ અને વિકાસ</t>
  </si>
  <si>
    <t xml:space="preserve">ગૃહ નિર્માણ માટે વ્યકિતગત ધોરણે નાણાકીય સહાય </t>
  </si>
  <si>
    <t xml:space="preserve"> શહેરી વિસ્તારોમાં ગૃહ નિર્માણ માટે વ્યકિતગત ધોરણે નાણાકીય સહાય (ર્ડા. આંબેડકર આવાસ યોજના)</t>
  </si>
  <si>
    <t>વાલ્મિકી, હાડી, નાડિયા, સેનવા, વણકર, સાધુ, અને દલિત બાવાની સૌથી પછાત જાતિ માટે ગૃહનિર્માણ માટે નાણાકીય સહાય   (ર્ડા. આંબેડકર આવાસ યોજના)</t>
  </si>
  <si>
    <t>ર્ડા સવિતા આંબેડકર આંતરજ્ઞાતિય લગ્નને પ્રોત્સાહન આપવા નાણાકીય સહાય</t>
  </si>
  <si>
    <t xml:space="preserve">અનુ. .જાતીની કન્યાઓને ’’કુવરબાઇનું મામેરુ’’ માટે નાણાકીય સહાય  </t>
  </si>
  <si>
    <t>સમૂહ લગ્ન માટે પ્રોત્સાહન આપવુ. (માઇ રમાબાઇ આં બેડકર સાત યેરા સમૂહ લગ્ન)</t>
  </si>
  <si>
    <t>સમાજ શિક્ષણ  શિબિરો</t>
  </si>
  <si>
    <t xml:space="preserve">નાગરિક  હકક સંરક્ષણ અધિનિયમ ૧૯૫૫ અને અત્યાચાર નીવારણ અધિનિયમ, ૧૯૮૯ હેઠળ આકસ્મિક યોજના અનુ. જાતી માટે (સ્ટેટ કન્ટીજન્સી પ્‍લાન) </t>
  </si>
  <si>
    <t xml:space="preserve">રાજા હરિષચન્દ્ર મરણોત્તર અત્યેસ્ઠી સહાય યોજના </t>
  </si>
  <si>
    <t>નાગરિક  હકક સંરક્ષણ અધિનિયમ ૧૯૫૫ની સંરક્ષણની યોજના માટે કર્મચારી વર્ગ</t>
  </si>
  <si>
    <t xml:space="preserve">વાલ્મિકી કલ્યાણ માટે ખાસ પ્રચારકો </t>
  </si>
  <si>
    <t>તમામ કક્ષાએ વહીવટી તંત્રને સગીન બનાવવુ</t>
  </si>
  <si>
    <t>ખાસ અંગભૂત યોજના માટે વહીવટી તંત્રને સંગીન બનાવવુ</t>
  </si>
  <si>
    <t>પરિક્ષિતલાલ મજમુદાર પૂર્વ એસ.એસ.સી શિષ્‍યવૃતિ</t>
  </si>
  <si>
    <t xml:space="preserve">સુબેદાર રામજી આંબેડકર ધો.૧૧ અને ૧૨ માટેની છાત્રાલય </t>
  </si>
  <si>
    <t>શહેરી વિસ્તારોમાં નાના ઉધોગ સાહસિકોને નાણાકીય સહાય</t>
  </si>
  <si>
    <t xml:space="preserve"> કુમાર રાજરત્ન ભીમરાવ આંબેડકર વૈદકીય સહાય </t>
  </si>
  <si>
    <t>સુબેદાર રામજી આંબેડકર છાત્રાલયને અનુદાન યોજના (ગ્રાન્ટ ઇન એઇડ)</t>
  </si>
  <si>
    <t>સરકારી છાત્રાલયોની સ્થાપના, વિકાસ અને નિભાવ (કુમાર/કન્યા)</t>
  </si>
  <si>
    <t>શ્રી જુગતરામ દવે આશ્રમશાળા)</t>
  </si>
  <si>
    <t xml:space="preserve">મામા સાહેબ   ફડકે  આદર્શ નિવાસી શાળા યોજના </t>
  </si>
  <si>
    <t>મહિલાઓ માટે શિવણ કેન્દ્રો</t>
  </si>
  <si>
    <t xml:space="preserve">મા. ભીમાબાઇ આંબેડકર બાલવાડી યોજના </t>
  </si>
  <si>
    <t>નાગરિક હકક સંરક્ષણ અધિકાર અધિનિયમ ૧૯૫૫ની સંરક્ષણની યોજના માટે કર્મચારી વર્ગ</t>
  </si>
  <si>
    <t>તમામ કક્ષાએ વહીવટી તંત્રને સંગીન બનાવવુ</t>
  </si>
  <si>
    <t>ખાસ કેન્દ્રીય સહાય સહિત ખાસ અંગભૂત યોજના માટે કર્મચારી વર્ગનું સંખ્યાબળ વધારવું</t>
  </si>
  <si>
    <t>નિયામક અનુસૂચિત જાતિ કલ્યાણ</t>
  </si>
  <si>
    <t xml:space="preserve">હાઇ સ્કીલ </t>
  </si>
  <si>
    <t>અનુસૂચિત જાતિના વિઘાર્થીઓને  કોમર્શિયલ પાઈલોટ તાલીમ માટે નાણાંકીય લોન</t>
  </si>
  <si>
    <t xml:space="preserve">વિદેશમાં ઉચ્ચ અભ્યાસ માટે ડૉ. બાબા સાહેબ આંબેડકર લોન સહાય </t>
  </si>
  <si>
    <t>પછાત વર્ગના છોકરાઓ માટેના છાત્રાલયોના મકાન બાંધકામ માટે સહાયક અનુદાન</t>
  </si>
  <si>
    <t xml:space="preserve">પછાત વર્ગની છોકરીઓ માટેના છાત્રાલયોના મકાન બાંધકામ માટે સહાયક અનુદાન </t>
  </si>
  <si>
    <t xml:space="preserve">અનુ.જાતિના વિધ્યાથીઓને વિના મૂલ્યે ટેબલેટસ </t>
  </si>
  <si>
    <t>ધો-૧૨ વિગ્યાન પ્રવાહના વિધ્યાર્થીઓને સ્પર્ધાત્મક પરીક્ષાની તાલીમ. (IIM, NIFT ,NLU, CEPT)</t>
  </si>
  <si>
    <t>ધો-૧૨ વિગ્યાન પ્રવાહના વિધ્યાર્થીઓને સ્પર્ધાત્મક પરીક્ષાની તાલીમ.   (GUJCAT, GSET, PMT, PET, SLATE, NEET, JEE)</t>
  </si>
  <si>
    <t>કુટીર ઉઘોગો અને સ્વરોજગારી બેન્કેબલ યોજના હેઠળના વ્યવસાયો માટે નાણાકીય સહાય.</t>
  </si>
  <si>
    <t xml:space="preserve">પ્રોફેશનલ ટ્રેનીંગ કોચીંગ અને એલાઇડ આસિસ્ટન્ટ </t>
  </si>
  <si>
    <t xml:space="preserve">અનુસૂચિત જાતિના યુવાનોને કોમ્યુટર કલા કૌશલ્ય માટે ટ્રેનીંગ </t>
  </si>
  <si>
    <t>એર હોસ્ટેસ હોસ્પીટાલીટી એન્ડ ટ્રાવેલ્સ મેનેજમેન્ટ</t>
  </si>
  <si>
    <t xml:space="preserve">અનુ. જાતિના વિઘાર્થીઓને આઇ.એ.એસ.,આઇ. પી. એસ. અને સંલગ્ન સેવાઓ માટે તાલીમ/ વૃતિકા </t>
  </si>
  <si>
    <t xml:space="preserve">ગુજરાત અનુસૂચિત જાતિ આર્થિક વિકાસ નિગમ, ગાંધીનગર </t>
  </si>
  <si>
    <t xml:space="preserve">ગુજરાત અનુસૂચિત જાતિ આર્થિક વિકાસ નિગમ, ગાંધીનગર (શેર કેપિટલ) </t>
  </si>
  <si>
    <t xml:space="preserve">બેચર સ્વામી અતિપછાત જાતિ વિકાસ બોર્ડ, ગાંધીનગર </t>
  </si>
  <si>
    <t xml:space="preserve">ગુજરાત સફાઈ કામદાર વિકાસ નિગમ, ગાંધીનગર </t>
  </si>
  <si>
    <t xml:space="preserve">ગુજરાત સફાઈ કામદાર વિકાસ નિગમ, ગાંધીનગર  (શેર કેપિટલ) </t>
  </si>
  <si>
    <t xml:space="preserve">ખેતીની જમીન ખરીદવા માટે અનુસૂચિત જાતિના ખેડૂતોને નાણાંકીય સહાય </t>
  </si>
  <si>
    <t xml:space="preserve">અનુસૂચિત જાતિ માટે સંશોધન એકમ </t>
  </si>
  <si>
    <t xml:space="preserve">નાગરિક  એકમ અત્યાચાર + તકેદારી </t>
  </si>
  <si>
    <t xml:space="preserve">વાહનોની ખરીદી અને ભાડા માટે નાણાંકીય સહાય </t>
  </si>
  <si>
    <t xml:space="preserve">મૂલ્યાંકન, અને વિનિયમન એકમ/મોજણી </t>
  </si>
  <si>
    <t xml:space="preserve">ડૉ આંબેડકર ગુજરાત સફાઇ કામદાર આવાસ યોજના માટે નાણાંકીય સહાય (ગુ.સ.કા.વિ.નિ.) </t>
  </si>
  <si>
    <t>BCK</t>
  </si>
  <si>
    <t>Rs. In lakhs</t>
  </si>
  <si>
    <t xml:space="preserve"> TOTAL</t>
  </si>
  <si>
    <t>GRANT TOTAL</t>
  </si>
  <si>
    <t>Dr.Babasaheb Ambedkar Chair</t>
  </si>
  <si>
    <t>Loan for SC</t>
  </si>
  <si>
    <t xml:space="preserve"> TOTAL DSCW (NP)</t>
  </si>
  <si>
    <t>Scheduled Caste Sub-Plan Staff for Scheme of Civil  Protection (State Plan+csp)</t>
  </si>
  <si>
    <t xml:space="preserve">Raja harishcandra marnottar antyesti sahay+ 'Castes nuclous budget </t>
  </si>
  <si>
    <t xml:space="preserve">Muni Metraj  State Scholarship  for Pre. S.S.C. students whose Parents are engaged in Unclean occupation. (Plan+csp) </t>
  </si>
  <si>
    <t>Establishment of new hostel  &amp;  Development of Govt. Hostels for Boys &amp; Girls+house master</t>
  </si>
  <si>
    <t>F.A. for Housing on individual basis (Dr. Ambedkar Awas Yojana) 1st+2nd+3rd Installment</t>
  </si>
  <si>
    <t xml:space="preserve"> Nagrik Cell / Administrative &amp; Atrocity(Plan+csp+takedari)</t>
  </si>
  <si>
    <t xml:space="preserve">F.A. for Housing to Valmiki, Hadi, Nadiya, Senva, turi,Garo,VankarSadhu,DalitBava,Turibarot,Tiragar / Tirbanda ,Thori &amp; Matang  </t>
  </si>
  <si>
    <r>
      <t xml:space="preserve">F.A. for Dr. P.G. Solanki  Law /Doctor Students Stipeand  scheme. </t>
    </r>
    <r>
      <rPr>
        <b/>
        <sz val="12"/>
        <rFont val="Arial"/>
        <family val="2"/>
      </rPr>
      <t xml:space="preserve"> BCK-32 2225 F.A.  </t>
    </r>
  </si>
  <si>
    <r>
      <t xml:space="preserve">F.A. to P.G. Solanki M.S. / M.D. Post Graduates of SC Students to start Surgical / Nursing  Home Clinic </t>
    </r>
    <r>
      <rPr>
        <b/>
        <sz val="12"/>
        <rFont val="Arial"/>
        <family val="2"/>
      </rPr>
      <t>BCK-32A 2225 F.A.</t>
    </r>
  </si>
  <si>
    <r>
      <rPr>
        <b/>
        <sz val="12"/>
        <rFont val="Arial"/>
        <family val="2"/>
      </rPr>
      <t>LOAN</t>
    </r>
    <r>
      <rPr>
        <sz val="12"/>
        <rFont val="Arial"/>
        <family val="2"/>
      </rPr>
      <t xml:space="preserve">   to P.G. Solanki M.B.B.S.,B.A.S.M , B.M.A.M &amp; M.S./ M.D. Students of SC </t>
    </r>
    <r>
      <rPr>
        <b/>
        <sz val="12"/>
        <rFont val="Arial"/>
        <family val="2"/>
      </rPr>
      <t xml:space="preserve"> (273) M.S./M.D. STUDENTS  BCK-32A 6225 </t>
    </r>
  </si>
  <si>
    <r>
      <rPr>
        <b/>
        <sz val="12"/>
        <rFont val="Arial"/>
        <family val="2"/>
      </rPr>
      <t>LOAN</t>
    </r>
    <r>
      <rPr>
        <sz val="12"/>
        <rFont val="Arial"/>
        <family val="2"/>
      </rPr>
      <t xml:space="preserve"> Assistant to Dr. P.G. Solanki  Law /Doctorl   Graduates. </t>
    </r>
    <r>
      <rPr>
        <b/>
        <sz val="12"/>
        <rFont val="Arial"/>
        <family val="2"/>
      </rPr>
      <t xml:space="preserve">(272) / BCK-32 6225 </t>
    </r>
  </si>
  <si>
    <r>
      <t xml:space="preserve">Coaching &amp; Allied assistant / Professional Training for S.C.students. </t>
    </r>
    <r>
      <rPr>
        <b/>
        <sz val="12"/>
        <rFont val="Arial"/>
        <family val="2"/>
      </rPr>
      <t>BCK-35</t>
    </r>
  </si>
  <si>
    <r>
      <t xml:space="preserve">F.A. to 'Computer training classes for S.C. students. </t>
    </r>
    <r>
      <rPr>
        <b/>
        <sz val="12"/>
        <rFont val="Arial"/>
        <family val="2"/>
      </rPr>
      <t>BCK-36 (102)</t>
    </r>
  </si>
  <si>
    <r>
      <t xml:space="preserve">F.A. for Airhostess,Travel &amp; Hospitality Management Carear for scheduled caste students. </t>
    </r>
    <r>
      <rPr>
        <b/>
        <sz val="12"/>
        <rFont val="Arial"/>
        <family val="2"/>
      </rPr>
      <t>BCK-36 (277)</t>
    </r>
  </si>
  <si>
    <r>
      <t>Share Capita for Safai Kamdar Dev.Corpn.</t>
    </r>
    <r>
      <rPr>
        <b/>
        <sz val="12"/>
        <rFont val="Arial"/>
        <family val="2"/>
      </rPr>
      <t xml:space="preserve"> (280)</t>
    </r>
  </si>
  <si>
    <r>
      <rPr>
        <b/>
        <sz val="12"/>
        <rFont val="Arial"/>
        <family val="2"/>
      </rPr>
      <t xml:space="preserve">LOAN </t>
    </r>
    <r>
      <rPr>
        <sz val="12"/>
        <rFont val="Arial"/>
        <family val="2"/>
      </rPr>
      <t xml:space="preserve"> to small enterprenures in Urban areas.281</t>
    </r>
  </si>
  <si>
    <r>
      <t>Maintance &amp; Development of Dr.Babasaheb Ambedkar Bhavan .</t>
    </r>
    <r>
      <rPr>
        <b/>
        <sz val="12"/>
        <rFont val="Arial"/>
        <family val="2"/>
      </rPr>
      <t>(282)</t>
    </r>
  </si>
  <si>
    <r>
      <t xml:space="preserve">F.A. to small enterprenures in urban areas  </t>
    </r>
    <r>
      <rPr>
        <b/>
        <sz val="12"/>
        <rFont val="Arial"/>
        <family val="2"/>
      </rPr>
      <t>(284)</t>
    </r>
  </si>
  <si>
    <r>
      <t xml:space="preserve">Upgradetion &amp; Modernisation of Govt. hostel Building.           </t>
    </r>
    <r>
      <rPr>
        <b/>
        <sz val="12"/>
        <rFont val="Arial"/>
        <family val="2"/>
      </rPr>
      <t xml:space="preserve"> (271)</t>
    </r>
  </si>
  <si>
    <r>
      <t xml:space="preserve">State level Dr. Ambedkar Foundation at A-bad </t>
    </r>
    <r>
      <rPr>
        <b/>
        <sz val="12"/>
        <rFont val="Arial"/>
        <family val="2"/>
      </rPr>
      <t>(271)</t>
    </r>
  </si>
  <si>
    <r>
      <t xml:space="preserve">Setting up and running of training cum production centre.    </t>
    </r>
    <r>
      <rPr>
        <b/>
        <sz val="12"/>
        <rFont val="Arial"/>
        <family val="2"/>
      </rPr>
      <t>2225</t>
    </r>
  </si>
  <si>
    <r>
      <t>information &amp; Techology.</t>
    </r>
    <r>
      <rPr>
        <b/>
        <sz val="12"/>
        <rFont val="Arial"/>
        <family val="2"/>
      </rPr>
      <t xml:space="preserve">              2251</t>
    </r>
  </si>
  <si>
    <t xml:space="preserve">                    જિલ્લા નાયબ નિયામકશ્રી,  એકાઉન્ટની   વિગત દર્શાવતુ પત્રક                     </t>
  </si>
  <si>
    <t xml:space="preserve">STATEMENT-4 </t>
  </si>
  <si>
    <t xml:space="preserve">STATE ANNUL PLAN </t>
  </si>
  <si>
    <t>PROGRESS REPORT OF EXP.FOR 2015-16</t>
  </si>
  <si>
    <t>SECTOR SUB SECTOR-WELFARE OF SC/ST AND OBC</t>
  </si>
  <si>
    <t xml:space="preserve">DEPARTMENT-SOCIAL JUSTIC AND EMPOWERMENT </t>
  </si>
  <si>
    <t>S.R NO</t>
  </si>
  <si>
    <t>SCHEME NO.</t>
  </si>
  <si>
    <t>SCHEME NAME.</t>
  </si>
  <si>
    <t>Computer Coad</t>
  </si>
  <si>
    <t xml:space="preserve"> Five Year Plan   </t>
  </si>
  <si>
    <t xml:space="preserve">Provision </t>
  </si>
  <si>
    <t xml:space="preserve">Remarks  </t>
  </si>
  <si>
    <t>Quartly Exp.</t>
  </si>
  <si>
    <t>Comulitive Exp of Quart</t>
  </si>
  <si>
    <t>Resion For Increse/Less</t>
  </si>
  <si>
    <t>Quartly Exp.End Of Jun-16</t>
  </si>
  <si>
    <t>End In Sept-16</t>
  </si>
  <si>
    <t>End In Dec-16</t>
  </si>
  <si>
    <t>End In March-17</t>
  </si>
  <si>
    <t>PROGRESS REPORT OF EXP.FOR 2016-17</t>
  </si>
  <si>
    <t xml:space="preserve"> Five Year Plan  </t>
  </si>
  <si>
    <t xml:space="preserve"> ECONOMIC UPLIFTMENT</t>
  </si>
  <si>
    <t xml:space="preserve">  HEALTH, HOUSING &amp; OTHER</t>
  </si>
  <si>
    <t>DIRECTION &amp; ADMN.</t>
  </si>
  <si>
    <t xml:space="preserve"> POVERTY ALLEVIATION PROGRAMME</t>
  </si>
  <si>
    <t xml:space="preserve"> Rehabilitation of Scavengers &amp; their dependents'(S.K.D.Corporation)</t>
  </si>
  <si>
    <t xml:space="preserve">GRAND TOTAL </t>
  </si>
  <si>
    <t>other depa.</t>
  </si>
  <si>
    <t xml:space="preserve">Muni Metraj  State Scholarship  for Pre. S.S.C. students whose Parents are engaged in Unclean occupation. (Plan+css) </t>
  </si>
  <si>
    <t xml:space="preserve"> Nagrik Cell / Administrative &amp; Atrocity(Plan+css+takedari)</t>
  </si>
  <si>
    <t>Scheduled Caste Sub-Plan Staff for Scheme of Civil  Protection (State Plan+css)</t>
  </si>
  <si>
    <t>Govt. Of India Post Matric Scholarship(State Plan+css)</t>
  </si>
  <si>
    <t>S.C.A TO S.C.S.P</t>
  </si>
  <si>
    <t>F.A. for Intercaste Marriages.
( Dr.Savita Ambedkar )</t>
  </si>
  <si>
    <t xml:space="preserve">Special scholarship for  Boys &amp; Girls student belonging to Valmiki, Hadi, Nadiya, Senva, Turi, Garo,Vankar Sadhu,DalitBava,Turibarot,Tiragar/Tirbanda ,Thori &amp; Matang in Std. I to VII . </t>
  </si>
  <si>
    <t xml:space="preserve">Special scholarship for  Boys &amp; Girls student belonging to Valmiki, Hadi, Nadiya, Senva, Turi, Garo,Vankar Sadhu,DalitBava,Turibarot,Tiragar/Tirbanda ,Thori &amp; Matang in Std. VIII to X . </t>
  </si>
  <si>
    <t>Pre Matric Scholarship for student of 
 IX &amp; X. (CSS)</t>
  </si>
  <si>
    <t xml:space="preserve">Construction of Govt. Hostel for Girls 
(samaras-bhuj,jamanagar,himmatnagar)
(govt-amareli)  </t>
  </si>
  <si>
    <t xml:space="preserve">Construction of Govt. Hostels for Boys 
(samaras-bhuj,jamanagar,himmatnagar)
(govt-idar,bayad)  </t>
  </si>
  <si>
    <t xml:space="preserve">(6)( R. &amp; B. ) 4225 </t>
  </si>
  <si>
    <t>OTHER DEPARTMENT &amp; OFFICE</t>
  </si>
  <si>
    <t xml:space="preserve">OTHER DEPTTS.&amp;  R. &amp; B.(+) </t>
  </si>
  <si>
    <t>Targets For Annul Plan 2016-17</t>
  </si>
  <si>
    <t>Quartly Achiv.End Of Jun-16</t>
  </si>
  <si>
    <t>Quartly Achiv.</t>
  </si>
  <si>
    <t>Comulitive Achiv of Quart</t>
  </si>
  <si>
    <t>Quartly
Achiv.</t>
  </si>
  <si>
    <t>Subjest</t>
  </si>
  <si>
    <t xml:space="preserve">Progress Periyad </t>
  </si>
  <si>
    <t>Achi-ment</t>
  </si>
  <si>
    <t>k</t>
  </si>
  <si>
    <t>Scheduled Caste</t>
  </si>
  <si>
    <t xml:space="preserve">Maintance &amp; Development of Dr.Babasaheb Ambedkar Bhavan </t>
  </si>
  <si>
    <t xml:space="preserve"> Manav Garima Yojana Sadhan Sahay</t>
  </si>
  <si>
    <t>SOCIAL JUSTICE AND EMPOWERMENT DEPARTMENT</t>
  </si>
  <si>
    <t xml:space="preserve"> GARIB SAMRUDDHI YOJANA </t>
  </si>
  <si>
    <t xml:space="preserve">                                                                                              ANNEXURE-1                                                                (Rs. in Lakhs)</t>
  </si>
  <si>
    <t xml:space="preserve"> NAME OF THE SCHEME</t>
  </si>
  <si>
    <t>BUDGET 
HEAD</t>
  </si>
  <si>
    <t>BUDGET 
PROVISION</t>
  </si>
  <si>
    <t>BUDGET</t>
  </si>
  <si>
    <t>SAHERI GARIBI
 'ANNUAL TARGET</t>
  </si>
  <si>
    <t>CUMULATIVE FORM</t>
  </si>
  <si>
    <t>TARGET</t>
  </si>
  <si>
    <t>PHYSICAL</t>
  </si>
  <si>
    <t>FINANCIAL</t>
  </si>
  <si>
    <t>FINANCIAL
PROGRESS</t>
  </si>
  <si>
    <t>PHYSICAL
PROGRESS</t>
  </si>
  <si>
    <t>EXP</t>
  </si>
  <si>
    <t>ACHIV</t>
  </si>
  <si>
    <t xml:space="preserve">Muni Metraj  State Scholarship  for Pre. S.S.C. students whose Parents are engaged in Unclean occupation. (50%CSP) </t>
  </si>
  <si>
    <t xml:space="preserve">Free Cycles to S.C.  Girls studying in Std. VIII (Sarasvati Sadhana Yojana)  </t>
  </si>
  <si>
    <t>Govt. Of India Post Matric Scholarship</t>
  </si>
  <si>
    <t>F.A. for increse in food bill of Engineering  &amp; Medical students of S.C.</t>
  </si>
  <si>
    <t>F.A. to Maharaja Sayajirao Gayakvad  M.phil  &amp; Phd. Scholarship Scheme to S.C. student.</t>
  </si>
  <si>
    <t xml:space="preserve">F.A. to Students studing in  Medical  &amp; Enginering degree/ Diploma courses, for purchase of Instruments. </t>
  </si>
  <si>
    <t>Scholarship to S.C. students for pilot training.</t>
  </si>
  <si>
    <t xml:space="preserve">Loan for higher study in foreing countries </t>
  </si>
  <si>
    <t xml:space="preserve">Free clothes to  S.C. student in std.I to VII whose parents annual income is up to Rs.15000/- </t>
  </si>
  <si>
    <t xml:space="preserve">BCK-24              </t>
  </si>
  <si>
    <t>Shri Jugat Ram Dave Ashram Schools Scheme.</t>
  </si>
  <si>
    <t xml:space="preserve">F.A. for cottage Industries under Manavgarima Yojana. </t>
  </si>
  <si>
    <t>S.C.A TO S.C CORPORATION</t>
  </si>
  <si>
    <t xml:space="preserve">F.A. for Dr. P.G. Solanki  Law /Doctor Students Stipeand  scheme. </t>
  </si>
  <si>
    <t>F.A. to P.G. Solanki M.S. / M.D. Post Graduates of SC Students to start Surgical / Nursing  Home Clinic</t>
  </si>
  <si>
    <r>
      <t xml:space="preserve">Loan Assistant to Dr. P.G. Solanki  Law /Doctorl   Graduates. </t>
    </r>
    <r>
      <rPr>
        <b/>
        <sz val="12"/>
        <rFont val="Arial"/>
        <family val="2"/>
      </rPr>
      <t>(272)</t>
    </r>
  </si>
  <si>
    <r>
      <t xml:space="preserve">F.A.   to P.G. Solanki M.B.B.S.,B.A.S.M , B.M.A.M &amp; M.S./ M.D. Students of SC </t>
    </r>
    <r>
      <rPr>
        <b/>
        <sz val="12"/>
        <rFont val="Arial"/>
        <family val="2"/>
      </rPr>
      <t xml:space="preserve"> (273)</t>
    </r>
  </si>
  <si>
    <t>F.A. to small enterprenures in Urban areas.281</t>
  </si>
  <si>
    <t>kumar rajratnaa bhimrava DR.Aabedkara free madikal aid.</t>
  </si>
  <si>
    <t>F.A. for Housing on individual basis (Dr. Ambedkar Awas Yojana)</t>
  </si>
  <si>
    <t>F.A. to encourage of Dr.Savita Ambedkar  Intercaste Marriages.</t>
  </si>
  <si>
    <t>F.A. to  for Kunvarbainu Mameru to S.C Girls.</t>
  </si>
  <si>
    <t xml:space="preserve">Parixitlal Majmudar Scholarship for Pre. S.S.C.  (PAP) </t>
  </si>
  <si>
    <t xml:space="preserve">Dr. Aabedakar Safai Kamdar Awas Yojana </t>
  </si>
  <si>
    <t>Sr.
No.</t>
  </si>
  <si>
    <t>Establishment of new hostel  &amp;  Development of Govt. Hostels for Boys &amp; Girls.+ House master</t>
  </si>
  <si>
    <t>GOI Flagship S U M M A R Y</t>
  </si>
  <si>
    <t>Achievement</t>
  </si>
  <si>
    <t>1.1</t>
  </si>
  <si>
    <t>BCK-2 B GOI</t>
  </si>
  <si>
    <t xml:space="preserve">BCK-4 GOI  </t>
  </si>
  <si>
    <t>BCK-6.1 GOI</t>
  </si>
  <si>
    <t>1.2</t>
  </si>
  <si>
    <t xml:space="preserve">BCK-31 GOI              </t>
  </si>
  <si>
    <t>1.3</t>
  </si>
  <si>
    <t xml:space="preserve">BCK-54 GOI              </t>
  </si>
  <si>
    <t xml:space="preserve">BCK-58 GOI     </t>
  </si>
  <si>
    <t xml:space="preserve">BCK-60 GOI            </t>
  </si>
  <si>
    <t xml:space="preserve">BCK-60(A) GOI         </t>
  </si>
  <si>
    <t>1.4</t>
  </si>
  <si>
    <t xml:space="preserve">BCK-63 GOI       </t>
  </si>
  <si>
    <t xml:space="preserve">BCK-63 (np) GOI       </t>
  </si>
  <si>
    <t>Scheduled Caste Sub-Plan Staff for Scheme of Civil  Protection</t>
  </si>
  <si>
    <t>1.5</t>
  </si>
  <si>
    <t xml:space="preserve">BCK-25 * GOI           </t>
  </si>
  <si>
    <t xml:space="preserve">BCK-26 * GOI </t>
  </si>
  <si>
    <t xml:space="preserve">MONTH - August- 2016                                                                                                  YEAR-2016-17                                                                                                                                          </t>
  </si>
  <si>
    <t>Achievment</t>
  </si>
  <si>
    <t xml:space="preserve">Achievment </t>
  </si>
  <si>
    <t xml:space="preserve"> -</t>
  </si>
  <si>
    <t>gngr</t>
  </si>
  <si>
    <t>jnd</t>
  </si>
  <si>
    <t>grant</t>
  </si>
  <si>
    <t>H.M.</t>
  </si>
  <si>
    <t>total</t>
  </si>
  <si>
    <t>during</t>
  </si>
  <si>
    <t>cummuiative</t>
  </si>
  <si>
    <t>target</t>
  </si>
  <si>
    <t>cummulative</t>
  </si>
  <si>
    <t>pend. App.</t>
  </si>
  <si>
    <t>bank</t>
  </si>
  <si>
    <t>adhar</t>
  </si>
  <si>
    <t>achievment</t>
  </si>
  <si>
    <t>BCK 24A</t>
  </si>
  <si>
    <t>% of grant</t>
  </si>
  <si>
    <t>EXPENDITURE REPORT OF PLAN SCHEME SEPTEMBER/2016 ENDING</t>
  </si>
  <si>
    <t>GOVERNMENT OF INDIA S U M M A R Y</t>
  </si>
  <si>
    <t xml:space="preserve">BCK-54, 58, 60, 60A, 63(P+NP)  GOI  </t>
  </si>
  <si>
    <t>Implementation of the Protection of Civil Rights Act 1955 and the Scheduled Castes Tribes (Prevention of Atrocities) Act 1989</t>
  </si>
  <si>
    <r>
      <t>Construction of Govt. Hostels for</t>
    </r>
    <r>
      <rPr>
        <sz val="12"/>
        <color rgb="FFFF0000"/>
        <rFont val="Arial"/>
        <family val="2"/>
      </rPr>
      <t xml:space="preserve"> Boys </t>
    </r>
    <r>
      <rPr>
        <sz val="12"/>
        <rFont val="Arial"/>
        <family val="2"/>
      </rPr>
      <t xml:space="preserve">
(samaras-bhuj,jamanagar,himmatnagar)
(govt-idar,bayad)  </t>
    </r>
  </si>
  <si>
    <r>
      <t>Construction of Govt. Hostel for</t>
    </r>
    <r>
      <rPr>
        <sz val="12"/>
        <color rgb="FFFF0000"/>
        <rFont val="Arial"/>
        <family val="2"/>
      </rPr>
      <t xml:space="preserve"> Girls </t>
    </r>
    <r>
      <rPr>
        <sz val="12"/>
        <rFont val="Arial"/>
        <family val="2"/>
      </rPr>
      <t xml:space="preserve">
(samaras-bhuj,jamanagar,himmatnagar)
(govt-amareli)  </t>
    </r>
  </si>
  <si>
    <t>% of Adhar A/C against Achiv.</t>
  </si>
  <si>
    <t>% of Bank A/C against Achiv.</t>
  </si>
  <si>
    <t>Total Achiv.</t>
  </si>
  <si>
    <t>Tapi</t>
  </si>
  <si>
    <t>Diff.</t>
  </si>
  <si>
    <t>Bharuch</t>
  </si>
  <si>
    <t>Valsad</t>
  </si>
  <si>
    <t>Panchmahal</t>
  </si>
  <si>
    <t>Morabi</t>
  </si>
  <si>
    <t>Devbhumi Dwarka</t>
  </si>
  <si>
    <t xml:space="preserve">PROVISION </t>
  </si>
  <si>
    <t>New
 Prov.</t>
  </si>
  <si>
    <t>Old 
Prov.</t>
  </si>
  <si>
    <t>DAHOD</t>
  </si>
  <si>
    <t>SURAT</t>
  </si>
  <si>
    <t>BHAVNAGAR</t>
  </si>
  <si>
    <t>NAVSARI</t>
  </si>
  <si>
    <t>KUTCH</t>
  </si>
  <si>
    <t>NARMADA</t>
  </si>
  <si>
    <t xml:space="preserve">ડૉ.આંબેડકર આવાસ યોજના હેઠળ માહે ડીસેમ્બર – ૨૦૧૬ અંતિત 
થયેલ ખર્ચ અને સિધ્ધીની વિગત દર્શાવતું પત્રક                 </t>
  </si>
  <si>
    <t xml:space="preserve">ક્રમ </t>
  </si>
  <si>
    <t xml:space="preserve">જિલ્લાનું નામ </t>
  </si>
  <si>
    <t xml:space="preserve">જોગવાઇ </t>
  </si>
  <si>
    <t xml:space="preserve">લક્ષ્યાંક  </t>
  </si>
  <si>
    <t xml:space="preserve">મળેલ અરજીઓની સંખ્યા </t>
  </si>
  <si>
    <t xml:space="preserve">મંજૂર કરેલ અરજીઓની સંખ્યા </t>
  </si>
  <si>
    <t xml:space="preserve">પડતર અરજીઓની સંખ્યા </t>
  </si>
  <si>
    <t xml:space="preserve">કુલ </t>
  </si>
  <si>
    <r>
      <t xml:space="preserve">   (નાયબ નિયામકશ્રીઓની કચેરી</t>
    </r>
    <r>
      <rPr>
        <b/>
        <sz val="14"/>
        <color theme="1"/>
        <rFont val="Times New Roman"/>
        <family val="1"/>
      </rPr>
      <t xml:space="preserve">+ </t>
    </r>
    <r>
      <rPr>
        <b/>
        <sz val="14"/>
        <color theme="1"/>
        <rFont val="Shruti"/>
        <family val="2"/>
      </rPr>
      <t xml:space="preserve">સમાજ કલ્યાણ અધિકારીશ્રીઓ )   </t>
    </r>
  </si>
  <si>
    <t>Expen.MAR 2017</t>
  </si>
  <si>
    <t>March ending</t>
  </si>
  <si>
    <r>
      <t>Head Office+</t>
    </r>
    <r>
      <rPr>
        <b/>
        <sz val="14"/>
        <color rgb="FFFF0000"/>
        <rFont val="Arial"/>
        <family val="2"/>
      </rPr>
      <t>House master(A,G,B,R,An,J)+BCK-49A Ambedkar Bhavan(gnagar)</t>
    </r>
  </si>
  <si>
    <t xml:space="preserve">% Exp. Against Provision </t>
  </si>
  <si>
    <t>F.A. to backward classes(S.C.) Farmers for purchasing of Agricultural land</t>
  </si>
  <si>
    <r>
      <t xml:space="preserve">Maintance &amp; Development of Dr.Babasaheb Ambedkar Bhavan </t>
    </r>
    <r>
      <rPr>
        <b/>
        <sz val="12"/>
        <rFont val="Arial"/>
        <family val="2"/>
      </rPr>
      <t>(282)</t>
    </r>
  </si>
  <si>
    <t xml:space="preserve">F.A. for Housing to Valmiki, Hadi, Nadiya, Senva, turi,Garo,VankarSadhu, DalitBava,Turibarot,Tiragar / Tirbanda ,Thori &amp; Matang </t>
  </si>
  <si>
    <t>Coaching &amp; Allied assistant / Professional Training for S.C.students.</t>
  </si>
  <si>
    <r>
      <t xml:space="preserve">EXPENDITURE REPORT OF </t>
    </r>
    <r>
      <rPr>
        <b/>
        <sz val="16"/>
        <rFont val="Arial"/>
        <family val="2"/>
      </rPr>
      <t>PLAN</t>
    </r>
    <r>
      <rPr>
        <sz val="16"/>
        <rFont val="Arial"/>
        <family val="2"/>
      </rPr>
      <t xml:space="preserve"> SCHEME</t>
    </r>
    <r>
      <rPr>
        <b/>
        <sz val="16"/>
        <rFont val="Arial"/>
        <family val="2"/>
      </rPr>
      <t xml:space="preserve"> MARCH/2017 </t>
    </r>
    <r>
      <rPr>
        <sz val="16"/>
        <rFont val="Arial"/>
        <family val="2"/>
      </rPr>
      <t>ENDING</t>
    </r>
  </si>
  <si>
    <t>Expnd. MARCH-17</t>
  </si>
  <si>
    <r>
      <t xml:space="preserve">EXPENDITURE REPORT OF </t>
    </r>
    <r>
      <rPr>
        <b/>
        <sz val="16"/>
        <rFont val="Arial"/>
        <family val="2"/>
      </rPr>
      <t>NON-PLAN</t>
    </r>
    <r>
      <rPr>
        <sz val="16"/>
        <rFont val="Arial"/>
        <family val="2"/>
      </rPr>
      <t xml:space="preserve"> SCHEME</t>
    </r>
    <r>
      <rPr>
        <b/>
        <sz val="16"/>
        <rFont val="Arial"/>
        <family val="2"/>
      </rPr>
      <t xml:space="preserve"> MARCH/2017 </t>
    </r>
    <r>
      <rPr>
        <sz val="16"/>
        <rFont val="Arial"/>
        <family val="2"/>
      </rPr>
      <t>ENDING</t>
    </r>
  </si>
  <si>
    <t>EXPENDITURE REPORT OF PLAN SCHEME MARCH/2017 ENDING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</si>
</sst>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[$-7000447]0"/>
    <numFmt numFmtId="165" formatCode="[$-7000447]0.00"/>
  </numFmts>
  <fonts count="43" x14ac:knownFonts="1">
    <font>
      <sz val="11"/>
      <color theme="1"/>
      <name val="Calibri"/>
      <family val="2"/>
      <scheme val="minor"/>
    </font>
    <font>
      <b/>
      <u/>
      <sz val="16"/>
      <name val="Arial"/>
      <family val="2"/>
    </font>
    <font>
      <u/>
      <sz val="16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14"/>
      <name val="Arial"/>
      <family val="2"/>
    </font>
    <font>
      <b/>
      <sz val="18"/>
      <name val="Arial"/>
      <family val="2"/>
    </font>
    <font>
      <b/>
      <u/>
      <sz val="18"/>
      <name val="Arial"/>
      <family val="2"/>
    </font>
    <font>
      <sz val="10"/>
      <name val="Shruti"/>
      <family val="2"/>
    </font>
    <font>
      <sz val="12"/>
      <name val="Shruti"/>
      <family val="2"/>
    </font>
    <font>
      <sz val="14"/>
      <name val="Shruti"/>
      <family val="2"/>
    </font>
    <font>
      <b/>
      <sz val="18"/>
      <name val="Shruti"/>
      <family val="2"/>
    </font>
    <font>
      <sz val="14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8"/>
      <name val="Arial"/>
      <family val="2"/>
    </font>
    <font>
      <b/>
      <sz val="18"/>
      <name val="Times New Roman"/>
      <family val="1"/>
    </font>
    <font>
      <sz val="18"/>
      <name val="Times New Roman"/>
      <family val="1"/>
    </font>
    <font>
      <sz val="12"/>
      <color theme="1"/>
      <name val="Calibri"/>
      <family val="2"/>
      <scheme val="minor"/>
    </font>
    <font>
      <b/>
      <sz val="11"/>
      <name val="Arial"/>
      <family val="2"/>
    </font>
    <font>
      <b/>
      <sz val="11"/>
      <color theme="1"/>
      <name val="Calibri"/>
      <family val="2"/>
      <scheme val="minor"/>
    </font>
    <font>
      <b/>
      <u/>
      <sz val="14"/>
      <name val="Arial"/>
      <family val="2"/>
    </font>
    <font>
      <b/>
      <u/>
      <sz val="2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color rgb="FFFF0000"/>
      <name val="Arial"/>
      <family val="2"/>
    </font>
    <font>
      <sz val="14"/>
      <color theme="1"/>
      <name val="Calibri"/>
      <family val="2"/>
      <scheme val="minor"/>
    </font>
    <font>
      <b/>
      <sz val="14"/>
      <name val="Shruti"/>
      <family val="2"/>
    </font>
    <font>
      <sz val="2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Shruti"/>
      <family val="2"/>
    </font>
    <font>
      <b/>
      <sz val="14"/>
      <color theme="1"/>
      <name val="Times New Roman"/>
      <family val="1"/>
    </font>
    <font>
      <b/>
      <sz val="11"/>
      <color theme="1"/>
      <name val="Shruti"/>
      <family val="2"/>
    </font>
    <font>
      <b/>
      <sz val="11"/>
      <color theme="1"/>
      <name val="Times New Roman"/>
      <family val="1"/>
    </font>
    <font>
      <sz val="10"/>
      <color rgb="FFFF0000"/>
      <name val="Arial"/>
      <family val="2"/>
    </font>
    <font>
      <b/>
      <sz val="14"/>
      <color rgb="FFFF0000"/>
      <name val="Arial"/>
      <family val="2"/>
    </font>
    <font>
      <sz val="16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7">
    <xf numFmtId="165" fontId="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</cellStyleXfs>
  <cellXfs count="2114">
    <xf numFmtId="165" fontId="0" fillId="0" borderId="0" xfId="0"/>
    <xf numFmtId="165" fontId="7" fillId="0" borderId="2" xfId="0" applyFont="1" applyFill="1" applyBorder="1" applyAlignment="1" applyProtection="1">
      <alignment horizontal="left" vertical="center" wrapText="1"/>
      <protection locked="0"/>
    </xf>
    <xf numFmtId="165" fontId="7" fillId="0" borderId="2" xfId="0" quotePrefix="1" applyFont="1" applyFill="1" applyBorder="1" applyAlignment="1" applyProtection="1">
      <alignment horizontal="left" vertical="center" wrapText="1"/>
      <protection locked="0"/>
    </xf>
    <xf numFmtId="165" fontId="6" fillId="0" borderId="2" xfId="0" applyFont="1" applyFill="1" applyBorder="1" applyAlignment="1">
      <alignment horizontal="left" vertical="center" wrapText="1"/>
    </xf>
    <xf numFmtId="49" fontId="7" fillId="0" borderId="2" xfId="0" quotePrefix="1" applyNumberFormat="1" applyFont="1" applyFill="1" applyBorder="1" applyAlignment="1">
      <alignment horizontal="left" vertical="center" wrapText="1"/>
    </xf>
    <xf numFmtId="165" fontId="0" fillId="0" borderId="0" xfId="0" applyAlignment="1">
      <alignment horizontal="left" vertical="center" wrapText="1"/>
    </xf>
    <xf numFmtId="165" fontId="0" fillId="0" borderId="0" xfId="0" applyAlignment="1">
      <alignment horizontal="center" vertical="center" wrapText="1"/>
    </xf>
    <xf numFmtId="165" fontId="7" fillId="0" borderId="2" xfId="0" quotePrefix="1" applyFont="1" applyBorder="1" applyAlignment="1">
      <alignment horizontal="left" vertical="center" wrapText="1"/>
    </xf>
    <xf numFmtId="165" fontId="7" fillId="0" borderId="2" xfId="0" applyFont="1" applyBorder="1" applyAlignment="1">
      <alignment horizontal="left" vertical="center" wrapText="1"/>
    </xf>
    <xf numFmtId="165" fontId="7" fillId="0" borderId="4" xfId="0" quotePrefix="1" applyFont="1" applyFill="1" applyBorder="1" applyAlignment="1" applyProtection="1">
      <alignment horizontal="left" vertical="center" wrapText="1"/>
      <protection locked="0"/>
    </xf>
    <xf numFmtId="165" fontId="7" fillId="0" borderId="4" xfId="0" quotePrefix="1" applyFont="1" applyBorder="1" applyAlignment="1">
      <alignment horizontal="left" vertical="center" wrapText="1"/>
    </xf>
    <xf numFmtId="165" fontId="7" fillId="0" borderId="4" xfId="0" applyFont="1" applyBorder="1" applyAlignment="1">
      <alignment horizontal="left" vertical="center" wrapText="1"/>
    </xf>
    <xf numFmtId="165" fontId="6" fillId="0" borderId="2" xfId="0" quotePrefix="1" applyFont="1" applyFill="1" applyBorder="1" applyAlignment="1">
      <alignment horizontal="left" vertical="center" wrapText="1"/>
    </xf>
    <xf numFmtId="165" fontId="0" fillId="0" borderId="0" xfId="0" applyNumberFormat="1" applyAlignment="1">
      <alignment horizontal="center" vertical="center" wrapText="1"/>
    </xf>
    <xf numFmtId="165" fontId="5" fillId="0" borderId="0" xfId="0" applyFont="1" applyBorder="1" applyAlignment="1">
      <alignment horizontal="center" vertical="center"/>
    </xf>
    <xf numFmtId="2" fontId="9" fillId="0" borderId="0" xfId="0" applyNumberFormat="1" applyFont="1" applyBorder="1" applyAlignment="1">
      <alignment horizontal="center" vertical="center"/>
    </xf>
    <xf numFmtId="165" fontId="0" fillId="0" borderId="0" xfId="0" applyBorder="1" applyAlignment="1">
      <alignment horizontal="center" vertical="center" wrapText="1"/>
    </xf>
    <xf numFmtId="165" fontId="6" fillId="0" borderId="25" xfId="0" quotePrefix="1" applyFont="1" applyFill="1" applyBorder="1" applyAlignment="1">
      <alignment horizontal="center" vertical="center" wrapText="1"/>
    </xf>
    <xf numFmtId="165" fontId="7" fillId="0" borderId="7" xfId="0" quotePrefix="1" applyFont="1" applyFill="1" applyBorder="1" applyAlignment="1">
      <alignment horizontal="left" vertical="center" wrapText="1"/>
    </xf>
    <xf numFmtId="165" fontId="7" fillId="0" borderId="41" xfId="0" applyFont="1" applyFill="1" applyBorder="1" applyAlignment="1">
      <alignment horizontal="left" vertical="center" wrapText="1"/>
    </xf>
    <xf numFmtId="2" fontId="9" fillId="0" borderId="11" xfId="0" applyNumberFormat="1" applyFont="1" applyBorder="1" applyAlignment="1">
      <alignment horizontal="center" vertical="center"/>
    </xf>
    <xf numFmtId="165" fontId="9" fillId="0" borderId="0" xfId="0" quotePrefix="1" applyFont="1" applyBorder="1" applyAlignment="1">
      <alignment horizontal="center" vertical="center"/>
    </xf>
    <xf numFmtId="2" fontId="9" fillId="0" borderId="12" xfId="0" applyNumberFormat="1" applyFont="1" applyBorder="1" applyAlignment="1">
      <alignment horizontal="center" vertical="center"/>
    </xf>
    <xf numFmtId="2" fontId="9" fillId="0" borderId="27" xfId="0" applyNumberFormat="1" applyFont="1" applyBorder="1" applyAlignment="1">
      <alignment horizontal="center" vertical="center"/>
    </xf>
    <xf numFmtId="2" fontId="9" fillId="0" borderId="28" xfId="0" applyNumberFormat="1" applyFont="1" applyBorder="1" applyAlignment="1">
      <alignment horizontal="center" vertical="center"/>
    </xf>
    <xf numFmtId="2" fontId="9" fillId="0" borderId="3" xfId="0" applyNumberFormat="1" applyFont="1" applyBorder="1" applyAlignment="1">
      <alignment horizontal="center" vertical="center"/>
    </xf>
    <xf numFmtId="2" fontId="9" fillId="0" borderId="17" xfId="0" applyNumberFormat="1" applyFont="1" applyBorder="1" applyAlignment="1">
      <alignment horizontal="center" vertical="center"/>
    </xf>
    <xf numFmtId="2" fontId="9" fillId="0" borderId="2" xfId="0" applyNumberFormat="1" applyFont="1" applyBorder="1" applyAlignment="1">
      <alignment horizontal="center" vertical="center"/>
    </xf>
    <xf numFmtId="2" fontId="9" fillId="0" borderId="13" xfId="0" applyNumberFormat="1" applyFont="1" applyBorder="1" applyAlignment="1">
      <alignment horizontal="center" vertical="center"/>
    </xf>
    <xf numFmtId="165" fontId="4" fillId="0" borderId="0" xfId="0" quotePrefix="1" applyFont="1" applyBorder="1" applyAlignment="1">
      <alignment horizontal="right" vertical="center" wrapText="1"/>
    </xf>
    <xf numFmtId="2" fontId="10" fillId="0" borderId="0" xfId="0" quotePrefix="1" applyNumberFormat="1" applyFont="1" applyBorder="1" applyAlignment="1">
      <alignment horizontal="center" vertical="center"/>
    </xf>
    <xf numFmtId="165" fontId="7" fillId="0" borderId="8" xfId="0" applyFont="1" applyFill="1" applyBorder="1" applyAlignment="1">
      <alignment horizontal="center" vertical="center" wrapText="1"/>
    </xf>
    <xf numFmtId="165" fontId="7" fillId="0" borderId="4" xfId="0" quotePrefix="1" applyFont="1" applyFill="1" applyBorder="1" applyAlignment="1">
      <alignment horizontal="left" vertical="center" wrapText="1"/>
    </xf>
    <xf numFmtId="165" fontId="7" fillId="0" borderId="4" xfId="0" applyFont="1" applyFill="1" applyBorder="1" applyAlignment="1">
      <alignment horizontal="left" vertical="center" wrapText="1"/>
    </xf>
    <xf numFmtId="165" fontId="7" fillId="0" borderId="2" xfId="0" quotePrefix="1" applyFont="1" applyFill="1" applyBorder="1" applyAlignment="1">
      <alignment horizontal="left" vertical="center" wrapText="1"/>
    </xf>
    <xf numFmtId="165" fontId="7" fillId="0" borderId="2" xfId="0" applyFont="1" applyFill="1" applyBorder="1" applyAlignment="1">
      <alignment horizontal="left" vertical="center" wrapText="1"/>
    </xf>
    <xf numFmtId="165" fontId="10" fillId="0" borderId="44" xfId="0" applyFont="1" applyBorder="1" applyAlignment="1">
      <alignment vertical="center" wrapText="1"/>
    </xf>
    <xf numFmtId="165" fontId="10" fillId="0" borderId="45" xfId="0" applyFont="1" applyBorder="1" applyAlignment="1">
      <alignment vertical="center" wrapText="1"/>
    </xf>
    <xf numFmtId="165" fontId="11" fillId="0" borderId="18" xfId="0" applyFont="1" applyBorder="1" applyAlignment="1">
      <alignment vertical="center" wrapText="1"/>
    </xf>
    <xf numFmtId="165" fontId="11" fillId="0" borderId="19" xfId="0" applyFont="1" applyBorder="1" applyAlignment="1">
      <alignment vertical="center" wrapText="1"/>
    </xf>
    <xf numFmtId="165" fontId="11" fillId="5" borderId="19" xfId="0" applyFont="1" applyFill="1" applyBorder="1" applyAlignment="1">
      <alignment vertical="center" wrapText="1"/>
    </xf>
    <xf numFmtId="17" fontId="6" fillId="5" borderId="15" xfId="0" applyNumberFormat="1" applyFont="1" applyFill="1" applyBorder="1" applyAlignment="1">
      <alignment horizontal="center" vertical="center" wrapText="1"/>
    </xf>
    <xf numFmtId="17" fontId="6" fillId="5" borderId="16" xfId="0" applyNumberFormat="1" applyFont="1" applyFill="1" applyBorder="1" applyAlignment="1">
      <alignment horizontal="center" vertical="center" wrapText="1"/>
    </xf>
    <xf numFmtId="165" fontId="6" fillId="5" borderId="15" xfId="0" applyNumberFormat="1" applyFont="1" applyFill="1" applyBorder="1" applyAlignment="1">
      <alignment horizontal="center" vertical="center" wrapText="1"/>
    </xf>
    <xf numFmtId="165" fontId="6" fillId="5" borderId="16" xfId="0" applyNumberFormat="1" applyFont="1" applyFill="1" applyBorder="1" applyAlignment="1">
      <alignment horizontal="center" vertical="center" wrapText="1"/>
    </xf>
    <xf numFmtId="2" fontId="7" fillId="5" borderId="2" xfId="0" applyNumberFormat="1" applyFont="1" applyFill="1" applyBorder="1" applyAlignment="1">
      <alignment horizontal="center" vertical="center" wrapText="1"/>
    </xf>
    <xf numFmtId="165" fontId="0" fillId="5" borderId="0" xfId="0" applyFill="1" applyAlignment="1">
      <alignment horizontal="center" vertical="center" wrapText="1"/>
    </xf>
    <xf numFmtId="165" fontId="0" fillId="5" borderId="0" xfId="0" applyNumberFormat="1" applyFill="1" applyAlignment="1">
      <alignment horizontal="center" vertical="center" wrapText="1"/>
    </xf>
    <xf numFmtId="165" fontId="11" fillId="6" borderId="19" xfId="0" applyFont="1" applyFill="1" applyBorder="1" applyAlignment="1">
      <alignment vertical="center" wrapText="1"/>
    </xf>
    <xf numFmtId="17" fontId="6" fillId="6" borderId="15" xfId="0" applyNumberFormat="1" applyFont="1" applyFill="1" applyBorder="1" applyAlignment="1">
      <alignment horizontal="center" vertical="center" wrapText="1"/>
    </xf>
    <xf numFmtId="17" fontId="6" fillId="6" borderId="16" xfId="0" applyNumberFormat="1" applyFont="1" applyFill="1" applyBorder="1" applyAlignment="1">
      <alignment horizontal="center" vertical="center" wrapText="1"/>
    </xf>
    <xf numFmtId="165" fontId="6" fillId="6" borderId="15" xfId="0" applyNumberFormat="1" applyFont="1" applyFill="1" applyBorder="1" applyAlignment="1">
      <alignment horizontal="center" vertical="center" wrapText="1"/>
    </xf>
    <xf numFmtId="165" fontId="6" fillId="6" borderId="16" xfId="0" applyNumberFormat="1" applyFont="1" applyFill="1" applyBorder="1" applyAlignment="1">
      <alignment horizontal="center" vertical="center" wrapText="1"/>
    </xf>
    <xf numFmtId="165" fontId="6" fillId="6" borderId="0" xfId="0" quotePrefix="1" applyFont="1" applyFill="1" applyBorder="1" applyAlignment="1">
      <alignment horizontal="left" vertical="center" wrapText="1"/>
    </xf>
    <xf numFmtId="165" fontId="11" fillId="6" borderId="0" xfId="0" applyFont="1" applyFill="1" applyBorder="1" applyAlignment="1">
      <alignment horizontal="center" vertical="center" wrapText="1"/>
    </xf>
    <xf numFmtId="165" fontId="6" fillId="6" borderId="0" xfId="0" applyFont="1" applyFill="1" applyBorder="1" applyAlignment="1">
      <alignment horizontal="left" vertical="center" wrapText="1"/>
    </xf>
    <xf numFmtId="165" fontId="0" fillId="6" borderId="0" xfId="0" applyFill="1" applyAlignment="1">
      <alignment horizontal="center" vertical="center" wrapText="1"/>
    </xf>
    <xf numFmtId="165" fontId="0" fillId="6" borderId="0" xfId="0" applyNumberFormat="1" applyFill="1" applyAlignment="1">
      <alignment horizontal="center" vertical="center" wrapText="1"/>
    </xf>
    <xf numFmtId="165" fontId="11" fillId="7" borderId="19" xfId="0" applyFont="1" applyFill="1" applyBorder="1" applyAlignment="1">
      <alignment vertical="center" wrapText="1"/>
    </xf>
    <xf numFmtId="17" fontId="6" fillId="7" borderId="15" xfId="0" applyNumberFormat="1" applyFont="1" applyFill="1" applyBorder="1" applyAlignment="1">
      <alignment horizontal="center" vertical="center" wrapText="1"/>
    </xf>
    <xf numFmtId="17" fontId="6" fillId="7" borderId="16" xfId="0" applyNumberFormat="1" applyFont="1" applyFill="1" applyBorder="1" applyAlignment="1">
      <alignment horizontal="center" vertical="center" wrapText="1"/>
    </xf>
    <xf numFmtId="165" fontId="6" fillId="7" borderId="15" xfId="0" applyNumberFormat="1" applyFont="1" applyFill="1" applyBorder="1" applyAlignment="1">
      <alignment horizontal="center" vertical="center" wrapText="1"/>
    </xf>
    <xf numFmtId="165" fontId="6" fillId="7" borderId="16" xfId="0" applyNumberFormat="1" applyFont="1" applyFill="1" applyBorder="1" applyAlignment="1">
      <alignment horizontal="center" vertical="center" wrapText="1"/>
    </xf>
    <xf numFmtId="165" fontId="6" fillId="7" borderId="0" xfId="0" quotePrefix="1" applyFont="1" applyFill="1" applyBorder="1" applyAlignment="1">
      <alignment horizontal="left" vertical="center" wrapText="1"/>
    </xf>
    <xf numFmtId="165" fontId="11" fillId="7" borderId="0" xfId="0" applyFont="1" applyFill="1" applyBorder="1" applyAlignment="1">
      <alignment horizontal="center" vertical="center" wrapText="1"/>
    </xf>
    <xf numFmtId="165" fontId="6" fillId="7" borderId="0" xfId="0" applyFont="1" applyFill="1" applyBorder="1" applyAlignment="1">
      <alignment horizontal="left" vertical="center" wrapText="1"/>
    </xf>
    <xf numFmtId="165" fontId="0" fillId="7" borderId="0" xfId="0" applyFill="1" applyAlignment="1">
      <alignment horizontal="center" vertical="center" wrapText="1"/>
    </xf>
    <xf numFmtId="165" fontId="0" fillId="7" borderId="0" xfId="0" applyNumberFormat="1" applyFill="1" applyAlignment="1">
      <alignment horizontal="center" vertical="center" wrapText="1"/>
    </xf>
    <xf numFmtId="165" fontId="11" fillId="8" borderId="19" xfId="0" applyFont="1" applyFill="1" applyBorder="1" applyAlignment="1">
      <alignment vertical="center" wrapText="1"/>
    </xf>
    <xf numFmtId="17" fontId="6" fillId="8" borderId="15" xfId="0" applyNumberFormat="1" applyFont="1" applyFill="1" applyBorder="1" applyAlignment="1">
      <alignment horizontal="center" vertical="center" wrapText="1"/>
    </xf>
    <xf numFmtId="17" fontId="6" fillId="8" borderId="16" xfId="0" applyNumberFormat="1" applyFont="1" applyFill="1" applyBorder="1" applyAlignment="1">
      <alignment horizontal="center" vertical="center" wrapText="1"/>
    </xf>
    <xf numFmtId="165" fontId="6" fillId="8" borderId="15" xfId="0" applyNumberFormat="1" applyFont="1" applyFill="1" applyBorder="1" applyAlignment="1">
      <alignment horizontal="center" vertical="center" wrapText="1"/>
    </xf>
    <xf numFmtId="165" fontId="6" fillId="8" borderId="16" xfId="0" applyNumberFormat="1" applyFont="1" applyFill="1" applyBorder="1" applyAlignment="1">
      <alignment horizontal="center" vertical="center" wrapText="1"/>
    </xf>
    <xf numFmtId="165" fontId="6" fillId="8" borderId="0" xfId="0" quotePrefix="1" applyFont="1" applyFill="1" applyBorder="1" applyAlignment="1">
      <alignment horizontal="left" vertical="center" wrapText="1"/>
    </xf>
    <xf numFmtId="165" fontId="11" fillId="8" borderId="0" xfId="0" applyFont="1" applyFill="1" applyBorder="1" applyAlignment="1">
      <alignment horizontal="center" vertical="center" wrapText="1"/>
    </xf>
    <xf numFmtId="165" fontId="6" fillId="8" borderId="0" xfId="0" applyFont="1" applyFill="1" applyBorder="1" applyAlignment="1">
      <alignment horizontal="left" vertical="center" wrapText="1"/>
    </xf>
    <xf numFmtId="165" fontId="0" fillId="8" borderId="0" xfId="0" applyFill="1" applyAlignment="1">
      <alignment horizontal="center" vertical="center" wrapText="1"/>
    </xf>
    <xf numFmtId="165" fontId="0" fillId="8" borderId="0" xfId="0" applyNumberFormat="1" applyFill="1" applyAlignment="1">
      <alignment horizontal="center" vertical="center" wrapText="1"/>
    </xf>
    <xf numFmtId="165" fontId="11" fillId="9" borderId="19" xfId="0" applyFont="1" applyFill="1" applyBorder="1" applyAlignment="1">
      <alignment vertical="center" wrapText="1"/>
    </xf>
    <xf numFmtId="17" fontId="6" fillId="9" borderId="15" xfId="0" applyNumberFormat="1" applyFont="1" applyFill="1" applyBorder="1" applyAlignment="1">
      <alignment horizontal="center" vertical="center" wrapText="1"/>
    </xf>
    <xf numFmtId="17" fontId="6" fillId="9" borderId="16" xfId="0" applyNumberFormat="1" applyFont="1" applyFill="1" applyBorder="1" applyAlignment="1">
      <alignment horizontal="center" vertical="center" wrapText="1"/>
    </xf>
    <xf numFmtId="165" fontId="6" fillId="9" borderId="15" xfId="0" applyNumberFormat="1" applyFont="1" applyFill="1" applyBorder="1" applyAlignment="1">
      <alignment horizontal="center" vertical="center" wrapText="1"/>
    </xf>
    <xf numFmtId="165" fontId="6" fillId="9" borderId="16" xfId="0" applyNumberFormat="1" applyFont="1" applyFill="1" applyBorder="1" applyAlignment="1">
      <alignment horizontal="center" vertical="center" wrapText="1"/>
    </xf>
    <xf numFmtId="165" fontId="6" fillId="9" borderId="0" xfId="0" quotePrefix="1" applyFont="1" applyFill="1" applyBorder="1" applyAlignment="1">
      <alignment horizontal="left" vertical="center" wrapText="1"/>
    </xf>
    <xf numFmtId="165" fontId="11" fillId="9" borderId="0" xfId="0" applyFont="1" applyFill="1" applyBorder="1" applyAlignment="1">
      <alignment horizontal="center" vertical="center" wrapText="1"/>
    </xf>
    <xf numFmtId="165" fontId="6" fillId="9" borderId="0" xfId="0" applyFont="1" applyFill="1" applyBorder="1" applyAlignment="1">
      <alignment horizontal="left" vertical="center" wrapText="1"/>
    </xf>
    <xf numFmtId="165" fontId="0" fillId="9" borderId="0" xfId="0" applyFill="1" applyAlignment="1">
      <alignment horizontal="center" vertical="center" wrapText="1"/>
    </xf>
    <xf numFmtId="165" fontId="0" fillId="9" borderId="0" xfId="0" applyNumberFormat="1" applyFill="1" applyAlignment="1">
      <alignment horizontal="center" vertical="center" wrapText="1"/>
    </xf>
    <xf numFmtId="165" fontId="11" fillId="10" borderId="19" xfId="0" applyFont="1" applyFill="1" applyBorder="1" applyAlignment="1">
      <alignment vertical="center" wrapText="1"/>
    </xf>
    <xf numFmtId="17" fontId="6" fillId="10" borderId="15" xfId="0" applyNumberFormat="1" applyFont="1" applyFill="1" applyBorder="1" applyAlignment="1">
      <alignment horizontal="center" vertical="center" wrapText="1"/>
    </xf>
    <xf numFmtId="17" fontId="6" fillId="10" borderId="16" xfId="0" applyNumberFormat="1" applyFont="1" applyFill="1" applyBorder="1" applyAlignment="1">
      <alignment horizontal="center" vertical="center" wrapText="1"/>
    </xf>
    <xf numFmtId="165" fontId="6" fillId="10" borderId="15" xfId="0" applyNumberFormat="1" applyFont="1" applyFill="1" applyBorder="1" applyAlignment="1">
      <alignment horizontal="center" vertical="center" wrapText="1"/>
    </xf>
    <xf numFmtId="165" fontId="6" fillId="10" borderId="16" xfId="0" applyNumberFormat="1" applyFont="1" applyFill="1" applyBorder="1" applyAlignment="1">
      <alignment horizontal="center" vertical="center" wrapText="1"/>
    </xf>
    <xf numFmtId="165" fontId="6" fillId="10" borderId="0" xfId="0" quotePrefix="1" applyFont="1" applyFill="1" applyBorder="1" applyAlignment="1">
      <alignment horizontal="left" vertical="center" wrapText="1"/>
    </xf>
    <xf numFmtId="165" fontId="11" fillId="10" borderId="0" xfId="0" applyFont="1" applyFill="1" applyBorder="1" applyAlignment="1">
      <alignment horizontal="center" vertical="center" wrapText="1"/>
    </xf>
    <xf numFmtId="165" fontId="6" fillId="10" borderId="0" xfId="0" applyFont="1" applyFill="1" applyBorder="1" applyAlignment="1">
      <alignment horizontal="left" vertical="center" wrapText="1"/>
    </xf>
    <xf numFmtId="165" fontId="0" fillId="10" borderId="0" xfId="0" applyFill="1" applyAlignment="1">
      <alignment horizontal="center" vertical="center" wrapText="1"/>
    </xf>
    <xf numFmtId="165" fontId="0" fillId="10" borderId="0" xfId="0" applyNumberFormat="1" applyFill="1" applyAlignment="1">
      <alignment horizontal="center" vertical="center" wrapText="1"/>
    </xf>
    <xf numFmtId="165" fontId="11" fillId="11" borderId="19" xfId="0" applyFont="1" applyFill="1" applyBorder="1" applyAlignment="1">
      <alignment vertical="center" wrapText="1"/>
    </xf>
    <xf numFmtId="17" fontId="6" fillId="11" borderId="15" xfId="0" applyNumberFormat="1" applyFont="1" applyFill="1" applyBorder="1" applyAlignment="1">
      <alignment horizontal="center" vertical="center" wrapText="1"/>
    </xf>
    <xf numFmtId="17" fontId="6" fillId="11" borderId="16" xfId="0" applyNumberFormat="1" applyFont="1" applyFill="1" applyBorder="1" applyAlignment="1">
      <alignment horizontal="center" vertical="center" wrapText="1"/>
    </xf>
    <xf numFmtId="165" fontId="6" fillId="11" borderId="15" xfId="0" applyNumberFormat="1" applyFont="1" applyFill="1" applyBorder="1" applyAlignment="1">
      <alignment horizontal="center" vertical="center" wrapText="1"/>
    </xf>
    <xf numFmtId="165" fontId="6" fillId="11" borderId="16" xfId="0" applyNumberFormat="1" applyFont="1" applyFill="1" applyBorder="1" applyAlignment="1">
      <alignment horizontal="center" vertical="center" wrapText="1"/>
    </xf>
    <xf numFmtId="165" fontId="6" fillId="11" borderId="0" xfId="0" quotePrefix="1" applyFont="1" applyFill="1" applyBorder="1" applyAlignment="1">
      <alignment horizontal="left" vertical="center" wrapText="1"/>
    </xf>
    <xf numFmtId="165" fontId="11" fillId="11" borderId="0" xfId="0" applyFont="1" applyFill="1" applyBorder="1" applyAlignment="1">
      <alignment horizontal="center" vertical="center" wrapText="1"/>
    </xf>
    <xf numFmtId="165" fontId="6" fillId="11" borderId="0" xfId="0" applyFont="1" applyFill="1" applyBorder="1" applyAlignment="1">
      <alignment horizontal="left" vertical="center" wrapText="1"/>
    </xf>
    <xf numFmtId="165" fontId="0" fillId="11" borderId="0" xfId="0" applyFill="1" applyAlignment="1">
      <alignment horizontal="center" vertical="center" wrapText="1"/>
    </xf>
    <xf numFmtId="165" fontId="0" fillId="11" borderId="0" xfId="0" applyNumberFormat="1" applyFill="1" applyAlignment="1">
      <alignment horizontal="center" vertical="center" wrapText="1"/>
    </xf>
    <xf numFmtId="165" fontId="11" fillId="12" borderId="19" xfId="0" applyFont="1" applyFill="1" applyBorder="1" applyAlignment="1">
      <alignment vertical="center" wrapText="1"/>
    </xf>
    <xf numFmtId="17" fontId="6" fillId="12" borderId="15" xfId="0" applyNumberFormat="1" applyFont="1" applyFill="1" applyBorder="1" applyAlignment="1">
      <alignment horizontal="center" vertical="center" wrapText="1"/>
    </xf>
    <xf numFmtId="17" fontId="6" fillId="12" borderId="16" xfId="0" applyNumberFormat="1" applyFont="1" applyFill="1" applyBorder="1" applyAlignment="1">
      <alignment horizontal="center" vertical="center" wrapText="1"/>
    </xf>
    <xf numFmtId="165" fontId="6" fillId="12" borderId="15" xfId="0" applyNumberFormat="1" applyFont="1" applyFill="1" applyBorder="1" applyAlignment="1">
      <alignment horizontal="center" vertical="center" wrapText="1"/>
    </xf>
    <xf numFmtId="165" fontId="6" fillId="12" borderId="16" xfId="0" applyNumberFormat="1" applyFont="1" applyFill="1" applyBorder="1" applyAlignment="1">
      <alignment horizontal="center" vertical="center" wrapText="1"/>
    </xf>
    <xf numFmtId="165" fontId="6" fillId="12" borderId="0" xfId="0" quotePrefix="1" applyFont="1" applyFill="1" applyBorder="1" applyAlignment="1">
      <alignment horizontal="left" vertical="center" wrapText="1"/>
    </xf>
    <xf numFmtId="165" fontId="11" fillId="12" borderId="0" xfId="0" applyFont="1" applyFill="1" applyBorder="1" applyAlignment="1">
      <alignment horizontal="center" vertical="center" wrapText="1"/>
    </xf>
    <xf numFmtId="165" fontId="6" fillId="12" borderId="0" xfId="0" applyFont="1" applyFill="1" applyBorder="1" applyAlignment="1">
      <alignment horizontal="left" vertical="center" wrapText="1"/>
    </xf>
    <xf numFmtId="165" fontId="0" fillId="12" borderId="0" xfId="0" applyFill="1" applyAlignment="1">
      <alignment horizontal="center" vertical="center" wrapText="1"/>
    </xf>
    <xf numFmtId="165" fontId="0" fillId="12" borderId="0" xfId="0" applyNumberFormat="1" applyFill="1" applyAlignment="1">
      <alignment horizontal="center" vertical="center" wrapText="1"/>
    </xf>
    <xf numFmtId="165" fontId="11" fillId="13" borderId="19" xfId="0" applyFont="1" applyFill="1" applyBorder="1" applyAlignment="1">
      <alignment vertical="center" wrapText="1"/>
    </xf>
    <xf numFmtId="17" fontId="6" fillId="13" borderId="15" xfId="0" applyNumberFormat="1" applyFont="1" applyFill="1" applyBorder="1" applyAlignment="1">
      <alignment horizontal="center" vertical="center" wrapText="1"/>
    </xf>
    <xf numFmtId="17" fontId="6" fillId="13" borderId="16" xfId="0" applyNumberFormat="1" applyFont="1" applyFill="1" applyBorder="1" applyAlignment="1">
      <alignment horizontal="center" vertical="center" wrapText="1"/>
    </xf>
    <xf numFmtId="165" fontId="6" fillId="13" borderId="15" xfId="0" applyNumberFormat="1" applyFont="1" applyFill="1" applyBorder="1" applyAlignment="1">
      <alignment horizontal="center" vertical="center" wrapText="1"/>
    </xf>
    <xf numFmtId="165" fontId="6" fillId="13" borderId="16" xfId="0" applyNumberFormat="1" applyFont="1" applyFill="1" applyBorder="1" applyAlignment="1">
      <alignment horizontal="center" vertical="center" wrapText="1"/>
    </xf>
    <xf numFmtId="165" fontId="6" fillId="13" borderId="0" xfId="0" quotePrefix="1" applyFont="1" applyFill="1" applyBorder="1" applyAlignment="1">
      <alignment horizontal="left" vertical="center" wrapText="1"/>
    </xf>
    <xf numFmtId="165" fontId="11" fillId="13" borderId="0" xfId="0" applyFont="1" applyFill="1" applyBorder="1" applyAlignment="1">
      <alignment horizontal="center" vertical="center" wrapText="1"/>
    </xf>
    <xf numFmtId="165" fontId="6" fillId="13" borderId="0" xfId="0" applyFont="1" applyFill="1" applyBorder="1" applyAlignment="1">
      <alignment horizontal="left" vertical="center" wrapText="1"/>
    </xf>
    <xf numFmtId="165" fontId="0" fillId="13" borderId="0" xfId="0" applyFill="1" applyAlignment="1">
      <alignment horizontal="center" vertical="center" wrapText="1"/>
    </xf>
    <xf numFmtId="165" fontId="0" fillId="13" borderId="0" xfId="0" applyNumberFormat="1" applyFill="1" applyAlignment="1">
      <alignment horizontal="center" vertical="center" wrapText="1"/>
    </xf>
    <xf numFmtId="165" fontId="11" fillId="14" borderId="19" xfId="0" applyFont="1" applyFill="1" applyBorder="1" applyAlignment="1">
      <alignment vertical="center" wrapText="1"/>
    </xf>
    <xf numFmtId="17" fontId="6" fillId="14" borderId="15" xfId="0" applyNumberFormat="1" applyFont="1" applyFill="1" applyBorder="1" applyAlignment="1">
      <alignment horizontal="center" vertical="center" wrapText="1"/>
    </xf>
    <xf numFmtId="17" fontId="6" fillId="14" borderId="16" xfId="0" applyNumberFormat="1" applyFont="1" applyFill="1" applyBorder="1" applyAlignment="1">
      <alignment horizontal="center" vertical="center" wrapText="1"/>
    </xf>
    <xf numFmtId="165" fontId="6" fillId="14" borderId="15" xfId="0" applyNumberFormat="1" applyFont="1" applyFill="1" applyBorder="1" applyAlignment="1">
      <alignment horizontal="center" vertical="center" wrapText="1"/>
    </xf>
    <xf numFmtId="165" fontId="6" fillId="14" borderId="16" xfId="0" applyNumberFormat="1" applyFont="1" applyFill="1" applyBorder="1" applyAlignment="1">
      <alignment horizontal="center" vertical="center" wrapText="1"/>
    </xf>
    <xf numFmtId="165" fontId="6" fillId="14" borderId="0" xfId="0" quotePrefix="1" applyFont="1" applyFill="1" applyBorder="1" applyAlignment="1">
      <alignment horizontal="left" vertical="center" wrapText="1"/>
    </xf>
    <xf numFmtId="165" fontId="11" fillId="14" borderId="0" xfId="0" applyFont="1" applyFill="1" applyBorder="1" applyAlignment="1">
      <alignment horizontal="center" vertical="center" wrapText="1"/>
    </xf>
    <xf numFmtId="165" fontId="6" fillId="14" borderId="0" xfId="0" applyFont="1" applyFill="1" applyBorder="1" applyAlignment="1">
      <alignment horizontal="left" vertical="center" wrapText="1"/>
    </xf>
    <xf numFmtId="165" fontId="0" fillId="14" borderId="0" xfId="0" applyFill="1" applyAlignment="1">
      <alignment horizontal="center" vertical="center" wrapText="1"/>
    </xf>
    <xf numFmtId="165" fontId="0" fillId="14" borderId="0" xfId="0" applyNumberFormat="1" applyFill="1" applyAlignment="1">
      <alignment horizontal="center" vertical="center" wrapText="1"/>
    </xf>
    <xf numFmtId="165" fontId="11" fillId="15" borderId="19" xfId="0" applyFont="1" applyFill="1" applyBorder="1" applyAlignment="1">
      <alignment vertical="center" wrapText="1"/>
    </xf>
    <xf numFmtId="17" fontId="6" fillId="15" borderId="15" xfId="0" applyNumberFormat="1" applyFont="1" applyFill="1" applyBorder="1" applyAlignment="1">
      <alignment horizontal="center" vertical="center" wrapText="1"/>
    </xf>
    <xf numFmtId="17" fontId="6" fillId="15" borderId="16" xfId="0" applyNumberFormat="1" applyFont="1" applyFill="1" applyBorder="1" applyAlignment="1">
      <alignment horizontal="center" vertical="center" wrapText="1"/>
    </xf>
    <xf numFmtId="165" fontId="6" fillId="15" borderId="15" xfId="0" applyNumberFormat="1" applyFont="1" applyFill="1" applyBorder="1" applyAlignment="1">
      <alignment horizontal="center" vertical="center" wrapText="1"/>
    </xf>
    <xf numFmtId="165" fontId="6" fillId="15" borderId="16" xfId="0" applyNumberFormat="1" applyFont="1" applyFill="1" applyBorder="1" applyAlignment="1">
      <alignment horizontal="center" vertical="center" wrapText="1"/>
    </xf>
    <xf numFmtId="165" fontId="6" fillId="15" borderId="0" xfId="0" quotePrefix="1" applyFont="1" applyFill="1" applyBorder="1" applyAlignment="1">
      <alignment horizontal="left" vertical="center" wrapText="1"/>
    </xf>
    <xf numFmtId="165" fontId="11" fillId="15" borderId="0" xfId="0" applyFont="1" applyFill="1" applyBorder="1" applyAlignment="1">
      <alignment horizontal="center" vertical="center" wrapText="1"/>
    </xf>
    <xf numFmtId="165" fontId="6" fillId="15" borderId="0" xfId="0" applyFont="1" applyFill="1" applyBorder="1" applyAlignment="1">
      <alignment horizontal="left" vertical="center" wrapText="1"/>
    </xf>
    <xf numFmtId="165" fontId="0" fillId="15" borderId="0" xfId="0" applyFill="1" applyAlignment="1">
      <alignment horizontal="center" vertical="center" wrapText="1"/>
    </xf>
    <xf numFmtId="165" fontId="0" fillId="15" borderId="0" xfId="0" applyNumberFormat="1" applyFill="1" applyAlignment="1">
      <alignment horizontal="center" vertical="center" wrapText="1"/>
    </xf>
    <xf numFmtId="165" fontId="11" fillId="16" borderId="19" xfId="0" applyFont="1" applyFill="1" applyBorder="1" applyAlignment="1">
      <alignment vertical="center" wrapText="1"/>
    </xf>
    <xf numFmtId="17" fontId="6" fillId="16" borderId="15" xfId="0" applyNumberFormat="1" applyFont="1" applyFill="1" applyBorder="1" applyAlignment="1">
      <alignment horizontal="center" vertical="center" wrapText="1"/>
    </xf>
    <xf numFmtId="17" fontId="6" fillId="16" borderId="16" xfId="0" applyNumberFormat="1" applyFont="1" applyFill="1" applyBorder="1" applyAlignment="1">
      <alignment horizontal="center" vertical="center" wrapText="1"/>
    </xf>
    <xf numFmtId="165" fontId="6" fillId="16" borderId="15" xfId="0" applyNumberFormat="1" applyFont="1" applyFill="1" applyBorder="1" applyAlignment="1">
      <alignment horizontal="center" vertical="center" wrapText="1"/>
    </xf>
    <xf numFmtId="165" fontId="6" fillId="16" borderId="16" xfId="0" applyNumberFormat="1" applyFont="1" applyFill="1" applyBorder="1" applyAlignment="1">
      <alignment horizontal="center" vertical="center" wrapText="1"/>
    </xf>
    <xf numFmtId="165" fontId="6" fillId="16" borderId="0" xfId="0" quotePrefix="1" applyFont="1" applyFill="1" applyBorder="1" applyAlignment="1">
      <alignment horizontal="left" vertical="center" wrapText="1"/>
    </xf>
    <xf numFmtId="165" fontId="11" fillId="16" borderId="0" xfId="0" applyFont="1" applyFill="1" applyBorder="1" applyAlignment="1">
      <alignment horizontal="center" vertical="center" wrapText="1"/>
    </xf>
    <xf numFmtId="165" fontId="6" fillId="16" borderId="0" xfId="0" applyFont="1" applyFill="1" applyBorder="1" applyAlignment="1">
      <alignment horizontal="left" vertical="center" wrapText="1"/>
    </xf>
    <xf numFmtId="165" fontId="0" fillId="16" borderId="0" xfId="0" applyFill="1" applyAlignment="1">
      <alignment horizontal="center" vertical="center" wrapText="1"/>
    </xf>
    <xf numFmtId="165" fontId="0" fillId="16" borderId="0" xfId="0" applyNumberFormat="1" applyFill="1" applyAlignment="1">
      <alignment horizontal="center" vertical="center" wrapText="1"/>
    </xf>
    <xf numFmtId="165" fontId="11" fillId="17" borderId="19" xfId="0" applyFont="1" applyFill="1" applyBorder="1" applyAlignment="1">
      <alignment vertical="center" wrapText="1"/>
    </xf>
    <xf numFmtId="17" fontId="6" fillId="17" borderId="15" xfId="0" applyNumberFormat="1" applyFont="1" applyFill="1" applyBorder="1" applyAlignment="1">
      <alignment horizontal="center" vertical="center" wrapText="1"/>
    </xf>
    <xf numFmtId="17" fontId="6" fillId="17" borderId="16" xfId="0" applyNumberFormat="1" applyFont="1" applyFill="1" applyBorder="1" applyAlignment="1">
      <alignment horizontal="center" vertical="center" wrapText="1"/>
    </xf>
    <xf numFmtId="165" fontId="6" fillId="17" borderId="15" xfId="0" applyNumberFormat="1" applyFont="1" applyFill="1" applyBorder="1" applyAlignment="1">
      <alignment horizontal="center" vertical="center" wrapText="1"/>
    </xf>
    <xf numFmtId="165" fontId="6" fillId="17" borderId="16" xfId="0" applyNumberFormat="1" applyFont="1" applyFill="1" applyBorder="1" applyAlignment="1">
      <alignment horizontal="center" vertical="center" wrapText="1"/>
    </xf>
    <xf numFmtId="165" fontId="6" fillId="17" borderId="0" xfId="0" quotePrefix="1" applyFont="1" applyFill="1" applyBorder="1" applyAlignment="1">
      <alignment horizontal="left" vertical="center" wrapText="1"/>
    </xf>
    <xf numFmtId="165" fontId="11" fillId="17" borderId="0" xfId="0" applyFont="1" applyFill="1" applyBorder="1" applyAlignment="1">
      <alignment horizontal="center" vertical="center" wrapText="1"/>
    </xf>
    <xf numFmtId="165" fontId="6" fillId="17" borderId="0" xfId="0" applyFont="1" applyFill="1" applyBorder="1" applyAlignment="1">
      <alignment horizontal="left" vertical="center" wrapText="1"/>
    </xf>
    <xf numFmtId="165" fontId="0" fillId="17" borderId="0" xfId="0" applyFill="1" applyAlignment="1">
      <alignment horizontal="center" vertical="center" wrapText="1"/>
    </xf>
    <xf numFmtId="165" fontId="0" fillId="17" borderId="0" xfId="0" applyNumberFormat="1" applyFill="1" applyAlignment="1">
      <alignment horizontal="center" vertical="center" wrapText="1"/>
    </xf>
    <xf numFmtId="165" fontId="11" fillId="18" borderId="19" xfId="0" applyFont="1" applyFill="1" applyBorder="1" applyAlignment="1">
      <alignment vertical="center" wrapText="1"/>
    </xf>
    <xf numFmtId="17" fontId="6" fillId="18" borderId="15" xfId="0" applyNumberFormat="1" applyFont="1" applyFill="1" applyBorder="1" applyAlignment="1">
      <alignment horizontal="center" vertical="center" wrapText="1"/>
    </xf>
    <xf numFmtId="17" fontId="6" fillId="18" borderId="16" xfId="0" applyNumberFormat="1" applyFont="1" applyFill="1" applyBorder="1" applyAlignment="1">
      <alignment horizontal="center" vertical="center" wrapText="1"/>
    </xf>
    <xf numFmtId="165" fontId="6" fillId="18" borderId="15" xfId="0" applyNumberFormat="1" applyFont="1" applyFill="1" applyBorder="1" applyAlignment="1">
      <alignment horizontal="center" vertical="center" wrapText="1"/>
    </xf>
    <xf numFmtId="165" fontId="6" fillId="18" borderId="16" xfId="0" applyNumberFormat="1" applyFont="1" applyFill="1" applyBorder="1" applyAlignment="1">
      <alignment horizontal="center" vertical="center" wrapText="1"/>
    </xf>
    <xf numFmtId="165" fontId="6" fillId="18" borderId="0" xfId="0" quotePrefix="1" applyFont="1" applyFill="1" applyBorder="1" applyAlignment="1">
      <alignment horizontal="left" vertical="center" wrapText="1"/>
    </xf>
    <xf numFmtId="165" fontId="11" fillId="18" borderId="0" xfId="0" applyFont="1" applyFill="1" applyBorder="1" applyAlignment="1">
      <alignment horizontal="center" vertical="center" wrapText="1"/>
    </xf>
    <xf numFmtId="165" fontId="6" fillId="18" borderId="0" xfId="0" applyFont="1" applyFill="1" applyBorder="1" applyAlignment="1">
      <alignment horizontal="left" vertical="center" wrapText="1"/>
    </xf>
    <xf numFmtId="165" fontId="0" fillId="18" borderId="0" xfId="0" applyFill="1" applyAlignment="1">
      <alignment horizontal="center" vertical="center" wrapText="1"/>
    </xf>
    <xf numFmtId="165" fontId="0" fillId="18" borderId="0" xfId="0" applyNumberFormat="1" applyFill="1" applyAlignment="1">
      <alignment horizontal="center" vertical="center" wrapText="1"/>
    </xf>
    <xf numFmtId="165" fontId="11" fillId="19" borderId="19" xfId="0" applyFont="1" applyFill="1" applyBorder="1" applyAlignment="1">
      <alignment vertical="center" wrapText="1"/>
    </xf>
    <xf numFmtId="17" fontId="6" fillId="19" borderId="15" xfId="0" applyNumberFormat="1" applyFont="1" applyFill="1" applyBorder="1" applyAlignment="1">
      <alignment horizontal="center" vertical="center" wrapText="1"/>
    </xf>
    <xf numFmtId="17" fontId="6" fillId="19" borderId="16" xfId="0" applyNumberFormat="1" applyFont="1" applyFill="1" applyBorder="1" applyAlignment="1">
      <alignment horizontal="center" vertical="center" wrapText="1"/>
    </xf>
    <xf numFmtId="165" fontId="6" fillId="19" borderId="15" xfId="0" applyNumberFormat="1" applyFont="1" applyFill="1" applyBorder="1" applyAlignment="1">
      <alignment horizontal="center" vertical="center" wrapText="1"/>
    </xf>
    <xf numFmtId="165" fontId="6" fillId="19" borderId="16" xfId="0" applyNumberFormat="1" applyFont="1" applyFill="1" applyBorder="1" applyAlignment="1">
      <alignment horizontal="center" vertical="center" wrapText="1"/>
    </xf>
    <xf numFmtId="165" fontId="6" fillId="19" borderId="0" xfId="0" quotePrefix="1" applyFont="1" applyFill="1" applyBorder="1" applyAlignment="1">
      <alignment horizontal="left" vertical="center" wrapText="1"/>
    </xf>
    <xf numFmtId="165" fontId="11" fillId="19" borderId="0" xfId="0" applyFont="1" applyFill="1" applyBorder="1" applyAlignment="1">
      <alignment horizontal="center" vertical="center" wrapText="1"/>
    </xf>
    <xf numFmtId="165" fontId="6" fillId="19" borderId="0" xfId="0" applyFont="1" applyFill="1" applyBorder="1" applyAlignment="1">
      <alignment horizontal="left" vertical="center" wrapText="1"/>
    </xf>
    <xf numFmtId="165" fontId="0" fillId="19" borderId="0" xfId="0" applyFill="1" applyAlignment="1">
      <alignment horizontal="center" vertical="center" wrapText="1"/>
    </xf>
    <xf numFmtId="165" fontId="0" fillId="19" borderId="0" xfId="0" applyNumberFormat="1" applyFill="1" applyAlignment="1">
      <alignment horizontal="center" vertical="center" wrapText="1"/>
    </xf>
    <xf numFmtId="165" fontId="11" fillId="20" borderId="19" xfId="0" applyFont="1" applyFill="1" applyBorder="1" applyAlignment="1">
      <alignment vertical="center" wrapText="1"/>
    </xf>
    <xf numFmtId="17" fontId="6" fillId="20" borderId="15" xfId="0" applyNumberFormat="1" applyFont="1" applyFill="1" applyBorder="1" applyAlignment="1">
      <alignment horizontal="center" vertical="center" wrapText="1"/>
    </xf>
    <xf numFmtId="17" fontId="6" fillId="20" borderId="16" xfId="0" applyNumberFormat="1" applyFont="1" applyFill="1" applyBorder="1" applyAlignment="1">
      <alignment horizontal="center" vertical="center" wrapText="1"/>
    </xf>
    <xf numFmtId="165" fontId="6" fillId="20" borderId="15" xfId="0" applyNumberFormat="1" applyFont="1" applyFill="1" applyBorder="1" applyAlignment="1">
      <alignment horizontal="center" vertical="center" wrapText="1"/>
    </xf>
    <xf numFmtId="165" fontId="6" fillId="20" borderId="16" xfId="0" applyNumberFormat="1" applyFont="1" applyFill="1" applyBorder="1" applyAlignment="1">
      <alignment horizontal="center" vertical="center" wrapText="1"/>
    </xf>
    <xf numFmtId="165" fontId="6" fillId="20" borderId="0" xfId="0" quotePrefix="1" applyFont="1" applyFill="1" applyBorder="1" applyAlignment="1">
      <alignment horizontal="left" vertical="center" wrapText="1"/>
    </xf>
    <xf numFmtId="165" fontId="11" fillId="20" borderId="0" xfId="0" applyFont="1" applyFill="1" applyBorder="1" applyAlignment="1">
      <alignment horizontal="center" vertical="center" wrapText="1"/>
    </xf>
    <xf numFmtId="165" fontId="6" fillId="20" borderId="0" xfId="0" applyFont="1" applyFill="1" applyBorder="1" applyAlignment="1">
      <alignment horizontal="left" vertical="center" wrapText="1"/>
    </xf>
    <xf numFmtId="165" fontId="0" fillId="20" borderId="0" xfId="0" applyFill="1" applyAlignment="1">
      <alignment horizontal="center" vertical="center" wrapText="1"/>
    </xf>
    <xf numFmtId="165" fontId="0" fillId="20" borderId="0" xfId="0" applyNumberFormat="1" applyFill="1" applyAlignment="1">
      <alignment horizontal="center" vertical="center" wrapText="1"/>
    </xf>
    <xf numFmtId="165" fontId="11" fillId="21" borderId="19" xfId="0" applyFont="1" applyFill="1" applyBorder="1" applyAlignment="1">
      <alignment vertical="center" wrapText="1"/>
    </xf>
    <xf numFmtId="17" fontId="6" fillId="21" borderId="15" xfId="0" applyNumberFormat="1" applyFont="1" applyFill="1" applyBorder="1" applyAlignment="1">
      <alignment horizontal="center" vertical="center" wrapText="1"/>
    </xf>
    <xf numFmtId="17" fontId="6" fillId="21" borderId="16" xfId="0" applyNumberFormat="1" applyFont="1" applyFill="1" applyBorder="1" applyAlignment="1">
      <alignment horizontal="center" vertical="center" wrapText="1"/>
    </xf>
    <xf numFmtId="165" fontId="6" fillId="21" borderId="15" xfId="0" applyNumberFormat="1" applyFont="1" applyFill="1" applyBorder="1" applyAlignment="1">
      <alignment horizontal="center" vertical="center" wrapText="1"/>
    </xf>
    <xf numFmtId="165" fontId="6" fillId="21" borderId="16" xfId="0" applyNumberFormat="1" applyFont="1" applyFill="1" applyBorder="1" applyAlignment="1">
      <alignment horizontal="center" vertical="center" wrapText="1"/>
    </xf>
    <xf numFmtId="165" fontId="6" fillId="21" borderId="0" xfId="0" quotePrefix="1" applyFont="1" applyFill="1" applyBorder="1" applyAlignment="1">
      <alignment horizontal="left" vertical="center" wrapText="1"/>
    </xf>
    <xf numFmtId="165" fontId="11" fillId="21" borderId="0" xfId="0" applyFont="1" applyFill="1" applyBorder="1" applyAlignment="1">
      <alignment horizontal="center" vertical="center" wrapText="1"/>
    </xf>
    <xf numFmtId="165" fontId="6" fillId="21" borderId="0" xfId="0" applyFont="1" applyFill="1" applyBorder="1" applyAlignment="1">
      <alignment horizontal="left" vertical="center" wrapText="1"/>
    </xf>
    <xf numFmtId="165" fontId="0" fillId="21" borderId="0" xfId="0" applyFill="1" applyAlignment="1">
      <alignment horizontal="center" vertical="center" wrapText="1"/>
    </xf>
    <xf numFmtId="165" fontId="0" fillId="21" borderId="0" xfId="0" applyNumberFormat="1" applyFill="1" applyAlignment="1">
      <alignment horizontal="center" vertical="center" wrapText="1"/>
    </xf>
    <xf numFmtId="165" fontId="11" fillId="22" borderId="19" xfId="0" applyFont="1" applyFill="1" applyBorder="1" applyAlignment="1">
      <alignment vertical="center" wrapText="1"/>
    </xf>
    <xf numFmtId="17" fontId="6" fillId="22" borderId="15" xfId="0" applyNumberFormat="1" applyFont="1" applyFill="1" applyBorder="1" applyAlignment="1">
      <alignment horizontal="center" vertical="center" wrapText="1"/>
    </xf>
    <xf numFmtId="17" fontId="6" fillId="22" borderId="16" xfId="0" applyNumberFormat="1" applyFont="1" applyFill="1" applyBorder="1" applyAlignment="1">
      <alignment horizontal="center" vertical="center" wrapText="1"/>
    </xf>
    <xf numFmtId="165" fontId="6" fillId="22" borderId="15" xfId="0" applyNumberFormat="1" applyFont="1" applyFill="1" applyBorder="1" applyAlignment="1">
      <alignment horizontal="center" vertical="center" wrapText="1"/>
    </xf>
    <xf numFmtId="165" fontId="6" fillId="22" borderId="16" xfId="0" applyNumberFormat="1" applyFont="1" applyFill="1" applyBorder="1" applyAlignment="1">
      <alignment horizontal="center" vertical="center" wrapText="1"/>
    </xf>
    <xf numFmtId="165" fontId="6" fillId="22" borderId="0" xfId="0" quotePrefix="1" applyFont="1" applyFill="1" applyBorder="1" applyAlignment="1">
      <alignment horizontal="left" vertical="center" wrapText="1"/>
    </xf>
    <xf numFmtId="165" fontId="11" fillId="22" borderId="0" xfId="0" applyFont="1" applyFill="1" applyBorder="1" applyAlignment="1">
      <alignment horizontal="center" vertical="center" wrapText="1"/>
    </xf>
    <xf numFmtId="165" fontId="6" fillId="22" borderId="0" xfId="0" applyFont="1" applyFill="1" applyBorder="1" applyAlignment="1">
      <alignment horizontal="left" vertical="center" wrapText="1"/>
    </xf>
    <xf numFmtId="165" fontId="0" fillId="22" borderId="0" xfId="0" applyFill="1" applyAlignment="1">
      <alignment horizontal="center" vertical="center" wrapText="1"/>
    </xf>
    <xf numFmtId="165" fontId="0" fillId="22" borderId="0" xfId="0" applyNumberFormat="1" applyFill="1" applyAlignment="1">
      <alignment horizontal="center" vertical="center" wrapText="1"/>
    </xf>
    <xf numFmtId="165" fontId="11" fillId="23" borderId="19" xfId="0" applyFont="1" applyFill="1" applyBorder="1" applyAlignment="1">
      <alignment vertical="center" wrapText="1"/>
    </xf>
    <xf numFmtId="17" fontId="6" fillId="23" borderId="15" xfId="0" applyNumberFormat="1" applyFont="1" applyFill="1" applyBorder="1" applyAlignment="1">
      <alignment horizontal="center" vertical="center" wrapText="1"/>
    </xf>
    <xf numFmtId="17" fontId="6" fillId="23" borderId="16" xfId="0" applyNumberFormat="1" applyFont="1" applyFill="1" applyBorder="1" applyAlignment="1">
      <alignment horizontal="center" vertical="center" wrapText="1"/>
    </xf>
    <xf numFmtId="165" fontId="6" fillId="23" borderId="15" xfId="0" applyNumberFormat="1" applyFont="1" applyFill="1" applyBorder="1" applyAlignment="1">
      <alignment horizontal="center" vertical="center" wrapText="1"/>
    </xf>
    <xf numFmtId="165" fontId="6" fillId="23" borderId="16" xfId="0" applyNumberFormat="1" applyFont="1" applyFill="1" applyBorder="1" applyAlignment="1">
      <alignment horizontal="center" vertical="center" wrapText="1"/>
    </xf>
    <xf numFmtId="165" fontId="0" fillId="23" borderId="0" xfId="0" applyFill="1" applyAlignment="1">
      <alignment horizontal="center" vertical="center" wrapText="1"/>
    </xf>
    <xf numFmtId="165" fontId="0" fillId="23" borderId="0" xfId="0" applyNumberFormat="1" applyFill="1" applyAlignment="1">
      <alignment horizontal="center" vertical="center" wrapText="1"/>
    </xf>
    <xf numFmtId="165" fontId="11" fillId="24" borderId="19" xfId="0" applyFont="1" applyFill="1" applyBorder="1" applyAlignment="1">
      <alignment vertical="center" wrapText="1"/>
    </xf>
    <xf numFmtId="17" fontId="6" fillId="24" borderId="15" xfId="0" applyNumberFormat="1" applyFont="1" applyFill="1" applyBorder="1" applyAlignment="1">
      <alignment horizontal="center" vertical="center" wrapText="1"/>
    </xf>
    <xf numFmtId="17" fontId="6" fillId="24" borderId="16" xfId="0" applyNumberFormat="1" applyFont="1" applyFill="1" applyBorder="1" applyAlignment="1">
      <alignment horizontal="center" vertical="center" wrapText="1"/>
    </xf>
    <xf numFmtId="165" fontId="6" fillId="24" borderId="15" xfId="0" applyNumberFormat="1" applyFont="1" applyFill="1" applyBorder="1" applyAlignment="1">
      <alignment horizontal="center" vertical="center" wrapText="1"/>
    </xf>
    <xf numFmtId="165" fontId="6" fillId="24" borderId="16" xfId="0" applyNumberFormat="1" applyFont="1" applyFill="1" applyBorder="1" applyAlignment="1">
      <alignment horizontal="center" vertical="center" wrapText="1"/>
    </xf>
    <xf numFmtId="165" fontId="0" fillId="24" borderId="0" xfId="0" applyFill="1" applyAlignment="1">
      <alignment horizontal="center" vertical="center" wrapText="1"/>
    </xf>
    <xf numFmtId="165" fontId="0" fillId="24" borderId="0" xfId="0" applyNumberFormat="1" applyFill="1" applyAlignment="1">
      <alignment horizontal="center" vertical="center" wrapText="1"/>
    </xf>
    <xf numFmtId="165" fontId="0" fillId="4" borderId="0" xfId="0" applyFill="1" applyAlignment="1">
      <alignment horizontal="center" vertical="center" wrapText="1"/>
    </xf>
    <xf numFmtId="165" fontId="0" fillId="4" borderId="0" xfId="0" applyNumberFormat="1" applyFill="1" applyAlignment="1">
      <alignment horizontal="center" vertical="center" wrapText="1"/>
    </xf>
    <xf numFmtId="1" fontId="7" fillId="5" borderId="2" xfId="0" applyNumberFormat="1" applyFont="1" applyFill="1" applyBorder="1" applyAlignment="1">
      <alignment horizontal="center" vertical="center" wrapText="1"/>
    </xf>
    <xf numFmtId="2" fontId="6" fillId="25" borderId="27" xfId="0" applyNumberFormat="1" applyFont="1" applyFill="1" applyBorder="1" applyAlignment="1">
      <alignment horizontal="center" vertical="center" wrapText="1"/>
    </xf>
    <xf numFmtId="165" fontId="6" fillId="25" borderId="27" xfId="0" applyNumberFormat="1" applyFont="1" applyFill="1" applyBorder="1" applyAlignment="1">
      <alignment horizontal="center" vertical="center" wrapText="1"/>
    </xf>
    <xf numFmtId="165" fontId="6" fillId="25" borderId="28" xfId="0" applyNumberFormat="1" applyFont="1" applyFill="1" applyBorder="1" applyAlignment="1">
      <alignment horizontal="center" vertical="center" wrapText="1"/>
    </xf>
    <xf numFmtId="165" fontId="0" fillId="25" borderId="0" xfId="0" applyFill="1" applyAlignment="1">
      <alignment horizontal="center" vertical="center" wrapText="1"/>
    </xf>
    <xf numFmtId="2" fontId="6" fillId="25" borderId="40" xfId="0" applyNumberFormat="1" applyFont="1" applyFill="1" applyBorder="1" applyAlignment="1">
      <alignment horizontal="center" vertical="center" wrapText="1"/>
    </xf>
    <xf numFmtId="165" fontId="6" fillId="25" borderId="40" xfId="0" applyNumberFormat="1" applyFont="1" applyFill="1" applyBorder="1" applyAlignment="1">
      <alignment horizontal="center" vertical="center" wrapText="1"/>
    </xf>
    <xf numFmtId="165" fontId="7" fillId="25" borderId="26" xfId="0" applyFont="1" applyFill="1" applyBorder="1" applyAlignment="1">
      <alignment horizontal="center" vertical="center" wrapText="1"/>
    </xf>
    <xf numFmtId="44" fontId="6" fillId="5" borderId="11" xfId="0" quotePrefix="1" applyNumberFormat="1" applyFont="1" applyFill="1" applyBorder="1" applyAlignment="1" applyProtection="1">
      <alignment vertical="center" wrapText="1"/>
    </xf>
    <xf numFmtId="44" fontId="6" fillId="6" borderId="11" xfId="0" quotePrefix="1" applyNumberFormat="1" applyFont="1" applyFill="1" applyBorder="1" applyAlignment="1" applyProtection="1">
      <alignment vertical="center" wrapText="1"/>
    </xf>
    <xf numFmtId="44" fontId="6" fillId="7" borderId="11" xfId="0" quotePrefix="1" applyNumberFormat="1" applyFont="1" applyFill="1" applyBorder="1" applyAlignment="1" applyProtection="1">
      <alignment vertical="center" wrapText="1"/>
    </xf>
    <xf numFmtId="44" fontId="6" fillId="8" borderId="11" xfId="0" quotePrefix="1" applyNumberFormat="1" applyFont="1" applyFill="1" applyBorder="1" applyAlignment="1" applyProtection="1">
      <alignment vertical="center" wrapText="1"/>
    </xf>
    <xf numFmtId="44" fontId="6" fillId="9" borderId="11" xfId="0" quotePrefix="1" applyNumberFormat="1" applyFont="1" applyFill="1" applyBorder="1" applyAlignment="1" applyProtection="1">
      <alignment vertical="center" wrapText="1"/>
    </xf>
    <xf numFmtId="44" fontId="6" fillId="10" borderId="11" xfId="0" quotePrefix="1" applyNumberFormat="1" applyFont="1" applyFill="1" applyBorder="1" applyAlignment="1" applyProtection="1">
      <alignment vertical="center" wrapText="1"/>
    </xf>
    <xf numFmtId="44" fontId="6" fillId="11" borderId="11" xfId="0" quotePrefix="1" applyNumberFormat="1" applyFont="1" applyFill="1" applyBorder="1" applyAlignment="1" applyProtection="1">
      <alignment vertical="center" wrapText="1"/>
    </xf>
    <xf numFmtId="44" fontId="6" fillId="12" borderId="11" xfId="0" quotePrefix="1" applyNumberFormat="1" applyFont="1" applyFill="1" applyBorder="1" applyAlignment="1" applyProtection="1">
      <alignment vertical="center" wrapText="1"/>
    </xf>
    <xf numFmtId="44" fontId="6" fillId="13" borderId="11" xfId="0" quotePrefix="1" applyNumberFormat="1" applyFont="1" applyFill="1" applyBorder="1" applyAlignment="1" applyProtection="1">
      <alignment vertical="center" wrapText="1"/>
    </xf>
    <xf numFmtId="44" fontId="6" fillId="14" borderId="11" xfId="0" quotePrefix="1" applyNumberFormat="1" applyFont="1" applyFill="1" applyBorder="1" applyAlignment="1" applyProtection="1">
      <alignment vertical="center" wrapText="1"/>
    </xf>
    <xf numFmtId="44" fontId="6" fillId="15" borderId="11" xfId="0" quotePrefix="1" applyNumberFormat="1" applyFont="1" applyFill="1" applyBorder="1" applyAlignment="1" applyProtection="1">
      <alignment vertical="center" wrapText="1"/>
    </xf>
    <xf numFmtId="44" fontId="6" fillId="16" borderId="11" xfId="0" quotePrefix="1" applyNumberFormat="1" applyFont="1" applyFill="1" applyBorder="1" applyAlignment="1" applyProtection="1">
      <alignment vertical="center" wrapText="1"/>
    </xf>
    <xf numFmtId="44" fontId="6" fillId="17" borderId="11" xfId="0" quotePrefix="1" applyNumberFormat="1" applyFont="1" applyFill="1" applyBorder="1" applyAlignment="1" applyProtection="1">
      <alignment vertical="center" wrapText="1"/>
    </xf>
    <xf numFmtId="44" fontId="6" fillId="18" borderId="11" xfId="0" quotePrefix="1" applyNumberFormat="1" applyFont="1" applyFill="1" applyBorder="1" applyAlignment="1" applyProtection="1">
      <alignment vertical="center" wrapText="1"/>
    </xf>
    <xf numFmtId="44" fontId="6" fillId="19" borderId="11" xfId="0" quotePrefix="1" applyNumberFormat="1" applyFont="1" applyFill="1" applyBorder="1" applyAlignment="1" applyProtection="1">
      <alignment vertical="center" wrapText="1"/>
    </xf>
    <xf numFmtId="44" fontId="6" fillId="20" borderId="11" xfId="0" quotePrefix="1" applyNumberFormat="1" applyFont="1" applyFill="1" applyBorder="1" applyAlignment="1" applyProtection="1">
      <alignment vertical="center" wrapText="1"/>
    </xf>
    <xf numFmtId="44" fontId="6" fillId="21" borderId="11" xfId="0" quotePrefix="1" applyNumberFormat="1" applyFont="1" applyFill="1" applyBorder="1" applyAlignment="1" applyProtection="1">
      <alignment vertical="center" wrapText="1"/>
    </xf>
    <xf numFmtId="44" fontId="6" fillId="22" borderId="11" xfId="0" quotePrefix="1" applyNumberFormat="1" applyFont="1" applyFill="1" applyBorder="1" applyAlignment="1" applyProtection="1">
      <alignment vertical="center" wrapText="1"/>
    </xf>
    <xf numFmtId="44" fontId="6" fillId="23" borderId="11" xfId="0" quotePrefix="1" applyNumberFormat="1" applyFont="1" applyFill="1" applyBorder="1" applyAlignment="1" applyProtection="1">
      <alignment vertical="center" wrapText="1"/>
    </xf>
    <xf numFmtId="44" fontId="6" fillId="24" borderId="11" xfId="0" quotePrefix="1" applyNumberFormat="1" applyFont="1" applyFill="1" applyBorder="1" applyAlignment="1" applyProtection="1">
      <alignment vertical="center" wrapText="1"/>
    </xf>
    <xf numFmtId="2" fontId="7" fillId="5" borderId="2" xfId="0" applyNumberFormat="1" applyFont="1" applyFill="1" applyBorder="1" applyAlignment="1" applyProtection="1">
      <alignment horizontal="center" vertical="center" wrapText="1"/>
      <protection locked="0"/>
    </xf>
    <xf numFmtId="165" fontId="7" fillId="5" borderId="2" xfId="0" applyNumberFormat="1" applyFont="1" applyFill="1" applyBorder="1" applyAlignment="1" applyProtection="1">
      <alignment horizontal="center" vertical="center" wrapText="1"/>
      <protection locked="0"/>
    </xf>
    <xf numFmtId="2" fontId="7" fillId="6" borderId="2" xfId="0" applyNumberFormat="1" applyFont="1" applyFill="1" applyBorder="1" applyAlignment="1" applyProtection="1">
      <alignment horizontal="center" vertical="center" wrapText="1"/>
      <protection locked="0"/>
    </xf>
    <xf numFmtId="165" fontId="7" fillId="6" borderId="2" xfId="0" applyNumberFormat="1" applyFont="1" applyFill="1" applyBorder="1" applyAlignment="1" applyProtection="1">
      <alignment horizontal="center" vertical="center" wrapText="1"/>
      <protection locked="0"/>
    </xf>
    <xf numFmtId="2" fontId="7" fillId="7" borderId="2" xfId="0" applyNumberFormat="1" applyFont="1" applyFill="1" applyBorder="1" applyAlignment="1" applyProtection="1">
      <alignment horizontal="center" vertical="center" wrapText="1"/>
      <protection locked="0"/>
    </xf>
    <xf numFmtId="165" fontId="7" fillId="7" borderId="2" xfId="0" applyNumberFormat="1" applyFont="1" applyFill="1" applyBorder="1" applyAlignment="1" applyProtection="1">
      <alignment horizontal="center" vertical="center" wrapText="1"/>
      <protection locked="0"/>
    </xf>
    <xf numFmtId="2" fontId="7" fillId="8" borderId="2" xfId="0" applyNumberFormat="1" applyFont="1" applyFill="1" applyBorder="1" applyAlignment="1" applyProtection="1">
      <alignment horizontal="center" vertical="center" wrapText="1"/>
      <protection locked="0"/>
    </xf>
    <xf numFmtId="165" fontId="7" fillId="8" borderId="2" xfId="0" applyNumberFormat="1" applyFont="1" applyFill="1" applyBorder="1" applyAlignment="1" applyProtection="1">
      <alignment horizontal="center" vertical="center" wrapText="1"/>
      <protection locked="0"/>
    </xf>
    <xf numFmtId="2" fontId="7" fillId="9" borderId="2" xfId="0" applyNumberFormat="1" applyFont="1" applyFill="1" applyBorder="1" applyAlignment="1" applyProtection="1">
      <alignment horizontal="center" vertical="center" wrapText="1"/>
      <protection locked="0"/>
    </xf>
    <xf numFmtId="165" fontId="7" fillId="9" borderId="2" xfId="0" applyNumberFormat="1" applyFont="1" applyFill="1" applyBorder="1" applyAlignment="1" applyProtection="1">
      <alignment horizontal="center" vertical="center" wrapText="1"/>
      <protection locked="0"/>
    </xf>
    <xf numFmtId="2" fontId="7" fillId="10" borderId="2" xfId="0" applyNumberFormat="1" applyFont="1" applyFill="1" applyBorder="1" applyAlignment="1" applyProtection="1">
      <alignment horizontal="center" vertical="center" wrapText="1"/>
      <protection locked="0"/>
    </xf>
    <xf numFmtId="165" fontId="7" fillId="10" borderId="2" xfId="0" applyNumberFormat="1" applyFont="1" applyFill="1" applyBorder="1" applyAlignment="1" applyProtection="1">
      <alignment horizontal="center" vertical="center" wrapText="1"/>
      <protection locked="0"/>
    </xf>
    <xf numFmtId="2" fontId="7" fillId="11" borderId="2" xfId="0" applyNumberFormat="1" applyFont="1" applyFill="1" applyBorder="1" applyAlignment="1" applyProtection="1">
      <alignment horizontal="center" vertical="center" wrapText="1"/>
      <protection locked="0"/>
    </xf>
    <xf numFmtId="165" fontId="7" fillId="11" borderId="2" xfId="0" applyNumberFormat="1" applyFont="1" applyFill="1" applyBorder="1" applyAlignment="1" applyProtection="1">
      <alignment horizontal="center" vertical="center" wrapText="1"/>
      <protection locked="0"/>
    </xf>
    <xf numFmtId="2" fontId="7" fillId="12" borderId="2" xfId="0" applyNumberFormat="1" applyFont="1" applyFill="1" applyBorder="1" applyAlignment="1" applyProtection="1">
      <alignment horizontal="center" vertical="center" wrapText="1"/>
      <protection locked="0"/>
    </xf>
    <xf numFmtId="165" fontId="7" fillId="12" borderId="2" xfId="0" applyNumberFormat="1" applyFont="1" applyFill="1" applyBorder="1" applyAlignment="1" applyProtection="1">
      <alignment horizontal="center" vertical="center" wrapText="1"/>
      <protection locked="0"/>
    </xf>
    <xf numFmtId="2" fontId="7" fillId="13" borderId="2" xfId="0" applyNumberFormat="1" applyFont="1" applyFill="1" applyBorder="1" applyAlignment="1" applyProtection="1">
      <alignment horizontal="center" vertical="center" wrapText="1"/>
      <protection locked="0"/>
    </xf>
    <xf numFmtId="165" fontId="7" fillId="13" borderId="2" xfId="0" applyNumberFormat="1" applyFont="1" applyFill="1" applyBorder="1" applyAlignment="1" applyProtection="1">
      <alignment horizontal="center" vertical="center" wrapText="1"/>
      <protection locked="0"/>
    </xf>
    <xf numFmtId="2" fontId="7" fillId="14" borderId="2" xfId="0" applyNumberFormat="1" applyFont="1" applyFill="1" applyBorder="1" applyAlignment="1" applyProtection="1">
      <alignment horizontal="center" vertical="center" wrapText="1"/>
      <protection locked="0"/>
    </xf>
    <xf numFmtId="165" fontId="7" fillId="14" borderId="2" xfId="0" applyNumberFormat="1" applyFont="1" applyFill="1" applyBorder="1" applyAlignment="1" applyProtection="1">
      <alignment horizontal="center" vertical="center" wrapText="1"/>
      <protection locked="0"/>
    </xf>
    <xf numFmtId="2" fontId="7" fillId="15" borderId="2" xfId="0" applyNumberFormat="1" applyFont="1" applyFill="1" applyBorder="1" applyAlignment="1" applyProtection="1">
      <alignment horizontal="center" vertical="center" wrapText="1"/>
      <protection locked="0"/>
    </xf>
    <xf numFmtId="165" fontId="7" fillId="15" borderId="2" xfId="0" applyNumberFormat="1" applyFont="1" applyFill="1" applyBorder="1" applyAlignment="1" applyProtection="1">
      <alignment horizontal="center" vertical="center" wrapText="1"/>
      <protection locked="0"/>
    </xf>
    <xf numFmtId="2" fontId="7" fillId="16" borderId="2" xfId="0" applyNumberFormat="1" applyFont="1" applyFill="1" applyBorder="1" applyAlignment="1" applyProtection="1">
      <alignment horizontal="center" vertical="center" wrapText="1"/>
      <protection locked="0"/>
    </xf>
    <xf numFmtId="165" fontId="7" fillId="16" borderId="2" xfId="0" applyNumberFormat="1" applyFont="1" applyFill="1" applyBorder="1" applyAlignment="1" applyProtection="1">
      <alignment horizontal="center" vertical="center" wrapText="1"/>
      <protection locked="0"/>
    </xf>
    <xf numFmtId="2" fontId="7" fillId="17" borderId="2" xfId="0" applyNumberFormat="1" applyFont="1" applyFill="1" applyBorder="1" applyAlignment="1" applyProtection="1">
      <alignment horizontal="center" vertical="center" wrapText="1"/>
      <protection locked="0"/>
    </xf>
    <xf numFmtId="165" fontId="7" fillId="17" borderId="2" xfId="0" applyNumberFormat="1" applyFont="1" applyFill="1" applyBorder="1" applyAlignment="1" applyProtection="1">
      <alignment horizontal="center" vertical="center" wrapText="1"/>
      <protection locked="0"/>
    </xf>
    <xf numFmtId="2" fontId="7" fillId="18" borderId="2" xfId="0" applyNumberFormat="1" applyFont="1" applyFill="1" applyBorder="1" applyAlignment="1" applyProtection="1">
      <alignment horizontal="center" vertical="center" wrapText="1"/>
      <protection locked="0"/>
    </xf>
    <xf numFmtId="165" fontId="7" fillId="18" borderId="2" xfId="0" applyNumberFormat="1" applyFont="1" applyFill="1" applyBorder="1" applyAlignment="1" applyProtection="1">
      <alignment horizontal="center" vertical="center" wrapText="1"/>
      <protection locked="0"/>
    </xf>
    <xf numFmtId="2" fontId="7" fillId="19" borderId="2" xfId="0" applyNumberFormat="1" applyFont="1" applyFill="1" applyBorder="1" applyAlignment="1" applyProtection="1">
      <alignment horizontal="center" vertical="center" wrapText="1"/>
      <protection locked="0"/>
    </xf>
    <xf numFmtId="165" fontId="7" fillId="19" borderId="2" xfId="0" applyNumberFormat="1" applyFont="1" applyFill="1" applyBorder="1" applyAlignment="1" applyProtection="1">
      <alignment horizontal="center" vertical="center" wrapText="1"/>
      <protection locked="0"/>
    </xf>
    <xf numFmtId="2" fontId="7" fillId="20" borderId="2" xfId="0" applyNumberFormat="1" applyFont="1" applyFill="1" applyBorder="1" applyAlignment="1" applyProtection="1">
      <alignment horizontal="center" vertical="center" wrapText="1"/>
      <protection locked="0"/>
    </xf>
    <xf numFmtId="165" fontId="7" fillId="20" borderId="2" xfId="0" applyNumberFormat="1" applyFont="1" applyFill="1" applyBorder="1" applyAlignment="1" applyProtection="1">
      <alignment horizontal="center" vertical="center" wrapText="1"/>
      <protection locked="0"/>
    </xf>
    <xf numFmtId="2" fontId="7" fillId="21" borderId="2" xfId="0" applyNumberFormat="1" applyFont="1" applyFill="1" applyBorder="1" applyAlignment="1" applyProtection="1">
      <alignment horizontal="center" vertical="center" wrapText="1"/>
      <protection locked="0"/>
    </xf>
    <xf numFmtId="165" fontId="7" fillId="21" borderId="2" xfId="0" applyNumberFormat="1" applyFont="1" applyFill="1" applyBorder="1" applyAlignment="1" applyProtection="1">
      <alignment horizontal="center" vertical="center" wrapText="1"/>
      <protection locked="0"/>
    </xf>
    <xf numFmtId="2" fontId="7" fillId="22" borderId="2" xfId="0" applyNumberFormat="1" applyFont="1" applyFill="1" applyBorder="1" applyAlignment="1" applyProtection="1">
      <alignment horizontal="center" vertical="center" wrapText="1"/>
      <protection locked="0"/>
    </xf>
    <xf numFmtId="165" fontId="7" fillId="22" borderId="2" xfId="0" applyNumberFormat="1" applyFont="1" applyFill="1" applyBorder="1" applyAlignment="1" applyProtection="1">
      <alignment horizontal="center" vertical="center" wrapText="1"/>
      <protection locked="0"/>
    </xf>
    <xf numFmtId="2" fontId="7" fillId="23" borderId="2" xfId="0" applyNumberFormat="1" applyFont="1" applyFill="1" applyBorder="1" applyAlignment="1" applyProtection="1">
      <alignment horizontal="center" vertical="center" wrapText="1"/>
      <protection locked="0"/>
    </xf>
    <xf numFmtId="165" fontId="7" fillId="23" borderId="2" xfId="0" applyNumberFormat="1" applyFont="1" applyFill="1" applyBorder="1" applyAlignment="1" applyProtection="1">
      <alignment horizontal="center" vertical="center" wrapText="1"/>
      <protection locked="0"/>
    </xf>
    <xf numFmtId="2" fontId="7" fillId="5" borderId="4" xfId="0" applyNumberFormat="1" applyFont="1" applyFill="1" applyBorder="1" applyAlignment="1" applyProtection="1">
      <alignment horizontal="center" vertical="center" wrapText="1"/>
      <protection locked="0"/>
    </xf>
    <xf numFmtId="165" fontId="7" fillId="5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6" borderId="4" xfId="0" applyNumberFormat="1" applyFont="1" applyFill="1" applyBorder="1" applyAlignment="1" applyProtection="1">
      <alignment horizontal="center" vertical="center" wrapText="1"/>
      <protection locked="0"/>
    </xf>
    <xf numFmtId="165" fontId="7" fillId="6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7" borderId="4" xfId="0" applyNumberFormat="1" applyFont="1" applyFill="1" applyBorder="1" applyAlignment="1" applyProtection="1">
      <alignment horizontal="center" vertical="center" wrapText="1"/>
      <protection locked="0"/>
    </xf>
    <xf numFmtId="165" fontId="7" fillId="7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8" borderId="4" xfId="0" applyNumberFormat="1" applyFont="1" applyFill="1" applyBorder="1" applyAlignment="1" applyProtection="1">
      <alignment horizontal="center" vertical="center" wrapText="1"/>
      <protection locked="0"/>
    </xf>
    <xf numFmtId="165" fontId="7" fillId="8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9" borderId="4" xfId="0" applyNumberFormat="1" applyFont="1" applyFill="1" applyBorder="1" applyAlignment="1" applyProtection="1">
      <alignment horizontal="center" vertical="center" wrapText="1"/>
      <protection locked="0"/>
    </xf>
    <xf numFmtId="165" fontId="7" fillId="9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10" borderId="4" xfId="0" applyNumberFormat="1" applyFont="1" applyFill="1" applyBorder="1" applyAlignment="1" applyProtection="1">
      <alignment horizontal="center" vertical="center" wrapText="1"/>
      <protection locked="0"/>
    </xf>
    <xf numFmtId="165" fontId="7" fillId="10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11" borderId="4" xfId="0" applyNumberFormat="1" applyFont="1" applyFill="1" applyBorder="1" applyAlignment="1" applyProtection="1">
      <alignment horizontal="center" vertical="center" wrapText="1"/>
      <protection locked="0"/>
    </xf>
    <xf numFmtId="165" fontId="7" fillId="11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12" borderId="4" xfId="0" applyNumberFormat="1" applyFont="1" applyFill="1" applyBorder="1" applyAlignment="1" applyProtection="1">
      <alignment horizontal="center" vertical="center" wrapText="1"/>
      <protection locked="0"/>
    </xf>
    <xf numFmtId="165" fontId="7" fillId="12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13" borderId="4" xfId="0" applyNumberFormat="1" applyFont="1" applyFill="1" applyBorder="1" applyAlignment="1" applyProtection="1">
      <alignment horizontal="center" vertical="center" wrapText="1"/>
      <protection locked="0"/>
    </xf>
    <xf numFmtId="165" fontId="7" fillId="13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14" borderId="4" xfId="0" applyNumberFormat="1" applyFont="1" applyFill="1" applyBorder="1" applyAlignment="1" applyProtection="1">
      <alignment horizontal="center" vertical="center" wrapText="1"/>
      <protection locked="0"/>
    </xf>
    <xf numFmtId="165" fontId="7" fillId="14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15" borderId="4" xfId="0" applyNumberFormat="1" applyFont="1" applyFill="1" applyBorder="1" applyAlignment="1" applyProtection="1">
      <alignment horizontal="center" vertical="center" wrapText="1"/>
      <protection locked="0"/>
    </xf>
    <xf numFmtId="165" fontId="7" fillId="15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16" borderId="4" xfId="0" applyNumberFormat="1" applyFont="1" applyFill="1" applyBorder="1" applyAlignment="1" applyProtection="1">
      <alignment horizontal="center" vertical="center" wrapText="1"/>
      <protection locked="0"/>
    </xf>
    <xf numFmtId="165" fontId="7" fillId="16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17" borderId="4" xfId="0" applyNumberFormat="1" applyFont="1" applyFill="1" applyBorder="1" applyAlignment="1" applyProtection="1">
      <alignment horizontal="center" vertical="center" wrapText="1"/>
      <protection locked="0"/>
    </xf>
    <xf numFmtId="165" fontId="7" fillId="17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18" borderId="4" xfId="0" applyNumberFormat="1" applyFont="1" applyFill="1" applyBorder="1" applyAlignment="1" applyProtection="1">
      <alignment horizontal="center" vertical="center" wrapText="1"/>
      <protection locked="0"/>
    </xf>
    <xf numFmtId="165" fontId="7" fillId="18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19" borderId="4" xfId="0" applyNumberFormat="1" applyFont="1" applyFill="1" applyBorder="1" applyAlignment="1" applyProtection="1">
      <alignment horizontal="center" vertical="center" wrapText="1"/>
      <protection locked="0"/>
    </xf>
    <xf numFmtId="165" fontId="7" fillId="19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20" borderId="4" xfId="0" applyNumberFormat="1" applyFont="1" applyFill="1" applyBorder="1" applyAlignment="1" applyProtection="1">
      <alignment horizontal="center" vertical="center" wrapText="1"/>
      <protection locked="0"/>
    </xf>
    <xf numFmtId="165" fontId="7" fillId="20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21" borderId="4" xfId="0" applyNumberFormat="1" applyFont="1" applyFill="1" applyBorder="1" applyAlignment="1" applyProtection="1">
      <alignment horizontal="center" vertical="center" wrapText="1"/>
      <protection locked="0"/>
    </xf>
    <xf numFmtId="165" fontId="7" fillId="21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22" borderId="4" xfId="0" applyNumberFormat="1" applyFont="1" applyFill="1" applyBorder="1" applyAlignment="1" applyProtection="1">
      <alignment horizontal="center" vertical="center" wrapText="1"/>
      <protection locked="0"/>
    </xf>
    <xf numFmtId="165" fontId="7" fillId="22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23" borderId="4" xfId="0" applyNumberFormat="1" applyFont="1" applyFill="1" applyBorder="1" applyAlignment="1" applyProtection="1">
      <alignment horizontal="center" vertical="center" wrapText="1"/>
      <protection locked="0"/>
    </xf>
    <xf numFmtId="165" fontId="7" fillId="23" borderId="4" xfId="0" applyNumberFormat="1" applyFont="1" applyFill="1" applyBorder="1" applyAlignment="1" applyProtection="1">
      <alignment horizontal="center" vertical="center" wrapText="1"/>
      <protection locked="0"/>
    </xf>
    <xf numFmtId="2" fontId="6" fillId="5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5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5" borderId="42" xfId="0" applyNumberFormat="1" applyFont="1" applyFill="1" applyBorder="1" applyAlignment="1" applyProtection="1">
      <alignment horizontal="center" vertical="center" wrapText="1"/>
      <protection locked="0"/>
    </xf>
    <xf numFmtId="2" fontId="6" fillId="6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6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6" borderId="42" xfId="0" applyNumberFormat="1" applyFont="1" applyFill="1" applyBorder="1" applyAlignment="1" applyProtection="1">
      <alignment horizontal="center" vertical="center" wrapText="1"/>
      <protection locked="0"/>
    </xf>
    <xf numFmtId="2" fontId="6" fillId="7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7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7" borderId="42" xfId="0" applyNumberFormat="1" applyFont="1" applyFill="1" applyBorder="1" applyAlignment="1" applyProtection="1">
      <alignment horizontal="center" vertical="center" wrapText="1"/>
      <protection locked="0"/>
    </xf>
    <xf numFmtId="2" fontId="6" fillId="8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8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8" borderId="42" xfId="0" applyNumberFormat="1" applyFont="1" applyFill="1" applyBorder="1" applyAlignment="1" applyProtection="1">
      <alignment horizontal="center" vertical="center" wrapText="1"/>
      <protection locked="0"/>
    </xf>
    <xf numFmtId="2" fontId="6" fillId="9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9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9" borderId="42" xfId="0" applyNumberFormat="1" applyFont="1" applyFill="1" applyBorder="1" applyAlignment="1" applyProtection="1">
      <alignment horizontal="center" vertical="center" wrapText="1"/>
      <protection locked="0"/>
    </xf>
    <xf numFmtId="2" fontId="6" fillId="10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10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10" borderId="42" xfId="0" applyNumberFormat="1" applyFont="1" applyFill="1" applyBorder="1" applyAlignment="1" applyProtection="1">
      <alignment horizontal="center" vertical="center" wrapText="1"/>
      <protection locked="0"/>
    </xf>
    <xf numFmtId="2" fontId="6" fillId="11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11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11" borderId="42" xfId="0" applyNumberFormat="1" applyFont="1" applyFill="1" applyBorder="1" applyAlignment="1" applyProtection="1">
      <alignment horizontal="center" vertical="center" wrapText="1"/>
      <protection locked="0"/>
    </xf>
    <xf numFmtId="2" fontId="6" fillId="12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12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12" borderId="42" xfId="0" applyNumberFormat="1" applyFont="1" applyFill="1" applyBorder="1" applyAlignment="1" applyProtection="1">
      <alignment horizontal="center" vertical="center" wrapText="1"/>
      <protection locked="0"/>
    </xf>
    <xf numFmtId="2" fontId="6" fillId="13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13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13" borderId="42" xfId="0" applyNumberFormat="1" applyFont="1" applyFill="1" applyBorder="1" applyAlignment="1" applyProtection="1">
      <alignment horizontal="center" vertical="center" wrapText="1"/>
      <protection locked="0"/>
    </xf>
    <xf numFmtId="2" fontId="6" fillId="14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14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14" borderId="42" xfId="0" applyNumberFormat="1" applyFont="1" applyFill="1" applyBorder="1" applyAlignment="1" applyProtection="1">
      <alignment horizontal="center" vertical="center" wrapText="1"/>
      <protection locked="0"/>
    </xf>
    <xf numFmtId="2" fontId="6" fillId="15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15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15" borderId="42" xfId="0" applyNumberFormat="1" applyFont="1" applyFill="1" applyBorder="1" applyAlignment="1" applyProtection="1">
      <alignment horizontal="center" vertical="center" wrapText="1"/>
      <protection locked="0"/>
    </xf>
    <xf numFmtId="2" fontId="6" fillId="16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16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16" borderId="42" xfId="0" applyNumberFormat="1" applyFont="1" applyFill="1" applyBorder="1" applyAlignment="1" applyProtection="1">
      <alignment horizontal="center" vertical="center" wrapText="1"/>
      <protection locked="0"/>
    </xf>
    <xf numFmtId="2" fontId="6" fillId="17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17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17" borderId="42" xfId="0" applyNumberFormat="1" applyFont="1" applyFill="1" applyBorder="1" applyAlignment="1" applyProtection="1">
      <alignment horizontal="center" vertical="center" wrapText="1"/>
      <protection locked="0"/>
    </xf>
    <xf numFmtId="2" fontId="6" fillId="18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18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18" borderId="42" xfId="0" applyNumberFormat="1" applyFont="1" applyFill="1" applyBorder="1" applyAlignment="1" applyProtection="1">
      <alignment horizontal="center" vertical="center" wrapText="1"/>
      <protection locked="0"/>
    </xf>
    <xf numFmtId="2" fontId="6" fillId="19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19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19" borderId="42" xfId="0" applyNumberFormat="1" applyFont="1" applyFill="1" applyBorder="1" applyAlignment="1" applyProtection="1">
      <alignment horizontal="center" vertical="center" wrapText="1"/>
      <protection locked="0"/>
    </xf>
    <xf numFmtId="2" fontId="6" fillId="20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20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20" borderId="42" xfId="0" applyNumberFormat="1" applyFont="1" applyFill="1" applyBorder="1" applyAlignment="1" applyProtection="1">
      <alignment horizontal="center" vertical="center" wrapText="1"/>
      <protection locked="0"/>
    </xf>
    <xf numFmtId="2" fontId="6" fillId="21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21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21" borderId="42" xfId="0" applyNumberFormat="1" applyFont="1" applyFill="1" applyBorder="1" applyAlignment="1" applyProtection="1">
      <alignment horizontal="center" vertical="center" wrapText="1"/>
      <protection locked="0"/>
    </xf>
    <xf numFmtId="2" fontId="6" fillId="22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22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22" borderId="42" xfId="0" applyNumberFormat="1" applyFont="1" applyFill="1" applyBorder="1" applyAlignment="1" applyProtection="1">
      <alignment horizontal="center" vertical="center" wrapText="1"/>
      <protection locked="0"/>
    </xf>
    <xf numFmtId="2" fontId="6" fillId="23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23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23" borderId="42" xfId="0" applyNumberFormat="1" applyFont="1" applyFill="1" applyBorder="1" applyAlignment="1" applyProtection="1">
      <alignment horizontal="center" vertical="center" wrapText="1"/>
      <protection locked="0"/>
    </xf>
    <xf numFmtId="2" fontId="6" fillId="5" borderId="4" xfId="0" applyNumberFormat="1" applyFont="1" applyFill="1" applyBorder="1" applyAlignment="1" applyProtection="1">
      <alignment horizontal="center" vertical="center" wrapText="1"/>
      <protection locked="0"/>
    </xf>
    <xf numFmtId="2" fontId="6" fillId="6" borderId="4" xfId="0" applyNumberFormat="1" applyFont="1" applyFill="1" applyBorder="1" applyAlignment="1" applyProtection="1">
      <alignment horizontal="center" vertical="center" wrapText="1"/>
      <protection locked="0"/>
    </xf>
    <xf numFmtId="2" fontId="6" fillId="7" borderId="4" xfId="0" applyNumberFormat="1" applyFont="1" applyFill="1" applyBorder="1" applyAlignment="1" applyProtection="1">
      <alignment horizontal="center" vertical="center" wrapText="1"/>
      <protection locked="0"/>
    </xf>
    <xf numFmtId="2" fontId="6" fillId="8" borderId="4" xfId="0" applyNumberFormat="1" applyFont="1" applyFill="1" applyBorder="1" applyAlignment="1" applyProtection="1">
      <alignment horizontal="center" vertical="center" wrapText="1"/>
      <protection locked="0"/>
    </xf>
    <xf numFmtId="2" fontId="6" fillId="9" borderId="4" xfId="0" applyNumberFormat="1" applyFont="1" applyFill="1" applyBorder="1" applyAlignment="1" applyProtection="1">
      <alignment horizontal="center" vertical="center" wrapText="1"/>
      <protection locked="0"/>
    </xf>
    <xf numFmtId="2" fontId="6" fillId="10" borderId="4" xfId="0" applyNumberFormat="1" applyFont="1" applyFill="1" applyBorder="1" applyAlignment="1" applyProtection="1">
      <alignment horizontal="center" vertical="center" wrapText="1"/>
      <protection locked="0"/>
    </xf>
    <xf numFmtId="2" fontId="6" fillId="11" borderId="4" xfId="0" applyNumberFormat="1" applyFont="1" applyFill="1" applyBorder="1" applyAlignment="1" applyProtection="1">
      <alignment horizontal="center" vertical="center" wrapText="1"/>
      <protection locked="0"/>
    </xf>
    <xf numFmtId="2" fontId="6" fillId="12" borderId="4" xfId="0" applyNumberFormat="1" applyFont="1" applyFill="1" applyBorder="1" applyAlignment="1" applyProtection="1">
      <alignment horizontal="center" vertical="center" wrapText="1"/>
      <protection locked="0"/>
    </xf>
    <xf numFmtId="2" fontId="6" fillId="13" borderId="4" xfId="0" applyNumberFormat="1" applyFont="1" applyFill="1" applyBorder="1" applyAlignment="1" applyProtection="1">
      <alignment horizontal="center" vertical="center" wrapText="1"/>
      <protection locked="0"/>
    </xf>
    <xf numFmtId="2" fontId="6" fillId="14" borderId="4" xfId="0" applyNumberFormat="1" applyFont="1" applyFill="1" applyBorder="1" applyAlignment="1" applyProtection="1">
      <alignment horizontal="center" vertical="center" wrapText="1"/>
      <protection locked="0"/>
    </xf>
    <xf numFmtId="2" fontId="6" fillId="15" borderId="4" xfId="0" applyNumberFormat="1" applyFont="1" applyFill="1" applyBorder="1" applyAlignment="1" applyProtection="1">
      <alignment horizontal="center" vertical="center" wrapText="1"/>
      <protection locked="0"/>
    </xf>
    <xf numFmtId="2" fontId="6" fillId="16" borderId="4" xfId="0" applyNumberFormat="1" applyFont="1" applyFill="1" applyBorder="1" applyAlignment="1" applyProtection="1">
      <alignment horizontal="center" vertical="center" wrapText="1"/>
      <protection locked="0"/>
    </xf>
    <xf numFmtId="2" fontId="6" fillId="17" borderId="4" xfId="0" applyNumberFormat="1" applyFont="1" applyFill="1" applyBorder="1" applyAlignment="1" applyProtection="1">
      <alignment horizontal="center" vertical="center" wrapText="1"/>
      <protection locked="0"/>
    </xf>
    <xf numFmtId="2" fontId="6" fillId="18" borderId="4" xfId="0" applyNumberFormat="1" applyFont="1" applyFill="1" applyBorder="1" applyAlignment="1" applyProtection="1">
      <alignment horizontal="center" vertical="center" wrapText="1"/>
      <protection locked="0"/>
    </xf>
    <xf numFmtId="2" fontId="6" fillId="19" borderId="4" xfId="0" applyNumberFormat="1" applyFont="1" applyFill="1" applyBorder="1" applyAlignment="1" applyProtection="1">
      <alignment horizontal="center" vertical="center" wrapText="1"/>
      <protection locked="0"/>
    </xf>
    <xf numFmtId="2" fontId="6" fillId="20" borderId="4" xfId="0" applyNumberFormat="1" applyFont="1" applyFill="1" applyBorder="1" applyAlignment="1" applyProtection="1">
      <alignment horizontal="center" vertical="center" wrapText="1"/>
      <protection locked="0"/>
    </xf>
    <xf numFmtId="2" fontId="6" fillId="21" borderId="4" xfId="0" applyNumberFormat="1" applyFont="1" applyFill="1" applyBorder="1" applyAlignment="1" applyProtection="1">
      <alignment horizontal="center" vertical="center" wrapText="1"/>
      <protection locked="0"/>
    </xf>
    <xf numFmtId="2" fontId="6" fillId="22" borderId="4" xfId="0" applyNumberFormat="1" applyFont="1" applyFill="1" applyBorder="1" applyAlignment="1" applyProtection="1">
      <alignment horizontal="center" vertical="center" wrapText="1"/>
      <protection locked="0"/>
    </xf>
    <xf numFmtId="2" fontId="6" fillId="23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24" borderId="2" xfId="0" applyNumberFormat="1" applyFont="1" applyFill="1" applyBorder="1" applyAlignment="1" applyProtection="1">
      <alignment horizontal="center" vertical="center" wrapText="1"/>
      <protection locked="0"/>
    </xf>
    <xf numFmtId="165" fontId="7" fillId="24" borderId="2" xfId="0" applyNumberFormat="1" applyFont="1" applyFill="1" applyBorder="1" applyAlignment="1" applyProtection="1">
      <alignment horizontal="center" vertical="center" wrapText="1"/>
      <protection locked="0"/>
    </xf>
    <xf numFmtId="2" fontId="7" fillId="24" borderId="4" xfId="0" applyNumberFormat="1" applyFont="1" applyFill="1" applyBorder="1" applyAlignment="1" applyProtection="1">
      <alignment horizontal="center" vertical="center" wrapText="1"/>
      <protection locked="0"/>
    </xf>
    <xf numFmtId="165" fontId="7" fillId="24" borderId="4" xfId="0" applyNumberFormat="1" applyFont="1" applyFill="1" applyBorder="1" applyAlignment="1" applyProtection="1">
      <alignment horizontal="center" vertical="center" wrapText="1"/>
      <protection locked="0"/>
    </xf>
    <xf numFmtId="2" fontId="6" fillId="24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24" borderId="7" xfId="0" applyNumberFormat="1" applyFont="1" applyFill="1" applyBorder="1" applyAlignment="1" applyProtection="1">
      <alignment horizontal="center" vertical="center" wrapText="1"/>
      <protection locked="0"/>
    </xf>
    <xf numFmtId="165" fontId="6" fillId="24" borderId="42" xfId="0" applyNumberFormat="1" applyFont="1" applyFill="1" applyBorder="1" applyAlignment="1" applyProtection="1">
      <alignment horizontal="center" vertical="center" wrapText="1"/>
      <protection locked="0"/>
    </xf>
    <xf numFmtId="2" fontId="6" fillId="24" borderId="4" xfId="0" applyNumberFormat="1" applyFont="1" applyFill="1" applyBorder="1" applyAlignment="1" applyProtection="1">
      <alignment horizontal="center" vertical="center" wrapText="1"/>
      <protection locked="0"/>
    </xf>
    <xf numFmtId="165" fontId="11" fillId="0" borderId="19" xfId="0" applyFont="1" applyBorder="1" applyAlignment="1" applyProtection="1">
      <alignment vertical="center" wrapText="1"/>
      <protection locked="0"/>
    </xf>
    <xf numFmtId="2" fontId="9" fillId="0" borderId="2" xfId="0" quotePrefix="1" applyNumberFormat="1" applyFont="1" applyBorder="1" applyAlignment="1">
      <alignment horizontal="center" vertical="center"/>
    </xf>
    <xf numFmtId="2" fontId="9" fillId="0" borderId="40" xfId="0" quotePrefix="1" applyNumberFormat="1" applyFont="1" applyBorder="1" applyAlignment="1">
      <alignment horizontal="center" vertical="center"/>
    </xf>
    <xf numFmtId="2" fontId="9" fillId="0" borderId="7" xfId="0" quotePrefix="1" applyNumberFormat="1" applyFont="1" applyBorder="1" applyAlignment="1">
      <alignment horizontal="center" vertical="center"/>
    </xf>
    <xf numFmtId="2" fontId="9" fillId="0" borderId="27" xfId="0" quotePrefix="1" applyNumberFormat="1" applyFont="1" applyBorder="1" applyAlignment="1">
      <alignment horizontal="center" vertical="center"/>
    </xf>
    <xf numFmtId="165" fontId="8" fillId="0" borderId="0" xfId="0" applyFont="1" applyAlignment="1">
      <alignment horizontal="center" vertical="center" wrapText="1"/>
    </xf>
    <xf numFmtId="165" fontId="8" fillId="0" borderId="0" xfId="0" applyFont="1" applyAlignment="1">
      <alignment horizontal="right" vertical="center" wrapText="1"/>
    </xf>
    <xf numFmtId="165" fontId="8" fillId="0" borderId="0" xfId="0" applyFont="1" applyAlignment="1">
      <alignment horizontal="left" vertical="center" wrapText="1"/>
    </xf>
    <xf numFmtId="165" fontId="8" fillId="5" borderId="0" xfId="0" applyFont="1" applyFill="1" applyAlignment="1">
      <alignment horizontal="center" vertical="center" wrapText="1"/>
    </xf>
    <xf numFmtId="1" fontId="8" fillId="5" borderId="0" xfId="0" applyNumberFormat="1" applyFont="1" applyFill="1" applyAlignment="1">
      <alignment horizontal="center" vertical="center" wrapText="1"/>
    </xf>
    <xf numFmtId="165" fontId="8" fillId="6" borderId="0" xfId="0" applyFont="1" applyFill="1" applyAlignment="1">
      <alignment horizontal="center" vertical="center" wrapText="1"/>
    </xf>
    <xf numFmtId="1" fontId="8" fillId="6" borderId="0" xfId="0" applyNumberFormat="1" applyFont="1" applyFill="1" applyAlignment="1">
      <alignment horizontal="center" vertical="center" wrapText="1"/>
    </xf>
    <xf numFmtId="165" fontId="8" fillId="7" borderId="0" xfId="0" applyFont="1" applyFill="1" applyAlignment="1">
      <alignment horizontal="center" vertical="center" wrapText="1"/>
    </xf>
    <xf numFmtId="1" fontId="8" fillId="7" borderId="0" xfId="0" applyNumberFormat="1" applyFont="1" applyFill="1" applyAlignment="1">
      <alignment horizontal="center" vertical="center" wrapText="1"/>
    </xf>
    <xf numFmtId="165" fontId="8" fillId="8" borderId="0" xfId="0" applyFont="1" applyFill="1" applyAlignment="1">
      <alignment horizontal="center" vertical="center" wrapText="1"/>
    </xf>
    <xf numFmtId="1" fontId="8" fillId="8" borderId="0" xfId="0" applyNumberFormat="1" applyFont="1" applyFill="1" applyAlignment="1">
      <alignment horizontal="center" vertical="center" wrapText="1"/>
    </xf>
    <xf numFmtId="165" fontId="8" fillId="9" borderId="0" xfId="0" applyFont="1" applyFill="1" applyAlignment="1">
      <alignment horizontal="center" vertical="center" wrapText="1"/>
    </xf>
    <xf numFmtId="1" fontId="8" fillId="9" borderId="0" xfId="0" applyNumberFormat="1" applyFont="1" applyFill="1" applyAlignment="1">
      <alignment horizontal="center" vertical="center" wrapText="1"/>
    </xf>
    <xf numFmtId="165" fontId="8" fillId="10" borderId="0" xfId="0" applyFont="1" applyFill="1" applyAlignment="1">
      <alignment horizontal="center" vertical="center" wrapText="1"/>
    </xf>
    <xf numFmtId="1" fontId="8" fillId="10" borderId="0" xfId="0" applyNumberFormat="1" applyFont="1" applyFill="1" applyAlignment="1">
      <alignment horizontal="center" vertical="center" wrapText="1"/>
    </xf>
    <xf numFmtId="165" fontId="8" fillId="11" borderId="0" xfId="0" applyFont="1" applyFill="1" applyAlignment="1">
      <alignment horizontal="center" vertical="center" wrapText="1"/>
    </xf>
    <xf numFmtId="1" fontId="8" fillId="11" borderId="0" xfId="0" applyNumberFormat="1" applyFont="1" applyFill="1" applyAlignment="1">
      <alignment horizontal="center" vertical="center" wrapText="1"/>
    </xf>
    <xf numFmtId="165" fontId="8" fillId="12" borderId="0" xfId="0" applyFont="1" applyFill="1" applyAlignment="1">
      <alignment horizontal="center" vertical="center" wrapText="1"/>
    </xf>
    <xf numFmtId="1" fontId="8" fillId="12" borderId="0" xfId="0" applyNumberFormat="1" applyFont="1" applyFill="1" applyAlignment="1">
      <alignment horizontal="center" vertical="center" wrapText="1"/>
    </xf>
    <xf numFmtId="165" fontId="8" fillId="13" borderId="0" xfId="0" applyFont="1" applyFill="1" applyAlignment="1">
      <alignment horizontal="center" vertical="center" wrapText="1"/>
    </xf>
    <xf numFmtId="1" fontId="8" fillId="13" borderId="0" xfId="0" applyNumberFormat="1" applyFont="1" applyFill="1" applyAlignment="1">
      <alignment horizontal="center" vertical="center" wrapText="1"/>
    </xf>
    <xf numFmtId="165" fontId="8" fillId="14" borderId="0" xfId="0" applyFont="1" applyFill="1" applyAlignment="1">
      <alignment horizontal="center" vertical="center" wrapText="1"/>
    </xf>
    <xf numFmtId="1" fontId="8" fillId="14" borderId="0" xfId="0" applyNumberFormat="1" applyFont="1" applyFill="1" applyAlignment="1">
      <alignment horizontal="center" vertical="center" wrapText="1"/>
    </xf>
    <xf numFmtId="165" fontId="8" fillId="15" borderId="0" xfId="0" applyFont="1" applyFill="1" applyAlignment="1">
      <alignment horizontal="center" vertical="center" wrapText="1"/>
    </xf>
    <xf numFmtId="1" fontId="8" fillId="15" borderId="0" xfId="0" applyNumberFormat="1" applyFont="1" applyFill="1" applyAlignment="1">
      <alignment horizontal="center" vertical="center" wrapText="1"/>
    </xf>
    <xf numFmtId="165" fontId="8" fillId="16" borderId="0" xfId="0" applyFont="1" applyFill="1" applyAlignment="1">
      <alignment horizontal="center" vertical="center" wrapText="1"/>
    </xf>
    <xf numFmtId="1" fontId="8" fillId="16" borderId="0" xfId="0" applyNumberFormat="1" applyFont="1" applyFill="1" applyAlignment="1">
      <alignment horizontal="center" vertical="center" wrapText="1"/>
    </xf>
    <xf numFmtId="165" fontId="8" fillId="17" borderId="0" xfId="0" applyFont="1" applyFill="1" applyAlignment="1">
      <alignment horizontal="center" vertical="center" wrapText="1"/>
    </xf>
    <xf numFmtId="1" fontId="8" fillId="17" borderId="0" xfId="0" applyNumberFormat="1" applyFont="1" applyFill="1" applyAlignment="1">
      <alignment horizontal="center" vertical="center" wrapText="1"/>
    </xf>
    <xf numFmtId="165" fontId="8" fillId="18" borderId="0" xfId="0" applyFont="1" applyFill="1" applyAlignment="1">
      <alignment horizontal="center" vertical="center" wrapText="1"/>
    </xf>
    <xf numFmtId="1" fontId="8" fillId="18" borderId="0" xfId="0" applyNumberFormat="1" applyFont="1" applyFill="1" applyAlignment="1">
      <alignment horizontal="center" vertical="center" wrapText="1"/>
    </xf>
    <xf numFmtId="165" fontId="8" fillId="19" borderId="0" xfId="0" applyFont="1" applyFill="1" applyAlignment="1">
      <alignment horizontal="center" vertical="center" wrapText="1"/>
    </xf>
    <xf numFmtId="1" fontId="8" fillId="19" borderId="0" xfId="0" applyNumberFormat="1" applyFont="1" applyFill="1" applyAlignment="1">
      <alignment horizontal="center" vertical="center" wrapText="1"/>
    </xf>
    <xf numFmtId="165" fontId="8" fillId="20" borderId="0" xfId="0" applyFont="1" applyFill="1" applyAlignment="1">
      <alignment horizontal="center" vertical="center" wrapText="1"/>
    </xf>
    <xf numFmtId="1" fontId="8" fillId="20" borderId="0" xfId="0" applyNumberFormat="1" applyFont="1" applyFill="1" applyAlignment="1">
      <alignment horizontal="center" vertical="center" wrapText="1"/>
    </xf>
    <xf numFmtId="165" fontId="8" fillId="21" borderId="0" xfId="0" applyFont="1" applyFill="1" applyAlignment="1">
      <alignment horizontal="center" vertical="center" wrapText="1"/>
    </xf>
    <xf numFmtId="1" fontId="8" fillId="21" borderId="0" xfId="0" applyNumberFormat="1" applyFont="1" applyFill="1" applyAlignment="1">
      <alignment horizontal="center" vertical="center" wrapText="1"/>
    </xf>
    <xf numFmtId="165" fontId="8" fillId="22" borderId="0" xfId="0" applyFont="1" applyFill="1" applyAlignment="1">
      <alignment horizontal="center" vertical="center" wrapText="1"/>
    </xf>
    <xf numFmtId="1" fontId="8" fillId="22" borderId="0" xfId="0" applyNumberFormat="1" applyFont="1" applyFill="1" applyAlignment="1">
      <alignment horizontal="center" vertical="center" wrapText="1"/>
    </xf>
    <xf numFmtId="165" fontId="8" fillId="23" borderId="0" xfId="0" applyFont="1" applyFill="1" applyAlignment="1">
      <alignment horizontal="center" vertical="center" wrapText="1"/>
    </xf>
    <xf numFmtId="1" fontId="8" fillId="23" borderId="0" xfId="0" applyNumberFormat="1" applyFont="1" applyFill="1" applyAlignment="1">
      <alignment horizontal="center" vertical="center" wrapText="1"/>
    </xf>
    <xf numFmtId="165" fontId="8" fillId="24" borderId="0" xfId="0" applyFont="1" applyFill="1" applyAlignment="1">
      <alignment horizontal="center" vertical="center" wrapText="1"/>
    </xf>
    <xf numFmtId="1" fontId="8" fillId="24" borderId="0" xfId="0" applyNumberFormat="1" applyFont="1" applyFill="1" applyAlignment="1">
      <alignment horizontal="center" vertical="center" wrapText="1"/>
    </xf>
    <xf numFmtId="2" fontId="8" fillId="26" borderId="27" xfId="0" applyNumberFormat="1" applyFont="1" applyFill="1" applyBorder="1" applyAlignment="1">
      <alignment horizontal="center" vertical="center" wrapText="1"/>
    </xf>
    <xf numFmtId="1" fontId="8" fillId="26" borderId="27" xfId="0" applyNumberFormat="1" applyFont="1" applyFill="1" applyBorder="1" applyAlignment="1">
      <alignment horizontal="center" vertical="center" wrapText="1"/>
    </xf>
    <xf numFmtId="1" fontId="8" fillId="26" borderId="28" xfId="0" applyNumberFormat="1" applyFont="1" applyFill="1" applyBorder="1" applyAlignment="1">
      <alignment horizontal="center" vertical="center" wrapText="1"/>
    </xf>
    <xf numFmtId="165" fontId="11" fillId="0" borderId="5" xfId="0" applyFont="1" applyBorder="1" applyAlignment="1">
      <alignment vertical="center" wrapText="1"/>
    </xf>
    <xf numFmtId="165" fontId="11" fillId="0" borderId="0" xfId="0" applyFont="1" applyBorder="1" applyAlignment="1">
      <alignment vertical="center" wrapText="1"/>
    </xf>
    <xf numFmtId="165" fontId="11" fillId="5" borderId="0" xfId="0" applyFont="1" applyFill="1" applyBorder="1" applyAlignment="1">
      <alignment vertical="center" wrapText="1"/>
    </xf>
    <xf numFmtId="165" fontId="10" fillId="5" borderId="35" xfId="0" applyFont="1" applyFill="1" applyBorder="1" applyAlignment="1">
      <alignment vertical="center" wrapText="1"/>
    </xf>
    <xf numFmtId="165" fontId="10" fillId="6" borderId="35" xfId="0" applyFont="1" applyFill="1" applyBorder="1" applyAlignment="1">
      <alignment horizontal="center" vertical="center" wrapText="1"/>
    </xf>
    <xf numFmtId="165" fontId="10" fillId="7" borderId="35" xfId="0" applyFont="1" applyFill="1" applyBorder="1" applyAlignment="1">
      <alignment horizontal="center" vertical="center" wrapText="1"/>
    </xf>
    <xf numFmtId="165" fontId="10" fillId="8" borderId="35" xfId="0" applyFont="1" applyFill="1" applyBorder="1" applyAlignment="1">
      <alignment horizontal="center" vertical="center" wrapText="1"/>
    </xf>
    <xf numFmtId="165" fontId="10" fillId="9" borderId="35" xfId="0" applyFont="1" applyFill="1" applyBorder="1" applyAlignment="1">
      <alignment horizontal="center" vertical="center" wrapText="1"/>
    </xf>
    <xf numFmtId="165" fontId="10" fillId="10" borderId="35" xfId="0" applyFont="1" applyFill="1" applyBorder="1" applyAlignment="1">
      <alignment horizontal="center" vertical="center" wrapText="1"/>
    </xf>
    <xf numFmtId="165" fontId="10" fillId="11" borderId="35" xfId="0" applyFont="1" applyFill="1" applyBorder="1" applyAlignment="1">
      <alignment horizontal="center" vertical="center" wrapText="1"/>
    </xf>
    <xf numFmtId="165" fontId="10" fillId="12" borderId="35" xfId="0" applyFont="1" applyFill="1" applyBorder="1" applyAlignment="1">
      <alignment horizontal="center" vertical="center" wrapText="1"/>
    </xf>
    <xf numFmtId="165" fontId="10" fillId="13" borderId="35" xfId="0" applyFont="1" applyFill="1" applyBorder="1" applyAlignment="1">
      <alignment horizontal="center" vertical="center" wrapText="1"/>
    </xf>
    <xf numFmtId="165" fontId="10" fillId="14" borderId="35" xfId="0" applyFont="1" applyFill="1" applyBorder="1" applyAlignment="1">
      <alignment horizontal="center" vertical="center" wrapText="1"/>
    </xf>
    <xf numFmtId="165" fontId="10" fillId="15" borderId="35" xfId="0" applyFont="1" applyFill="1" applyBorder="1" applyAlignment="1">
      <alignment horizontal="center" vertical="center" wrapText="1"/>
    </xf>
    <xf numFmtId="165" fontId="10" fillId="16" borderId="35" xfId="0" applyFont="1" applyFill="1" applyBorder="1" applyAlignment="1">
      <alignment horizontal="center" vertical="center" wrapText="1"/>
    </xf>
    <xf numFmtId="165" fontId="10" fillId="17" borderId="35" xfId="0" applyFont="1" applyFill="1" applyBorder="1" applyAlignment="1">
      <alignment horizontal="center" vertical="center" wrapText="1"/>
    </xf>
    <xf numFmtId="165" fontId="10" fillId="18" borderId="35" xfId="0" applyFont="1" applyFill="1" applyBorder="1" applyAlignment="1">
      <alignment horizontal="center" vertical="center" wrapText="1"/>
    </xf>
    <xf numFmtId="165" fontId="10" fillId="19" borderId="35" xfId="0" applyFont="1" applyFill="1" applyBorder="1" applyAlignment="1">
      <alignment horizontal="center" vertical="center" wrapText="1"/>
    </xf>
    <xf numFmtId="165" fontId="10" fillId="20" borderId="35" xfId="0" applyFont="1" applyFill="1" applyBorder="1" applyAlignment="1">
      <alignment horizontal="center" vertical="center" wrapText="1"/>
    </xf>
    <xf numFmtId="165" fontId="10" fillId="21" borderId="35" xfId="0" applyFont="1" applyFill="1" applyBorder="1" applyAlignment="1">
      <alignment horizontal="center" vertical="center" wrapText="1"/>
    </xf>
    <xf numFmtId="165" fontId="10" fillId="22" borderId="35" xfId="0" applyFont="1" applyFill="1" applyBorder="1" applyAlignment="1">
      <alignment horizontal="center" vertical="center" wrapText="1"/>
    </xf>
    <xf numFmtId="165" fontId="0" fillId="23" borderId="35" xfId="0" applyFill="1" applyBorder="1" applyAlignment="1">
      <alignment horizontal="center" vertical="center" wrapText="1"/>
    </xf>
    <xf numFmtId="165" fontId="0" fillId="22" borderId="35" xfId="0" applyFill="1" applyBorder="1" applyAlignment="1">
      <alignment horizontal="center" vertical="center" wrapText="1"/>
    </xf>
    <xf numFmtId="165" fontId="0" fillId="20" borderId="35" xfId="0" applyFill="1" applyBorder="1" applyAlignment="1">
      <alignment horizontal="center" vertical="center" wrapText="1"/>
    </xf>
    <xf numFmtId="165" fontId="0" fillId="5" borderId="35" xfId="0" applyFill="1" applyBorder="1" applyAlignment="1">
      <alignment horizontal="center" vertical="center" wrapText="1"/>
    </xf>
    <xf numFmtId="165" fontId="0" fillId="19" borderId="35" xfId="0" applyFill="1" applyBorder="1" applyAlignment="1">
      <alignment horizontal="center" vertical="center" wrapText="1"/>
    </xf>
    <xf numFmtId="165" fontId="0" fillId="24" borderId="35" xfId="0" applyFill="1" applyBorder="1" applyAlignment="1">
      <alignment horizontal="center" vertical="center" wrapText="1"/>
    </xf>
    <xf numFmtId="165" fontId="12" fillId="0" borderId="0" xfId="0" applyFont="1" applyAlignment="1">
      <alignment vertical="top" wrapText="1"/>
    </xf>
    <xf numFmtId="165" fontId="12" fillId="2" borderId="0" xfId="0" applyFont="1" applyFill="1" applyAlignment="1">
      <alignment vertical="top" wrapText="1"/>
    </xf>
    <xf numFmtId="165" fontId="12" fillId="0" borderId="0" xfId="0" applyFont="1" applyAlignment="1">
      <alignment vertical="center" wrapText="1"/>
    </xf>
    <xf numFmtId="165" fontId="12" fillId="2" borderId="0" xfId="0" applyFont="1" applyFill="1" applyAlignment="1">
      <alignment vertical="center" wrapText="1"/>
    </xf>
    <xf numFmtId="17" fontId="6" fillId="3" borderId="2" xfId="0" applyNumberFormat="1" applyFont="1" applyFill="1" applyBorder="1" applyAlignment="1">
      <alignment horizontal="center" vertical="center" wrapText="1"/>
    </xf>
    <xf numFmtId="165" fontId="13" fillId="0" borderId="2" xfId="0" applyNumberFormat="1" applyFont="1" applyBorder="1" applyAlignment="1">
      <alignment horizontal="right" vertical="center" wrapText="1"/>
    </xf>
    <xf numFmtId="165" fontId="13" fillId="0" borderId="2" xfId="0" applyNumberFormat="1" applyFont="1" applyBorder="1" applyAlignment="1">
      <alignment vertical="center" wrapText="1"/>
    </xf>
    <xf numFmtId="165" fontId="13" fillId="2" borderId="2" xfId="0" applyNumberFormat="1" applyFont="1" applyFill="1" applyBorder="1" applyAlignment="1">
      <alignment horizontal="right" vertical="center" wrapText="1"/>
    </xf>
    <xf numFmtId="165" fontId="13" fillId="0" borderId="4" xfId="0" applyNumberFormat="1" applyFont="1" applyBorder="1" applyAlignment="1">
      <alignment horizontal="right" vertical="center" wrapText="1"/>
    </xf>
    <xf numFmtId="165" fontId="13" fillId="0" borderId="4" xfId="0" applyNumberFormat="1" applyFont="1" applyBorder="1" applyAlignment="1">
      <alignment vertical="center" wrapText="1"/>
    </xf>
    <xf numFmtId="165" fontId="13" fillId="0" borderId="27" xfId="0" applyNumberFormat="1" applyFont="1" applyBorder="1" applyAlignment="1">
      <alignment horizontal="right" vertical="center" wrapText="1"/>
    </xf>
    <xf numFmtId="165" fontId="13" fillId="0" borderId="27" xfId="0" applyNumberFormat="1" applyFont="1" applyBorder="1" applyAlignment="1">
      <alignment vertical="center" wrapText="1"/>
    </xf>
    <xf numFmtId="165" fontId="13" fillId="0" borderId="28" xfId="0" applyNumberFormat="1" applyFont="1" applyBorder="1" applyAlignment="1">
      <alignment vertical="center" wrapText="1"/>
    </xf>
    <xf numFmtId="165" fontId="13" fillId="0" borderId="3" xfId="0" applyNumberFormat="1" applyFont="1" applyBorder="1" applyAlignment="1">
      <alignment vertical="top" wrapText="1"/>
    </xf>
    <xf numFmtId="165" fontId="13" fillId="0" borderId="3" xfId="0" applyNumberFormat="1" applyFont="1" applyBorder="1" applyAlignment="1">
      <alignment vertical="center" wrapText="1"/>
    </xf>
    <xf numFmtId="165" fontId="13" fillId="0" borderId="4" xfId="0" applyNumberFormat="1" applyFont="1" applyBorder="1" applyAlignment="1">
      <alignment vertical="top" wrapText="1"/>
    </xf>
    <xf numFmtId="165" fontId="13" fillId="0" borderId="27" xfId="0" applyNumberFormat="1" applyFont="1" applyBorder="1" applyAlignment="1">
      <alignment vertical="top" wrapText="1"/>
    </xf>
    <xf numFmtId="165" fontId="13" fillId="0" borderId="3" xfId="0" applyNumberFormat="1" applyFont="1" applyBorder="1" applyAlignment="1">
      <alignment horizontal="right" vertical="center" wrapText="1"/>
    </xf>
    <xf numFmtId="165" fontId="13" fillId="0" borderId="3" xfId="0" applyNumberFormat="1" applyFont="1" applyBorder="1" applyAlignment="1">
      <alignment horizontal="right" vertical="center" wrapText="1"/>
    </xf>
    <xf numFmtId="165" fontId="12" fillId="2" borderId="15" xfId="0" applyNumberFormat="1" applyFont="1" applyFill="1" applyBorder="1" applyAlignment="1">
      <alignment horizontal="center" vertical="center" wrapText="1"/>
    </xf>
    <xf numFmtId="165" fontId="12" fillId="2" borderId="16" xfId="0" applyNumberFormat="1" applyFont="1" applyFill="1" applyBorder="1" applyAlignment="1">
      <alignment horizontal="center" vertical="center" wrapText="1"/>
    </xf>
    <xf numFmtId="165" fontId="13" fillId="0" borderId="4" xfId="0" applyNumberFormat="1" applyFont="1" applyBorder="1" applyAlignment="1" applyProtection="1">
      <alignment vertical="top" wrapText="1"/>
      <protection locked="0"/>
    </xf>
    <xf numFmtId="165" fontId="12" fillId="0" borderId="17" xfId="0" applyFont="1" applyBorder="1" applyAlignment="1">
      <alignment horizontal="left" vertical="center" wrapText="1"/>
    </xf>
    <xf numFmtId="165" fontId="12" fillId="0" borderId="13" xfId="0" applyFont="1" applyBorder="1" applyAlignment="1">
      <alignment horizontal="left" vertical="center" wrapText="1"/>
    </xf>
    <xf numFmtId="165" fontId="12" fillId="2" borderId="13" xfId="0" applyFont="1" applyFill="1" applyBorder="1" applyAlignment="1">
      <alignment horizontal="left" vertical="center" wrapText="1"/>
    </xf>
    <xf numFmtId="165" fontId="12" fillId="2" borderId="13" xfId="0" applyFont="1" applyFill="1" applyBorder="1" applyAlignment="1">
      <alignment horizontal="left" vertical="top" wrapText="1"/>
    </xf>
    <xf numFmtId="165" fontId="12" fillId="3" borderId="13" xfId="0" applyFont="1" applyFill="1" applyBorder="1" applyAlignment="1">
      <alignment horizontal="left" vertical="top" wrapText="1"/>
    </xf>
    <xf numFmtId="165" fontId="12" fillId="2" borderId="30" xfId="0" applyFont="1" applyFill="1" applyBorder="1" applyAlignment="1">
      <alignment horizontal="left" vertical="top" wrapText="1"/>
    </xf>
    <xf numFmtId="165" fontId="13" fillId="0" borderId="3" xfId="0" applyNumberFormat="1" applyFont="1" applyBorder="1" applyAlignment="1">
      <alignment vertical="top" wrapText="1"/>
    </xf>
    <xf numFmtId="165" fontId="13" fillId="0" borderId="4" xfId="0" applyNumberFormat="1" applyFont="1" applyBorder="1" applyAlignment="1">
      <alignment horizontal="right" vertical="center" wrapText="1"/>
    </xf>
    <xf numFmtId="164" fontId="6" fillId="0" borderId="26" xfId="0" applyNumberFormat="1" applyFont="1" applyFill="1" applyBorder="1" applyAlignment="1">
      <alignment horizontal="center" vertical="center" wrapText="1"/>
    </xf>
    <xf numFmtId="164" fontId="6" fillId="5" borderId="27" xfId="0" applyNumberFormat="1" applyFont="1" applyFill="1" applyBorder="1" applyAlignment="1">
      <alignment horizontal="center" vertical="center" wrapText="1"/>
    </xf>
    <xf numFmtId="164" fontId="6" fillId="6" borderId="27" xfId="0" applyNumberFormat="1" applyFont="1" applyFill="1" applyBorder="1" applyAlignment="1">
      <alignment horizontal="center" vertical="center" wrapText="1"/>
    </xf>
    <xf numFmtId="164" fontId="6" fillId="7" borderId="27" xfId="0" applyNumberFormat="1" applyFont="1" applyFill="1" applyBorder="1" applyAlignment="1">
      <alignment horizontal="center" vertical="center" wrapText="1"/>
    </xf>
    <xf numFmtId="164" fontId="6" fillId="8" borderId="27" xfId="0" applyNumberFormat="1" applyFont="1" applyFill="1" applyBorder="1" applyAlignment="1">
      <alignment horizontal="center" vertical="center" wrapText="1"/>
    </xf>
    <xf numFmtId="164" fontId="6" fillId="9" borderId="27" xfId="0" applyNumberFormat="1" applyFont="1" applyFill="1" applyBorder="1" applyAlignment="1">
      <alignment horizontal="center" vertical="center" wrapText="1"/>
    </xf>
    <xf numFmtId="164" fontId="6" fillId="10" borderId="27" xfId="0" applyNumberFormat="1" applyFont="1" applyFill="1" applyBorder="1" applyAlignment="1">
      <alignment horizontal="center" vertical="center" wrapText="1"/>
    </xf>
    <xf numFmtId="164" fontId="6" fillId="11" borderId="27" xfId="0" applyNumberFormat="1" applyFont="1" applyFill="1" applyBorder="1" applyAlignment="1">
      <alignment horizontal="center" vertical="center" wrapText="1"/>
    </xf>
    <xf numFmtId="164" fontId="6" fillId="12" borderId="27" xfId="0" applyNumberFormat="1" applyFont="1" applyFill="1" applyBorder="1" applyAlignment="1">
      <alignment horizontal="center" vertical="center" wrapText="1"/>
    </xf>
    <xf numFmtId="164" fontId="6" fillId="13" borderId="27" xfId="0" applyNumberFormat="1" applyFont="1" applyFill="1" applyBorder="1" applyAlignment="1">
      <alignment horizontal="center" vertical="center" wrapText="1"/>
    </xf>
    <xf numFmtId="164" fontId="6" fillId="14" borderId="27" xfId="0" applyNumberFormat="1" applyFont="1" applyFill="1" applyBorder="1" applyAlignment="1">
      <alignment horizontal="center" vertical="center" wrapText="1"/>
    </xf>
    <xf numFmtId="164" fontId="6" fillId="15" borderId="27" xfId="0" applyNumberFormat="1" applyFont="1" applyFill="1" applyBorder="1" applyAlignment="1">
      <alignment horizontal="center" vertical="center" wrapText="1"/>
    </xf>
    <xf numFmtId="164" fontId="6" fillId="16" borderId="27" xfId="0" applyNumberFormat="1" applyFont="1" applyFill="1" applyBorder="1" applyAlignment="1">
      <alignment horizontal="center" vertical="center" wrapText="1"/>
    </xf>
    <xf numFmtId="164" fontId="6" fillId="17" borderId="27" xfId="0" applyNumberFormat="1" applyFont="1" applyFill="1" applyBorder="1" applyAlignment="1">
      <alignment horizontal="center" vertical="center" wrapText="1"/>
    </xf>
    <xf numFmtId="164" fontId="6" fillId="18" borderId="27" xfId="0" applyNumberFormat="1" applyFont="1" applyFill="1" applyBorder="1" applyAlignment="1">
      <alignment horizontal="center" vertical="center" wrapText="1"/>
    </xf>
    <xf numFmtId="164" fontId="6" fillId="19" borderId="27" xfId="0" applyNumberFormat="1" applyFont="1" applyFill="1" applyBorder="1" applyAlignment="1">
      <alignment horizontal="center" vertical="center" wrapText="1"/>
    </xf>
    <xf numFmtId="164" fontId="6" fillId="20" borderId="27" xfId="0" applyNumberFormat="1" applyFont="1" applyFill="1" applyBorder="1" applyAlignment="1">
      <alignment horizontal="center" vertical="center" wrapText="1"/>
    </xf>
    <xf numFmtId="164" fontId="6" fillId="21" borderId="27" xfId="0" applyNumberFormat="1" applyFont="1" applyFill="1" applyBorder="1" applyAlignment="1">
      <alignment horizontal="center" vertical="center" wrapText="1"/>
    </xf>
    <xf numFmtId="164" fontId="6" fillId="22" borderId="27" xfId="0" applyNumberFormat="1" applyFont="1" applyFill="1" applyBorder="1" applyAlignment="1">
      <alignment horizontal="center" vertical="center" wrapText="1"/>
    </xf>
    <xf numFmtId="164" fontId="6" fillId="23" borderId="27" xfId="0" applyNumberFormat="1" applyFont="1" applyFill="1" applyBorder="1" applyAlignment="1">
      <alignment horizontal="center" vertical="center" wrapText="1"/>
    </xf>
    <xf numFmtId="164" fontId="6" fillId="24" borderId="27" xfId="0" applyNumberFormat="1" applyFont="1" applyFill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164" fontId="7" fillId="0" borderId="8" xfId="0" applyNumberFormat="1" applyFont="1" applyBorder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 wrapText="1"/>
    </xf>
    <xf numFmtId="164" fontId="7" fillId="0" borderId="8" xfId="0" quotePrefix="1" applyNumberFormat="1" applyFont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 wrapText="1"/>
    </xf>
    <xf numFmtId="164" fontId="7" fillId="0" borderId="8" xfId="0" applyNumberFormat="1" applyFont="1" applyFill="1" applyBorder="1" applyAlignment="1">
      <alignment horizontal="center" vertical="center" wrapText="1"/>
    </xf>
    <xf numFmtId="164" fontId="7" fillId="0" borderId="18" xfId="0" quotePrefix="1" applyNumberFormat="1" applyFont="1" applyFill="1" applyBorder="1" applyAlignment="1">
      <alignment horizontal="center" vertical="center" wrapText="1"/>
    </xf>
    <xf numFmtId="164" fontId="12" fillId="2" borderId="14" xfId="0" applyNumberFormat="1" applyFont="1" applyFill="1" applyBorder="1" applyAlignment="1">
      <alignment horizontal="center" vertical="center" wrapText="1"/>
    </xf>
    <xf numFmtId="164" fontId="12" fillId="2" borderId="16" xfId="0" applyNumberFormat="1" applyFont="1" applyFill="1" applyBorder="1" applyAlignment="1">
      <alignment horizontal="center" vertical="center" wrapText="1"/>
    </xf>
    <xf numFmtId="164" fontId="12" fillId="2" borderId="57" xfId="0" applyNumberFormat="1" applyFont="1" applyFill="1" applyBorder="1" applyAlignment="1">
      <alignment horizontal="center" vertical="center" wrapText="1"/>
    </xf>
    <xf numFmtId="164" fontId="12" fillId="2" borderId="15" xfId="0" applyNumberFormat="1" applyFont="1" applyFill="1" applyBorder="1" applyAlignment="1">
      <alignment horizontal="center" vertical="center" wrapText="1"/>
    </xf>
    <xf numFmtId="164" fontId="12" fillId="0" borderId="9" xfId="0" applyNumberFormat="1" applyFont="1" applyBorder="1" applyAlignment="1">
      <alignment horizontal="center" vertical="center" wrapText="1"/>
    </xf>
    <xf numFmtId="164" fontId="12" fillId="0" borderId="1" xfId="0" applyNumberFormat="1" applyFont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top" wrapText="1"/>
    </xf>
    <xf numFmtId="164" fontId="12" fillId="3" borderId="1" xfId="0" applyNumberFormat="1" applyFont="1" applyFill="1" applyBorder="1" applyAlignment="1">
      <alignment horizontal="center" vertical="top" wrapText="1"/>
    </xf>
    <xf numFmtId="164" fontId="12" fillId="2" borderId="8" xfId="0" applyNumberFormat="1" applyFont="1" applyFill="1" applyBorder="1" applyAlignment="1">
      <alignment horizontal="center" vertical="top" wrapText="1"/>
    </xf>
    <xf numFmtId="164" fontId="13" fillId="0" borderId="3" xfId="0" applyNumberFormat="1" applyFont="1" applyBorder="1" applyAlignment="1">
      <alignment horizontal="right" vertical="center" wrapText="1"/>
    </xf>
    <xf numFmtId="164" fontId="13" fillId="0" borderId="27" xfId="0" applyNumberFormat="1" applyFont="1" applyBorder="1" applyAlignment="1">
      <alignment horizontal="right" vertical="center" wrapText="1"/>
    </xf>
    <xf numFmtId="164" fontId="13" fillId="0" borderId="3" xfId="0" applyNumberFormat="1" applyFont="1" applyBorder="1" applyAlignment="1">
      <alignment vertical="top" wrapText="1"/>
    </xf>
    <xf numFmtId="164" fontId="13" fillId="0" borderId="2" xfId="0" applyNumberFormat="1" applyFont="1" applyBorder="1" applyAlignment="1">
      <alignment horizontal="right" vertical="center" wrapText="1"/>
    </xf>
    <xf numFmtId="164" fontId="13" fillId="0" borderId="27" xfId="0" applyNumberFormat="1" applyFont="1" applyBorder="1" applyAlignment="1">
      <alignment vertical="top" wrapText="1"/>
    </xf>
    <xf numFmtId="164" fontId="12" fillId="0" borderId="0" xfId="0" applyNumberFormat="1" applyFont="1" applyAlignment="1">
      <alignment vertical="top" wrapText="1"/>
    </xf>
    <xf numFmtId="1" fontId="9" fillId="0" borderId="11" xfId="0" applyNumberFormat="1" applyFont="1" applyBorder="1" applyAlignment="1">
      <alignment horizontal="center" vertical="center"/>
    </xf>
    <xf numFmtId="164" fontId="17" fillId="0" borderId="2" xfId="0" applyNumberFormat="1" applyFont="1" applyBorder="1" applyAlignment="1" applyProtection="1">
      <alignment horizontal="center"/>
    </xf>
    <xf numFmtId="164" fontId="0" fillId="0" borderId="2" xfId="0" applyNumberFormat="1" applyBorder="1" applyAlignment="1" applyProtection="1">
      <alignment horizontal="center"/>
    </xf>
    <xf numFmtId="165" fontId="0" fillId="0" borderId="2" xfId="0" applyBorder="1" applyAlignment="1" applyProtection="1">
      <alignment horizontal="right"/>
    </xf>
    <xf numFmtId="165" fontId="0" fillId="0" borderId="2" xfId="0" applyBorder="1" applyAlignment="1" applyProtection="1">
      <alignment horizontal="center"/>
    </xf>
    <xf numFmtId="164" fontId="13" fillId="0" borderId="4" xfId="0" applyNumberFormat="1" applyFont="1" applyBorder="1" applyAlignment="1" applyProtection="1">
      <alignment vertical="top" wrapText="1"/>
      <protection locked="0"/>
    </xf>
    <xf numFmtId="164" fontId="13" fillId="2" borderId="2" xfId="0" applyNumberFormat="1" applyFont="1" applyFill="1" applyBorder="1" applyAlignment="1">
      <alignment horizontal="right" vertical="center" wrapText="1"/>
    </xf>
    <xf numFmtId="164" fontId="13" fillId="0" borderId="4" xfId="0" applyNumberFormat="1" applyFont="1" applyBorder="1" applyAlignment="1">
      <alignment horizontal="right" vertical="center" wrapText="1"/>
    </xf>
    <xf numFmtId="165" fontId="13" fillId="0" borderId="55" xfId="0" applyNumberFormat="1" applyFont="1" applyBorder="1" applyAlignment="1" applyProtection="1">
      <alignment horizontal="right" vertical="center" wrapText="1"/>
    </xf>
    <xf numFmtId="165" fontId="13" fillId="0" borderId="54" xfId="0" applyNumberFormat="1" applyFont="1" applyBorder="1" applyAlignment="1" applyProtection="1">
      <alignment horizontal="right" vertical="center" wrapText="1"/>
    </xf>
    <xf numFmtId="165" fontId="13" fillId="2" borderId="54" xfId="0" applyNumberFormat="1" applyFont="1" applyFill="1" applyBorder="1" applyAlignment="1" applyProtection="1">
      <alignment horizontal="right" vertical="center" wrapText="1"/>
    </xf>
    <xf numFmtId="165" fontId="13" fillId="2" borderId="56" xfId="0" applyNumberFormat="1" applyFont="1" applyFill="1" applyBorder="1" applyAlignment="1" applyProtection="1">
      <alignment horizontal="right" vertical="center" wrapText="1"/>
    </xf>
    <xf numFmtId="165" fontId="13" fillId="0" borderId="33" xfId="0" applyNumberFormat="1" applyFont="1" applyBorder="1" applyAlignment="1" applyProtection="1">
      <alignment horizontal="right" vertical="center" wrapText="1"/>
    </xf>
    <xf numFmtId="165" fontId="13" fillId="0" borderId="55" xfId="0" applyNumberFormat="1" applyFont="1" applyBorder="1" applyAlignment="1" applyProtection="1">
      <alignment vertical="top" wrapText="1"/>
    </xf>
    <xf numFmtId="165" fontId="13" fillId="0" borderId="56" xfId="0" applyNumberFormat="1" applyFont="1" applyBorder="1" applyAlignment="1" applyProtection="1">
      <alignment vertical="top" wrapText="1"/>
    </xf>
    <xf numFmtId="165" fontId="13" fillId="0" borderId="33" xfId="0" applyNumberFormat="1" applyFont="1" applyBorder="1" applyAlignment="1" applyProtection="1">
      <alignment vertical="top" wrapText="1"/>
    </xf>
    <xf numFmtId="165" fontId="0" fillId="0" borderId="2" xfId="0" applyNumberFormat="1" applyBorder="1" applyAlignment="1" applyProtection="1">
      <alignment horizontal="center"/>
    </xf>
    <xf numFmtId="165" fontId="13" fillId="0" borderId="3" xfId="0" applyNumberFormat="1" applyFont="1" applyBorder="1" applyAlignment="1" applyProtection="1">
      <alignment horizontal="right" vertical="center" wrapText="1"/>
    </xf>
    <xf numFmtId="1" fontId="16" fillId="0" borderId="2" xfId="0" applyNumberFormat="1" applyFont="1" applyBorder="1" applyAlignment="1">
      <alignment horizontal="center" vertical="center"/>
    </xf>
    <xf numFmtId="1" fontId="9" fillId="0" borderId="60" xfId="0" applyNumberFormat="1" applyFont="1" applyBorder="1" applyAlignment="1">
      <alignment horizontal="center" vertical="center"/>
    </xf>
    <xf numFmtId="165" fontId="3" fillId="0" borderId="5" xfId="0" applyFont="1" applyBorder="1" applyAlignment="1" applyProtection="1">
      <alignment horizontal="center" vertical="center" wrapText="1"/>
      <protection locked="0"/>
    </xf>
    <xf numFmtId="165" fontId="3" fillId="0" borderId="0" xfId="0" applyFont="1" applyBorder="1" applyAlignment="1" applyProtection="1">
      <alignment horizontal="center" vertical="center" wrapText="1"/>
      <protection locked="0"/>
    </xf>
    <xf numFmtId="165" fontId="9" fillId="0" borderId="2" xfId="0" quotePrefix="1" applyFont="1" applyBorder="1" applyAlignment="1">
      <alignment vertical="center" wrapText="1"/>
    </xf>
    <xf numFmtId="2" fontId="16" fillId="2" borderId="2" xfId="0" applyNumberFormat="1" applyFont="1" applyFill="1" applyBorder="1" applyAlignment="1" applyProtection="1">
      <alignment horizontal="center" vertical="center" wrapText="1"/>
    </xf>
    <xf numFmtId="2" fontId="16" fillId="3" borderId="2" xfId="0" applyNumberFormat="1" applyFont="1" applyFill="1" applyBorder="1" applyAlignment="1" applyProtection="1">
      <alignment horizontal="center" vertical="center" wrapText="1"/>
      <protection locked="0"/>
    </xf>
    <xf numFmtId="2" fontId="16" fillId="2" borderId="2" xfId="0" applyNumberFormat="1" applyFont="1" applyFill="1" applyBorder="1" applyAlignment="1">
      <alignment horizontal="center" vertical="center" wrapText="1"/>
    </xf>
    <xf numFmtId="1" fontId="16" fillId="3" borderId="2" xfId="0" applyNumberFormat="1" applyFont="1" applyFill="1" applyBorder="1" applyAlignment="1">
      <alignment horizontal="center" vertical="center" wrapText="1"/>
    </xf>
    <xf numFmtId="2" fontId="16" fillId="2" borderId="4" xfId="0" applyNumberFormat="1" applyFont="1" applyFill="1" applyBorder="1" applyAlignment="1" applyProtection="1">
      <alignment horizontal="center" vertical="center" wrapText="1"/>
    </xf>
    <xf numFmtId="2" fontId="16" fillId="3" borderId="4" xfId="0" applyNumberFormat="1" applyFont="1" applyFill="1" applyBorder="1" applyAlignment="1" applyProtection="1">
      <alignment horizontal="center" vertical="center" wrapText="1"/>
      <protection locked="0"/>
    </xf>
    <xf numFmtId="1" fontId="16" fillId="3" borderId="4" xfId="0" applyNumberFormat="1" applyFont="1" applyFill="1" applyBorder="1" applyAlignment="1">
      <alignment horizontal="center" vertical="center" wrapText="1"/>
    </xf>
    <xf numFmtId="165" fontId="9" fillId="0" borderId="9" xfId="0" quotePrefix="1" applyNumberFormat="1" applyFont="1" applyBorder="1" applyAlignment="1">
      <alignment horizontal="center" vertical="center" wrapText="1"/>
    </xf>
    <xf numFmtId="1" fontId="16" fillId="3" borderId="2" xfId="0" applyNumberFormat="1" applyFont="1" applyFill="1" applyBorder="1" applyAlignment="1" applyProtection="1">
      <alignment horizontal="center" vertical="center" wrapText="1"/>
      <protection locked="0"/>
    </xf>
    <xf numFmtId="2" fontId="9" fillId="2" borderId="7" xfId="0" applyNumberFormat="1" applyFont="1" applyFill="1" applyBorder="1" applyAlignment="1">
      <alignment horizontal="center" vertical="center" wrapText="1"/>
    </xf>
    <xf numFmtId="2" fontId="9" fillId="0" borderId="27" xfId="0" applyNumberFormat="1" applyFont="1" applyBorder="1" applyAlignment="1">
      <alignment horizontal="center" vertical="center" wrapText="1"/>
    </xf>
    <xf numFmtId="2" fontId="16" fillId="2" borderId="2" xfId="0" applyNumberFormat="1" applyFont="1" applyFill="1" applyBorder="1" applyAlignment="1" applyProtection="1">
      <alignment horizontal="center" vertical="center" wrapText="1"/>
      <protection locked="0"/>
    </xf>
    <xf numFmtId="165" fontId="16" fillId="0" borderId="2" xfId="0" applyFont="1" applyBorder="1" applyAlignment="1">
      <alignment horizontal="left" vertical="center" wrapText="1"/>
    </xf>
    <xf numFmtId="165" fontId="16" fillId="0" borderId="2" xfId="0" quotePrefix="1" applyFont="1" applyBorder="1" applyAlignment="1">
      <alignment horizontal="left" vertical="center" wrapText="1"/>
    </xf>
    <xf numFmtId="165" fontId="4" fillId="0" borderId="10" xfId="0" applyFont="1" applyBorder="1" applyAlignment="1">
      <alignment horizontal="center" vertical="center" wrapText="1"/>
    </xf>
    <xf numFmtId="165" fontId="4" fillId="0" borderId="11" xfId="0" applyFont="1" applyBorder="1" applyAlignment="1">
      <alignment horizontal="center" vertical="center" wrapText="1"/>
    </xf>
    <xf numFmtId="165" fontId="4" fillId="0" borderId="11" xfId="0" applyFont="1" applyBorder="1" applyAlignment="1" applyProtection="1">
      <alignment horizontal="center" vertical="center" wrapText="1"/>
      <protection locked="0"/>
    </xf>
    <xf numFmtId="165" fontId="4" fillId="0" borderId="11" xfId="0" quotePrefix="1" applyFont="1" applyBorder="1" applyAlignment="1">
      <alignment horizontal="center" vertical="center" wrapText="1"/>
    </xf>
    <xf numFmtId="165" fontId="4" fillId="0" borderId="12" xfId="0" quotePrefix="1" applyFont="1" applyBorder="1" applyAlignment="1">
      <alignment horizontal="center" vertical="center" wrapText="1"/>
    </xf>
    <xf numFmtId="165" fontId="16" fillId="0" borderId="3" xfId="0" quotePrefix="1" applyFont="1" applyBorder="1" applyAlignment="1">
      <alignment horizontal="left" vertical="center" wrapText="1"/>
    </xf>
    <xf numFmtId="2" fontId="16" fillId="2" borderId="3" xfId="0" applyNumberFormat="1" applyFont="1" applyFill="1" applyBorder="1" applyAlignment="1" applyProtection="1">
      <alignment horizontal="center" vertical="center" wrapText="1"/>
    </xf>
    <xf numFmtId="2" fontId="16" fillId="2" borderId="3" xfId="0" applyNumberFormat="1" applyFont="1" applyFill="1" applyBorder="1" applyAlignment="1" applyProtection="1">
      <alignment horizontal="center" vertical="center" wrapText="1"/>
      <protection locked="0"/>
    </xf>
    <xf numFmtId="2" fontId="16" fillId="2" borderId="3" xfId="0" applyNumberFormat="1" applyFont="1" applyFill="1" applyBorder="1" applyAlignment="1">
      <alignment horizontal="center" vertical="center" wrapText="1"/>
    </xf>
    <xf numFmtId="1" fontId="16" fillId="2" borderId="3" xfId="0" applyNumberFormat="1" applyFont="1" applyFill="1" applyBorder="1" applyAlignment="1">
      <alignment horizontal="center" vertical="center" wrapText="1"/>
    </xf>
    <xf numFmtId="2" fontId="9" fillId="2" borderId="17" xfId="0" applyNumberFormat="1" applyFont="1" applyFill="1" applyBorder="1" applyAlignment="1">
      <alignment horizontal="center" vertical="center" wrapText="1"/>
    </xf>
    <xf numFmtId="2" fontId="9" fillId="2" borderId="13" xfId="0" applyNumberFormat="1" applyFont="1" applyFill="1" applyBorder="1" applyAlignment="1">
      <alignment horizontal="center" vertical="center" wrapText="1"/>
    </xf>
    <xf numFmtId="165" fontId="16" fillId="0" borderId="4" xfId="0" quotePrefix="1" applyFont="1" applyBorder="1" applyAlignment="1">
      <alignment horizontal="left" vertical="center" wrapText="1"/>
    </xf>
    <xf numFmtId="2" fontId="16" fillId="2" borderId="4" xfId="0" applyNumberFormat="1" applyFont="1" applyFill="1" applyBorder="1" applyAlignment="1" applyProtection="1">
      <alignment horizontal="center" vertical="center" wrapText="1"/>
      <protection locked="0"/>
    </xf>
    <xf numFmtId="2" fontId="9" fillId="2" borderId="30" xfId="0" applyNumberFormat="1" applyFont="1" applyFill="1" applyBorder="1" applyAlignment="1">
      <alignment horizontal="center" vertical="center" wrapText="1"/>
    </xf>
    <xf numFmtId="165" fontId="16" fillId="0" borderId="4" xfId="0" applyFont="1" applyBorder="1" applyAlignment="1">
      <alignment horizontal="left" vertical="center" wrapText="1"/>
    </xf>
    <xf numFmtId="2" fontId="9" fillId="0" borderId="6" xfId="0" applyNumberFormat="1" applyFont="1" applyBorder="1" applyAlignment="1">
      <alignment horizontal="center" vertical="center" wrapText="1"/>
    </xf>
    <xf numFmtId="2" fontId="9" fillId="0" borderId="4" xfId="0" applyNumberFormat="1" applyFont="1" applyBorder="1" applyAlignment="1" applyProtection="1">
      <alignment horizontal="center" vertical="center" wrapText="1"/>
      <protection locked="0"/>
    </xf>
    <xf numFmtId="2" fontId="9" fillId="0" borderId="60" xfId="0" applyNumberFormat="1" applyFont="1" applyBorder="1" applyAlignment="1">
      <alignment horizontal="center" vertical="center" wrapText="1"/>
    </xf>
    <xf numFmtId="2" fontId="9" fillId="0" borderId="67" xfId="0" applyNumberFormat="1" applyFont="1" applyBorder="1" applyAlignment="1">
      <alignment horizontal="center" vertical="center" wrapText="1"/>
    </xf>
    <xf numFmtId="2" fontId="9" fillId="2" borderId="38" xfId="0" applyNumberFormat="1" applyFont="1" applyFill="1" applyBorder="1" applyAlignment="1">
      <alignment horizontal="center" vertical="center" wrapText="1"/>
    </xf>
    <xf numFmtId="2" fontId="9" fillId="2" borderId="21" xfId="0" applyNumberFormat="1" applyFont="1" applyFill="1" applyBorder="1" applyAlignment="1">
      <alignment horizontal="center" vertical="center" wrapText="1"/>
    </xf>
    <xf numFmtId="1" fontId="16" fillId="2" borderId="6" xfId="0" applyNumberFormat="1" applyFont="1" applyFill="1" applyBorder="1" applyAlignment="1">
      <alignment horizontal="center" vertical="center" wrapText="1"/>
    </xf>
    <xf numFmtId="2" fontId="9" fillId="2" borderId="42" xfId="0" applyNumberFormat="1" applyFont="1" applyFill="1" applyBorder="1" applyAlignment="1">
      <alignment horizontal="center" vertical="center" wrapText="1"/>
    </xf>
    <xf numFmtId="2" fontId="9" fillId="2" borderId="20" xfId="0" applyNumberFormat="1" applyFont="1" applyFill="1" applyBorder="1" applyAlignment="1">
      <alignment horizontal="center" vertical="center" wrapText="1"/>
    </xf>
    <xf numFmtId="1" fontId="16" fillId="2" borderId="26" xfId="0" applyNumberFormat="1" applyFont="1" applyFill="1" applyBorder="1" applyAlignment="1">
      <alignment horizontal="center" vertical="center" wrapText="1"/>
    </xf>
    <xf numFmtId="1" fontId="16" fillId="2" borderId="28" xfId="0" applyNumberFormat="1" applyFont="1" applyFill="1" applyBorder="1" applyAlignment="1">
      <alignment horizontal="center" vertical="center" wrapText="1"/>
    </xf>
    <xf numFmtId="1" fontId="16" fillId="2" borderId="29" xfId="0" applyNumberFormat="1" applyFont="1" applyFill="1" applyBorder="1" applyAlignment="1">
      <alignment horizontal="center" vertical="center" wrapText="1"/>
    </xf>
    <xf numFmtId="1" fontId="16" fillId="2" borderId="31" xfId="0" applyNumberFormat="1" applyFont="1" applyFill="1" applyBorder="1" applyAlignment="1">
      <alignment horizontal="center" vertical="center" wrapText="1"/>
    </xf>
    <xf numFmtId="2" fontId="9" fillId="2" borderId="59" xfId="0" applyNumberFormat="1" applyFont="1" applyFill="1" applyBorder="1" applyAlignment="1">
      <alignment horizontal="center" vertical="center" wrapText="1"/>
    </xf>
    <xf numFmtId="1" fontId="16" fillId="2" borderId="14" xfId="0" applyNumberFormat="1" applyFont="1" applyFill="1" applyBorder="1" applyAlignment="1">
      <alignment horizontal="center" vertical="center" wrapText="1"/>
    </xf>
    <xf numFmtId="1" fontId="16" fillId="2" borderId="16" xfId="0" applyNumberFormat="1" applyFont="1" applyFill="1" applyBorder="1" applyAlignment="1">
      <alignment horizontal="center" vertical="center" wrapText="1"/>
    </xf>
    <xf numFmtId="165" fontId="19" fillId="0" borderId="2" xfId="0" quotePrefix="1" applyFont="1" applyFill="1" applyBorder="1" applyAlignment="1">
      <alignment horizontal="left" vertical="center" wrapText="1"/>
    </xf>
    <xf numFmtId="165" fontId="19" fillId="0" borderId="2" xfId="0" applyFont="1" applyFill="1" applyBorder="1" applyAlignment="1">
      <alignment horizontal="left" vertical="center" wrapText="1"/>
    </xf>
    <xf numFmtId="165" fontId="19" fillId="0" borderId="2" xfId="0" applyFont="1" applyFill="1" applyBorder="1" applyAlignment="1" applyProtection="1">
      <alignment horizontal="left" vertical="center" wrapText="1"/>
    </xf>
    <xf numFmtId="165" fontId="19" fillId="0" borderId="2" xfId="0" quotePrefix="1" applyFont="1" applyFill="1" applyBorder="1" applyAlignment="1" applyProtection="1">
      <alignment horizontal="left" vertical="center" wrapText="1"/>
    </xf>
    <xf numFmtId="165" fontId="19" fillId="0" borderId="2" xfId="0" quotePrefix="1" applyFont="1" applyFill="1" applyBorder="1" applyAlignment="1" applyProtection="1">
      <alignment horizontal="left" vertical="center" wrapText="1"/>
      <protection locked="0"/>
    </xf>
    <xf numFmtId="165" fontId="19" fillId="0" borderId="2" xfId="0" quotePrefix="1" applyFont="1" applyFill="1" applyBorder="1" applyAlignment="1" applyProtection="1">
      <alignment horizontal="left" wrapText="1"/>
    </xf>
    <xf numFmtId="165" fontId="19" fillId="0" borderId="2" xfId="0" applyFont="1" applyBorder="1" applyAlignment="1">
      <alignment horizontal="left" vertical="center" wrapText="1"/>
    </xf>
    <xf numFmtId="165" fontId="19" fillId="0" borderId="2" xfId="0" quotePrefix="1" applyFont="1" applyBorder="1" applyAlignment="1">
      <alignment horizontal="left" vertical="center" wrapText="1"/>
    </xf>
    <xf numFmtId="49" fontId="19" fillId="0" borderId="2" xfId="0" quotePrefix="1" applyNumberFormat="1" applyFont="1" applyBorder="1" applyAlignment="1">
      <alignment horizontal="left" vertical="center" wrapText="1"/>
    </xf>
    <xf numFmtId="165" fontId="9" fillId="0" borderId="2" xfId="0" applyFont="1" applyBorder="1" applyAlignment="1">
      <alignment horizontal="center" vertical="top"/>
    </xf>
    <xf numFmtId="1" fontId="19" fillId="0" borderId="2" xfId="0" applyNumberFormat="1" applyFont="1" applyBorder="1" applyAlignment="1">
      <alignment horizontal="center" vertical="center"/>
    </xf>
    <xf numFmtId="165" fontId="0" fillId="0" borderId="2" xfId="0" applyBorder="1" applyAlignment="1">
      <alignment horizontal="center" vertical="center" wrapText="1"/>
    </xf>
    <xf numFmtId="1" fontId="3" fillId="0" borderId="2" xfId="0" applyNumberFormat="1" applyFont="1" applyBorder="1" applyAlignment="1">
      <alignment horizontal="center" vertical="center"/>
    </xf>
    <xf numFmtId="165" fontId="7" fillId="0" borderId="2" xfId="0" applyFont="1" applyBorder="1" applyAlignment="1">
      <alignment horizontal="center" vertical="center" wrapText="1"/>
    </xf>
    <xf numFmtId="165" fontId="19" fillId="0" borderId="2" xfId="0" quotePrefix="1" applyFont="1" applyBorder="1" applyAlignment="1">
      <alignment horizontal="left" vertical="center"/>
    </xf>
    <xf numFmtId="165" fontId="20" fillId="0" borderId="2" xfId="0" applyFont="1" applyBorder="1" applyAlignment="1">
      <alignment horizontal="left" vertical="top"/>
    </xf>
    <xf numFmtId="165" fontId="22" fillId="0" borderId="2" xfId="0" applyFont="1" applyBorder="1" applyAlignment="1">
      <alignment horizontal="center"/>
    </xf>
    <xf numFmtId="165" fontId="22" fillId="0" borderId="2" xfId="0" applyFont="1" applyBorder="1"/>
    <xf numFmtId="165" fontId="21" fillId="0" borderId="2" xfId="0" applyFont="1" applyBorder="1" applyAlignment="1">
      <alignment horizontal="center"/>
    </xf>
    <xf numFmtId="165" fontId="21" fillId="0" borderId="2" xfId="0" applyFont="1" applyBorder="1"/>
    <xf numFmtId="165" fontId="20" fillId="0" borderId="0" xfId="0" applyFont="1" applyAlignment="1">
      <alignment horizontal="left" vertical="top"/>
    </xf>
    <xf numFmtId="165" fontId="22" fillId="0" borderId="61" xfId="0" applyFont="1" applyBorder="1" applyAlignment="1">
      <alignment horizontal="left" vertical="top"/>
    </xf>
    <xf numFmtId="165" fontId="22" fillId="0" borderId="66" xfId="0" applyFont="1" applyBorder="1" applyAlignment="1">
      <alignment horizontal="left"/>
    </xf>
    <xf numFmtId="1" fontId="19" fillId="0" borderId="2" xfId="0" applyNumberFormat="1" applyFont="1" applyBorder="1" applyAlignment="1">
      <alignment horizontal="center" vertical="center"/>
    </xf>
    <xf numFmtId="1" fontId="19" fillId="0" borderId="2" xfId="0" applyNumberFormat="1" applyFont="1" applyBorder="1" applyAlignment="1">
      <alignment horizontal="center" vertical="center"/>
    </xf>
    <xf numFmtId="2" fontId="16" fillId="0" borderId="2" xfId="0" applyNumberFormat="1" applyFont="1" applyBorder="1" applyAlignment="1">
      <alignment horizontal="center" vertical="center"/>
    </xf>
    <xf numFmtId="165" fontId="5" fillId="0" borderId="70" xfId="0" applyFont="1" applyBorder="1" applyAlignment="1">
      <alignment horizontal="left" vertical="top"/>
    </xf>
    <xf numFmtId="165" fontId="19" fillId="0" borderId="4" xfId="0" applyFont="1" applyBorder="1" applyAlignment="1">
      <alignment horizontal="center" vertical="top" wrapText="1"/>
    </xf>
    <xf numFmtId="165" fontId="19" fillId="0" borderId="6" xfId="0" applyFont="1" applyBorder="1" applyAlignment="1">
      <alignment horizontal="center" vertical="top" wrapText="1"/>
    </xf>
    <xf numFmtId="164" fontId="19" fillId="0" borderId="2" xfId="0" applyNumberFormat="1" applyFont="1" applyFill="1" applyBorder="1" applyAlignment="1" applyProtection="1">
      <alignment horizontal="left" vertical="center" wrapText="1"/>
    </xf>
    <xf numFmtId="164" fontId="16" fillId="0" borderId="2" xfId="0" applyNumberFormat="1" applyFont="1" applyBorder="1" applyAlignment="1">
      <alignment horizontal="center" vertical="center"/>
    </xf>
    <xf numFmtId="164" fontId="19" fillId="0" borderId="2" xfId="0" quotePrefix="1" applyNumberFormat="1" applyFont="1" applyFill="1" applyBorder="1" applyAlignment="1" applyProtection="1">
      <alignment horizontal="left" vertical="center" wrapText="1"/>
    </xf>
    <xf numFmtId="164" fontId="5" fillId="0" borderId="2" xfId="0" quotePrefix="1" applyNumberFormat="1" applyFont="1" applyFill="1" applyBorder="1" applyAlignment="1">
      <alignment horizontal="right" vertical="center" wrapText="1"/>
    </xf>
    <xf numFmtId="164" fontId="5" fillId="0" borderId="2" xfId="0" quotePrefix="1" applyNumberFormat="1" applyFont="1" applyFill="1" applyBorder="1" applyAlignment="1">
      <alignment horizontal="left" vertical="center" wrapText="1"/>
    </xf>
    <xf numFmtId="164" fontId="5" fillId="0" borderId="2" xfId="0" applyNumberFormat="1" applyFont="1" applyFill="1" applyBorder="1" applyAlignment="1">
      <alignment horizontal="left" vertical="center" wrapText="1"/>
    </xf>
    <xf numFmtId="164" fontId="19" fillId="0" borderId="2" xfId="0" quotePrefix="1" applyNumberFormat="1" applyFont="1" applyFill="1" applyBorder="1" applyAlignment="1" applyProtection="1">
      <alignment horizontal="left" wrapText="1"/>
    </xf>
    <xf numFmtId="164" fontId="5" fillId="0" borderId="2" xfId="0" quotePrefix="1" applyNumberFormat="1" applyFont="1" applyBorder="1" applyAlignment="1">
      <alignment horizontal="center" vertical="center" wrapText="1"/>
    </xf>
    <xf numFmtId="164" fontId="19" fillId="0" borderId="2" xfId="0" quotePrefix="1" applyNumberFormat="1" applyFont="1" applyFill="1" applyBorder="1" applyAlignment="1">
      <alignment horizontal="left" vertical="center" wrapText="1"/>
    </xf>
    <xf numFmtId="164" fontId="19" fillId="0" borderId="2" xfId="0" applyNumberFormat="1" applyFont="1" applyFill="1" applyBorder="1" applyAlignment="1">
      <alignment horizontal="left" vertical="center" wrapText="1"/>
    </xf>
    <xf numFmtId="164" fontId="19" fillId="0" borderId="2" xfId="0" quotePrefix="1" applyNumberFormat="1" applyFont="1" applyBorder="1" applyAlignment="1">
      <alignment horizontal="left" vertical="center" wrapText="1"/>
    </xf>
    <xf numFmtId="164" fontId="19" fillId="0" borderId="2" xfId="0" applyNumberFormat="1" applyFont="1" applyBorder="1" applyAlignment="1">
      <alignment horizontal="left" vertical="center" wrapText="1"/>
    </xf>
    <xf numFmtId="164" fontId="5" fillId="0" borderId="54" xfId="0" quotePrefix="1" applyNumberFormat="1" applyFont="1" applyFill="1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 wrapText="1"/>
    </xf>
    <xf numFmtId="164" fontId="16" fillId="0" borderId="2" xfId="0" applyNumberFormat="1" applyFont="1" applyBorder="1" applyAlignment="1">
      <alignment horizontal="center" vertical="center" wrapText="1"/>
    </xf>
    <xf numFmtId="165" fontId="19" fillId="0" borderId="2" xfId="0" quotePrefix="1" applyFont="1" applyFill="1" applyBorder="1" applyAlignment="1" applyProtection="1">
      <alignment horizontal="left" vertical="top" wrapText="1"/>
    </xf>
    <xf numFmtId="1" fontId="16" fillId="0" borderId="2" xfId="0" applyNumberFormat="1" applyFont="1" applyBorder="1" applyAlignment="1">
      <alignment horizontal="center" vertical="top"/>
    </xf>
    <xf numFmtId="165" fontId="19" fillId="0" borderId="2" xfId="0" applyFont="1" applyFill="1" applyBorder="1" applyAlignment="1">
      <alignment horizontal="left" vertical="top" wrapText="1"/>
    </xf>
    <xf numFmtId="165" fontId="19" fillId="0" borderId="2" xfId="0" applyFont="1" applyFill="1" applyBorder="1" applyAlignment="1" applyProtection="1">
      <alignment horizontal="left" vertical="top" wrapText="1"/>
    </xf>
    <xf numFmtId="165" fontId="19" fillId="0" borderId="2" xfId="0" quotePrefix="1" applyFont="1" applyFill="1" applyBorder="1" applyAlignment="1">
      <alignment horizontal="left" vertical="top" wrapText="1"/>
    </xf>
    <xf numFmtId="165" fontId="19" fillId="0" borderId="2" xfId="0" quotePrefix="1" applyFont="1" applyFill="1" applyBorder="1" applyAlignment="1" applyProtection="1">
      <alignment horizontal="left" vertical="top" wrapText="1"/>
      <protection locked="0"/>
    </xf>
    <xf numFmtId="1" fontId="3" fillId="0" borderId="2" xfId="0" applyNumberFormat="1" applyFont="1" applyBorder="1" applyAlignment="1">
      <alignment horizontal="center" vertical="top"/>
    </xf>
    <xf numFmtId="165" fontId="7" fillId="0" borderId="2" xfId="0" applyFont="1" applyBorder="1" applyAlignment="1">
      <alignment horizontal="center" vertical="top" wrapText="1"/>
    </xf>
    <xf numFmtId="165" fontId="19" fillId="0" borderId="2" xfId="0" quotePrefix="1" applyFont="1" applyBorder="1" applyAlignment="1">
      <alignment horizontal="left" vertical="top"/>
    </xf>
    <xf numFmtId="165" fontId="19" fillId="0" borderId="2" xfId="0" quotePrefix="1" applyFont="1" applyBorder="1" applyAlignment="1">
      <alignment horizontal="left" vertical="top" wrapText="1"/>
    </xf>
    <xf numFmtId="165" fontId="19" fillId="0" borderId="2" xfId="0" applyFont="1" applyBorder="1" applyAlignment="1">
      <alignment horizontal="left" vertical="top" wrapText="1"/>
    </xf>
    <xf numFmtId="49" fontId="19" fillId="0" borderId="2" xfId="0" quotePrefix="1" applyNumberFormat="1" applyFont="1" applyBorder="1" applyAlignment="1">
      <alignment horizontal="left" vertical="top" wrapText="1"/>
    </xf>
    <xf numFmtId="165" fontId="5" fillId="0" borderId="2" xfId="0" applyFont="1" applyBorder="1" applyAlignment="1">
      <alignment horizontal="center" vertical="top" wrapText="1"/>
    </xf>
    <xf numFmtId="165" fontId="19" fillId="0" borderId="2" xfId="0" applyFont="1" applyBorder="1" applyAlignment="1">
      <alignment horizontal="center" vertical="top" wrapText="1"/>
    </xf>
    <xf numFmtId="165" fontId="7" fillId="3" borderId="2" xfId="0" quotePrefix="1" applyFont="1" applyFill="1" applyBorder="1" applyAlignment="1">
      <alignment horizontal="left" vertical="center" wrapText="1"/>
    </xf>
    <xf numFmtId="165" fontId="7" fillId="3" borderId="2" xfId="0" applyFont="1" applyFill="1" applyBorder="1" applyAlignment="1">
      <alignment horizontal="left" vertical="center" wrapText="1"/>
    </xf>
    <xf numFmtId="165" fontId="23" fillId="0" borderId="2" xfId="0" applyNumberFormat="1" applyFont="1" applyBorder="1" applyAlignment="1" applyProtection="1">
      <alignment horizontal="right"/>
    </xf>
    <xf numFmtId="165" fontId="23" fillId="0" borderId="2" xfId="0" applyFont="1" applyBorder="1" applyAlignment="1" applyProtection="1">
      <alignment horizontal="right"/>
    </xf>
    <xf numFmtId="165" fontId="23" fillId="0" borderId="2" xfId="0" applyNumberFormat="1" applyFont="1" applyBorder="1" applyAlignment="1" applyProtection="1">
      <alignment horizontal="center"/>
    </xf>
    <xf numFmtId="2" fontId="5" fillId="25" borderId="27" xfId="0" applyNumberFormat="1" applyFont="1" applyFill="1" applyBorder="1" applyAlignment="1">
      <alignment horizontal="center" vertical="center" wrapText="1"/>
    </xf>
    <xf numFmtId="164" fontId="5" fillId="25" borderId="27" xfId="0" applyNumberFormat="1" applyFont="1" applyFill="1" applyBorder="1" applyAlignment="1">
      <alignment horizontal="center" vertical="center" wrapText="1"/>
    </xf>
    <xf numFmtId="164" fontId="5" fillId="25" borderId="28" xfId="0" applyNumberFormat="1" applyFont="1" applyFill="1" applyBorder="1" applyAlignment="1">
      <alignment horizontal="center" vertical="center" wrapText="1"/>
    </xf>
    <xf numFmtId="165" fontId="6" fillId="3" borderId="2" xfId="0" applyFont="1" applyFill="1" applyBorder="1" applyAlignment="1">
      <alignment horizontal="center" vertical="center" wrapText="1"/>
    </xf>
    <xf numFmtId="1" fontId="19" fillId="0" borderId="2" xfId="0" applyNumberFormat="1" applyFont="1" applyBorder="1" applyAlignment="1">
      <alignment horizontal="center" vertical="center"/>
    </xf>
    <xf numFmtId="165" fontId="19" fillId="0" borderId="2" xfId="0" applyFont="1" applyBorder="1" applyAlignment="1">
      <alignment horizontal="left" vertical="top" wrapText="1"/>
    </xf>
    <xf numFmtId="165" fontId="1" fillId="0" borderId="0" xfId="0" quotePrefix="1" applyFont="1" applyBorder="1" applyAlignment="1">
      <alignment horizontal="center" vertical="top"/>
    </xf>
    <xf numFmtId="165" fontId="0" fillId="0" borderId="0" xfId="0" applyAlignment="1">
      <alignment horizontal="justify" vertical="top"/>
    </xf>
    <xf numFmtId="165" fontId="2" fillId="0" borderId="0" xfId="0" quotePrefix="1" applyFont="1" applyBorder="1" applyAlignment="1">
      <alignment horizontal="center" vertical="top"/>
    </xf>
    <xf numFmtId="165" fontId="3" fillId="0" borderId="0" xfId="0" applyFont="1" applyBorder="1" applyAlignment="1">
      <alignment horizontal="center" vertical="top"/>
    </xf>
    <xf numFmtId="165" fontId="6" fillId="3" borderId="69" xfId="0" quotePrefix="1" applyFont="1" applyFill="1" applyBorder="1" applyAlignment="1">
      <alignment horizontal="center" vertical="center" wrapText="1"/>
    </xf>
    <xf numFmtId="165" fontId="20" fillId="0" borderId="0" xfId="0" quotePrefix="1" applyFont="1" applyBorder="1" applyAlignment="1">
      <alignment horizontal="right" vertical="top"/>
    </xf>
    <xf numFmtId="165" fontId="6" fillId="3" borderId="3" xfId="0" quotePrefix="1" applyFont="1" applyFill="1" applyBorder="1" applyAlignment="1">
      <alignment horizontal="center" vertical="center" wrapText="1"/>
    </xf>
    <xf numFmtId="165" fontId="6" fillId="0" borderId="2" xfId="0" quotePrefix="1" applyFont="1" applyBorder="1" applyAlignment="1">
      <alignment horizontal="center" vertical="center"/>
    </xf>
    <xf numFmtId="165" fontId="6" fillId="0" borderId="2" xfId="0" quotePrefix="1" applyFont="1" applyBorder="1" applyAlignment="1">
      <alignment horizontal="center" vertical="center" wrapText="1"/>
    </xf>
    <xf numFmtId="165" fontId="19" fillId="0" borderId="2" xfId="0" applyFont="1" applyBorder="1" applyAlignment="1">
      <alignment horizontal="left" vertical="top"/>
    </xf>
    <xf numFmtId="2" fontId="0" fillId="0" borderId="0" xfId="0" applyNumberFormat="1" applyAlignment="1">
      <alignment horizontal="justify" vertical="top"/>
    </xf>
    <xf numFmtId="165" fontId="19" fillId="0" borderId="3" xfId="0" applyFont="1" applyBorder="1" applyAlignment="1">
      <alignment horizontal="justify" vertical="center"/>
    </xf>
    <xf numFmtId="165" fontId="19" fillId="0" borderId="2" xfId="0" quotePrefix="1" applyFont="1" applyBorder="1" applyAlignment="1">
      <alignment horizontal="justify" vertical="top"/>
    </xf>
    <xf numFmtId="165" fontId="19" fillId="0" borderId="2" xfId="0" applyFont="1" applyBorder="1" applyAlignment="1">
      <alignment horizontal="justify" vertical="top"/>
    </xf>
    <xf numFmtId="165" fontId="19" fillId="0" borderId="2" xfId="0" applyFont="1" applyBorder="1" applyAlignment="1">
      <alignment horizontal="justify" vertical="center"/>
    </xf>
    <xf numFmtId="165" fontId="19" fillId="0" borderId="2" xfId="0" quotePrefix="1" applyFont="1" applyBorder="1" applyAlignment="1" applyProtection="1">
      <alignment horizontal="left" vertical="top"/>
      <protection locked="0"/>
    </xf>
    <xf numFmtId="165" fontId="19" fillId="0" borderId="2" xfId="0" applyFont="1" applyBorder="1" applyAlignment="1" applyProtection="1">
      <alignment horizontal="justify" vertical="top"/>
      <protection locked="0"/>
    </xf>
    <xf numFmtId="165" fontId="19" fillId="3" borderId="2" xfId="0" quotePrefix="1" applyFont="1" applyFill="1" applyBorder="1" applyAlignment="1">
      <alignment horizontal="left" vertical="top"/>
    </xf>
    <xf numFmtId="165" fontId="5" fillId="0" borderId="2" xfId="0" applyFont="1" applyBorder="1" applyAlignment="1">
      <alignment horizontal="left" vertical="top"/>
    </xf>
    <xf numFmtId="165" fontId="19" fillId="0" borderId="2" xfId="0" quotePrefix="1" applyFont="1" applyBorder="1" applyAlignment="1" applyProtection="1">
      <alignment horizontal="justify" vertical="top"/>
      <protection locked="0"/>
    </xf>
    <xf numFmtId="165" fontId="19" fillId="0" borderId="2" xfId="0" quotePrefix="1" applyFont="1" applyBorder="1" applyAlignment="1" applyProtection="1">
      <alignment horizontal="justify" vertical="top" wrapText="1"/>
      <protection locked="0"/>
    </xf>
    <xf numFmtId="165" fontId="19" fillId="0" borderId="2" xfId="0" applyFont="1" applyBorder="1" applyAlignment="1">
      <alignment vertical="top" wrapText="1"/>
    </xf>
    <xf numFmtId="165" fontId="19" fillId="0" borderId="2" xfId="0" quotePrefix="1" applyFont="1" applyBorder="1" applyAlignment="1">
      <alignment vertical="top"/>
    </xf>
    <xf numFmtId="165" fontId="19" fillId="0" borderId="54" xfId="0" applyFont="1" applyBorder="1" applyAlignment="1">
      <alignment vertical="top" wrapText="1"/>
    </xf>
    <xf numFmtId="165" fontId="0" fillId="0" borderId="0" xfId="0" applyAlignment="1">
      <alignment horizontal="left" vertical="top"/>
    </xf>
    <xf numFmtId="165" fontId="0" fillId="4" borderId="0" xfId="0" applyFill="1" applyAlignment="1">
      <alignment horizontal="justify" vertical="top"/>
    </xf>
    <xf numFmtId="164" fontId="19" fillId="0" borderId="1" xfId="0" applyNumberFormat="1" applyFont="1" applyBorder="1" applyAlignment="1">
      <alignment horizontal="center" vertical="top"/>
    </xf>
    <xf numFmtId="2" fontId="16" fillId="3" borderId="2" xfId="0" applyNumberFormat="1" applyFont="1" applyFill="1" applyBorder="1" applyAlignment="1">
      <alignment horizontal="center" vertical="center"/>
    </xf>
    <xf numFmtId="1" fontId="16" fillId="2" borderId="2" xfId="0" applyNumberFormat="1" applyFont="1" applyFill="1" applyBorder="1" applyAlignment="1">
      <alignment horizontal="center" vertical="center"/>
    </xf>
    <xf numFmtId="1" fontId="16" fillId="0" borderId="2" xfId="0" applyNumberFormat="1" applyFont="1" applyBorder="1" applyAlignment="1">
      <alignment horizontal="center" vertical="center" wrapText="1"/>
    </xf>
    <xf numFmtId="2" fontId="16" fillId="0" borderId="2" xfId="0" applyNumberFormat="1" applyFont="1" applyBorder="1" applyAlignment="1">
      <alignment horizontal="center" vertical="center" wrapText="1"/>
    </xf>
    <xf numFmtId="2" fontId="16" fillId="2" borderId="61" xfId="0" applyNumberFormat="1" applyFont="1" applyFill="1" applyBorder="1" applyAlignment="1">
      <alignment horizontal="center" vertical="center"/>
    </xf>
    <xf numFmtId="1" fontId="16" fillId="3" borderId="2" xfId="0" applyNumberFormat="1" applyFont="1" applyFill="1" applyBorder="1" applyAlignment="1">
      <alignment horizontal="center" vertical="center"/>
    </xf>
    <xf numFmtId="2" fontId="16" fillId="3" borderId="2" xfId="0" applyNumberFormat="1" applyFont="1" applyFill="1" applyBorder="1" applyAlignment="1">
      <alignment horizontal="center" vertical="center" wrapText="1"/>
    </xf>
    <xf numFmtId="1" fontId="16" fillId="3" borderId="2" xfId="0" quotePrefix="1" applyNumberFormat="1" applyFont="1" applyFill="1" applyBorder="1" applyAlignment="1">
      <alignment horizontal="center" vertical="center"/>
    </xf>
    <xf numFmtId="1" fontId="16" fillId="2" borderId="4" xfId="0" applyNumberFormat="1" applyFont="1" applyFill="1" applyBorder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/>
    </xf>
    <xf numFmtId="2" fontId="16" fillId="0" borderId="2" xfId="0" quotePrefix="1" applyNumberFormat="1" applyFont="1" applyBorder="1" applyAlignment="1" applyProtection="1">
      <alignment horizontal="center" vertical="center"/>
      <protection locked="0"/>
    </xf>
    <xf numFmtId="1" fontId="16" fillId="3" borderId="2" xfId="0" quotePrefix="1" applyNumberFormat="1" applyFont="1" applyFill="1" applyBorder="1" applyAlignment="1" applyProtection="1">
      <alignment horizontal="center" vertical="center"/>
      <protection locked="0"/>
    </xf>
    <xf numFmtId="2" fontId="16" fillId="0" borderId="2" xfId="0" quotePrefix="1" applyNumberFormat="1" applyFont="1" applyBorder="1" applyAlignment="1" applyProtection="1">
      <alignment horizontal="center" vertical="center" wrapText="1"/>
      <protection locked="0"/>
    </xf>
    <xf numFmtId="1" fontId="16" fillId="3" borderId="2" xfId="0" quotePrefix="1" applyNumberFormat="1" applyFont="1" applyFill="1" applyBorder="1" applyAlignment="1" applyProtection="1">
      <alignment horizontal="center" vertical="center" wrapText="1"/>
      <protection locked="0"/>
    </xf>
    <xf numFmtId="1" fontId="9" fillId="0" borderId="2" xfId="0" applyNumberFormat="1" applyFont="1" applyBorder="1" applyAlignment="1">
      <alignment horizontal="center" vertical="center"/>
    </xf>
    <xf numFmtId="2" fontId="19" fillId="2" borderId="2" xfId="0" applyNumberFormat="1" applyFont="1" applyFill="1" applyBorder="1" applyAlignment="1">
      <alignment horizontal="center" vertical="center"/>
    </xf>
    <xf numFmtId="1" fontId="19" fillId="2" borderId="2" xfId="0" applyNumberFormat="1" applyFont="1" applyFill="1" applyBorder="1" applyAlignment="1">
      <alignment horizontal="center" vertical="center"/>
    </xf>
    <xf numFmtId="165" fontId="9" fillId="0" borderId="2" xfId="0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1" fontId="19" fillId="0" borderId="2" xfId="0" applyNumberFormat="1" applyFont="1" applyBorder="1" applyAlignment="1">
      <alignment horizontal="center" vertical="center"/>
    </xf>
    <xf numFmtId="1" fontId="19" fillId="0" borderId="2" xfId="0" applyNumberFormat="1" applyFont="1" applyBorder="1" applyAlignment="1">
      <alignment horizontal="center" vertical="center"/>
    </xf>
    <xf numFmtId="165" fontId="9" fillId="0" borderId="2" xfId="0" quotePrefix="1" applyFont="1" applyBorder="1" applyAlignment="1">
      <alignment horizontal="center" vertical="center" wrapText="1"/>
    </xf>
    <xf numFmtId="1" fontId="19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9" fillId="0" borderId="2" xfId="0" quotePrefix="1" applyNumberFormat="1" applyFont="1" applyBorder="1" applyAlignment="1">
      <alignment horizontal="center" vertical="center"/>
    </xf>
    <xf numFmtId="165" fontId="9" fillId="0" borderId="2" xfId="0" applyFont="1" applyBorder="1" applyAlignment="1">
      <alignment horizontal="center" vertical="center" wrapText="1"/>
    </xf>
    <xf numFmtId="165" fontId="9" fillId="0" borderId="2" xfId="0" applyFont="1" applyBorder="1" applyAlignment="1">
      <alignment vertical="center" wrapText="1"/>
    </xf>
    <xf numFmtId="1" fontId="16" fillId="0" borderId="2" xfId="0" quotePrefix="1" applyNumberFormat="1" applyFont="1" applyBorder="1" applyAlignment="1">
      <alignment horizontal="center" vertical="center"/>
    </xf>
    <xf numFmtId="165" fontId="16" fillId="0" borderId="2" xfId="0" applyFont="1" applyFill="1" applyBorder="1" applyAlignment="1">
      <alignment horizontal="left" vertical="center" wrapText="1"/>
    </xf>
    <xf numFmtId="1" fontId="16" fillId="0" borderId="2" xfId="0" applyNumberFormat="1" applyFont="1" applyBorder="1" applyAlignment="1">
      <alignment horizontal="left" vertical="center"/>
    </xf>
    <xf numFmtId="1" fontId="16" fillId="0" borderId="2" xfId="0" applyNumberFormat="1" applyFont="1" applyBorder="1" applyAlignment="1">
      <alignment horizontal="left" vertical="center" wrapText="1"/>
    </xf>
    <xf numFmtId="1" fontId="16" fillId="0" borderId="61" xfId="0" applyNumberFormat="1" applyFont="1" applyBorder="1" applyAlignment="1">
      <alignment horizontal="center" vertical="center"/>
    </xf>
    <xf numFmtId="165" fontId="16" fillId="0" borderId="2" xfId="0" quotePrefix="1" applyFont="1" applyFill="1" applyBorder="1" applyAlignment="1">
      <alignment horizontal="left" vertical="center" wrapText="1"/>
    </xf>
    <xf numFmtId="165" fontId="16" fillId="0" borderId="2" xfId="0" quotePrefix="1" applyFont="1" applyFill="1" applyBorder="1" applyAlignment="1" applyProtection="1">
      <alignment horizontal="left" vertical="center" wrapText="1"/>
    </xf>
    <xf numFmtId="1" fontId="16" fillId="0" borderId="4" xfId="0" applyNumberFormat="1" applyFont="1" applyBorder="1" applyAlignment="1">
      <alignment horizontal="left" vertical="center"/>
    </xf>
    <xf numFmtId="1" fontId="16" fillId="0" borderId="4" xfId="0" applyNumberFormat="1" applyFont="1" applyBorder="1" applyAlignment="1">
      <alignment horizontal="left" vertical="center" wrapText="1"/>
    </xf>
    <xf numFmtId="1" fontId="16" fillId="0" borderId="69" xfId="0" applyNumberFormat="1" applyFont="1" applyBorder="1" applyAlignment="1">
      <alignment horizontal="center" vertical="center"/>
    </xf>
    <xf numFmtId="1" fontId="5" fillId="0" borderId="2" xfId="0" quotePrefix="1" applyNumberFormat="1" applyFont="1" applyBorder="1" applyAlignment="1">
      <alignment horizontal="center" vertical="center"/>
    </xf>
    <xf numFmtId="1" fontId="19" fillId="0" borderId="0" xfId="0" applyNumberFormat="1" applyFont="1" applyBorder="1" applyAlignment="1">
      <alignment horizontal="center" vertical="center"/>
    </xf>
    <xf numFmtId="165" fontId="0" fillId="0" borderId="0" xfId="0" applyNumberFormat="1" applyBorder="1" applyAlignment="1">
      <alignment horizontal="center" vertical="center" wrapText="1"/>
    </xf>
    <xf numFmtId="165" fontId="4" fillId="0" borderId="0" xfId="0" applyFont="1" applyBorder="1" applyAlignment="1">
      <alignment horizontal="center" vertical="center" wrapText="1"/>
    </xf>
    <xf numFmtId="165" fontId="4" fillId="0" borderId="0" xfId="0" applyFont="1" applyBorder="1" applyAlignment="1" applyProtection="1">
      <alignment horizontal="center" vertical="center" wrapText="1"/>
      <protection locked="0"/>
    </xf>
    <xf numFmtId="165" fontId="4" fillId="0" borderId="0" xfId="0" quotePrefix="1" applyFont="1" applyBorder="1" applyAlignment="1">
      <alignment horizontal="center" vertical="center" wrapText="1"/>
    </xf>
    <xf numFmtId="1" fontId="9" fillId="0" borderId="0" xfId="0" applyNumberFormat="1" applyFont="1" applyBorder="1" applyAlignment="1">
      <alignment horizontal="center" vertical="center"/>
    </xf>
    <xf numFmtId="2" fontId="9" fillId="0" borderId="0" xfId="0" quotePrefix="1" applyNumberFormat="1" applyFont="1" applyBorder="1" applyAlignment="1">
      <alignment horizontal="center" vertical="center"/>
    </xf>
    <xf numFmtId="165" fontId="5" fillId="0" borderId="0" xfId="0" applyFont="1" applyBorder="1" applyAlignment="1">
      <alignment horizontal="center" vertical="center" wrapText="1"/>
    </xf>
    <xf numFmtId="17" fontId="5" fillId="2" borderId="0" xfId="0" applyNumberFormat="1" applyFont="1" applyFill="1" applyBorder="1" applyAlignment="1">
      <alignment horizontal="center" vertical="center" wrapText="1"/>
    </xf>
    <xf numFmtId="165" fontId="5" fillId="0" borderId="0" xfId="0" quotePrefix="1" applyNumberFormat="1" applyFont="1" applyBorder="1" applyAlignment="1">
      <alignment horizontal="center" vertical="center" wrapText="1"/>
    </xf>
    <xf numFmtId="165" fontId="5" fillId="2" borderId="0" xfId="0" quotePrefix="1" applyNumberFormat="1" applyFont="1" applyFill="1" applyBorder="1" applyAlignment="1">
      <alignment horizontal="center" vertical="center" wrapText="1"/>
    </xf>
    <xf numFmtId="1" fontId="16" fillId="0" borderId="0" xfId="0" applyNumberFormat="1" applyFont="1" applyBorder="1" applyAlignment="1">
      <alignment horizontal="center" vertical="center"/>
    </xf>
    <xf numFmtId="165" fontId="19" fillId="0" borderId="0" xfId="0" applyFont="1" applyFill="1" applyBorder="1" applyAlignment="1">
      <alignment horizontal="left" vertical="center" wrapText="1"/>
    </xf>
    <xf numFmtId="165" fontId="19" fillId="0" borderId="0" xfId="0" applyFont="1" applyFill="1" applyBorder="1" applyAlignment="1" applyProtection="1">
      <alignment horizontal="left" vertical="center" wrapText="1"/>
    </xf>
    <xf numFmtId="2" fontId="16" fillId="2" borderId="0" xfId="0" applyNumberFormat="1" applyFont="1" applyFill="1" applyBorder="1" applyAlignment="1" applyProtection="1">
      <alignment horizontal="center" vertical="center" wrapText="1"/>
    </xf>
    <xf numFmtId="2" fontId="16" fillId="3" borderId="0" xfId="0" applyNumberFormat="1" applyFont="1" applyFill="1" applyBorder="1" applyAlignment="1" applyProtection="1">
      <alignment horizontal="center" vertical="center" wrapText="1"/>
      <protection locked="0"/>
    </xf>
    <xf numFmtId="2" fontId="16" fillId="2" borderId="0" xfId="0" applyNumberFormat="1" applyFont="1" applyFill="1" applyBorder="1" applyAlignment="1">
      <alignment horizontal="center" vertical="center" wrapText="1"/>
    </xf>
    <xf numFmtId="1" fontId="16" fillId="3" borderId="0" xfId="0" applyNumberFormat="1" applyFont="1" applyFill="1" applyBorder="1" applyAlignment="1">
      <alignment horizontal="center" vertical="center" wrapText="1"/>
    </xf>
    <xf numFmtId="165" fontId="5" fillId="0" borderId="0" xfId="0" applyFont="1" applyFill="1" applyBorder="1" applyAlignment="1">
      <alignment horizontal="left" vertical="center" wrapText="1"/>
    </xf>
    <xf numFmtId="165" fontId="5" fillId="0" borderId="0" xfId="0" applyFont="1" applyFill="1" applyBorder="1" applyAlignment="1" applyProtection="1">
      <alignment horizontal="left" vertical="center" wrapText="1"/>
    </xf>
    <xf numFmtId="2" fontId="9" fillId="2" borderId="0" xfId="0" applyNumberFormat="1" applyFont="1" applyFill="1" applyBorder="1" applyAlignment="1" applyProtection="1">
      <alignment horizontal="center" vertical="center" wrapText="1"/>
    </xf>
    <xf numFmtId="2" fontId="9" fillId="3" borderId="0" xfId="0" applyNumberFormat="1" applyFont="1" applyFill="1" applyBorder="1" applyAlignment="1" applyProtection="1">
      <alignment horizontal="center" vertical="center" wrapText="1"/>
      <protection locked="0"/>
    </xf>
    <xf numFmtId="2" fontId="9" fillId="2" borderId="0" xfId="0" applyNumberFormat="1" applyFont="1" applyFill="1" applyBorder="1" applyAlignment="1">
      <alignment horizontal="center" vertical="center" wrapText="1"/>
    </xf>
    <xf numFmtId="1" fontId="9" fillId="3" borderId="0" xfId="0" applyNumberFormat="1" applyFont="1" applyFill="1" applyBorder="1" applyAlignment="1">
      <alignment horizontal="center" vertical="center" wrapText="1"/>
    </xf>
    <xf numFmtId="165" fontId="25" fillId="0" borderId="0" xfId="0" applyFont="1" applyBorder="1" applyAlignment="1">
      <alignment horizontal="center" vertical="center" wrapText="1"/>
    </xf>
    <xf numFmtId="165" fontId="19" fillId="0" borderId="0" xfId="0" quotePrefix="1" applyFont="1" applyFill="1" applyBorder="1" applyAlignment="1">
      <alignment horizontal="left" vertical="center" wrapText="1"/>
    </xf>
    <xf numFmtId="165" fontId="19" fillId="0" borderId="0" xfId="0" quotePrefix="1" applyFont="1" applyFill="1" applyBorder="1" applyAlignment="1" applyProtection="1">
      <alignment horizontal="left" vertical="center" wrapText="1"/>
    </xf>
    <xf numFmtId="165" fontId="5" fillId="0" borderId="0" xfId="0" quotePrefix="1" applyFont="1" applyFill="1" applyBorder="1" applyAlignment="1">
      <alignment horizontal="left" vertical="center" wrapText="1"/>
    </xf>
    <xf numFmtId="165" fontId="5" fillId="0" borderId="0" xfId="0" quotePrefix="1" applyFont="1" applyFill="1" applyBorder="1" applyAlignment="1" applyProtection="1">
      <alignment horizontal="left" vertical="center" wrapText="1"/>
    </xf>
    <xf numFmtId="165" fontId="19" fillId="0" borderId="0" xfId="0" quotePrefix="1" applyFont="1" applyFill="1" applyBorder="1" applyAlignment="1" applyProtection="1">
      <alignment horizontal="left" vertical="center" wrapText="1"/>
      <protection locked="0"/>
    </xf>
    <xf numFmtId="2" fontId="16" fillId="0" borderId="0" xfId="0" applyNumberFormat="1" applyFont="1" applyBorder="1" applyAlignment="1" applyProtection="1">
      <alignment horizontal="center" vertical="center" wrapText="1"/>
    </xf>
    <xf numFmtId="1" fontId="9" fillId="2" borderId="0" xfId="0" applyNumberFormat="1" applyFont="1" applyFill="1" applyBorder="1" applyAlignment="1">
      <alignment horizontal="center" vertical="center" wrapText="1"/>
    </xf>
    <xf numFmtId="165" fontId="19" fillId="0" borderId="0" xfId="0" quotePrefix="1" applyFont="1" applyFill="1" applyBorder="1" applyAlignment="1" applyProtection="1">
      <alignment horizontal="left" wrapText="1"/>
    </xf>
    <xf numFmtId="1" fontId="16" fillId="2" borderId="0" xfId="0" applyNumberFormat="1" applyFont="1" applyFill="1" applyBorder="1" applyAlignment="1" applyProtection="1">
      <alignment horizontal="center" vertical="center" wrapText="1"/>
    </xf>
    <xf numFmtId="1" fontId="4" fillId="0" borderId="0" xfId="0" applyNumberFormat="1" applyFont="1" applyBorder="1" applyAlignment="1">
      <alignment horizontal="center" vertical="center"/>
    </xf>
    <xf numFmtId="2" fontId="4" fillId="2" borderId="0" xfId="0" applyNumberFormat="1" applyFont="1" applyFill="1" applyBorder="1" applyAlignment="1" applyProtection="1">
      <alignment horizontal="center" vertical="center" wrapText="1"/>
    </xf>
    <xf numFmtId="2" fontId="4" fillId="3" borderId="0" xfId="0" applyNumberFormat="1" applyFont="1" applyFill="1" applyBorder="1" applyAlignment="1" applyProtection="1">
      <alignment horizontal="center" vertical="center" wrapText="1"/>
      <protection locked="0"/>
    </xf>
    <xf numFmtId="2" fontId="4" fillId="2" borderId="0" xfId="0" applyNumberFormat="1" applyFont="1" applyFill="1" applyBorder="1" applyAlignment="1">
      <alignment horizontal="center" vertical="center" wrapText="1"/>
    </xf>
    <xf numFmtId="1" fontId="4" fillId="3" borderId="0" xfId="0" applyNumberFormat="1" applyFont="1" applyFill="1" applyBorder="1" applyAlignment="1" applyProtection="1">
      <alignment horizontal="center" vertical="center" wrapText="1"/>
      <protection locked="0"/>
    </xf>
    <xf numFmtId="1" fontId="4" fillId="3" borderId="0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Border="1" applyAlignment="1">
      <alignment horizontal="center" vertical="center"/>
    </xf>
    <xf numFmtId="2" fontId="3" fillId="2" borderId="0" xfId="0" applyNumberFormat="1" applyFont="1" applyFill="1" applyBorder="1" applyAlignment="1" applyProtection="1">
      <alignment horizontal="center" vertical="center" wrapText="1"/>
    </xf>
    <xf numFmtId="2" fontId="3" fillId="3" borderId="0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0" xfId="0" applyNumberFormat="1" applyFont="1" applyFill="1" applyBorder="1" applyAlignment="1">
      <alignment horizontal="center" vertical="center" wrapText="1"/>
    </xf>
    <xf numFmtId="1" fontId="3" fillId="3" borderId="0" xfId="0" applyNumberFormat="1" applyFont="1" applyFill="1" applyBorder="1" applyAlignment="1" applyProtection="1">
      <alignment horizontal="center" vertical="center" wrapText="1"/>
      <protection locked="0"/>
    </xf>
    <xf numFmtId="1" fontId="3" fillId="3" borderId="0" xfId="0" applyNumberFormat="1" applyFont="1" applyFill="1" applyBorder="1" applyAlignment="1">
      <alignment horizontal="center" vertical="center" wrapText="1"/>
    </xf>
    <xf numFmtId="1" fontId="16" fillId="3" borderId="0" xfId="0" applyNumberFormat="1" applyFont="1" applyFill="1" applyBorder="1" applyAlignment="1" applyProtection="1">
      <alignment horizontal="center" vertical="center" wrapText="1"/>
      <protection locked="0"/>
    </xf>
    <xf numFmtId="1" fontId="16" fillId="2" borderId="0" xfId="0" applyNumberFormat="1" applyFont="1" applyFill="1" applyBorder="1" applyAlignment="1">
      <alignment horizontal="center" vertical="center" wrapText="1"/>
    </xf>
    <xf numFmtId="165" fontId="7" fillId="0" borderId="0" xfId="0" applyFont="1" applyBorder="1" applyAlignment="1">
      <alignment horizontal="center" vertical="center" wrapText="1"/>
    </xf>
    <xf numFmtId="2" fontId="9" fillId="0" borderId="0" xfId="0" applyNumberFormat="1" applyFont="1" applyBorder="1" applyAlignment="1">
      <alignment horizontal="center" vertical="center" wrapText="1"/>
    </xf>
    <xf numFmtId="165" fontId="5" fillId="0" borderId="0" xfId="0" quotePrefix="1" applyFont="1" applyBorder="1" applyAlignment="1">
      <alignment horizontal="left" vertical="center"/>
    </xf>
    <xf numFmtId="165" fontId="5" fillId="0" borderId="0" xfId="0" quotePrefix="1" applyFont="1" applyBorder="1" applyAlignment="1">
      <alignment horizontal="left" vertical="center" wrapText="1"/>
    </xf>
    <xf numFmtId="2" fontId="9" fillId="2" borderId="0" xfId="0" applyNumberFormat="1" applyFont="1" applyFill="1" applyBorder="1" applyAlignment="1" applyProtection="1">
      <alignment horizontal="center" vertical="center" wrapText="1"/>
      <protection locked="0"/>
    </xf>
    <xf numFmtId="1" fontId="9" fillId="3" borderId="0" xfId="0" applyNumberFormat="1" applyFont="1" applyFill="1" applyBorder="1" applyAlignment="1" applyProtection="1">
      <alignment horizontal="center" vertical="center" wrapText="1"/>
      <protection locked="0"/>
    </xf>
    <xf numFmtId="165" fontId="19" fillId="0" borderId="0" xfId="0" quotePrefix="1" applyFont="1" applyBorder="1" applyAlignment="1">
      <alignment horizontal="left" vertical="center"/>
    </xf>
    <xf numFmtId="165" fontId="19" fillId="0" borderId="0" xfId="0" applyFont="1" applyBorder="1" applyAlignment="1">
      <alignment horizontal="left" vertical="center" wrapText="1"/>
    </xf>
    <xf numFmtId="2" fontId="16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0" xfId="0" quotePrefix="1" applyNumberFormat="1" applyFont="1" applyBorder="1" applyAlignment="1">
      <alignment horizontal="left" vertical="center" wrapText="1"/>
    </xf>
    <xf numFmtId="165" fontId="19" fillId="0" borderId="0" xfId="0" quotePrefix="1" applyFont="1" applyBorder="1" applyAlignment="1">
      <alignment horizontal="left" vertical="center" wrapText="1"/>
    </xf>
    <xf numFmtId="2" fontId="16" fillId="0" borderId="54" xfId="0" applyNumberFormat="1" applyFont="1" applyBorder="1" applyAlignment="1">
      <alignment horizontal="center" vertical="center"/>
    </xf>
    <xf numFmtId="2" fontId="16" fillId="0" borderId="56" xfId="0" applyNumberFormat="1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/>
    </xf>
    <xf numFmtId="165" fontId="16" fillId="0" borderId="2" xfId="0" applyFont="1" applyFill="1" applyBorder="1" applyAlignment="1">
      <alignment vertical="center" wrapText="1"/>
    </xf>
    <xf numFmtId="165" fontId="16" fillId="0" borderId="2" xfId="0" applyFont="1" applyFill="1" applyBorder="1" applyAlignment="1" applyProtection="1">
      <alignment vertical="center" wrapText="1"/>
    </xf>
    <xf numFmtId="1" fontId="16" fillId="0" borderId="2" xfId="0" applyNumberFormat="1" applyFont="1" applyBorder="1" applyAlignment="1">
      <alignment vertical="center"/>
    </xf>
    <xf numFmtId="1" fontId="16" fillId="0" borderId="2" xfId="0" applyNumberFormat="1" applyFont="1" applyBorder="1" applyAlignment="1">
      <alignment vertical="center" wrapText="1"/>
    </xf>
    <xf numFmtId="165" fontId="27" fillId="4" borderId="0" xfId="0" quotePrefix="1" applyFont="1" applyFill="1" applyBorder="1" applyAlignment="1">
      <alignment horizontal="justify" vertical="top"/>
    </xf>
    <xf numFmtId="165" fontId="0" fillId="3" borderId="0" xfId="0" applyFill="1" applyAlignment="1">
      <alignment horizontal="center" vertical="center" wrapText="1"/>
    </xf>
    <xf numFmtId="165" fontId="0" fillId="3" borderId="0" xfId="0" applyNumberFormat="1" applyFill="1" applyAlignment="1">
      <alignment horizontal="center" vertical="center" wrapText="1"/>
    </xf>
    <xf numFmtId="165" fontId="3" fillId="3" borderId="5" xfId="0" applyFont="1" applyFill="1" applyBorder="1" applyAlignment="1" applyProtection="1">
      <alignment horizontal="center" vertical="center" wrapText="1"/>
      <protection locked="0"/>
    </xf>
    <xf numFmtId="165" fontId="3" fillId="3" borderId="0" xfId="0" applyFont="1" applyFill="1" applyBorder="1" applyAlignment="1" applyProtection="1">
      <alignment horizontal="center" vertical="center" wrapText="1"/>
      <protection locked="0"/>
    </xf>
    <xf numFmtId="165" fontId="5" fillId="3" borderId="0" xfId="0" applyFont="1" applyFill="1" applyBorder="1" applyAlignment="1">
      <alignment horizontal="center" vertical="center"/>
    </xf>
    <xf numFmtId="165" fontId="9" fillId="3" borderId="0" xfId="0" quotePrefix="1" applyFont="1" applyFill="1" applyBorder="1" applyAlignment="1">
      <alignment horizontal="center" vertical="center"/>
    </xf>
    <xf numFmtId="2" fontId="9" fillId="3" borderId="0" xfId="0" applyNumberFormat="1" applyFont="1" applyFill="1" applyBorder="1" applyAlignment="1">
      <alignment horizontal="center" vertical="center"/>
    </xf>
    <xf numFmtId="165" fontId="0" fillId="3" borderId="0" xfId="0" applyFill="1" applyBorder="1" applyAlignment="1">
      <alignment horizontal="center" vertical="center" wrapText="1"/>
    </xf>
    <xf numFmtId="165" fontId="5" fillId="3" borderId="22" xfId="0" applyFont="1" applyFill="1" applyBorder="1" applyAlignment="1">
      <alignment horizontal="center" vertical="center" wrapText="1"/>
    </xf>
    <xf numFmtId="165" fontId="5" fillId="3" borderId="10" xfId="0" applyFont="1" applyFill="1" applyBorder="1" applyAlignment="1">
      <alignment horizontal="center" vertical="center" wrapText="1"/>
    </xf>
    <xf numFmtId="17" fontId="5" fillId="3" borderId="31" xfId="0" applyNumberFormat="1" applyFont="1" applyFill="1" applyBorder="1" applyAlignment="1">
      <alignment horizontal="center" vertical="center" wrapText="1"/>
    </xf>
    <xf numFmtId="165" fontId="5" fillId="3" borderId="9" xfId="0" quotePrefix="1" applyNumberFormat="1" applyFont="1" applyFill="1" applyBorder="1" applyAlignment="1">
      <alignment horizontal="center" vertical="center" wrapText="1"/>
    </xf>
    <xf numFmtId="165" fontId="5" fillId="3" borderId="16" xfId="0" quotePrefix="1" applyNumberFormat="1" applyFont="1" applyFill="1" applyBorder="1" applyAlignment="1">
      <alignment horizontal="center" vertical="center" wrapText="1"/>
    </xf>
    <xf numFmtId="165" fontId="19" fillId="3" borderId="2" xfId="0" applyFont="1" applyFill="1" applyBorder="1" applyAlignment="1">
      <alignment horizontal="left" vertical="center" wrapText="1"/>
    </xf>
    <xf numFmtId="165" fontId="19" fillId="3" borderId="2" xfId="0" applyFont="1" applyFill="1" applyBorder="1" applyAlignment="1" applyProtection="1">
      <alignment horizontal="left" vertical="center" wrapText="1"/>
    </xf>
    <xf numFmtId="2" fontId="16" fillId="3" borderId="2" xfId="0" applyNumberFormat="1" applyFont="1" applyFill="1" applyBorder="1" applyAlignment="1" applyProtection="1">
      <alignment horizontal="center" vertical="center" wrapText="1"/>
    </xf>
    <xf numFmtId="2" fontId="16" fillId="3" borderId="13" xfId="0" applyNumberFormat="1" applyFont="1" applyFill="1" applyBorder="1" applyAlignment="1">
      <alignment horizontal="center" vertical="center" wrapText="1"/>
    </xf>
    <xf numFmtId="165" fontId="19" fillId="3" borderId="2" xfId="0" quotePrefix="1" applyFont="1" applyFill="1" applyBorder="1" applyAlignment="1">
      <alignment horizontal="left" vertical="center" wrapText="1"/>
    </xf>
    <xf numFmtId="165" fontId="19" fillId="3" borderId="2" xfId="0" quotePrefix="1" applyFont="1" applyFill="1" applyBorder="1" applyAlignment="1" applyProtection="1">
      <alignment horizontal="left" vertical="center" wrapText="1"/>
    </xf>
    <xf numFmtId="165" fontId="19" fillId="3" borderId="4" xfId="0" quotePrefix="1" applyFont="1" applyFill="1" applyBorder="1" applyAlignment="1">
      <alignment horizontal="left" vertical="center" wrapText="1"/>
    </xf>
    <xf numFmtId="165" fontId="19" fillId="3" borderId="2" xfId="0" quotePrefix="1" applyFont="1" applyFill="1" applyBorder="1" applyAlignment="1" applyProtection="1">
      <alignment horizontal="left" vertical="center" wrapText="1"/>
      <protection locked="0"/>
    </xf>
    <xf numFmtId="165" fontId="19" fillId="3" borderId="4" xfId="0" quotePrefix="1" applyFont="1" applyFill="1" applyBorder="1" applyAlignment="1" applyProtection="1">
      <alignment horizontal="left" vertical="center" wrapText="1"/>
    </xf>
    <xf numFmtId="2" fontId="16" fillId="3" borderId="4" xfId="0" applyNumberFormat="1" applyFont="1" applyFill="1" applyBorder="1" applyAlignment="1" applyProtection="1">
      <alignment horizontal="center" vertical="center" wrapText="1"/>
    </xf>
    <xf numFmtId="2" fontId="16" fillId="3" borderId="4" xfId="0" applyNumberFormat="1" applyFont="1" applyFill="1" applyBorder="1" applyAlignment="1">
      <alignment horizontal="center" vertical="center" wrapText="1"/>
    </xf>
    <xf numFmtId="2" fontId="9" fillId="3" borderId="27" xfId="0" applyNumberFormat="1" applyFont="1" applyFill="1" applyBorder="1" applyAlignment="1">
      <alignment horizontal="center" vertical="center" wrapText="1"/>
    </xf>
    <xf numFmtId="1" fontId="9" fillId="3" borderId="27" xfId="0" applyNumberFormat="1" applyFont="1" applyFill="1" applyBorder="1" applyAlignment="1">
      <alignment horizontal="center" vertical="center" wrapText="1"/>
    </xf>
    <xf numFmtId="165" fontId="19" fillId="3" borderId="4" xfId="0" applyFont="1" applyFill="1" applyBorder="1" applyAlignment="1">
      <alignment horizontal="left" vertical="center" wrapText="1"/>
    </xf>
    <xf numFmtId="2" fontId="9" fillId="3" borderId="7" xfId="0" applyNumberFormat="1" applyFont="1" applyFill="1" applyBorder="1" applyAlignment="1">
      <alignment horizontal="center" vertical="center" wrapText="1"/>
    </xf>
    <xf numFmtId="165" fontId="19" fillId="3" borderId="11" xfId="0" quotePrefix="1" applyFont="1" applyFill="1" applyBorder="1" applyAlignment="1">
      <alignment horizontal="left" vertical="center" wrapText="1"/>
    </xf>
    <xf numFmtId="2" fontId="16" fillId="3" borderId="12" xfId="0" applyNumberFormat="1" applyFont="1" applyFill="1" applyBorder="1" applyAlignment="1">
      <alignment horizontal="center" vertical="center" wrapText="1"/>
    </xf>
    <xf numFmtId="49" fontId="19" fillId="3" borderId="2" xfId="0" quotePrefix="1" applyNumberFormat="1" applyFont="1" applyFill="1" applyBorder="1" applyAlignment="1">
      <alignment horizontal="left" vertical="center" wrapText="1"/>
    </xf>
    <xf numFmtId="165" fontId="19" fillId="3" borderId="15" xfId="0" applyFont="1" applyFill="1" applyBorder="1" applyAlignment="1">
      <alignment horizontal="left" vertical="center" wrapText="1"/>
    </xf>
    <xf numFmtId="2" fontId="9" fillId="3" borderId="33" xfId="0" applyNumberFormat="1" applyFont="1" applyFill="1" applyBorder="1" applyAlignment="1">
      <alignment horizontal="center" vertical="center" wrapText="1"/>
    </xf>
    <xf numFmtId="165" fontId="0" fillId="24" borderId="2" xfId="0" applyFill="1" applyBorder="1" applyAlignment="1">
      <alignment horizontal="center" vertical="center" wrapText="1"/>
    </xf>
    <xf numFmtId="165" fontId="0" fillId="24" borderId="2" xfId="0" applyFill="1" applyBorder="1" applyAlignment="1">
      <alignment horizontal="center" vertical="center" wrapText="1"/>
    </xf>
    <xf numFmtId="165" fontId="0" fillId="24" borderId="2" xfId="0" applyNumberFormat="1" applyFill="1" applyBorder="1" applyAlignment="1">
      <alignment horizontal="center" vertical="center" wrapText="1"/>
    </xf>
    <xf numFmtId="2" fontId="6" fillId="11" borderId="2" xfId="11" applyNumberFormat="1" applyFont="1" applyFill="1" applyBorder="1" applyAlignment="1" applyProtection="1">
      <alignment horizontal="center" vertical="center" wrapText="1"/>
      <protection locked="0"/>
    </xf>
    <xf numFmtId="0" fontId="6" fillId="11" borderId="2" xfId="11" applyNumberFormat="1" applyFont="1" applyFill="1" applyBorder="1" applyAlignment="1" applyProtection="1">
      <alignment horizontal="center" vertical="center" wrapText="1"/>
      <protection locked="0"/>
    </xf>
    <xf numFmtId="2" fontId="6" fillId="11" borderId="4" xfId="11" applyNumberFormat="1" applyFont="1" applyFill="1" applyBorder="1" applyAlignment="1" applyProtection="1">
      <alignment horizontal="center" vertical="center" wrapText="1"/>
      <protection locked="0"/>
    </xf>
    <xf numFmtId="0" fontId="6" fillId="11" borderId="4" xfId="11" applyNumberFormat="1" applyFont="1" applyFill="1" applyBorder="1" applyAlignment="1" applyProtection="1">
      <alignment horizontal="center" vertical="center" wrapText="1"/>
      <protection locked="0"/>
    </xf>
    <xf numFmtId="2" fontId="6" fillId="11" borderId="2" xfId="12" applyNumberFormat="1" applyFont="1" applyFill="1" applyBorder="1" applyAlignment="1" applyProtection="1">
      <alignment horizontal="center" vertical="center" wrapText="1"/>
      <protection locked="0"/>
    </xf>
    <xf numFmtId="0" fontId="6" fillId="11" borderId="2" xfId="12" applyNumberFormat="1" applyFont="1" applyFill="1" applyBorder="1" applyAlignment="1" applyProtection="1">
      <alignment horizontal="center" vertical="center" wrapText="1"/>
      <protection locked="0"/>
    </xf>
    <xf numFmtId="2" fontId="6" fillId="11" borderId="4" xfId="12" applyNumberFormat="1" applyFont="1" applyFill="1" applyBorder="1" applyAlignment="1" applyProtection="1">
      <alignment horizontal="center" vertical="center" wrapText="1"/>
      <protection locked="0"/>
    </xf>
    <xf numFmtId="0" fontId="6" fillId="11" borderId="4" xfId="12" applyNumberFormat="1" applyFont="1" applyFill="1" applyBorder="1" applyAlignment="1" applyProtection="1">
      <alignment horizontal="center" vertical="center" wrapText="1"/>
      <protection locked="0"/>
    </xf>
    <xf numFmtId="2" fontId="6" fillId="11" borderId="2" xfId="13" applyNumberFormat="1" applyFont="1" applyFill="1" applyBorder="1" applyAlignment="1" applyProtection="1">
      <alignment horizontal="center" vertical="center" wrapText="1"/>
      <protection locked="0"/>
    </xf>
    <xf numFmtId="0" fontId="6" fillId="11" borderId="2" xfId="13" applyNumberFormat="1" applyFont="1" applyFill="1" applyBorder="1" applyAlignment="1" applyProtection="1">
      <alignment horizontal="center" vertical="center" wrapText="1"/>
      <protection locked="0"/>
    </xf>
    <xf numFmtId="2" fontId="6" fillId="11" borderId="4" xfId="13" applyNumberFormat="1" applyFont="1" applyFill="1" applyBorder="1" applyAlignment="1" applyProtection="1">
      <alignment horizontal="center" vertical="center" wrapText="1"/>
      <protection locked="0"/>
    </xf>
    <xf numFmtId="0" fontId="6" fillId="11" borderId="4" xfId="13" applyNumberFormat="1" applyFont="1" applyFill="1" applyBorder="1" applyAlignment="1" applyProtection="1">
      <alignment horizontal="center" vertical="center" wrapText="1"/>
      <protection locked="0"/>
    </xf>
    <xf numFmtId="2" fontId="6" fillId="11" borderId="2" xfId="14" applyNumberFormat="1" applyFont="1" applyFill="1" applyBorder="1" applyAlignment="1" applyProtection="1">
      <alignment horizontal="center" vertical="center" wrapText="1"/>
      <protection locked="0"/>
    </xf>
    <xf numFmtId="0" fontId="6" fillId="11" borderId="2" xfId="14" applyNumberFormat="1" applyFont="1" applyFill="1" applyBorder="1" applyAlignment="1" applyProtection="1">
      <alignment horizontal="center" vertical="center" wrapText="1"/>
      <protection locked="0"/>
    </xf>
    <xf numFmtId="2" fontId="6" fillId="11" borderId="4" xfId="14" applyNumberFormat="1" applyFont="1" applyFill="1" applyBorder="1" applyAlignment="1" applyProtection="1">
      <alignment horizontal="center" vertical="center" wrapText="1"/>
      <protection locked="0"/>
    </xf>
    <xf numFmtId="0" fontId="6" fillId="11" borderId="4" xfId="14" applyNumberFormat="1" applyFont="1" applyFill="1" applyBorder="1" applyAlignment="1" applyProtection="1">
      <alignment horizontal="center" vertical="center" wrapText="1"/>
      <protection locked="0"/>
    </xf>
    <xf numFmtId="2" fontId="6" fillId="11" borderId="2" xfId="15" applyNumberFormat="1" applyFont="1" applyFill="1" applyBorder="1" applyAlignment="1" applyProtection="1">
      <alignment horizontal="center" vertical="center" wrapText="1"/>
      <protection locked="0"/>
    </xf>
    <xf numFmtId="0" fontId="6" fillId="11" borderId="2" xfId="15" applyNumberFormat="1" applyFont="1" applyFill="1" applyBorder="1" applyAlignment="1" applyProtection="1">
      <alignment horizontal="center" vertical="center" wrapText="1"/>
      <protection locked="0"/>
    </xf>
    <xf numFmtId="2" fontId="6" fillId="11" borderId="4" xfId="15" applyNumberFormat="1" applyFont="1" applyFill="1" applyBorder="1" applyAlignment="1" applyProtection="1">
      <alignment horizontal="center" vertical="center" wrapText="1"/>
      <protection locked="0"/>
    </xf>
    <xf numFmtId="0" fontId="6" fillId="11" borderId="4" xfId="15" applyNumberFormat="1" applyFont="1" applyFill="1" applyBorder="1" applyAlignment="1" applyProtection="1">
      <alignment horizontal="center" vertical="center" wrapText="1"/>
      <protection locked="0"/>
    </xf>
    <xf numFmtId="2" fontId="6" fillId="11" borderId="2" xfId="16" applyNumberFormat="1" applyFont="1" applyFill="1" applyBorder="1" applyAlignment="1" applyProtection="1">
      <alignment horizontal="center" vertical="center" wrapText="1"/>
      <protection locked="0"/>
    </xf>
    <xf numFmtId="0" fontId="6" fillId="11" borderId="2" xfId="16" applyNumberFormat="1" applyFont="1" applyFill="1" applyBorder="1" applyAlignment="1" applyProtection="1">
      <alignment horizontal="center" vertical="center" wrapText="1"/>
      <protection locked="0"/>
    </xf>
    <xf numFmtId="2" fontId="8" fillId="27" borderId="27" xfId="25" applyNumberFormat="1" applyFont="1" applyFill="1" applyBorder="1" applyAlignment="1">
      <alignment horizontal="center" vertical="center" wrapText="1"/>
    </xf>
    <xf numFmtId="1" fontId="8" fillId="27" borderId="27" xfId="25" applyNumberFormat="1" applyFont="1" applyFill="1" applyBorder="1" applyAlignment="1">
      <alignment horizontal="center" vertical="center" wrapText="1"/>
    </xf>
    <xf numFmtId="165" fontId="0" fillId="28" borderId="0" xfId="0" applyFill="1" applyAlignment="1">
      <alignment horizontal="center" vertical="center" wrapText="1"/>
    </xf>
    <xf numFmtId="165" fontId="25" fillId="24" borderId="0" xfId="0" applyFont="1" applyFill="1" applyAlignment="1">
      <alignment horizontal="center" vertical="center" wrapText="1"/>
    </xf>
    <xf numFmtId="165" fontId="19" fillId="0" borderId="4" xfId="0" applyFont="1" applyBorder="1" applyAlignment="1">
      <alignment horizontal="center" vertical="top" wrapText="1"/>
    </xf>
    <xf numFmtId="165" fontId="19" fillId="0" borderId="6" xfId="0" applyFont="1" applyBorder="1" applyAlignment="1">
      <alignment horizontal="center" vertical="top" wrapText="1"/>
    </xf>
    <xf numFmtId="165" fontId="9" fillId="0" borderId="2" xfId="0" applyFont="1" applyBorder="1" applyAlignment="1">
      <alignment horizontal="center" vertical="top"/>
    </xf>
    <xf numFmtId="1" fontId="19" fillId="0" borderId="2" xfId="0" applyNumberFormat="1" applyFont="1" applyBorder="1" applyAlignment="1">
      <alignment horizontal="center" vertical="center"/>
    </xf>
    <xf numFmtId="165" fontId="19" fillId="0" borderId="2" xfId="0" applyFont="1" applyBorder="1" applyAlignment="1">
      <alignment horizontal="center" vertical="top" wrapText="1"/>
    </xf>
    <xf numFmtId="165" fontId="19" fillId="0" borderId="2" xfId="0" applyFont="1" applyBorder="1" applyAlignment="1">
      <alignment horizontal="left" vertical="top" wrapText="1"/>
    </xf>
    <xf numFmtId="164" fontId="6" fillId="25" borderId="40" xfId="0" applyNumberFormat="1" applyFont="1" applyFill="1" applyBorder="1" applyAlignment="1">
      <alignment horizontal="center" vertical="center" wrapText="1"/>
    </xf>
    <xf numFmtId="164" fontId="6" fillId="25" borderId="27" xfId="0" applyNumberFormat="1" applyFont="1" applyFill="1" applyBorder="1" applyAlignment="1">
      <alignment horizontal="center" vertical="center" wrapText="1"/>
    </xf>
    <xf numFmtId="2" fontId="19" fillId="19" borderId="2" xfId="0" applyNumberFormat="1" applyFont="1" applyFill="1" applyBorder="1" applyAlignment="1">
      <alignment horizontal="center" vertical="center" wrapText="1"/>
    </xf>
    <xf numFmtId="1" fontId="19" fillId="19" borderId="2" xfId="0" applyNumberFormat="1" applyFont="1" applyFill="1" applyBorder="1" applyAlignment="1">
      <alignment horizontal="center" vertical="center" wrapText="1"/>
    </xf>
    <xf numFmtId="2" fontId="9" fillId="3" borderId="12" xfId="0" applyNumberFormat="1" applyFont="1" applyFill="1" applyBorder="1" applyAlignment="1">
      <alignment horizontal="center" vertical="center" wrapText="1"/>
    </xf>
    <xf numFmtId="1" fontId="19" fillId="0" borderId="2" xfId="0" applyNumberFormat="1" applyFont="1" applyBorder="1" applyAlignment="1">
      <alignment horizontal="center" vertical="center"/>
    </xf>
    <xf numFmtId="1" fontId="19" fillId="0" borderId="0" xfId="0" applyNumberFormat="1" applyFont="1" applyBorder="1" applyAlignment="1">
      <alignment horizontal="center" vertical="center"/>
    </xf>
    <xf numFmtId="165" fontId="5" fillId="0" borderId="0" xfId="0" applyFont="1" applyFill="1" applyBorder="1" applyAlignment="1">
      <alignment horizontal="left" vertical="center" wrapText="1"/>
    </xf>
    <xf numFmtId="165" fontId="5" fillId="0" borderId="0" xfId="0" quotePrefix="1" applyFont="1" applyBorder="1" applyAlignment="1">
      <alignment horizontal="left" vertical="center" wrapText="1"/>
    </xf>
    <xf numFmtId="165" fontId="5" fillId="0" borderId="0" xfId="0" quotePrefix="1" applyFont="1" applyFill="1" applyBorder="1" applyAlignment="1">
      <alignment horizontal="left" vertical="center" wrapText="1"/>
    </xf>
    <xf numFmtId="1" fontId="9" fillId="0" borderId="0" xfId="0" applyNumberFormat="1" applyFont="1" applyBorder="1" applyAlignment="1">
      <alignment horizontal="center" vertical="center"/>
    </xf>
    <xf numFmtId="165" fontId="3" fillId="0" borderId="0" xfId="0" applyFont="1" applyBorder="1" applyAlignment="1" applyProtection="1">
      <alignment horizontal="center" vertical="center" wrapText="1"/>
      <protection locked="0"/>
    </xf>
    <xf numFmtId="165" fontId="4" fillId="0" borderId="0" xfId="0" quotePrefix="1" applyFont="1" applyBorder="1" applyAlignment="1">
      <alignment horizontal="center" vertical="center" wrapText="1"/>
    </xf>
    <xf numFmtId="165" fontId="9" fillId="0" borderId="72" xfId="0" applyFont="1" applyBorder="1" applyAlignment="1">
      <alignment horizontal="center" vertical="center" wrapText="1"/>
    </xf>
    <xf numFmtId="1" fontId="16" fillId="0" borderId="56" xfId="0" applyNumberFormat="1" applyFont="1" applyBorder="1" applyAlignment="1">
      <alignment horizontal="center" vertical="center"/>
    </xf>
    <xf numFmtId="2" fontId="6" fillId="5" borderId="2" xfId="43" applyNumberFormat="1" applyFont="1" applyFill="1" applyBorder="1" applyAlignment="1" applyProtection="1">
      <alignment horizontal="center" vertical="center" wrapText="1"/>
      <protection locked="0"/>
    </xf>
    <xf numFmtId="2" fontId="6" fillId="13" borderId="2" xfId="45" applyNumberFormat="1" applyFont="1" applyFill="1" applyBorder="1" applyAlignment="1" applyProtection="1">
      <alignment horizontal="center" vertical="center" wrapText="1"/>
      <protection locked="0"/>
    </xf>
    <xf numFmtId="0" fontId="6" fillId="13" borderId="2" xfId="45" applyNumberFormat="1" applyFont="1" applyFill="1" applyBorder="1" applyAlignment="1" applyProtection="1">
      <alignment horizontal="center" vertical="center" wrapText="1"/>
      <protection locked="0"/>
    </xf>
    <xf numFmtId="164" fontId="7" fillId="24" borderId="2" xfId="0" applyNumberFormat="1" applyFont="1" applyFill="1" applyBorder="1" applyAlignment="1" applyProtection="1">
      <alignment horizontal="center" vertical="center" wrapText="1"/>
      <protection locked="0"/>
    </xf>
    <xf numFmtId="165" fontId="31" fillId="0" borderId="2" xfId="0" applyFont="1" applyBorder="1" applyAlignment="1" applyProtection="1"/>
    <xf numFmtId="165" fontId="31" fillId="0" borderId="2" xfId="0" applyFont="1" applyBorder="1" applyAlignment="1"/>
    <xf numFmtId="164" fontId="23" fillId="0" borderId="2" xfId="0" applyNumberFormat="1" applyFont="1" applyBorder="1" applyAlignment="1" applyProtection="1">
      <alignment horizontal="right"/>
    </xf>
    <xf numFmtId="164" fontId="23" fillId="0" borderId="61" xfId="0" applyNumberFormat="1" applyFont="1" applyBorder="1" applyAlignment="1" applyProtection="1">
      <alignment horizontal="right"/>
    </xf>
    <xf numFmtId="165" fontId="23" fillId="0" borderId="61" xfId="0" applyFont="1" applyBorder="1"/>
    <xf numFmtId="165" fontId="23" fillId="0" borderId="2" xfId="0" applyFont="1" applyBorder="1"/>
    <xf numFmtId="164" fontId="31" fillId="0" borderId="2" xfId="0" applyNumberFormat="1" applyFont="1" applyBorder="1" applyAlignment="1" applyProtection="1">
      <alignment horizontal="right"/>
    </xf>
    <xf numFmtId="164" fontId="31" fillId="0" borderId="61" xfId="0" applyNumberFormat="1" applyFont="1" applyBorder="1" applyAlignment="1" applyProtection="1">
      <alignment horizontal="right"/>
    </xf>
    <xf numFmtId="165" fontId="31" fillId="0" borderId="61" xfId="0" applyFont="1" applyBorder="1"/>
    <xf numFmtId="165" fontId="31" fillId="0" borderId="2" xfId="0" applyFont="1" applyBorder="1"/>
    <xf numFmtId="165" fontId="11" fillId="3" borderId="19" xfId="0" applyFont="1" applyFill="1" applyBorder="1" applyAlignment="1">
      <alignment vertical="center" wrapText="1"/>
    </xf>
    <xf numFmtId="17" fontId="6" fillId="3" borderId="15" xfId="0" applyNumberFormat="1" applyFont="1" applyFill="1" applyBorder="1" applyAlignment="1">
      <alignment horizontal="center" vertical="center" wrapText="1"/>
    </xf>
    <xf numFmtId="17" fontId="6" fillId="3" borderId="16" xfId="0" applyNumberFormat="1" applyFont="1" applyFill="1" applyBorder="1" applyAlignment="1">
      <alignment horizontal="center" vertical="center" wrapText="1"/>
    </xf>
    <xf numFmtId="165" fontId="6" fillId="3" borderId="15" xfId="0" applyNumberFormat="1" applyFont="1" applyFill="1" applyBorder="1" applyAlignment="1">
      <alignment horizontal="center" vertical="center" wrapText="1"/>
    </xf>
    <xf numFmtId="165" fontId="6" fillId="3" borderId="16" xfId="0" applyNumberFormat="1" applyFont="1" applyFill="1" applyBorder="1" applyAlignment="1">
      <alignment horizontal="center" vertical="center" wrapText="1"/>
    </xf>
    <xf numFmtId="164" fontId="6" fillId="3" borderId="27" xfId="0" applyNumberFormat="1" applyFont="1" applyFill="1" applyBorder="1" applyAlignment="1">
      <alignment horizontal="center" vertical="center" wrapText="1"/>
    </xf>
    <xf numFmtId="164" fontId="6" fillId="3" borderId="28" xfId="0" applyNumberFormat="1" applyFont="1" applyFill="1" applyBorder="1" applyAlignment="1">
      <alignment horizontal="center" vertical="center" wrapText="1"/>
    </xf>
    <xf numFmtId="44" fontId="6" fillId="3" borderId="11" xfId="0" quotePrefix="1" applyNumberFormat="1" applyFont="1" applyFill="1" applyBorder="1" applyAlignment="1" applyProtection="1">
      <alignment vertical="center" wrapText="1"/>
    </xf>
    <xf numFmtId="2" fontId="7" fillId="3" borderId="2" xfId="0" applyNumberFormat="1" applyFont="1" applyFill="1" applyBorder="1" applyAlignment="1">
      <alignment horizontal="center" vertical="center" wrapText="1"/>
    </xf>
    <xf numFmtId="1" fontId="7" fillId="3" borderId="2" xfId="0" applyNumberFormat="1" applyFont="1" applyFill="1" applyBorder="1" applyAlignment="1">
      <alignment horizontal="center" vertical="center" wrapText="1"/>
    </xf>
    <xf numFmtId="165" fontId="0" fillId="3" borderId="35" xfId="0" applyFill="1" applyBorder="1" applyAlignment="1">
      <alignment horizontal="center" vertical="center" wrapText="1"/>
    </xf>
    <xf numFmtId="165" fontId="0" fillId="3" borderId="38" xfId="0" applyFill="1" applyBorder="1" applyAlignment="1">
      <alignment horizontal="center" vertical="center" wrapText="1"/>
    </xf>
    <xf numFmtId="165" fontId="8" fillId="3" borderId="0" xfId="0" applyFont="1" applyFill="1" applyAlignment="1">
      <alignment horizontal="center" vertical="center" wrapText="1"/>
    </xf>
    <xf numFmtId="1" fontId="8" fillId="3" borderId="0" xfId="0" applyNumberFormat="1" applyFont="1" applyFill="1" applyAlignment="1">
      <alignment horizontal="center" vertical="center" wrapText="1"/>
    </xf>
    <xf numFmtId="165" fontId="6" fillId="6" borderId="27" xfId="0" applyNumberFormat="1" applyFont="1" applyFill="1" applyBorder="1" applyAlignment="1">
      <alignment horizontal="center" vertical="center" wrapText="1"/>
    </xf>
    <xf numFmtId="2" fontId="9" fillId="2" borderId="68" xfId="0" applyNumberFormat="1" applyFont="1" applyFill="1" applyBorder="1" applyAlignment="1">
      <alignment horizontal="center" vertical="center" wrapText="1"/>
    </xf>
    <xf numFmtId="2" fontId="9" fillId="2" borderId="2" xfId="0" applyNumberFormat="1" applyFont="1" applyFill="1" applyBorder="1" applyAlignment="1">
      <alignment horizontal="center" vertical="center" wrapText="1"/>
    </xf>
    <xf numFmtId="2" fontId="6" fillId="5" borderId="2" xfId="0" applyNumberFormat="1" applyFont="1" applyFill="1" applyBorder="1" applyAlignment="1" applyProtection="1">
      <alignment horizontal="center" vertical="center" wrapText="1"/>
      <protection locked="0"/>
    </xf>
    <xf numFmtId="165" fontId="32" fillId="0" borderId="3" xfId="0" applyNumberFormat="1" applyFont="1" applyBorder="1" applyAlignment="1">
      <alignment vertical="center" wrapText="1"/>
    </xf>
    <xf numFmtId="165" fontId="32" fillId="0" borderId="2" xfId="0" applyNumberFormat="1" applyFont="1" applyBorder="1" applyAlignment="1">
      <alignment vertical="center" wrapText="1"/>
    </xf>
    <xf numFmtId="165" fontId="32" fillId="0" borderId="4" xfId="0" applyNumberFormat="1" applyFont="1" applyBorder="1" applyAlignment="1">
      <alignment vertical="center" wrapText="1"/>
    </xf>
    <xf numFmtId="165" fontId="32" fillId="0" borderId="27" xfId="0" applyNumberFormat="1" applyFont="1" applyBorder="1" applyAlignment="1">
      <alignment vertical="center" wrapText="1"/>
    </xf>
    <xf numFmtId="165" fontId="32" fillId="0" borderId="28" xfId="0" applyNumberFormat="1" applyFont="1" applyBorder="1" applyAlignment="1">
      <alignment vertical="center" wrapText="1"/>
    </xf>
    <xf numFmtId="165" fontId="32" fillId="0" borderId="55" xfId="0" applyNumberFormat="1" applyFont="1" applyBorder="1" applyAlignment="1" applyProtection="1">
      <alignment horizontal="right" vertical="center" wrapText="1"/>
    </xf>
    <xf numFmtId="165" fontId="32" fillId="0" borderId="3" xfId="0" applyNumberFormat="1" applyFont="1" applyBorder="1" applyAlignment="1">
      <alignment horizontal="right" vertical="center" wrapText="1"/>
    </xf>
    <xf numFmtId="164" fontId="32" fillId="0" borderId="3" xfId="0" applyNumberFormat="1" applyFont="1" applyBorder="1" applyAlignment="1">
      <alignment horizontal="right" vertical="center" wrapText="1"/>
    </xf>
    <xf numFmtId="165" fontId="32" fillId="0" borderId="54" xfId="0" applyNumberFormat="1" applyFont="1" applyBorder="1" applyAlignment="1" applyProtection="1">
      <alignment horizontal="right" vertical="center" wrapText="1"/>
    </xf>
    <xf numFmtId="165" fontId="32" fillId="2" borderId="54" xfId="0" applyNumberFormat="1" applyFont="1" applyFill="1" applyBorder="1" applyAlignment="1" applyProtection="1">
      <alignment horizontal="right" vertical="center" wrapText="1"/>
    </xf>
    <xf numFmtId="165" fontId="32" fillId="2" borderId="56" xfId="0" applyNumberFormat="1" applyFont="1" applyFill="1" applyBorder="1" applyAlignment="1" applyProtection="1">
      <alignment horizontal="right" vertical="center" wrapText="1"/>
    </xf>
    <xf numFmtId="165" fontId="32" fillId="0" borderId="33" xfId="0" applyNumberFormat="1" applyFont="1" applyBorder="1" applyAlignment="1" applyProtection="1">
      <alignment horizontal="right" vertical="center" wrapText="1"/>
    </xf>
    <xf numFmtId="165" fontId="32" fillId="0" borderId="27" xfId="0" applyNumberFormat="1" applyFont="1" applyBorder="1" applyAlignment="1">
      <alignment horizontal="right" vertical="center" wrapText="1"/>
    </xf>
    <xf numFmtId="164" fontId="32" fillId="0" borderId="27" xfId="0" applyNumberFormat="1" applyFont="1" applyBorder="1" applyAlignment="1">
      <alignment horizontal="right" vertical="center" wrapText="1"/>
    </xf>
    <xf numFmtId="165" fontId="32" fillId="0" borderId="55" xfId="0" applyNumberFormat="1" applyFont="1" applyBorder="1" applyAlignment="1" applyProtection="1">
      <alignment vertical="top" wrapText="1"/>
    </xf>
    <xf numFmtId="165" fontId="32" fillId="0" borderId="3" xfId="0" applyNumberFormat="1" applyFont="1" applyBorder="1" applyAlignment="1">
      <alignment vertical="top" wrapText="1"/>
    </xf>
    <xf numFmtId="164" fontId="32" fillId="0" borderId="3" xfId="0" applyNumberFormat="1" applyFont="1" applyBorder="1" applyAlignment="1">
      <alignment vertical="top" wrapText="1"/>
    </xf>
    <xf numFmtId="165" fontId="32" fillId="0" borderId="56" xfId="0" applyNumberFormat="1" applyFont="1" applyBorder="1" applyAlignment="1" applyProtection="1">
      <alignment vertical="top" wrapText="1"/>
    </xf>
    <xf numFmtId="165" fontId="32" fillId="0" borderId="4" xfId="0" applyNumberFormat="1" applyFont="1" applyBorder="1" applyAlignment="1">
      <alignment vertical="top" wrapText="1"/>
    </xf>
    <xf numFmtId="164" fontId="32" fillId="0" borderId="2" xfId="0" applyNumberFormat="1" applyFont="1" applyBorder="1" applyAlignment="1">
      <alignment horizontal="right" vertical="center" wrapText="1"/>
    </xf>
    <xf numFmtId="165" fontId="32" fillId="0" borderId="33" xfId="0" applyNumberFormat="1" applyFont="1" applyBorder="1" applyAlignment="1" applyProtection="1">
      <alignment vertical="top" wrapText="1"/>
    </xf>
    <xf numFmtId="165" fontId="32" fillId="0" borderId="27" xfId="0" applyNumberFormat="1" applyFont="1" applyBorder="1" applyAlignment="1">
      <alignment vertical="top" wrapText="1"/>
    </xf>
    <xf numFmtId="164" fontId="32" fillId="0" borderId="27" xfId="0" applyNumberFormat="1" applyFont="1" applyBorder="1" applyAlignment="1">
      <alignment vertical="top" wrapText="1"/>
    </xf>
    <xf numFmtId="165" fontId="14" fillId="0" borderId="55" xfId="0" applyNumberFormat="1" applyFont="1" applyBorder="1" applyAlignment="1" applyProtection="1">
      <alignment horizontal="right" vertical="center" wrapText="1"/>
    </xf>
    <xf numFmtId="165" fontId="14" fillId="0" borderId="3" xfId="0" applyNumberFormat="1" applyFont="1" applyBorder="1" applyAlignment="1">
      <alignment horizontal="right" vertical="center" wrapText="1"/>
    </xf>
    <xf numFmtId="164" fontId="14" fillId="0" borderId="3" xfId="0" applyNumberFormat="1" applyFont="1" applyBorder="1" applyAlignment="1">
      <alignment horizontal="right" vertical="center" wrapText="1"/>
    </xf>
    <xf numFmtId="165" fontId="14" fillId="0" borderId="3" xfId="0" applyNumberFormat="1" applyFont="1" applyBorder="1" applyAlignment="1">
      <alignment vertical="center" wrapText="1"/>
    </xf>
    <xf numFmtId="165" fontId="14" fillId="0" borderId="54" xfId="0" applyNumberFormat="1" applyFont="1" applyBorder="1" applyAlignment="1" applyProtection="1">
      <alignment horizontal="right" vertical="center" wrapText="1"/>
    </xf>
    <xf numFmtId="165" fontId="14" fillId="0" borderId="2" xfId="0" applyNumberFormat="1" applyFont="1" applyBorder="1" applyAlignment="1">
      <alignment vertical="center" wrapText="1"/>
    </xf>
    <xf numFmtId="165" fontId="14" fillId="2" borderId="54" xfId="0" applyNumberFormat="1" applyFont="1" applyFill="1" applyBorder="1" applyAlignment="1" applyProtection="1">
      <alignment horizontal="right" vertical="center" wrapText="1"/>
    </xf>
    <xf numFmtId="165" fontId="14" fillId="2" borderId="56" xfId="0" applyNumberFormat="1" applyFont="1" applyFill="1" applyBorder="1" applyAlignment="1" applyProtection="1">
      <alignment horizontal="right" vertical="center" wrapText="1"/>
    </xf>
    <xf numFmtId="165" fontId="14" fillId="0" borderId="4" xfId="0" applyNumberFormat="1" applyFont="1" applyBorder="1" applyAlignment="1">
      <alignment vertical="center" wrapText="1"/>
    </xf>
    <xf numFmtId="165" fontId="14" fillId="0" borderId="33" xfId="0" applyNumberFormat="1" applyFont="1" applyBorder="1" applyAlignment="1" applyProtection="1">
      <alignment horizontal="right" vertical="center" wrapText="1"/>
    </xf>
    <xf numFmtId="165" fontId="14" fillId="0" borderId="27" xfId="0" applyNumberFormat="1" applyFont="1" applyBorder="1" applyAlignment="1">
      <alignment horizontal="right" vertical="center" wrapText="1"/>
    </xf>
    <xf numFmtId="164" fontId="14" fillId="0" borderId="27" xfId="0" applyNumberFormat="1" applyFont="1" applyBorder="1" applyAlignment="1">
      <alignment horizontal="right" vertical="center" wrapText="1"/>
    </xf>
    <xf numFmtId="165" fontId="14" fillId="0" borderId="27" xfId="0" applyNumberFormat="1" applyFont="1" applyBorder="1" applyAlignment="1">
      <alignment vertical="center" wrapText="1"/>
    </xf>
    <xf numFmtId="165" fontId="14" fillId="0" borderId="28" xfId="0" applyNumberFormat="1" applyFont="1" applyBorder="1" applyAlignment="1">
      <alignment vertical="center" wrapText="1"/>
    </xf>
    <xf numFmtId="165" fontId="14" fillId="0" borderId="55" xfId="0" applyNumberFormat="1" applyFont="1" applyBorder="1" applyAlignment="1" applyProtection="1">
      <alignment vertical="top" wrapText="1"/>
    </xf>
    <xf numFmtId="165" fontId="14" fillId="0" borderId="3" xfId="0" applyNumberFormat="1" applyFont="1" applyBorder="1" applyAlignment="1">
      <alignment vertical="top" wrapText="1"/>
    </xf>
    <xf numFmtId="164" fontId="14" fillId="0" borderId="3" xfId="0" applyNumberFormat="1" applyFont="1" applyBorder="1" applyAlignment="1">
      <alignment vertical="top" wrapText="1"/>
    </xf>
    <xf numFmtId="165" fontId="14" fillId="0" borderId="56" xfId="0" applyNumberFormat="1" applyFont="1" applyBorder="1" applyAlignment="1" applyProtection="1">
      <alignment vertical="top" wrapText="1"/>
    </xf>
    <xf numFmtId="165" fontId="14" fillId="0" borderId="4" xfId="0" applyNumberFormat="1" applyFont="1" applyBorder="1" applyAlignment="1">
      <alignment vertical="top" wrapText="1"/>
    </xf>
    <xf numFmtId="164" fontId="14" fillId="0" borderId="2" xfId="0" applyNumberFormat="1" applyFont="1" applyBorder="1" applyAlignment="1">
      <alignment horizontal="right" vertical="center" wrapText="1"/>
    </xf>
    <xf numFmtId="165" fontId="14" fillId="0" borderId="33" xfId="0" applyNumberFormat="1" applyFont="1" applyBorder="1" applyAlignment="1" applyProtection="1">
      <alignment vertical="top" wrapText="1"/>
    </xf>
    <xf numFmtId="165" fontId="14" fillId="0" borderId="27" xfId="0" applyNumberFormat="1" applyFont="1" applyBorder="1" applyAlignment="1">
      <alignment vertical="top" wrapText="1"/>
    </xf>
    <xf numFmtId="164" fontId="14" fillId="0" borderId="27" xfId="0" applyNumberFormat="1" applyFont="1" applyBorder="1" applyAlignment="1">
      <alignment vertical="top" wrapText="1"/>
    </xf>
    <xf numFmtId="164" fontId="6" fillId="0" borderId="27" xfId="0" applyNumberFormat="1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 wrapText="1"/>
    </xf>
    <xf numFmtId="165" fontId="7" fillId="0" borderId="2" xfId="0" applyFont="1" applyFill="1" applyBorder="1" applyAlignment="1">
      <alignment horizontal="left" vertical="center" wrapText="1"/>
    </xf>
    <xf numFmtId="165" fontId="7" fillId="0" borderId="2" xfId="0" quotePrefix="1" applyFont="1" applyFill="1" applyBorder="1" applyAlignment="1">
      <alignment horizontal="left" vertical="center" wrapText="1"/>
    </xf>
    <xf numFmtId="165" fontId="7" fillId="0" borderId="61" xfId="0" applyFont="1" applyFill="1" applyBorder="1" applyAlignment="1">
      <alignment horizontal="left" vertical="center" wrapText="1"/>
    </xf>
    <xf numFmtId="165" fontId="7" fillId="0" borderId="61" xfId="0" quotePrefix="1" applyFont="1" applyFill="1" applyBorder="1" applyAlignment="1">
      <alignment horizontal="left" vertical="center" wrapText="1"/>
    </xf>
    <xf numFmtId="165" fontId="7" fillId="0" borderId="61" xfId="0" applyFont="1" applyFill="1" applyBorder="1" applyAlignment="1" applyProtection="1">
      <alignment horizontal="left" vertical="center" wrapText="1"/>
      <protection locked="0"/>
    </xf>
    <xf numFmtId="165" fontId="7" fillId="0" borderId="61" xfId="0" quotePrefix="1" applyFont="1" applyFill="1" applyBorder="1" applyAlignment="1" applyProtection="1">
      <alignment horizontal="left" vertical="center" wrapText="1"/>
      <protection locked="0"/>
    </xf>
    <xf numFmtId="165" fontId="7" fillId="0" borderId="69" xfId="0" quotePrefix="1" applyFont="1" applyFill="1" applyBorder="1" applyAlignment="1" applyProtection="1">
      <alignment horizontal="left" vertical="center" wrapText="1"/>
      <protection locked="0"/>
    </xf>
    <xf numFmtId="165" fontId="6" fillId="0" borderId="61" xfId="0" applyFont="1" applyFill="1" applyBorder="1" applyAlignment="1">
      <alignment horizontal="left" vertical="center" wrapText="1"/>
    </xf>
    <xf numFmtId="165" fontId="7" fillId="3" borderId="61" xfId="0" quotePrefix="1" applyFont="1" applyFill="1" applyBorder="1" applyAlignment="1">
      <alignment horizontal="left" vertical="center" wrapText="1"/>
    </xf>
    <xf numFmtId="165" fontId="7" fillId="3" borderId="61" xfId="0" applyFont="1" applyFill="1" applyBorder="1" applyAlignment="1">
      <alignment horizontal="left" vertical="center" wrapText="1"/>
    </xf>
    <xf numFmtId="165" fontId="7" fillId="0" borderId="69" xfId="0" applyFont="1" applyFill="1" applyBorder="1" applyAlignment="1">
      <alignment horizontal="left" vertical="center" wrapText="1"/>
    </xf>
    <xf numFmtId="49" fontId="7" fillId="0" borderId="61" xfId="0" quotePrefix="1" applyNumberFormat="1" applyFont="1" applyFill="1" applyBorder="1" applyAlignment="1">
      <alignment horizontal="left" vertical="center" wrapText="1"/>
    </xf>
    <xf numFmtId="165" fontId="7" fillId="0" borderId="69" xfId="0" quotePrefix="1" applyFont="1" applyFill="1" applyBorder="1" applyAlignment="1">
      <alignment horizontal="left" vertical="center" wrapText="1"/>
    </xf>
    <xf numFmtId="165" fontId="7" fillId="0" borderId="19" xfId="0" applyFont="1" applyFill="1" applyBorder="1" applyAlignment="1">
      <alignment horizontal="left" vertical="center" wrapText="1"/>
    </xf>
    <xf numFmtId="165" fontId="10" fillId="0" borderId="5" xfId="0" applyFont="1" applyBorder="1" applyAlignment="1">
      <alignment vertical="center" wrapText="1"/>
    </xf>
    <xf numFmtId="165" fontId="10" fillId="0" borderId="0" xfId="0" applyFont="1" applyBorder="1" applyAlignment="1">
      <alignment vertical="center" wrapText="1"/>
    </xf>
    <xf numFmtId="165" fontId="0" fillId="0" borderId="0" xfId="0" applyBorder="1"/>
    <xf numFmtId="165" fontId="0" fillId="0" borderId="0" xfId="0" applyBorder="1" applyAlignment="1">
      <alignment horizontal="left" vertical="center" wrapText="1"/>
    </xf>
    <xf numFmtId="164" fontId="0" fillId="0" borderId="26" xfId="0" applyNumberFormat="1" applyBorder="1" applyAlignment="1">
      <alignment horizontal="center" vertical="center"/>
    </xf>
    <xf numFmtId="164" fontId="0" fillId="0" borderId="33" xfId="0" applyNumberFormat="1" applyBorder="1" applyAlignment="1">
      <alignment horizontal="center" vertical="center"/>
    </xf>
    <xf numFmtId="164" fontId="6" fillId="0" borderId="28" xfId="0" applyNumberFormat="1" applyFont="1" applyFill="1" applyBorder="1" applyAlignment="1">
      <alignment horizontal="center" vertical="center" wrapText="1"/>
    </xf>
    <xf numFmtId="165" fontId="7" fillId="0" borderId="2" xfId="0" quotePrefix="1" applyFont="1" applyFill="1" applyBorder="1" applyAlignment="1">
      <alignment vertical="center" wrapText="1"/>
    </xf>
    <xf numFmtId="165" fontId="0" fillId="0" borderId="5" xfId="0" applyBorder="1"/>
    <xf numFmtId="165" fontId="0" fillId="0" borderId="19" xfId="0" applyBorder="1"/>
    <xf numFmtId="165" fontId="0" fillId="0" borderId="5" xfId="0" applyBorder="1" applyAlignment="1">
      <alignment horizontal="center" vertical="center" wrapText="1"/>
    </xf>
    <xf numFmtId="165" fontId="0" fillId="0" borderId="55" xfId="0" applyBorder="1" applyAlignment="1">
      <alignment horizontal="center" vertical="center"/>
    </xf>
    <xf numFmtId="165" fontId="0" fillId="0" borderId="3" xfId="0" applyBorder="1" applyAlignment="1">
      <alignment horizontal="center" vertical="center"/>
    </xf>
    <xf numFmtId="165" fontId="0" fillId="0" borderId="2" xfId="0" applyBorder="1" applyAlignment="1">
      <alignment horizontal="center" vertical="center"/>
    </xf>
    <xf numFmtId="165" fontId="0" fillId="0" borderId="13" xfId="0" applyBorder="1" applyAlignment="1">
      <alignment horizontal="center" vertical="center"/>
    </xf>
    <xf numFmtId="165" fontId="0" fillId="0" borderId="54" xfId="0" applyBorder="1" applyAlignment="1">
      <alignment horizontal="center" vertical="center"/>
    </xf>
    <xf numFmtId="165" fontId="0" fillId="0" borderId="28" xfId="0" applyBorder="1" applyAlignment="1">
      <alignment horizontal="center" vertical="center"/>
    </xf>
    <xf numFmtId="165" fontId="0" fillId="0" borderId="33" xfId="0" applyBorder="1" applyAlignment="1">
      <alignment horizontal="center" vertical="center"/>
    </xf>
    <xf numFmtId="165" fontId="0" fillId="0" borderId="27" xfId="0" applyBorder="1" applyAlignment="1">
      <alignment horizontal="center" vertical="center"/>
    </xf>
    <xf numFmtId="165" fontId="0" fillId="0" borderId="6" xfId="0" applyBorder="1" applyAlignment="1">
      <alignment horizontal="center" vertical="center"/>
    </xf>
    <xf numFmtId="165" fontId="0" fillId="0" borderId="76" xfId="0" applyBorder="1" applyAlignment="1">
      <alignment horizontal="center" vertical="center"/>
    </xf>
    <xf numFmtId="165" fontId="0" fillId="0" borderId="71" xfId="0" applyBorder="1" applyAlignment="1">
      <alignment horizontal="center" vertical="center"/>
    </xf>
    <xf numFmtId="165" fontId="0" fillId="0" borderId="0" xfId="0" applyBorder="1" applyAlignment="1">
      <alignment horizontal="center" vertical="center"/>
    </xf>
    <xf numFmtId="164" fontId="6" fillId="0" borderId="27" xfId="0" applyNumberFormat="1" applyFont="1" applyFill="1" applyBorder="1" applyAlignment="1">
      <alignment horizontal="center" vertical="center" wrapText="1"/>
    </xf>
    <xf numFmtId="165" fontId="0" fillId="0" borderId="0" xfId="0" applyBorder="1" applyAlignment="1">
      <alignment horizontal="center" vertical="center"/>
    </xf>
    <xf numFmtId="165" fontId="0" fillId="0" borderId="17" xfId="0" applyBorder="1" applyAlignment="1">
      <alignment horizontal="center" vertical="center"/>
    </xf>
    <xf numFmtId="165" fontId="0" fillId="0" borderId="0" xfId="0" applyFill="1" applyBorder="1"/>
    <xf numFmtId="165" fontId="25" fillId="0" borderId="10" xfId="0" applyFont="1" applyBorder="1" applyAlignment="1">
      <alignment horizontal="center" vertical="center"/>
    </xf>
    <xf numFmtId="165" fontId="25" fillId="0" borderId="11" xfId="0" applyFont="1" applyBorder="1" applyAlignment="1">
      <alignment horizontal="center" vertical="center"/>
    </xf>
    <xf numFmtId="165" fontId="25" fillId="0" borderId="12" xfId="0" applyFont="1" applyBorder="1" applyAlignment="1">
      <alignment horizontal="center" vertical="center"/>
    </xf>
    <xf numFmtId="165" fontId="25" fillId="0" borderId="55" xfId="0" applyFont="1" applyBorder="1" applyAlignment="1">
      <alignment horizontal="center" vertical="center"/>
    </xf>
    <xf numFmtId="165" fontId="25" fillId="0" borderId="3" xfId="0" applyFont="1" applyBorder="1" applyAlignment="1">
      <alignment horizontal="center" vertical="center"/>
    </xf>
    <xf numFmtId="165" fontId="25" fillId="0" borderId="68" xfId="0" applyFont="1" applyBorder="1" applyAlignment="1">
      <alignment horizontal="center" vertical="center"/>
    </xf>
    <xf numFmtId="165" fontId="25" fillId="0" borderId="9" xfId="0" applyFont="1" applyBorder="1" applyAlignment="1">
      <alignment horizontal="center" vertical="center"/>
    </xf>
    <xf numFmtId="165" fontId="25" fillId="0" borderId="17" xfId="0" applyFont="1" applyBorder="1" applyAlignment="1">
      <alignment horizontal="center" vertical="center"/>
    </xf>
    <xf numFmtId="165" fontId="25" fillId="0" borderId="13" xfId="0" applyFont="1" applyBorder="1" applyAlignment="1">
      <alignment horizontal="center" vertical="center"/>
    </xf>
    <xf numFmtId="165" fontId="25" fillId="0" borderId="1" xfId="0" applyFont="1" applyBorder="1" applyAlignment="1">
      <alignment horizontal="center" vertical="center"/>
    </xf>
    <xf numFmtId="165" fontId="25" fillId="0" borderId="2" xfId="0" applyFont="1" applyBorder="1" applyAlignment="1">
      <alignment horizontal="center" vertical="center"/>
    </xf>
    <xf numFmtId="165" fontId="25" fillId="0" borderId="54" xfId="0" applyFont="1" applyBorder="1" applyAlignment="1">
      <alignment horizontal="center" vertical="center"/>
    </xf>
    <xf numFmtId="165" fontId="25" fillId="0" borderId="8" xfId="0" applyFont="1" applyBorder="1" applyAlignment="1">
      <alignment horizontal="center" vertical="center"/>
    </xf>
    <xf numFmtId="165" fontId="25" fillId="0" borderId="4" xfId="0" applyFont="1" applyBorder="1" applyAlignment="1">
      <alignment horizontal="center" vertical="center"/>
    </xf>
    <xf numFmtId="165" fontId="25" fillId="0" borderId="30" xfId="0" applyFont="1" applyBorder="1" applyAlignment="1">
      <alignment horizontal="center" vertical="center"/>
    </xf>
    <xf numFmtId="165" fontId="25" fillId="0" borderId="56" xfId="0" applyFont="1" applyBorder="1" applyAlignment="1">
      <alignment horizontal="center" vertical="center"/>
    </xf>
    <xf numFmtId="165" fontId="25" fillId="0" borderId="14" xfId="0" applyFont="1" applyBorder="1" applyAlignment="1">
      <alignment horizontal="center" vertical="center"/>
    </xf>
    <xf numFmtId="165" fontId="25" fillId="0" borderId="15" xfId="0" applyFont="1" applyBorder="1" applyAlignment="1">
      <alignment horizontal="center" vertical="center"/>
    </xf>
    <xf numFmtId="165" fontId="25" fillId="0" borderId="16" xfId="0" applyFont="1" applyBorder="1" applyAlignment="1">
      <alignment horizontal="center" vertical="center"/>
    </xf>
    <xf numFmtId="165" fontId="25" fillId="0" borderId="70" xfId="0" applyFont="1" applyBorder="1" applyAlignment="1">
      <alignment horizontal="center" vertical="center"/>
    </xf>
    <xf numFmtId="165" fontId="25" fillId="0" borderId="26" xfId="0" applyFont="1" applyBorder="1" applyAlignment="1">
      <alignment horizontal="center" vertical="center"/>
    </xf>
    <xf numFmtId="165" fontId="25" fillId="0" borderId="28" xfId="0" applyFont="1" applyBorder="1" applyAlignment="1">
      <alignment horizontal="center" vertical="center"/>
    </xf>
    <xf numFmtId="165" fontId="25" fillId="0" borderId="33" xfId="0" applyFont="1" applyBorder="1" applyAlignment="1">
      <alignment horizontal="center" vertical="center"/>
    </xf>
    <xf numFmtId="165" fontId="25" fillId="0" borderId="27" xfId="0" applyFont="1" applyBorder="1" applyAlignment="1">
      <alignment horizontal="center" vertical="center"/>
    </xf>
    <xf numFmtId="165" fontId="25" fillId="0" borderId="60" xfId="0" applyFont="1" applyBorder="1" applyAlignment="1">
      <alignment horizontal="center" vertical="center"/>
    </xf>
    <xf numFmtId="165" fontId="25" fillId="0" borderId="61" xfId="0" applyFont="1" applyBorder="1" applyAlignment="1">
      <alignment horizontal="center" vertical="center"/>
    </xf>
    <xf numFmtId="165" fontId="25" fillId="0" borderId="69" xfId="0" applyFont="1" applyBorder="1" applyAlignment="1">
      <alignment horizontal="center" vertical="center"/>
    </xf>
    <xf numFmtId="165" fontId="25" fillId="0" borderId="74" xfId="0" applyFont="1" applyBorder="1" applyAlignment="1">
      <alignment horizontal="center" vertical="center"/>
    </xf>
    <xf numFmtId="165" fontId="25" fillId="0" borderId="6" xfId="0" applyFont="1" applyBorder="1" applyAlignment="1">
      <alignment horizontal="center" vertical="center"/>
    </xf>
    <xf numFmtId="165" fontId="25" fillId="0" borderId="76" xfId="0" applyFont="1" applyBorder="1" applyAlignment="1">
      <alignment horizontal="center" vertical="center"/>
    </xf>
    <xf numFmtId="165" fontId="25" fillId="0" borderId="71" xfId="0" applyFont="1" applyBorder="1" applyAlignment="1">
      <alignment horizontal="center" vertical="center"/>
    </xf>
    <xf numFmtId="165" fontId="25" fillId="0" borderId="67" xfId="0" applyFont="1" applyBorder="1" applyAlignment="1">
      <alignment horizontal="center" vertical="center"/>
    </xf>
    <xf numFmtId="165" fontId="35" fillId="0" borderId="26" xfId="0" applyFont="1" applyBorder="1" applyAlignment="1">
      <alignment horizontal="center" vertical="center"/>
    </xf>
    <xf numFmtId="165" fontId="35" fillId="0" borderId="27" xfId="0" applyFont="1" applyBorder="1" applyAlignment="1">
      <alignment horizontal="center" vertical="center"/>
    </xf>
    <xf numFmtId="165" fontId="35" fillId="0" borderId="28" xfId="0" applyFont="1" applyBorder="1" applyAlignment="1">
      <alignment horizontal="center" vertical="center"/>
    </xf>
    <xf numFmtId="165" fontId="35" fillId="0" borderId="33" xfId="0" applyFont="1" applyBorder="1" applyAlignment="1">
      <alignment horizontal="center" vertical="center"/>
    </xf>
    <xf numFmtId="165" fontId="35" fillId="0" borderId="60" xfId="0" applyFont="1" applyBorder="1" applyAlignment="1">
      <alignment horizontal="center" vertical="center"/>
    </xf>
    <xf numFmtId="165" fontId="0" fillId="11" borderId="2" xfId="0" applyFill="1" applyBorder="1" applyAlignment="1">
      <alignment horizontal="center" vertical="center" wrapText="1"/>
    </xf>
    <xf numFmtId="1" fontId="16" fillId="0" borderId="4" xfId="0" applyNumberFormat="1" applyFont="1" applyBorder="1" applyAlignment="1">
      <alignment horizontal="center" vertical="top"/>
    </xf>
    <xf numFmtId="165" fontId="19" fillId="0" borderId="4" xfId="0" quotePrefix="1" applyFont="1" applyFill="1" applyBorder="1" applyAlignment="1">
      <alignment horizontal="left" vertical="top" wrapText="1"/>
    </xf>
    <xf numFmtId="165" fontId="19" fillId="0" borderId="4" xfId="0" quotePrefix="1" applyFont="1" applyFill="1" applyBorder="1" applyAlignment="1" applyProtection="1">
      <alignment horizontal="left" vertical="top" wrapText="1"/>
    </xf>
    <xf numFmtId="164" fontId="19" fillId="0" borderId="4" xfId="0" quotePrefix="1" applyNumberFormat="1" applyFont="1" applyFill="1" applyBorder="1" applyAlignment="1" applyProtection="1">
      <alignment horizontal="left" vertical="center" wrapText="1"/>
    </xf>
    <xf numFmtId="164" fontId="16" fillId="0" borderId="4" xfId="0" applyNumberFormat="1" applyFont="1" applyBorder="1" applyAlignment="1">
      <alignment horizontal="center" vertical="center"/>
    </xf>
    <xf numFmtId="164" fontId="5" fillId="0" borderId="3" xfId="0" quotePrefix="1" applyNumberFormat="1" applyFont="1" applyFill="1" applyBorder="1" applyAlignment="1">
      <alignment horizontal="left" vertical="center" wrapText="1"/>
    </xf>
    <xf numFmtId="164" fontId="16" fillId="0" borderId="3" xfId="0" applyNumberFormat="1" applyFont="1" applyBorder="1" applyAlignment="1">
      <alignment horizontal="center" vertical="center"/>
    </xf>
    <xf numFmtId="1" fontId="16" fillId="0" borderId="3" xfId="0" applyNumberFormat="1" applyFont="1" applyBorder="1" applyAlignment="1">
      <alignment horizontal="center" vertical="center"/>
    </xf>
    <xf numFmtId="164" fontId="5" fillId="0" borderId="27" xfId="0" quotePrefix="1" applyNumberFormat="1" applyFont="1" applyFill="1" applyBorder="1" applyAlignment="1">
      <alignment horizontal="right" vertical="center" wrapText="1"/>
    </xf>
    <xf numFmtId="164" fontId="16" fillId="0" borderId="27" xfId="0" applyNumberFormat="1" applyFont="1" applyBorder="1" applyAlignment="1">
      <alignment horizontal="center" vertical="center"/>
    </xf>
    <xf numFmtId="1" fontId="16" fillId="0" borderId="27" xfId="0" applyNumberFormat="1" applyFont="1" applyBorder="1" applyAlignment="1">
      <alignment horizontal="center" vertical="center"/>
    </xf>
    <xf numFmtId="1" fontId="16" fillId="0" borderId="28" xfId="0" applyNumberFormat="1" applyFont="1" applyBorder="1" applyAlignment="1">
      <alignment horizontal="center" vertical="center"/>
    </xf>
    <xf numFmtId="164" fontId="5" fillId="0" borderId="3" xfId="0" applyNumberFormat="1" applyFont="1" applyFill="1" applyBorder="1" applyAlignment="1">
      <alignment horizontal="left" vertical="center" wrapText="1"/>
    </xf>
    <xf numFmtId="1" fontId="3" fillId="0" borderId="4" xfId="0" applyNumberFormat="1" applyFont="1" applyBorder="1" applyAlignment="1">
      <alignment horizontal="center" vertical="top"/>
    </xf>
    <xf numFmtId="164" fontId="19" fillId="0" borderId="4" xfId="0" quotePrefix="1" applyNumberFormat="1" applyFont="1" applyFill="1" applyBorder="1" applyAlignment="1">
      <alignment horizontal="left" vertical="center" wrapText="1"/>
    </xf>
    <xf numFmtId="165" fontId="19" fillId="0" borderId="4" xfId="0" applyFont="1" applyFill="1" applyBorder="1" applyAlignment="1">
      <alignment horizontal="left" vertical="top" wrapText="1"/>
    </xf>
    <xf numFmtId="164" fontId="19" fillId="0" borderId="4" xfId="0" applyNumberFormat="1" applyFont="1" applyFill="1" applyBorder="1" applyAlignment="1">
      <alignment horizontal="left" vertical="center" wrapText="1"/>
    </xf>
    <xf numFmtId="1" fontId="16" fillId="0" borderId="3" xfId="0" applyNumberFormat="1" applyFont="1" applyBorder="1" applyAlignment="1">
      <alignment horizontal="center" vertical="top"/>
    </xf>
    <xf numFmtId="165" fontId="19" fillId="0" borderId="6" xfId="0" quotePrefix="1" applyFont="1" applyFill="1" applyBorder="1" applyAlignment="1">
      <alignment horizontal="left" vertical="top" wrapText="1"/>
    </xf>
    <xf numFmtId="165" fontId="19" fillId="0" borderId="6" xfId="0" applyFont="1" applyFill="1" applyBorder="1" applyAlignment="1">
      <alignment horizontal="left" vertical="top" wrapText="1"/>
    </xf>
    <xf numFmtId="164" fontId="19" fillId="0" borderId="6" xfId="0" applyNumberFormat="1" applyFont="1" applyFill="1" applyBorder="1" applyAlignment="1">
      <alignment horizontal="left" vertical="center" wrapText="1"/>
    </xf>
    <xf numFmtId="164" fontId="16" fillId="0" borderId="6" xfId="0" applyNumberFormat="1" applyFont="1" applyBorder="1" applyAlignment="1">
      <alignment horizontal="center" vertical="center"/>
    </xf>
    <xf numFmtId="1" fontId="16" fillId="0" borderId="6" xfId="0" applyNumberFormat="1" applyFont="1" applyBorder="1" applyAlignment="1">
      <alignment horizontal="center" vertical="center"/>
    </xf>
    <xf numFmtId="165" fontId="19" fillId="0" borderId="4" xfId="0" quotePrefix="1" applyFont="1" applyBorder="1" applyAlignment="1">
      <alignment horizontal="left" vertical="top"/>
    </xf>
    <xf numFmtId="165" fontId="19" fillId="0" borderId="4" xfId="0" applyFont="1" applyBorder="1" applyAlignment="1">
      <alignment horizontal="left" vertical="top" wrapText="1"/>
    </xf>
    <xf numFmtId="164" fontId="19" fillId="0" borderId="4" xfId="0" applyNumberFormat="1" applyFont="1" applyBorder="1" applyAlignment="1">
      <alignment horizontal="left" vertical="center" wrapText="1"/>
    </xf>
    <xf numFmtId="164" fontId="5" fillId="0" borderId="55" xfId="0" quotePrefix="1" applyNumberFormat="1" applyFont="1" applyFill="1" applyBorder="1" applyAlignment="1">
      <alignment horizontal="center" vertical="center" wrapText="1"/>
    </xf>
    <xf numFmtId="165" fontId="19" fillId="0" borderId="4" xfId="0" quotePrefix="1" applyFont="1" applyBorder="1" applyAlignment="1">
      <alignment horizontal="left" vertical="top" wrapText="1"/>
    </xf>
    <xf numFmtId="164" fontId="19" fillId="0" borderId="4" xfId="0" quotePrefix="1" applyNumberFormat="1" applyFont="1" applyBorder="1" applyAlignment="1">
      <alignment horizontal="left" vertical="center" wrapText="1"/>
    </xf>
    <xf numFmtId="165" fontId="19" fillId="0" borderId="4" xfId="0" quotePrefix="1" applyFont="1" applyFill="1" applyBorder="1" applyAlignment="1">
      <alignment horizontal="left" vertical="center" wrapText="1"/>
    </xf>
    <xf numFmtId="165" fontId="19" fillId="0" borderId="4" xfId="0" quotePrefix="1" applyFont="1" applyFill="1" applyBorder="1" applyAlignment="1" applyProtection="1">
      <alignment horizontal="left" vertical="center" wrapText="1"/>
    </xf>
    <xf numFmtId="2" fontId="16" fillId="0" borderId="4" xfId="0" applyNumberFormat="1" applyFont="1" applyBorder="1" applyAlignment="1">
      <alignment horizontal="center" vertical="center"/>
    </xf>
    <xf numFmtId="2" fontId="16" fillId="0" borderId="3" xfId="0" applyNumberFormat="1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65" fontId="19" fillId="0" borderId="4" xfId="0" applyFont="1" applyFill="1" applyBorder="1" applyAlignment="1">
      <alignment horizontal="left" vertical="center" wrapText="1"/>
    </xf>
    <xf numFmtId="165" fontId="19" fillId="0" borderId="6" xfId="0" quotePrefix="1" applyFont="1" applyFill="1" applyBorder="1" applyAlignment="1">
      <alignment horizontal="left" vertical="center" wrapText="1"/>
    </xf>
    <xf numFmtId="165" fontId="19" fillId="0" borderId="6" xfId="0" applyFont="1" applyFill="1" applyBorder="1" applyAlignment="1">
      <alignment horizontal="left" vertical="center" wrapText="1"/>
    </xf>
    <xf numFmtId="2" fontId="16" fillId="0" borderId="6" xfId="0" applyNumberFormat="1" applyFont="1" applyBorder="1" applyAlignment="1">
      <alignment horizontal="center" vertical="center"/>
    </xf>
    <xf numFmtId="165" fontId="19" fillId="0" borderId="4" xfId="0" quotePrefix="1" applyFont="1" applyBorder="1" applyAlignment="1">
      <alignment horizontal="left" vertical="center"/>
    </xf>
    <xf numFmtId="165" fontId="19" fillId="0" borderId="4" xfId="0" applyFont="1" applyBorder="1" applyAlignment="1">
      <alignment horizontal="left" vertical="center" wrapText="1"/>
    </xf>
    <xf numFmtId="165" fontId="19" fillId="0" borderId="4" xfId="0" quotePrefix="1" applyFont="1" applyBorder="1" applyAlignment="1">
      <alignment horizontal="left" vertical="center" wrapText="1"/>
    </xf>
    <xf numFmtId="165" fontId="36" fillId="0" borderId="0" xfId="0" applyFont="1" applyAlignment="1"/>
    <xf numFmtId="165" fontId="38" fillId="0" borderId="70" xfId="0" applyFont="1" applyBorder="1" applyAlignment="1">
      <alignment horizontal="justify" vertical="top" wrapText="1"/>
    </xf>
    <xf numFmtId="165" fontId="38" fillId="0" borderId="38" xfId="0" applyFont="1" applyBorder="1" applyAlignment="1">
      <alignment horizontal="justify" vertical="top" wrapText="1"/>
    </xf>
    <xf numFmtId="165" fontId="38" fillId="0" borderId="38" xfId="0" applyFont="1" applyBorder="1" applyAlignment="1">
      <alignment horizontal="center" vertical="top" wrapText="1"/>
    </xf>
    <xf numFmtId="164" fontId="38" fillId="0" borderId="34" xfId="0" applyNumberFormat="1" applyFont="1" applyBorder="1" applyAlignment="1">
      <alignment horizontal="center" vertical="top" wrapText="1"/>
    </xf>
    <xf numFmtId="164" fontId="38" fillId="0" borderId="47" xfId="0" applyNumberFormat="1" applyFont="1" applyBorder="1" applyAlignment="1">
      <alignment horizontal="center" vertical="top" wrapText="1"/>
    </xf>
    <xf numFmtId="165" fontId="39" fillId="0" borderId="47" xfId="0" applyFont="1" applyBorder="1" applyAlignment="1">
      <alignment horizontal="justify" vertical="top" wrapText="1"/>
    </xf>
    <xf numFmtId="165" fontId="0" fillId="0" borderId="2" xfId="0" applyBorder="1"/>
    <xf numFmtId="165" fontId="39" fillId="0" borderId="43" xfId="0" applyFont="1" applyBorder="1" applyAlignment="1">
      <alignment horizontal="justify" vertical="top" wrapText="1"/>
    </xf>
    <xf numFmtId="164" fontId="39" fillId="0" borderId="43" xfId="0" applyNumberFormat="1" applyFont="1" applyBorder="1" applyAlignment="1">
      <alignment horizontal="center" vertical="top" wrapText="1"/>
    </xf>
    <xf numFmtId="165" fontId="38" fillId="0" borderId="2" xfId="0" applyFont="1" applyBorder="1" applyAlignment="1">
      <alignment horizontal="justify" vertical="top" wrapText="1"/>
    </xf>
    <xf numFmtId="165" fontId="39" fillId="0" borderId="2" xfId="0" applyFont="1" applyBorder="1" applyAlignment="1">
      <alignment horizontal="justify" vertical="top" wrapText="1"/>
    </xf>
    <xf numFmtId="164" fontId="39" fillId="0" borderId="2" xfId="0" applyNumberFormat="1" applyFont="1" applyBorder="1" applyAlignment="1">
      <alignment horizontal="center" vertical="top" wrapText="1"/>
    </xf>
    <xf numFmtId="164" fontId="0" fillId="19" borderId="0" xfId="0" applyNumberFormat="1" applyFill="1" applyAlignment="1">
      <alignment horizontal="center" vertical="center" wrapText="1"/>
    </xf>
    <xf numFmtId="2" fontId="40" fillId="24" borderId="2" xfId="0" applyNumberFormat="1" applyFont="1" applyFill="1" applyBorder="1" applyAlignment="1" applyProtection="1">
      <alignment horizontal="center" vertical="center" wrapText="1"/>
      <protection locked="0"/>
    </xf>
    <xf numFmtId="2" fontId="16" fillId="3" borderId="3" xfId="0" applyNumberFormat="1" applyFont="1" applyFill="1" applyBorder="1" applyAlignment="1">
      <alignment horizontal="center" vertical="center" wrapText="1"/>
    </xf>
    <xf numFmtId="2" fontId="16" fillId="3" borderId="30" xfId="0" applyNumberFormat="1" applyFont="1" applyFill="1" applyBorder="1" applyAlignment="1">
      <alignment horizontal="center" vertical="center" wrapText="1"/>
    </xf>
    <xf numFmtId="165" fontId="9" fillId="0" borderId="77" xfId="0" applyFont="1" applyBorder="1" applyAlignment="1">
      <alignment horizontal="center" vertical="center" wrapText="1"/>
    </xf>
    <xf numFmtId="165" fontId="9" fillId="0" borderId="9" xfId="0" applyFont="1" applyBorder="1" applyAlignment="1">
      <alignment horizontal="center" vertical="center" wrapText="1"/>
    </xf>
    <xf numFmtId="17" fontId="9" fillId="2" borderId="76" xfId="0" applyNumberFormat="1" applyFont="1" applyFill="1" applyBorder="1" applyAlignment="1">
      <alignment horizontal="center" vertical="center" wrapText="1"/>
    </xf>
    <xf numFmtId="165" fontId="25" fillId="0" borderId="3" xfId="0" quotePrefix="1" applyFont="1" applyBorder="1" applyAlignment="1">
      <alignment horizontal="center" vertical="center" wrapText="1"/>
    </xf>
    <xf numFmtId="165" fontId="5" fillId="3" borderId="38" xfId="0" quotePrefix="1" applyFont="1" applyFill="1" applyBorder="1" applyAlignment="1">
      <alignment horizontal="center" vertical="center" wrapText="1"/>
    </xf>
    <xf numFmtId="1" fontId="16" fillId="3" borderId="4" xfId="0" applyNumberFormat="1" applyFont="1" applyFill="1" applyBorder="1" applyAlignment="1" applyProtection="1">
      <alignment horizontal="center" vertical="center" wrapText="1"/>
      <protection locked="0"/>
    </xf>
    <xf numFmtId="2" fontId="9" fillId="3" borderId="28" xfId="0" applyNumberFormat="1" applyFont="1" applyFill="1" applyBorder="1" applyAlignment="1">
      <alignment horizontal="center" vertical="center" wrapText="1"/>
    </xf>
    <xf numFmtId="165" fontId="5" fillId="3" borderId="70" xfId="0" applyFont="1" applyFill="1" applyBorder="1" applyAlignment="1">
      <alignment horizontal="center" vertical="center" wrapText="1"/>
    </xf>
    <xf numFmtId="165" fontId="5" fillId="3" borderId="26" xfId="0" applyFont="1" applyFill="1" applyBorder="1" applyAlignment="1">
      <alignment horizontal="center" vertical="center" wrapText="1"/>
    </xf>
    <xf numFmtId="17" fontId="5" fillId="3" borderId="28" xfId="0" applyNumberFormat="1" applyFont="1" applyFill="1" applyBorder="1" applyAlignment="1">
      <alignment horizontal="center" vertical="center" wrapText="1"/>
    </xf>
    <xf numFmtId="165" fontId="5" fillId="3" borderId="26" xfId="0" quotePrefix="1" applyNumberFormat="1" applyFont="1" applyFill="1" applyBorder="1" applyAlignment="1">
      <alignment horizontal="center" vertical="center" wrapText="1"/>
    </xf>
    <xf numFmtId="165" fontId="5" fillId="3" borderId="28" xfId="0" quotePrefix="1" applyNumberFormat="1" applyFont="1" applyFill="1" applyBorder="1" applyAlignment="1">
      <alignment horizontal="center" vertical="center" wrapText="1"/>
    </xf>
    <xf numFmtId="1" fontId="19" fillId="3" borderId="26" xfId="0" applyNumberFormat="1" applyFont="1" applyFill="1" applyBorder="1" applyAlignment="1">
      <alignment horizontal="center" vertical="center"/>
    </xf>
    <xf numFmtId="1" fontId="19" fillId="3" borderId="27" xfId="0" applyNumberFormat="1" applyFont="1" applyFill="1" applyBorder="1" applyAlignment="1">
      <alignment horizontal="center" vertical="center"/>
    </xf>
    <xf numFmtId="1" fontId="19" fillId="3" borderId="28" xfId="0" applyNumberFormat="1" applyFont="1" applyFill="1" applyBorder="1" applyAlignment="1">
      <alignment horizontal="center" vertical="center"/>
    </xf>
    <xf numFmtId="165" fontId="4" fillId="3" borderId="26" xfId="0" applyFont="1" applyFill="1" applyBorder="1" applyAlignment="1">
      <alignment horizontal="center" vertical="center" wrapText="1"/>
    </xf>
    <xf numFmtId="165" fontId="4" fillId="3" borderId="27" xfId="0" applyFont="1" applyFill="1" applyBorder="1" applyAlignment="1">
      <alignment horizontal="center" vertical="center" wrapText="1"/>
    </xf>
    <xf numFmtId="165" fontId="4" fillId="3" borderId="27" xfId="0" applyFont="1" applyFill="1" applyBorder="1" applyAlignment="1" applyProtection="1">
      <alignment horizontal="center" vertical="center" wrapText="1"/>
      <protection locked="0"/>
    </xf>
    <xf numFmtId="165" fontId="4" fillId="3" borderId="27" xfId="0" quotePrefix="1" applyFont="1" applyFill="1" applyBorder="1" applyAlignment="1">
      <alignment horizontal="center" vertical="center" wrapText="1"/>
    </xf>
    <xf numFmtId="165" fontId="4" fillId="3" borderId="28" xfId="0" quotePrefix="1" applyFont="1" applyFill="1" applyBorder="1" applyAlignment="1">
      <alignment horizontal="center" vertical="center" wrapText="1"/>
    </xf>
    <xf numFmtId="1" fontId="9" fillId="3" borderId="26" xfId="0" applyNumberFormat="1" applyFont="1" applyFill="1" applyBorder="1" applyAlignment="1">
      <alignment horizontal="center" vertical="center"/>
    </xf>
    <xf numFmtId="1" fontId="9" fillId="3" borderId="27" xfId="0" applyNumberFormat="1" applyFont="1" applyFill="1" applyBorder="1" applyAlignment="1">
      <alignment horizontal="center" vertical="center"/>
    </xf>
    <xf numFmtId="1" fontId="9" fillId="3" borderId="28" xfId="0" applyNumberFormat="1" applyFont="1" applyFill="1" applyBorder="1" applyAlignment="1">
      <alignment horizontal="center" vertical="center"/>
    </xf>
    <xf numFmtId="1" fontId="16" fillId="3" borderId="10" xfId="0" applyNumberFormat="1" applyFont="1" applyFill="1" applyBorder="1" applyAlignment="1">
      <alignment horizontal="center" vertical="center"/>
    </xf>
    <xf numFmtId="165" fontId="19" fillId="3" borderId="11" xfId="0" applyFont="1" applyFill="1" applyBorder="1" applyAlignment="1">
      <alignment horizontal="left" vertical="center" wrapText="1"/>
    </xf>
    <xf numFmtId="165" fontId="19" fillId="3" borderId="11" xfId="0" applyFont="1" applyFill="1" applyBorder="1" applyAlignment="1" applyProtection="1">
      <alignment horizontal="left" vertical="center" wrapText="1"/>
    </xf>
    <xf numFmtId="2" fontId="16" fillId="3" borderId="11" xfId="0" applyNumberFormat="1" applyFont="1" applyFill="1" applyBorder="1" applyAlignment="1" applyProtection="1">
      <alignment horizontal="center" vertical="center" wrapText="1"/>
    </xf>
    <xf numFmtId="2" fontId="16" fillId="3" borderId="11" xfId="0" applyNumberFormat="1" applyFont="1" applyFill="1" applyBorder="1" applyAlignment="1" applyProtection="1">
      <alignment horizontal="center" vertical="center" wrapText="1"/>
      <protection locked="0"/>
    </xf>
    <xf numFmtId="2" fontId="16" fillId="3" borderId="11" xfId="0" applyNumberFormat="1" applyFont="1" applyFill="1" applyBorder="1" applyAlignment="1">
      <alignment horizontal="center" vertical="center" wrapText="1"/>
    </xf>
    <xf numFmtId="1" fontId="16" fillId="3" borderId="11" xfId="0" applyNumberFormat="1" applyFont="1" applyFill="1" applyBorder="1" applyAlignment="1">
      <alignment horizontal="center" vertical="center" wrapText="1"/>
    </xf>
    <xf numFmtId="1" fontId="16" fillId="3" borderId="1" xfId="0" applyNumberFormat="1" applyFont="1" applyFill="1" applyBorder="1" applyAlignment="1">
      <alignment horizontal="center" vertical="center"/>
    </xf>
    <xf numFmtId="1" fontId="16" fillId="3" borderId="8" xfId="0" applyNumberFormat="1" applyFont="1" applyFill="1" applyBorder="1" applyAlignment="1">
      <alignment horizontal="center" vertical="center"/>
    </xf>
    <xf numFmtId="1" fontId="9" fillId="3" borderId="7" xfId="0" applyNumberFormat="1" applyFont="1" applyFill="1" applyBorder="1" applyAlignment="1">
      <alignment horizontal="center" vertical="center" wrapText="1"/>
    </xf>
    <xf numFmtId="1" fontId="19" fillId="3" borderId="29" xfId="0" applyNumberFormat="1" applyFont="1" applyFill="1" applyBorder="1" applyAlignment="1">
      <alignment horizontal="center" vertical="center"/>
    </xf>
    <xf numFmtId="1" fontId="19" fillId="3" borderId="7" xfId="0" applyNumberFormat="1" applyFont="1" applyFill="1" applyBorder="1" applyAlignment="1">
      <alignment horizontal="center" vertical="center"/>
    </xf>
    <xf numFmtId="1" fontId="19" fillId="3" borderId="31" xfId="0" applyNumberFormat="1" applyFont="1" applyFill="1" applyBorder="1" applyAlignment="1">
      <alignment horizontal="center" vertical="center"/>
    </xf>
    <xf numFmtId="165" fontId="19" fillId="3" borderId="2" xfId="0" quotePrefix="1" applyFont="1" applyFill="1" applyBorder="1" applyAlignment="1" applyProtection="1">
      <alignment horizontal="left" vertical="top" wrapText="1"/>
    </xf>
    <xf numFmtId="165" fontId="25" fillId="3" borderId="59" xfId="0" quotePrefix="1" applyFont="1" applyFill="1" applyBorder="1" applyAlignment="1">
      <alignment horizontal="center" vertical="center" wrapText="1"/>
    </xf>
    <xf numFmtId="1" fontId="19" fillId="3" borderId="20" xfId="0" applyNumberFormat="1" applyFont="1" applyFill="1" applyBorder="1" applyAlignment="1">
      <alignment horizontal="center" vertical="center"/>
    </xf>
    <xf numFmtId="2" fontId="16" fillId="3" borderId="50" xfId="0" applyNumberFormat="1" applyFont="1" applyFill="1" applyBorder="1" applyAlignment="1">
      <alignment horizontal="center" vertical="center" wrapText="1"/>
    </xf>
    <xf numFmtId="2" fontId="16" fillId="3" borderId="78" xfId="0" applyNumberFormat="1" applyFont="1" applyFill="1" applyBorder="1" applyAlignment="1">
      <alignment horizontal="center" vertical="center" wrapText="1"/>
    </xf>
    <xf numFmtId="2" fontId="16" fillId="3" borderId="59" xfId="0" applyNumberFormat="1" applyFont="1" applyFill="1" applyBorder="1" applyAlignment="1">
      <alignment horizontal="center" vertical="center" wrapText="1"/>
    </xf>
    <xf numFmtId="2" fontId="16" fillId="3" borderId="38" xfId="0" applyNumberFormat="1" applyFont="1" applyFill="1" applyBorder="1" applyAlignment="1">
      <alignment horizontal="center" vertical="center" wrapText="1"/>
    </xf>
    <xf numFmtId="2" fontId="16" fillId="3" borderId="49" xfId="0" applyNumberFormat="1" applyFont="1" applyFill="1" applyBorder="1" applyAlignment="1">
      <alignment horizontal="center" vertical="center" wrapText="1"/>
    </xf>
    <xf numFmtId="165" fontId="5" fillId="3" borderId="29" xfId="0" applyFont="1" applyFill="1" applyBorder="1" applyAlignment="1">
      <alignment horizontal="center" vertical="center" wrapText="1"/>
    </xf>
    <xf numFmtId="165" fontId="5" fillId="3" borderId="7" xfId="0" applyFont="1" applyFill="1" applyBorder="1" applyAlignment="1">
      <alignment horizontal="center" vertical="center" wrapText="1"/>
    </xf>
    <xf numFmtId="17" fontId="5" fillId="3" borderId="7" xfId="0" applyNumberFormat="1" applyFont="1" applyFill="1" applyBorder="1" applyAlignment="1">
      <alignment horizontal="center" vertical="center" wrapText="1"/>
    </xf>
    <xf numFmtId="165" fontId="5" fillId="3" borderId="7" xfId="0" quotePrefix="1" applyNumberFormat="1" applyFont="1" applyFill="1" applyBorder="1" applyAlignment="1">
      <alignment horizontal="center" vertical="center" wrapText="1"/>
    </xf>
    <xf numFmtId="165" fontId="5" fillId="3" borderId="31" xfId="0" quotePrefix="1" applyFont="1" applyFill="1" applyBorder="1" applyAlignment="1">
      <alignment horizontal="center" vertical="center" wrapText="1"/>
    </xf>
    <xf numFmtId="2" fontId="16" fillId="3" borderId="20" xfId="0" applyNumberFormat="1" applyFont="1" applyFill="1" applyBorder="1" applyAlignment="1">
      <alignment horizontal="center" vertical="center" wrapText="1"/>
    </xf>
    <xf numFmtId="165" fontId="25" fillId="3" borderId="38" xfId="0" quotePrefix="1" applyFont="1" applyFill="1" applyBorder="1" applyAlignment="1">
      <alignment horizontal="center" vertical="center" wrapText="1"/>
    </xf>
    <xf numFmtId="1" fontId="19" fillId="3" borderId="38" xfId="0" applyNumberFormat="1" applyFont="1" applyFill="1" applyBorder="1" applyAlignment="1">
      <alignment horizontal="center" vertical="center"/>
    </xf>
    <xf numFmtId="1" fontId="16" fillId="3" borderId="74" xfId="0" applyNumberFormat="1" applyFont="1" applyFill="1" applyBorder="1" applyAlignment="1">
      <alignment horizontal="center" vertical="center"/>
    </xf>
    <xf numFmtId="165" fontId="19" fillId="3" borderId="6" xfId="0" quotePrefix="1" applyFont="1" applyFill="1" applyBorder="1" applyAlignment="1">
      <alignment horizontal="left" vertical="center" wrapText="1"/>
    </xf>
    <xf numFmtId="165" fontId="19" fillId="3" borderId="71" xfId="0" applyFont="1" applyFill="1" applyBorder="1" applyAlignment="1">
      <alignment horizontal="left" vertical="center" wrapText="1"/>
    </xf>
    <xf numFmtId="2" fontId="16" fillId="3" borderId="6" xfId="0" applyNumberFormat="1" applyFont="1" applyFill="1" applyBorder="1" applyAlignment="1" applyProtection="1">
      <alignment horizontal="center" vertical="center" wrapText="1"/>
    </xf>
    <xf numFmtId="2" fontId="16" fillId="3" borderId="6" xfId="0" applyNumberFormat="1" applyFont="1" applyFill="1" applyBorder="1" applyAlignment="1" applyProtection="1">
      <alignment horizontal="center" vertical="center" wrapText="1"/>
      <protection locked="0"/>
    </xf>
    <xf numFmtId="2" fontId="16" fillId="3" borderId="6" xfId="0" applyNumberFormat="1" applyFont="1" applyFill="1" applyBorder="1" applyAlignment="1">
      <alignment horizontal="center" vertical="center" wrapText="1"/>
    </xf>
    <xf numFmtId="1" fontId="16" fillId="3" borderId="6" xfId="0" applyNumberFormat="1" applyFont="1" applyFill="1" applyBorder="1" applyAlignment="1">
      <alignment horizontal="center" vertical="center" wrapText="1"/>
    </xf>
    <xf numFmtId="2" fontId="16" fillId="3" borderId="76" xfId="0" applyNumberFormat="1" applyFont="1" applyFill="1" applyBorder="1" applyAlignment="1">
      <alignment horizontal="center" vertical="center" wrapText="1"/>
    </xf>
    <xf numFmtId="165" fontId="7" fillId="3" borderId="32" xfId="0" applyFont="1" applyFill="1" applyBorder="1" applyAlignment="1">
      <alignment horizontal="center" vertical="center" wrapText="1"/>
    </xf>
    <xf numFmtId="2" fontId="9" fillId="3" borderId="31" xfId="0" applyNumberFormat="1" applyFont="1" applyFill="1" applyBorder="1" applyAlignment="1">
      <alignment horizontal="center" vertical="center" wrapText="1"/>
    </xf>
    <xf numFmtId="2" fontId="9" fillId="3" borderId="39" xfId="0" applyNumberFormat="1" applyFont="1" applyFill="1" applyBorder="1" applyAlignment="1" applyProtection="1">
      <alignment horizontal="center" vertical="center" wrapText="1"/>
    </xf>
    <xf numFmtId="2" fontId="9" fillId="3" borderId="40" xfId="0" applyNumberFormat="1" applyFont="1" applyFill="1" applyBorder="1" applyAlignment="1" applyProtection="1">
      <alignment horizontal="center" vertical="center" wrapText="1"/>
    </xf>
    <xf numFmtId="1" fontId="9" fillId="3" borderId="40" xfId="0" applyNumberFormat="1" applyFont="1" applyFill="1" applyBorder="1" applyAlignment="1" applyProtection="1">
      <alignment horizontal="center" vertical="center" wrapText="1"/>
    </xf>
    <xf numFmtId="2" fontId="9" fillId="3" borderId="53" xfId="0" applyNumberFormat="1" applyFont="1" applyFill="1" applyBorder="1" applyAlignment="1">
      <alignment horizontal="center" vertical="center" wrapText="1"/>
    </xf>
    <xf numFmtId="1" fontId="16" fillId="3" borderId="14" xfId="0" applyNumberFormat="1" applyFont="1" applyFill="1" applyBorder="1" applyAlignment="1">
      <alignment horizontal="center" vertical="center"/>
    </xf>
    <xf numFmtId="165" fontId="19" fillId="3" borderId="15" xfId="0" quotePrefix="1" applyFont="1" applyFill="1" applyBorder="1" applyAlignment="1">
      <alignment horizontal="left" vertical="center" wrapText="1"/>
    </xf>
    <xf numFmtId="165" fontId="19" fillId="3" borderId="15" xfId="0" quotePrefix="1" applyFont="1" applyFill="1" applyBorder="1" applyAlignment="1" applyProtection="1">
      <alignment horizontal="left" vertical="center" wrapText="1"/>
    </xf>
    <xf numFmtId="2" fontId="16" fillId="3" borderId="15" xfId="0" applyNumberFormat="1" applyFont="1" applyFill="1" applyBorder="1" applyAlignment="1" applyProtection="1">
      <alignment horizontal="center" vertical="center" wrapText="1"/>
    </xf>
    <xf numFmtId="2" fontId="16" fillId="3" borderId="15" xfId="0" applyNumberFormat="1" applyFont="1" applyFill="1" applyBorder="1" applyAlignment="1" applyProtection="1">
      <alignment horizontal="center" vertical="center" wrapText="1"/>
      <protection locked="0"/>
    </xf>
    <xf numFmtId="2" fontId="16" fillId="3" borderId="15" xfId="0" applyNumberFormat="1" applyFont="1" applyFill="1" applyBorder="1" applyAlignment="1">
      <alignment horizontal="center" vertical="center" wrapText="1"/>
    </xf>
    <xf numFmtId="1" fontId="16" fillId="3" borderId="15" xfId="0" applyNumberFormat="1" applyFont="1" applyFill="1" applyBorder="1" applyAlignment="1">
      <alignment horizontal="center" vertical="center" wrapText="1"/>
    </xf>
    <xf numFmtId="2" fontId="16" fillId="3" borderId="16" xfId="0" applyNumberFormat="1" applyFont="1" applyFill="1" applyBorder="1" applyAlignment="1">
      <alignment horizontal="center" vertical="center" wrapText="1"/>
    </xf>
    <xf numFmtId="2" fontId="9" fillId="3" borderId="40" xfId="0" applyNumberFormat="1" applyFont="1" applyFill="1" applyBorder="1" applyAlignment="1">
      <alignment horizontal="center" vertical="center" wrapText="1"/>
    </xf>
    <xf numFmtId="1" fontId="9" fillId="3" borderId="40" xfId="0" applyNumberFormat="1" applyFont="1" applyFill="1" applyBorder="1" applyAlignment="1">
      <alignment horizontal="center" vertical="center" wrapText="1"/>
    </xf>
    <xf numFmtId="2" fontId="4" fillId="3" borderId="53" xfId="0" applyNumberFormat="1" applyFont="1" applyFill="1" applyBorder="1" applyAlignment="1">
      <alignment horizontal="center" vertical="center" wrapText="1"/>
    </xf>
    <xf numFmtId="1" fontId="16" fillId="3" borderId="11" xfId="0" applyNumberFormat="1" applyFont="1" applyFill="1" applyBorder="1" applyAlignment="1" applyProtection="1">
      <alignment horizontal="center" vertical="center" wrapText="1"/>
      <protection locked="0"/>
    </xf>
    <xf numFmtId="1" fontId="16" fillId="3" borderId="15" xfId="0" applyNumberFormat="1" applyFont="1" applyFill="1" applyBorder="1" applyAlignment="1" applyProtection="1">
      <alignment horizontal="center" vertical="center" wrapText="1"/>
      <protection locked="0"/>
    </xf>
    <xf numFmtId="2" fontId="9" fillId="3" borderId="17" xfId="0" applyNumberFormat="1" applyFont="1" applyFill="1" applyBorder="1" applyAlignment="1">
      <alignment horizontal="center" vertical="center" wrapText="1"/>
    </xf>
    <xf numFmtId="165" fontId="19" fillId="3" borderId="2" xfId="0" quotePrefix="1" applyFont="1" applyFill="1" applyBorder="1" applyAlignment="1">
      <alignment horizontal="left" vertical="center"/>
    </xf>
    <xf numFmtId="165" fontId="19" fillId="3" borderId="11" xfId="0" quotePrefix="1" applyFont="1" applyFill="1" applyBorder="1" applyAlignment="1">
      <alignment horizontal="left" vertical="center"/>
    </xf>
    <xf numFmtId="165" fontId="19" fillId="3" borderId="15" xfId="0" quotePrefix="1" applyFont="1" applyFill="1" applyBorder="1" applyAlignment="1">
      <alignment horizontal="left" vertical="center"/>
    </xf>
    <xf numFmtId="165" fontId="19" fillId="3" borderId="4" xfId="0" quotePrefix="1" applyFont="1" applyFill="1" applyBorder="1" applyAlignment="1">
      <alignment horizontal="left" vertical="center"/>
    </xf>
    <xf numFmtId="2" fontId="9" fillId="3" borderId="46" xfId="0" applyNumberFormat="1" applyFont="1" applyFill="1" applyBorder="1" applyAlignment="1">
      <alignment horizontal="center" vertical="center" wrapText="1"/>
    </xf>
    <xf numFmtId="165" fontId="0" fillId="3" borderId="54" xfId="0" applyFill="1" applyBorder="1" applyAlignment="1">
      <alignment horizontal="center" vertical="center" wrapText="1"/>
    </xf>
    <xf numFmtId="165" fontId="25" fillId="3" borderId="54" xfId="0" quotePrefix="1" applyFont="1" applyFill="1" applyBorder="1" applyAlignment="1">
      <alignment horizontal="center" vertical="center" wrapText="1"/>
    </xf>
    <xf numFmtId="165" fontId="5" fillId="3" borderId="49" xfId="0" quotePrefix="1" applyFont="1" applyFill="1" applyBorder="1" applyAlignment="1">
      <alignment horizontal="center" vertical="center" wrapText="1"/>
    </xf>
    <xf numFmtId="165" fontId="5" fillId="3" borderId="33" xfId="0" applyFont="1" applyFill="1" applyBorder="1" applyAlignment="1">
      <alignment vertical="center" wrapText="1"/>
    </xf>
    <xf numFmtId="165" fontId="5" fillId="3" borderId="20" xfId="0" quotePrefix="1" applyFont="1" applyFill="1" applyBorder="1" applyAlignment="1">
      <alignment vertical="center" wrapText="1"/>
    </xf>
    <xf numFmtId="165" fontId="5" fillId="3" borderId="46" xfId="0" quotePrefix="1" applyFont="1" applyFill="1" applyBorder="1" applyAlignment="1">
      <alignment vertical="center" wrapText="1"/>
    </xf>
    <xf numFmtId="1" fontId="16" fillId="3" borderId="2" xfId="0" applyNumberFormat="1" applyFont="1" applyFill="1" applyBorder="1" applyAlignment="1" applyProtection="1">
      <alignment horizontal="center" vertical="center" wrapText="1"/>
    </xf>
    <xf numFmtId="2" fontId="4" fillId="3" borderId="11" xfId="0" applyNumberFormat="1" applyFont="1" applyFill="1" applyBorder="1" applyAlignment="1">
      <alignment horizontal="center" vertical="center"/>
    </xf>
    <xf numFmtId="2" fontId="4" fillId="3" borderId="12" xfId="0" applyNumberFormat="1" applyFont="1" applyFill="1" applyBorder="1" applyAlignment="1">
      <alignment horizontal="center" vertical="center"/>
    </xf>
    <xf numFmtId="2" fontId="4" fillId="3" borderId="2" xfId="0" quotePrefix="1" applyNumberFormat="1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 vertical="center"/>
    </xf>
    <xf numFmtId="2" fontId="4" fillId="3" borderId="13" xfId="0" applyNumberFormat="1" applyFont="1" applyFill="1" applyBorder="1" applyAlignment="1">
      <alignment horizontal="center" vertical="center"/>
    </xf>
    <xf numFmtId="2" fontId="4" fillId="3" borderId="15" xfId="0" quotePrefix="1" applyNumberFormat="1" applyFont="1" applyFill="1" applyBorder="1" applyAlignment="1">
      <alignment horizontal="center" vertical="center"/>
    </xf>
    <xf numFmtId="2" fontId="4" fillId="3" borderId="15" xfId="0" applyNumberFormat="1" applyFont="1" applyFill="1" applyBorder="1" applyAlignment="1">
      <alignment horizontal="center" vertical="center"/>
    </xf>
    <xf numFmtId="2" fontId="4" fillId="3" borderId="16" xfId="0" applyNumberFormat="1" applyFont="1" applyFill="1" applyBorder="1" applyAlignment="1">
      <alignment horizontal="center" vertical="center"/>
    </xf>
    <xf numFmtId="2" fontId="4" fillId="3" borderId="27" xfId="0" quotePrefix="1" applyNumberFormat="1" applyFont="1" applyFill="1" applyBorder="1" applyAlignment="1">
      <alignment horizontal="center" vertical="center"/>
    </xf>
    <xf numFmtId="2" fontId="4" fillId="3" borderId="27" xfId="0" applyNumberFormat="1" applyFont="1" applyFill="1" applyBorder="1" applyAlignment="1">
      <alignment horizontal="center" vertical="center"/>
    </xf>
    <xf numFmtId="2" fontId="4" fillId="3" borderId="28" xfId="0" applyNumberFormat="1" applyFont="1" applyFill="1" applyBorder="1" applyAlignment="1">
      <alignment horizontal="center" vertical="center"/>
    </xf>
    <xf numFmtId="1" fontId="4" fillId="3" borderId="10" xfId="0" applyNumberFormat="1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/>
    </xf>
    <xf numFmtId="1" fontId="4" fillId="3" borderId="14" xfId="0" applyNumberFormat="1" applyFont="1" applyFill="1" applyBorder="1" applyAlignment="1">
      <alignment horizontal="center" vertical="center"/>
    </xf>
    <xf numFmtId="165" fontId="42" fillId="3" borderId="26" xfId="0" applyFont="1" applyFill="1" applyBorder="1" applyAlignment="1">
      <alignment horizontal="center" vertical="center" wrapText="1"/>
    </xf>
    <xf numFmtId="1" fontId="4" fillId="3" borderId="26" xfId="0" applyNumberFormat="1" applyFont="1" applyFill="1" applyBorder="1" applyAlignment="1">
      <alignment horizontal="center" vertical="center"/>
    </xf>
    <xf numFmtId="165" fontId="9" fillId="0" borderId="2" xfId="0" quotePrefix="1" applyFont="1" applyBorder="1" applyAlignment="1">
      <alignment horizontal="center" vertical="center" wrapText="1"/>
    </xf>
    <xf numFmtId="164" fontId="6" fillId="25" borderId="28" xfId="0" applyNumberFormat="1" applyFont="1" applyFill="1" applyBorder="1" applyAlignment="1">
      <alignment horizontal="center" vertical="center" wrapText="1"/>
    </xf>
    <xf numFmtId="165" fontId="9" fillId="2" borderId="73" xfId="0" quotePrefix="1" applyNumberFormat="1" applyFont="1" applyFill="1" applyBorder="1" applyAlignment="1">
      <alignment horizontal="center" vertical="center" wrapText="1"/>
    </xf>
    <xf numFmtId="1" fontId="9" fillId="0" borderId="7" xfId="0" applyNumberFormat="1" applyFont="1" applyBorder="1" applyAlignment="1">
      <alignment horizontal="center" vertical="center"/>
    </xf>
    <xf numFmtId="1" fontId="9" fillId="0" borderId="4" xfId="0" applyNumberFormat="1" applyFont="1" applyBorder="1" applyAlignment="1">
      <alignment horizontal="center" vertical="center"/>
    </xf>
    <xf numFmtId="165" fontId="4" fillId="0" borderId="2" xfId="0" quotePrefix="1" applyFont="1" applyBorder="1" applyAlignment="1" applyProtection="1">
      <alignment vertical="center" wrapText="1"/>
      <protection locked="0"/>
    </xf>
    <xf numFmtId="164" fontId="0" fillId="3" borderId="0" xfId="0" applyNumberFormat="1" applyFill="1" applyAlignment="1">
      <alignment horizontal="center" vertical="center" wrapText="1"/>
    </xf>
    <xf numFmtId="1" fontId="16" fillId="4" borderId="27" xfId="0" applyNumberFormat="1" applyFont="1" applyFill="1" applyBorder="1" applyAlignment="1">
      <alignment horizontal="center" vertical="center"/>
    </xf>
    <xf numFmtId="2" fontId="16" fillId="4" borderId="27" xfId="0" applyNumberFormat="1" applyFont="1" applyFill="1" applyBorder="1" applyAlignment="1">
      <alignment horizontal="center" vertical="center"/>
    </xf>
    <xf numFmtId="2" fontId="16" fillId="4" borderId="28" xfId="0" applyNumberFormat="1" applyFont="1" applyFill="1" applyBorder="1" applyAlignment="1">
      <alignment horizontal="center" vertical="center"/>
    </xf>
    <xf numFmtId="165" fontId="7" fillId="4" borderId="61" xfId="0" applyFont="1" applyFill="1" applyBorder="1" applyAlignment="1">
      <alignment horizontal="center" vertical="center" wrapText="1"/>
    </xf>
    <xf numFmtId="164" fontId="5" fillId="4" borderId="27" xfId="0" quotePrefix="1" applyNumberFormat="1" applyFont="1" applyFill="1" applyBorder="1" applyAlignment="1">
      <alignment horizontal="right" vertical="center" wrapText="1"/>
    </xf>
    <xf numFmtId="164" fontId="16" fillId="4" borderId="27" xfId="0" applyNumberFormat="1" applyFont="1" applyFill="1" applyBorder="1" applyAlignment="1">
      <alignment horizontal="center" vertical="center"/>
    </xf>
    <xf numFmtId="1" fontId="16" fillId="4" borderId="2" xfId="0" applyNumberFormat="1" applyFont="1" applyFill="1" applyBorder="1" applyAlignment="1">
      <alignment horizontal="center" vertical="center"/>
    </xf>
    <xf numFmtId="1" fontId="16" fillId="4" borderId="28" xfId="0" applyNumberFormat="1" applyFont="1" applyFill="1" applyBorder="1" applyAlignment="1">
      <alignment horizontal="center" vertical="center"/>
    </xf>
    <xf numFmtId="164" fontId="5" fillId="4" borderId="27" xfId="0" quotePrefix="1" applyNumberFormat="1" applyFont="1" applyFill="1" applyBorder="1" applyAlignment="1">
      <alignment horizontal="center" vertical="center" wrapText="1"/>
    </xf>
    <xf numFmtId="165" fontId="7" fillId="4" borderId="61" xfId="0" applyFont="1" applyFill="1" applyBorder="1" applyAlignment="1">
      <alignment horizontal="center" vertical="top" wrapText="1"/>
    </xf>
    <xf numFmtId="164" fontId="0" fillId="4" borderId="0" xfId="0" applyNumberFormat="1" applyFill="1" applyAlignment="1">
      <alignment horizontal="center" vertical="center" wrapText="1"/>
    </xf>
    <xf numFmtId="165" fontId="16" fillId="0" borderId="2" xfId="0" applyFont="1" applyBorder="1" applyAlignment="1">
      <alignment horizontal="center" vertical="top" wrapText="1"/>
    </xf>
    <xf numFmtId="165" fontId="10" fillId="0" borderId="2" xfId="0" applyFont="1" applyBorder="1" applyAlignment="1">
      <alignment horizontal="center" vertical="top"/>
    </xf>
    <xf numFmtId="165" fontId="16" fillId="0" borderId="2" xfId="0" applyFont="1" applyBorder="1" applyAlignment="1">
      <alignment horizontal="center" vertical="top"/>
    </xf>
    <xf numFmtId="165" fontId="16" fillId="0" borderId="2" xfId="0" applyFont="1" applyBorder="1" applyAlignment="1">
      <alignment horizontal="left" vertical="top" wrapText="1"/>
    </xf>
    <xf numFmtId="165" fontId="16" fillId="0" borderId="2" xfId="0" applyFont="1" applyBorder="1" applyAlignment="1"/>
    <xf numFmtId="165" fontId="5" fillId="4" borderId="26" xfId="0" quotePrefix="1" applyFont="1" applyFill="1" applyBorder="1" applyAlignment="1">
      <alignment horizontal="center" vertical="center" wrapText="1"/>
    </xf>
    <xf numFmtId="165" fontId="5" fillId="4" borderId="27" xfId="0" quotePrefix="1" applyFont="1" applyFill="1" applyBorder="1" applyAlignment="1">
      <alignment horizontal="center" vertical="center" wrapText="1"/>
    </xf>
    <xf numFmtId="1" fontId="19" fillId="0" borderId="2" xfId="0" applyNumberFormat="1" applyFont="1" applyBorder="1" applyAlignment="1">
      <alignment horizontal="center" vertical="center"/>
    </xf>
    <xf numFmtId="165" fontId="9" fillId="0" borderId="2" xfId="0" applyFont="1" applyBorder="1" applyAlignment="1">
      <alignment horizontal="center" vertical="top"/>
    </xf>
    <xf numFmtId="165" fontId="5" fillId="0" borderId="2" xfId="0" applyFont="1" applyFill="1" applyBorder="1" applyAlignment="1">
      <alignment horizontal="left" vertical="center" wrapText="1"/>
    </xf>
    <xf numFmtId="165" fontId="5" fillId="4" borderId="26" xfId="0" quotePrefix="1" applyFont="1" applyFill="1" applyBorder="1" applyAlignment="1">
      <alignment horizontal="right" vertical="center" wrapText="1"/>
    </xf>
    <xf numFmtId="165" fontId="5" fillId="4" borderId="27" xfId="0" quotePrefix="1" applyFont="1" applyFill="1" applyBorder="1" applyAlignment="1">
      <alignment horizontal="right" vertical="center" wrapText="1"/>
    </xf>
    <xf numFmtId="165" fontId="5" fillId="0" borderId="3" xfId="0" quotePrefix="1" applyFont="1" applyFill="1" applyBorder="1" applyAlignment="1">
      <alignment horizontal="left" vertical="center" wrapText="1"/>
    </xf>
    <xf numFmtId="165" fontId="5" fillId="0" borderId="3" xfId="0" applyFont="1" applyFill="1" applyBorder="1" applyAlignment="1">
      <alignment horizontal="left" vertical="center" wrapText="1"/>
    </xf>
    <xf numFmtId="165" fontId="10" fillId="0" borderId="0" xfId="0" applyFont="1" applyBorder="1" applyAlignment="1">
      <alignment horizontal="center" vertical="top"/>
    </xf>
    <xf numFmtId="165" fontId="5" fillId="4" borderId="26" xfId="0" applyFont="1" applyFill="1" applyBorder="1" applyAlignment="1">
      <alignment horizontal="right" vertical="center" wrapText="1"/>
    </xf>
    <xf numFmtId="165" fontId="5" fillId="0" borderId="68" xfId="0" quotePrefix="1" applyFont="1" applyFill="1" applyBorder="1" applyAlignment="1">
      <alignment horizontal="center" vertical="center" wrapText="1"/>
    </xf>
    <xf numFmtId="165" fontId="5" fillId="0" borderId="37" xfId="0" quotePrefix="1" applyFont="1" applyFill="1" applyBorder="1" applyAlignment="1">
      <alignment horizontal="center" vertical="center" wrapText="1"/>
    </xf>
    <xf numFmtId="165" fontId="5" fillId="0" borderId="55" xfId="0" quotePrefix="1" applyFont="1" applyFill="1" applyBorder="1" applyAlignment="1">
      <alignment horizontal="center" vertical="center" wrapText="1"/>
    </xf>
    <xf numFmtId="165" fontId="19" fillId="0" borderId="4" xfId="0" applyFont="1" applyBorder="1" applyAlignment="1">
      <alignment horizontal="center" vertical="top" wrapText="1"/>
    </xf>
    <xf numFmtId="165" fontId="19" fillId="0" borderId="3" xfId="0" applyFont="1" applyBorder="1" applyAlignment="1">
      <alignment horizontal="center" vertical="top" wrapText="1"/>
    </xf>
    <xf numFmtId="165" fontId="19" fillId="0" borderId="69" xfId="0" applyFont="1" applyBorder="1" applyAlignment="1">
      <alignment horizontal="center" vertical="top"/>
    </xf>
    <xf numFmtId="165" fontId="19" fillId="0" borderId="56" xfId="0" applyFont="1" applyBorder="1" applyAlignment="1">
      <alignment horizontal="center" vertical="top"/>
    </xf>
    <xf numFmtId="165" fontId="19" fillId="0" borderId="67" xfId="0" applyFont="1" applyBorder="1" applyAlignment="1">
      <alignment horizontal="center" vertical="top"/>
    </xf>
    <xf numFmtId="165" fontId="19" fillId="0" borderId="71" xfId="0" applyFont="1" applyBorder="1" applyAlignment="1">
      <alignment horizontal="center" vertical="top"/>
    </xf>
    <xf numFmtId="165" fontId="19" fillId="0" borderId="6" xfId="0" applyFont="1" applyBorder="1" applyAlignment="1">
      <alignment horizontal="center" vertical="top" wrapText="1"/>
    </xf>
    <xf numFmtId="165" fontId="19" fillId="0" borderId="4" xfId="0" applyFont="1" applyBorder="1" applyAlignment="1">
      <alignment horizontal="center" vertical="top"/>
    </xf>
    <xf numFmtId="165" fontId="19" fillId="0" borderId="6" xfId="0" applyFont="1" applyBorder="1" applyAlignment="1">
      <alignment horizontal="center" vertical="top"/>
    </xf>
    <xf numFmtId="165" fontId="5" fillId="0" borderId="61" xfId="0" applyFont="1" applyBorder="1" applyAlignment="1">
      <alignment horizontal="center" vertical="top"/>
    </xf>
    <xf numFmtId="165" fontId="5" fillId="0" borderId="54" xfId="0" applyFont="1" applyBorder="1" applyAlignment="1">
      <alignment horizontal="center" vertical="top"/>
    </xf>
    <xf numFmtId="165" fontId="21" fillId="0" borderId="2" xfId="0" quotePrefix="1" applyFont="1" applyBorder="1" applyAlignment="1">
      <alignment horizontal="right" vertical="top"/>
    </xf>
    <xf numFmtId="165" fontId="21" fillId="0" borderId="61" xfId="0" applyFont="1" applyBorder="1" applyAlignment="1">
      <alignment horizontal="left" vertical="center"/>
    </xf>
    <xf numFmtId="165" fontId="21" fillId="0" borderId="54" xfId="0" applyFont="1" applyBorder="1" applyAlignment="1">
      <alignment horizontal="left" vertical="center"/>
    </xf>
    <xf numFmtId="165" fontId="21" fillId="0" borderId="2" xfId="0" applyFont="1" applyBorder="1" applyAlignment="1">
      <alignment horizontal="right" vertical="top"/>
    </xf>
    <xf numFmtId="165" fontId="5" fillId="0" borderId="66" xfId="0" applyFont="1" applyBorder="1" applyAlignment="1">
      <alignment horizontal="center" vertical="top"/>
    </xf>
    <xf numFmtId="165" fontId="22" fillId="0" borderId="2" xfId="0" applyFont="1" applyBorder="1" applyAlignment="1">
      <alignment horizontal="left" vertical="center"/>
    </xf>
    <xf numFmtId="165" fontId="22" fillId="0" borderId="61" xfId="0" applyFont="1" applyBorder="1" applyAlignment="1">
      <alignment horizontal="left" vertical="top" wrapText="1"/>
    </xf>
    <xf numFmtId="165" fontId="22" fillId="0" borderId="54" xfId="0" quotePrefix="1" applyFont="1" applyBorder="1" applyAlignment="1">
      <alignment horizontal="left" vertical="top" wrapText="1"/>
    </xf>
    <xf numFmtId="165" fontId="19" fillId="0" borderId="2" xfId="0" applyFont="1" applyBorder="1" applyAlignment="1">
      <alignment horizontal="center" vertical="top" wrapText="1"/>
    </xf>
    <xf numFmtId="165" fontId="19" fillId="0" borderId="2" xfId="0" applyFont="1" applyBorder="1" applyAlignment="1">
      <alignment horizontal="center" vertical="top"/>
    </xf>
    <xf numFmtId="165" fontId="19" fillId="0" borderId="4" xfId="0" applyFont="1" applyBorder="1" applyAlignment="1">
      <alignment horizontal="center" vertical="center" textRotation="90" wrapText="1"/>
    </xf>
    <xf numFmtId="165" fontId="19" fillId="0" borderId="6" xfId="0" applyFont="1" applyBorder="1" applyAlignment="1">
      <alignment horizontal="center" vertical="center" textRotation="90" wrapText="1"/>
    </xf>
    <xf numFmtId="165" fontId="19" fillId="0" borderId="3" xfId="0" applyFont="1" applyBorder="1" applyAlignment="1">
      <alignment horizontal="center" vertical="center" textRotation="90" wrapText="1"/>
    </xf>
    <xf numFmtId="165" fontId="19" fillId="0" borderId="2" xfId="0" applyFont="1" applyBorder="1" applyAlignment="1">
      <alignment horizontal="left" vertical="top" wrapText="1"/>
    </xf>
    <xf numFmtId="165" fontId="19" fillId="0" borderId="2" xfId="0" applyFont="1" applyBorder="1" applyAlignment="1">
      <alignment vertical="top"/>
    </xf>
    <xf numFmtId="165" fontId="5" fillId="0" borderId="2" xfId="0" applyFont="1" applyBorder="1" applyAlignment="1">
      <alignment horizontal="center" vertical="top"/>
    </xf>
    <xf numFmtId="165" fontId="5" fillId="4" borderId="26" xfId="0" quotePrefix="1" applyFont="1" applyFill="1" applyBorder="1" applyAlignment="1">
      <alignment horizontal="center" vertical="top" wrapText="1"/>
    </xf>
    <xf numFmtId="165" fontId="5" fillId="4" borderId="27" xfId="0" quotePrefix="1" applyFont="1" applyFill="1" applyBorder="1" applyAlignment="1">
      <alignment horizontal="center" vertical="top" wrapText="1"/>
    </xf>
    <xf numFmtId="165" fontId="5" fillId="0" borderId="4" xfId="0" applyFont="1" applyBorder="1" applyAlignment="1">
      <alignment horizontal="center" vertical="top" wrapText="1"/>
    </xf>
    <xf numFmtId="165" fontId="5" fillId="0" borderId="3" xfId="0" applyFont="1" applyBorder="1" applyAlignment="1">
      <alignment horizontal="center" vertical="top" wrapText="1"/>
    </xf>
    <xf numFmtId="165" fontId="5" fillId="0" borderId="6" xfId="0" applyFont="1" applyBorder="1" applyAlignment="1">
      <alignment horizontal="center" vertical="top" wrapText="1"/>
    </xf>
    <xf numFmtId="165" fontId="5" fillId="4" borderId="26" xfId="0" quotePrefix="1" applyFont="1" applyFill="1" applyBorder="1" applyAlignment="1">
      <alignment horizontal="right" vertical="top" wrapText="1"/>
    </xf>
    <xf numFmtId="165" fontId="5" fillId="4" borderId="27" xfId="0" quotePrefix="1" applyFont="1" applyFill="1" applyBorder="1" applyAlignment="1">
      <alignment horizontal="right" vertical="top" wrapText="1"/>
    </xf>
    <xf numFmtId="165" fontId="5" fillId="0" borderId="3" xfId="0" quotePrefix="1" applyFont="1" applyFill="1" applyBorder="1" applyAlignment="1">
      <alignment horizontal="left" vertical="top" wrapText="1"/>
    </xf>
    <xf numFmtId="165" fontId="5" fillId="0" borderId="3" xfId="0" applyFont="1" applyFill="1" applyBorder="1" applyAlignment="1">
      <alignment horizontal="left" vertical="top" wrapText="1"/>
    </xf>
    <xf numFmtId="165" fontId="5" fillId="0" borderId="68" xfId="0" quotePrefix="1" applyFont="1" applyFill="1" applyBorder="1" applyAlignment="1">
      <alignment horizontal="center" vertical="top" wrapText="1"/>
    </xf>
    <xf numFmtId="165" fontId="5" fillId="0" borderId="37" xfId="0" quotePrefix="1" applyFont="1" applyFill="1" applyBorder="1" applyAlignment="1">
      <alignment horizontal="center" vertical="top" wrapText="1"/>
    </xf>
    <xf numFmtId="165" fontId="5" fillId="0" borderId="55" xfId="0" quotePrefix="1" applyFont="1" applyFill="1" applyBorder="1" applyAlignment="1">
      <alignment horizontal="center" vertical="top" wrapText="1"/>
    </xf>
    <xf numFmtId="165" fontId="5" fillId="0" borderId="26" xfId="0" quotePrefix="1" applyFont="1" applyFill="1" applyBorder="1" applyAlignment="1">
      <alignment horizontal="right" vertical="top" wrapText="1"/>
    </xf>
    <xf numFmtId="165" fontId="5" fillId="0" borderId="27" xfId="0" quotePrefix="1" applyFont="1" applyFill="1" applyBorder="1" applyAlignment="1">
      <alignment horizontal="right" vertical="top" wrapText="1"/>
    </xf>
    <xf numFmtId="165" fontId="5" fillId="4" borderId="26" xfId="0" quotePrefix="1" applyFont="1" applyFill="1" applyBorder="1" applyAlignment="1">
      <alignment horizontal="right" wrapText="1"/>
    </xf>
    <xf numFmtId="165" fontId="5" fillId="4" borderId="27" xfId="0" quotePrefix="1" applyFont="1" applyFill="1" applyBorder="1" applyAlignment="1">
      <alignment horizontal="right" wrapText="1"/>
    </xf>
    <xf numFmtId="165" fontId="5" fillId="4" borderId="26" xfId="0" applyFont="1" applyFill="1" applyBorder="1" applyAlignment="1">
      <alignment horizontal="right" vertical="top" wrapText="1"/>
    </xf>
    <xf numFmtId="165" fontId="5" fillId="0" borderId="2" xfId="0" applyFont="1" applyFill="1" applyBorder="1" applyAlignment="1">
      <alignment horizontal="left" vertical="top" wrapText="1"/>
    </xf>
    <xf numFmtId="165" fontId="0" fillId="24" borderId="2" xfId="0" applyFill="1" applyBorder="1" applyAlignment="1">
      <alignment horizontal="center" vertical="center" wrapText="1"/>
    </xf>
    <xf numFmtId="165" fontId="0" fillId="24" borderId="2" xfId="0" applyNumberFormat="1" applyFill="1" applyBorder="1" applyAlignment="1">
      <alignment horizontal="center" vertical="center" wrapText="1"/>
    </xf>
    <xf numFmtId="165" fontId="6" fillId="24" borderId="10" xfId="0" quotePrefix="1" applyNumberFormat="1" applyFont="1" applyFill="1" applyBorder="1" applyAlignment="1">
      <alignment horizontal="center" vertical="center" wrapText="1"/>
    </xf>
    <xf numFmtId="165" fontId="6" fillId="24" borderId="14" xfId="0" quotePrefix="1" applyNumberFormat="1" applyFont="1" applyFill="1" applyBorder="1" applyAlignment="1">
      <alignment horizontal="center" vertical="center" wrapText="1"/>
    </xf>
    <xf numFmtId="165" fontId="6" fillId="24" borderId="12" xfId="0" quotePrefix="1" applyNumberFormat="1" applyFont="1" applyFill="1" applyBorder="1" applyAlignment="1">
      <alignment horizontal="center" vertical="center" wrapText="1"/>
    </xf>
    <xf numFmtId="165" fontId="6" fillId="24" borderId="16" xfId="0" quotePrefix="1" applyNumberFormat="1" applyFont="1" applyFill="1" applyBorder="1" applyAlignment="1">
      <alignment horizontal="center" vertical="center" wrapText="1"/>
    </xf>
    <xf numFmtId="165" fontId="6" fillId="5" borderId="10" xfId="0" quotePrefix="1" applyNumberFormat="1" applyFont="1" applyFill="1" applyBorder="1" applyAlignment="1">
      <alignment horizontal="center" vertical="center" wrapText="1"/>
    </xf>
    <xf numFmtId="165" fontId="6" fillId="5" borderId="14" xfId="0" quotePrefix="1" applyNumberFormat="1" applyFont="1" applyFill="1" applyBorder="1" applyAlignment="1">
      <alignment horizontal="center" vertical="center" wrapText="1"/>
    </xf>
    <xf numFmtId="165" fontId="6" fillId="5" borderId="12" xfId="0" quotePrefix="1" applyNumberFormat="1" applyFont="1" applyFill="1" applyBorder="1" applyAlignment="1">
      <alignment horizontal="center" vertical="center" wrapText="1"/>
    </xf>
    <xf numFmtId="165" fontId="6" fillId="5" borderId="16" xfId="0" quotePrefix="1" applyNumberFormat="1" applyFont="1" applyFill="1" applyBorder="1" applyAlignment="1">
      <alignment horizontal="center" vertical="center" wrapText="1"/>
    </xf>
    <xf numFmtId="165" fontId="10" fillId="19" borderId="45" xfId="0" applyFont="1" applyFill="1" applyBorder="1" applyAlignment="1">
      <alignment horizontal="center" vertical="center" wrapText="1"/>
    </xf>
    <xf numFmtId="165" fontId="6" fillId="19" borderId="22" xfId="0" applyFont="1" applyFill="1" applyBorder="1" applyAlignment="1">
      <alignment horizontal="center" vertical="center" wrapText="1"/>
    </xf>
    <xf numFmtId="165" fontId="6" fillId="19" borderId="23" xfId="0" applyFont="1" applyFill="1" applyBorder="1" applyAlignment="1">
      <alignment horizontal="center" vertical="center" wrapText="1"/>
    </xf>
    <xf numFmtId="165" fontId="8" fillId="26" borderId="26" xfId="0" applyFont="1" applyFill="1" applyBorder="1" applyAlignment="1">
      <alignment horizontal="right" vertical="center" wrapText="1"/>
    </xf>
    <xf numFmtId="165" fontId="8" fillId="26" borderId="27" xfId="0" applyFont="1" applyFill="1" applyBorder="1" applyAlignment="1">
      <alignment horizontal="right" vertical="center" wrapText="1"/>
    </xf>
    <xf numFmtId="165" fontId="10" fillId="0" borderId="32" xfId="0" applyFont="1" applyBorder="1" applyAlignment="1">
      <alignment horizontal="center" vertical="center" wrapText="1"/>
    </xf>
    <xf numFmtId="165" fontId="10" fillId="0" borderId="35" xfId="0" applyFont="1" applyBorder="1" applyAlignment="1">
      <alignment horizontal="center" vertical="center" wrapText="1"/>
    </xf>
    <xf numFmtId="165" fontId="5" fillId="24" borderId="7" xfId="0" applyFont="1" applyFill="1" applyBorder="1" applyAlignment="1">
      <alignment horizontal="right" vertical="center" wrapText="1"/>
    </xf>
    <xf numFmtId="165" fontId="6" fillId="24" borderId="12" xfId="0" applyFont="1" applyFill="1" applyBorder="1" applyAlignment="1">
      <alignment horizontal="center" vertical="center" wrapText="1"/>
    </xf>
    <xf numFmtId="165" fontId="6" fillId="24" borderId="16" xfId="0" applyFont="1" applyFill="1" applyBorder="1" applyAlignment="1">
      <alignment horizontal="center" vertical="center" wrapText="1"/>
    </xf>
    <xf numFmtId="165" fontId="6" fillId="24" borderId="10" xfId="0" applyFont="1" applyFill="1" applyBorder="1" applyAlignment="1">
      <alignment horizontal="center" vertical="center" wrapText="1"/>
    </xf>
    <xf numFmtId="165" fontId="6" fillId="24" borderId="14" xfId="0" applyFont="1" applyFill="1" applyBorder="1" applyAlignment="1">
      <alignment horizontal="center" vertical="center" wrapText="1"/>
    </xf>
    <xf numFmtId="17" fontId="6" fillId="24" borderId="11" xfId="0" applyNumberFormat="1" applyFont="1" applyFill="1" applyBorder="1" applyAlignment="1">
      <alignment horizontal="center" vertical="center" wrapText="1"/>
    </xf>
    <xf numFmtId="17" fontId="6" fillId="24" borderId="12" xfId="0" applyNumberFormat="1" applyFont="1" applyFill="1" applyBorder="1" applyAlignment="1">
      <alignment horizontal="center" vertical="center" wrapText="1"/>
    </xf>
    <xf numFmtId="165" fontId="6" fillId="24" borderId="11" xfId="0" quotePrefix="1" applyNumberFormat="1" applyFont="1" applyFill="1" applyBorder="1" applyAlignment="1">
      <alignment horizontal="center" vertical="center" wrapText="1"/>
    </xf>
    <xf numFmtId="165" fontId="6" fillId="24" borderId="43" xfId="0" quotePrefix="1" applyNumberFormat="1" applyFont="1" applyFill="1" applyBorder="1" applyAlignment="1">
      <alignment horizontal="center" vertical="center" wrapText="1"/>
    </xf>
    <xf numFmtId="165" fontId="6" fillId="24" borderId="34" xfId="0" quotePrefix="1" applyNumberFormat="1" applyFont="1" applyFill="1" applyBorder="1" applyAlignment="1">
      <alignment horizontal="center" vertical="center" wrapText="1"/>
    </xf>
    <xf numFmtId="165" fontId="9" fillId="24" borderId="45" xfId="0" applyFont="1" applyFill="1" applyBorder="1" applyAlignment="1">
      <alignment horizontal="center" vertical="center" wrapText="1"/>
    </xf>
    <xf numFmtId="165" fontId="10" fillId="24" borderId="45" xfId="0" applyFont="1" applyFill="1" applyBorder="1" applyAlignment="1">
      <alignment horizontal="center" vertical="center" wrapText="1"/>
    </xf>
    <xf numFmtId="165" fontId="6" fillId="24" borderId="22" xfId="0" applyFont="1" applyFill="1" applyBorder="1" applyAlignment="1">
      <alignment horizontal="center" vertical="center" wrapText="1"/>
    </xf>
    <xf numFmtId="165" fontId="6" fillId="24" borderId="23" xfId="0" applyFont="1" applyFill="1" applyBorder="1" applyAlignment="1">
      <alignment horizontal="center" vertical="center" wrapText="1"/>
    </xf>
    <xf numFmtId="165" fontId="5" fillId="3" borderId="7" xfId="0" applyFont="1" applyFill="1" applyBorder="1" applyAlignment="1">
      <alignment horizontal="right" vertical="center" wrapText="1"/>
    </xf>
    <xf numFmtId="165" fontId="6" fillId="3" borderId="12" xfId="0" applyFont="1" applyFill="1" applyBorder="1" applyAlignment="1">
      <alignment horizontal="center" vertical="center" wrapText="1"/>
    </xf>
    <xf numFmtId="165" fontId="6" fillId="3" borderId="16" xfId="0" applyFont="1" applyFill="1" applyBorder="1" applyAlignment="1">
      <alignment horizontal="center" vertical="center" wrapText="1"/>
    </xf>
    <xf numFmtId="165" fontId="6" fillId="3" borderId="10" xfId="0" applyFont="1" applyFill="1" applyBorder="1" applyAlignment="1">
      <alignment horizontal="center" vertical="center" wrapText="1"/>
    </xf>
    <xf numFmtId="165" fontId="6" fillId="3" borderId="14" xfId="0" applyFont="1" applyFill="1" applyBorder="1" applyAlignment="1">
      <alignment horizontal="center" vertical="center" wrapText="1"/>
    </xf>
    <xf numFmtId="17" fontId="6" fillId="3" borderId="11" xfId="0" applyNumberFormat="1" applyFont="1" applyFill="1" applyBorder="1" applyAlignment="1">
      <alignment horizontal="center" vertical="center" wrapText="1"/>
    </xf>
    <xf numFmtId="17" fontId="6" fillId="3" borderId="12" xfId="0" applyNumberFormat="1" applyFont="1" applyFill="1" applyBorder="1" applyAlignment="1">
      <alignment horizontal="center" vertical="center" wrapText="1"/>
    </xf>
    <xf numFmtId="165" fontId="6" fillId="3" borderId="10" xfId="0" quotePrefix="1" applyNumberFormat="1" applyFont="1" applyFill="1" applyBorder="1" applyAlignment="1">
      <alignment horizontal="center" vertical="center" wrapText="1"/>
    </xf>
    <xf numFmtId="165" fontId="6" fillId="3" borderId="14" xfId="0" quotePrefix="1" applyNumberFormat="1" applyFont="1" applyFill="1" applyBorder="1" applyAlignment="1">
      <alignment horizontal="center" vertical="center" wrapText="1"/>
    </xf>
    <xf numFmtId="165" fontId="6" fillId="3" borderId="11" xfId="0" quotePrefix="1" applyNumberFormat="1" applyFont="1" applyFill="1" applyBorder="1" applyAlignment="1">
      <alignment horizontal="center" vertical="center" wrapText="1"/>
    </xf>
    <xf numFmtId="165" fontId="6" fillId="3" borderId="12" xfId="0" quotePrefix="1" applyNumberFormat="1" applyFont="1" applyFill="1" applyBorder="1" applyAlignment="1">
      <alignment horizontal="center" vertical="center" wrapText="1"/>
    </xf>
    <xf numFmtId="165" fontId="6" fillId="3" borderId="43" xfId="0" quotePrefix="1" applyNumberFormat="1" applyFont="1" applyFill="1" applyBorder="1" applyAlignment="1">
      <alignment horizontal="center" vertical="center" wrapText="1"/>
    </xf>
    <xf numFmtId="165" fontId="6" fillId="3" borderId="34" xfId="0" quotePrefix="1" applyNumberFormat="1" applyFont="1" applyFill="1" applyBorder="1" applyAlignment="1">
      <alignment horizontal="center" vertical="center" wrapText="1"/>
    </xf>
    <xf numFmtId="165" fontId="6" fillId="3" borderId="16" xfId="0" quotePrefix="1" applyNumberFormat="1" applyFont="1" applyFill="1" applyBorder="1" applyAlignment="1">
      <alignment horizontal="center" vertical="center" wrapText="1"/>
    </xf>
    <xf numFmtId="165" fontId="6" fillId="24" borderId="36" xfId="0" quotePrefix="1" applyNumberFormat="1" applyFont="1" applyFill="1" applyBorder="1" applyAlignment="1">
      <alignment horizontal="center" vertical="center" wrapText="1"/>
    </xf>
    <xf numFmtId="165" fontId="6" fillId="24" borderId="9" xfId="0" quotePrefix="1" applyNumberFormat="1" applyFont="1" applyFill="1" applyBorder="1" applyAlignment="1">
      <alignment horizontal="center" vertical="center" wrapText="1"/>
    </xf>
    <xf numFmtId="165" fontId="6" fillId="24" borderId="17" xfId="0" quotePrefix="1" applyNumberFormat="1" applyFont="1" applyFill="1" applyBorder="1" applyAlignment="1">
      <alignment horizontal="center" vertical="center" wrapText="1"/>
    </xf>
    <xf numFmtId="165" fontId="10" fillId="3" borderId="45" xfId="0" applyFont="1" applyFill="1" applyBorder="1" applyAlignment="1">
      <alignment horizontal="center" vertical="center" wrapText="1"/>
    </xf>
    <xf numFmtId="165" fontId="6" fillId="3" borderId="22" xfId="0" applyFont="1" applyFill="1" applyBorder="1" applyAlignment="1">
      <alignment horizontal="center" vertical="center" wrapText="1"/>
    </xf>
    <xf numFmtId="165" fontId="6" fillId="3" borderId="23" xfId="0" applyFont="1" applyFill="1" applyBorder="1" applyAlignment="1">
      <alignment horizontal="center" vertical="center" wrapText="1"/>
    </xf>
    <xf numFmtId="165" fontId="6" fillId="3" borderId="36" xfId="0" quotePrefix="1" applyNumberFormat="1" applyFont="1" applyFill="1" applyBorder="1" applyAlignment="1">
      <alignment horizontal="center" vertical="center" wrapText="1"/>
    </xf>
    <xf numFmtId="165" fontId="6" fillId="3" borderId="9" xfId="0" quotePrefix="1" applyNumberFormat="1" applyFont="1" applyFill="1" applyBorder="1" applyAlignment="1">
      <alignment horizontal="center" vertical="center" wrapText="1"/>
    </xf>
    <xf numFmtId="165" fontId="6" fillId="3" borderId="17" xfId="0" quotePrefix="1" applyNumberFormat="1" applyFont="1" applyFill="1" applyBorder="1" applyAlignment="1">
      <alignment horizontal="center" vertical="center" wrapText="1"/>
    </xf>
    <xf numFmtId="165" fontId="6" fillId="19" borderId="10" xfId="0" applyFont="1" applyFill="1" applyBorder="1" applyAlignment="1">
      <alignment horizontal="center" vertical="center" wrapText="1"/>
    </xf>
    <xf numFmtId="165" fontId="6" fillId="19" borderId="14" xfId="0" applyFont="1" applyFill="1" applyBorder="1" applyAlignment="1">
      <alignment horizontal="center" vertical="center" wrapText="1"/>
    </xf>
    <xf numFmtId="17" fontId="6" fillId="19" borderId="11" xfId="0" applyNumberFormat="1" applyFont="1" applyFill="1" applyBorder="1" applyAlignment="1">
      <alignment horizontal="center" vertical="center" wrapText="1"/>
    </xf>
    <xf numFmtId="17" fontId="6" fillId="19" borderId="12" xfId="0" applyNumberFormat="1" applyFont="1" applyFill="1" applyBorder="1" applyAlignment="1">
      <alignment horizontal="center" vertical="center" wrapText="1"/>
    </xf>
    <xf numFmtId="165" fontId="6" fillId="19" borderId="10" xfId="0" quotePrefix="1" applyNumberFormat="1" applyFont="1" applyFill="1" applyBorder="1" applyAlignment="1">
      <alignment horizontal="center" vertical="center" wrapText="1"/>
    </xf>
    <xf numFmtId="165" fontId="6" fillId="19" borderId="14" xfId="0" quotePrefix="1" applyNumberFormat="1" applyFont="1" applyFill="1" applyBorder="1" applyAlignment="1">
      <alignment horizontal="center" vertical="center" wrapText="1"/>
    </xf>
    <xf numFmtId="165" fontId="6" fillId="19" borderId="11" xfId="0" quotePrefix="1" applyNumberFormat="1" applyFont="1" applyFill="1" applyBorder="1" applyAlignment="1">
      <alignment horizontal="center" vertical="center" wrapText="1"/>
    </xf>
    <xf numFmtId="165" fontId="6" fillId="19" borderId="12" xfId="0" quotePrefix="1" applyNumberFormat="1" applyFont="1" applyFill="1" applyBorder="1" applyAlignment="1">
      <alignment horizontal="center" vertical="center" wrapText="1"/>
    </xf>
    <xf numFmtId="165" fontId="6" fillId="19" borderId="36" xfId="0" quotePrefix="1" applyNumberFormat="1" applyFont="1" applyFill="1" applyBorder="1" applyAlignment="1">
      <alignment horizontal="center" vertical="center" wrapText="1"/>
    </xf>
    <xf numFmtId="165" fontId="6" fillId="19" borderId="34" xfId="0" quotePrefix="1" applyNumberFormat="1" applyFont="1" applyFill="1" applyBorder="1" applyAlignment="1">
      <alignment horizontal="center" vertical="center" wrapText="1"/>
    </xf>
    <xf numFmtId="165" fontId="6" fillId="19" borderId="9" xfId="0" quotePrefix="1" applyNumberFormat="1" applyFont="1" applyFill="1" applyBorder="1" applyAlignment="1">
      <alignment horizontal="center" vertical="center" wrapText="1"/>
    </xf>
    <xf numFmtId="165" fontId="6" fillId="19" borderId="17" xfId="0" quotePrefix="1" applyNumberFormat="1" applyFont="1" applyFill="1" applyBorder="1" applyAlignment="1">
      <alignment horizontal="center" vertical="center" wrapText="1"/>
    </xf>
    <xf numFmtId="165" fontId="6" fillId="19" borderId="16" xfId="0" quotePrefix="1" applyNumberFormat="1" applyFont="1" applyFill="1" applyBorder="1" applyAlignment="1">
      <alignment horizontal="center" vertical="center" wrapText="1"/>
    </xf>
    <xf numFmtId="165" fontId="5" fillId="19" borderId="7" xfId="0" applyFont="1" applyFill="1" applyBorder="1" applyAlignment="1">
      <alignment horizontal="right" vertical="center" wrapText="1"/>
    </xf>
    <xf numFmtId="165" fontId="6" fillId="19" borderId="12" xfId="0" applyFont="1" applyFill="1" applyBorder="1" applyAlignment="1">
      <alignment horizontal="center" vertical="center" wrapText="1"/>
    </xf>
    <xf numFmtId="165" fontId="6" fillId="19" borderId="16" xfId="0" applyFont="1" applyFill="1" applyBorder="1" applyAlignment="1">
      <alignment horizontal="center" vertical="center" wrapText="1"/>
    </xf>
    <xf numFmtId="165" fontId="6" fillId="19" borderId="43" xfId="0" quotePrefix="1" applyNumberFormat="1" applyFont="1" applyFill="1" applyBorder="1" applyAlignment="1">
      <alignment horizontal="center" vertical="center" wrapText="1"/>
    </xf>
    <xf numFmtId="17" fontId="6" fillId="5" borderId="11" xfId="0" applyNumberFormat="1" applyFont="1" applyFill="1" applyBorder="1" applyAlignment="1">
      <alignment horizontal="center" vertical="center" wrapText="1"/>
    </xf>
    <xf numFmtId="17" fontId="6" fillId="5" borderId="12" xfId="0" applyNumberFormat="1" applyFont="1" applyFill="1" applyBorder="1" applyAlignment="1">
      <alignment horizontal="center" vertical="center" wrapText="1"/>
    </xf>
    <xf numFmtId="165" fontId="6" fillId="5" borderId="11" xfId="0" quotePrefix="1" applyNumberFormat="1" applyFont="1" applyFill="1" applyBorder="1" applyAlignment="1">
      <alignment horizontal="center" vertical="center" wrapText="1"/>
    </xf>
    <xf numFmtId="165" fontId="6" fillId="5" borderId="36" xfId="0" quotePrefix="1" applyNumberFormat="1" applyFont="1" applyFill="1" applyBorder="1" applyAlignment="1">
      <alignment horizontal="center" vertical="center" wrapText="1"/>
    </xf>
    <xf numFmtId="165" fontId="6" fillId="5" borderId="34" xfId="0" quotePrefix="1" applyNumberFormat="1" applyFont="1" applyFill="1" applyBorder="1" applyAlignment="1">
      <alignment horizontal="center" vertical="center" wrapText="1"/>
    </xf>
    <xf numFmtId="165" fontId="6" fillId="5" borderId="9" xfId="0" quotePrefix="1" applyNumberFormat="1" applyFont="1" applyFill="1" applyBorder="1" applyAlignment="1">
      <alignment horizontal="center" vertical="center" wrapText="1"/>
    </xf>
    <xf numFmtId="165" fontId="6" fillId="9" borderId="11" xfId="0" quotePrefix="1" applyNumberFormat="1" applyFont="1" applyFill="1" applyBorder="1" applyAlignment="1">
      <alignment horizontal="center" vertical="center" wrapText="1"/>
    </xf>
    <xf numFmtId="165" fontId="6" fillId="9" borderId="12" xfId="0" quotePrefix="1" applyNumberFormat="1" applyFont="1" applyFill="1" applyBorder="1" applyAlignment="1">
      <alignment horizontal="center" vertical="center" wrapText="1"/>
    </xf>
    <xf numFmtId="165" fontId="6" fillId="9" borderId="43" xfId="0" quotePrefix="1" applyNumberFormat="1" applyFont="1" applyFill="1" applyBorder="1" applyAlignment="1">
      <alignment horizontal="center" vertical="center" wrapText="1"/>
    </xf>
    <xf numFmtId="165" fontId="6" fillId="9" borderId="34" xfId="0" quotePrefix="1" applyNumberFormat="1" applyFont="1" applyFill="1" applyBorder="1" applyAlignment="1">
      <alignment horizontal="center" vertical="center" wrapText="1"/>
    </xf>
    <xf numFmtId="165" fontId="6" fillId="9" borderId="10" xfId="0" quotePrefix="1" applyNumberFormat="1" applyFont="1" applyFill="1" applyBorder="1" applyAlignment="1">
      <alignment horizontal="center" vertical="center" wrapText="1"/>
    </xf>
    <xf numFmtId="165" fontId="6" fillId="9" borderId="14" xfId="0" quotePrefix="1" applyNumberFormat="1" applyFont="1" applyFill="1" applyBorder="1" applyAlignment="1">
      <alignment horizontal="center" vertical="center" wrapText="1"/>
    </xf>
    <xf numFmtId="165" fontId="6" fillId="9" borderId="16" xfId="0" quotePrefix="1" applyNumberFormat="1" applyFont="1" applyFill="1" applyBorder="1" applyAlignment="1">
      <alignment horizontal="center" vertical="center" wrapText="1"/>
    </xf>
    <xf numFmtId="165" fontId="6" fillId="9" borderId="36" xfId="0" quotePrefix="1" applyNumberFormat="1" applyFont="1" applyFill="1" applyBorder="1" applyAlignment="1">
      <alignment horizontal="center" vertical="center" wrapText="1"/>
    </xf>
    <xf numFmtId="165" fontId="6" fillId="9" borderId="9" xfId="0" quotePrefix="1" applyNumberFormat="1" applyFont="1" applyFill="1" applyBorder="1" applyAlignment="1">
      <alignment horizontal="center" vertical="center" wrapText="1"/>
    </xf>
    <xf numFmtId="165" fontId="6" fillId="9" borderId="17" xfId="0" quotePrefix="1" applyNumberFormat="1" applyFont="1" applyFill="1" applyBorder="1" applyAlignment="1">
      <alignment horizontal="center" vertical="center" wrapText="1"/>
    </xf>
    <xf numFmtId="165" fontId="6" fillId="11" borderId="10" xfId="0" quotePrefix="1" applyNumberFormat="1" applyFont="1" applyFill="1" applyBorder="1" applyAlignment="1">
      <alignment horizontal="center" vertical="center" wrapText="1"/>
    </xf>
    <xf numFmtId="165" fontId="6" fillId="11" borderId="14" xfId="0" quotePrefix="1" applyNumberFormat="1" applyFont="1" applyFill="1" applyBorder="1" applyAlignment="1">
      <alignment horizontal="center" vertical="center" wrapText="1"/>
    </xf>
    <xf numFmtId="165" fontId="6" fillId="11" borderId="12" xfId="0" quotePrefix="1" applyNumberFormat="1" applyFont="1" applyFill="1" applyBorder="1" applyAlignment="1">
      <alignment horizontal="center" vertical="center" wrapText="1"/>
    </xf>
    <xf numFmtId="165" fontId="6" fillId="11" borderId="16" xfId="0" quotePrefix="1" applyNumberFormat="1" applyFont="1" applyFill="1" applyBorder="1" applyAlignment="1">
      <alignment horizontal="center" vertical="center" wrapText="1"/>
    </xf>
    <xf numFmtId="17" fontId="6" fillId="11" borderId="11" xfId="0" applyNumberFormat="1" applyFont="1" applyFill="1" applyBorder="1" applyAlignment="1">
      <alignment horizontal="center" vertical="center" wrapText="1"/>
    </xf>
    <xf numFmtId="17" fontId="6" fillId="11" borderId="12" xfId="0" applyNumberFormat="1" applyFont="1" applyFill="1" applyBorder="1" applyAlignment="1">
      <alignment horizontal="center" vertical="center" wrapText="1"/>
    </xf>
    <xf numFmtId="165" fontId="6" fillId="11" borderId="11" xfId="0" quotePrefix="1" applyNumberFormat="1" applyFont="1" applyFill="1" applyBorder="1" applyAlignment="1">
      <alignment horizontal="center" vertical="center" wrapText="1"/>
    </xf>
    <xf numFmtId="165" fontId="6" fillId="11" borderId="43" xfId="0" quotePrefix="1" applyNumberFormat="1" applyFont="1" applyFill="1" applyBorder="1" applyAlignment="1">
      <alignment horizontal="center" vertical="center" wrapText="1"/>
    </xf>
    <xf numFmtId="165" fontId="6" fillId="11" borderId="34" xfId="0" quotePrefix="1" applyNumberFormat="1" applyFont="1" applyFill="1" applyBorder="1" applyAlignment="1">
      <alignment horizontal="center" vertical="center" wrapText="1"/>
    </xf>
    <xf numFmtId="165" fontId="6" fillId="11" borderId="36" xfId="0" quotePrefix="1" applyNumberFormat="1" applyFont="1" applyFill="1" applyBorder="1" applyAlignment="1">
      <alignment horizontal="center" vertical="center" wrapText="1"/>
    </xf>
    <xf numFmtId="165" fontId="6" fillId="5" borderId="43" xfId="0" quotePrefix="1" applyNumberFormat="1" applyFont="1" applyFill="1" applyBorder="1" applyAlignment="1">
      <alignment horizontal="center" vertical="center" wrapText="1"/>
    </xf>
    <xf numFmtId="165" fontId="10" fillId="9" borderId="45" xfId="0" applyFont="1" applyFill="1" applyBorder="1" applyAlignment="1">
      <alignment horizontal="center" vertical="center" wrapText="1"/>
    </xf>
    <xf numFmtId="165" fontId="6" fillId="5" borderId="17" xfId="0" quotePrefix="1" applyNumberFormat="1" applyFont="1" applyFill="1" applyBorder="1" applyAlignment="1">
      <alignment horizontal="center" vertical="center" wrapText="1"/>
    </xf>
    <xf numFmtId="165" fontId="5" fillId="5" borderId="7" xfId="0" applyFont="1" applyFill="1" applyBorder="1" applyAlignment="1">
      <alignment horizontal="right" vertical="center" wrapText="1"/>
    </xf>
    <xf numFmtId="165" fontId="6" fillId="5" borderId="12" xfId="0" applyFont="1" applyFill="1" applyBorder="1" applyAlignment="1">
      <alignment horizontal="center" vertical="center" wrapText="1"/>
    </xf>
    <xf numFmtId="165" fontId="6" fillId="5" borderId="16" xfId="0" applyFont="1" applyFill="1" applyBorder="1" applyAlignment="1">
      <alignment horizontal="center" vertical="center" wrapText="1"/>
    </xf>
    <xf numFmtId="165" fontId="6" fillId="5" borderId="10" xfId="0" applyFont="1" applyFill="1" applyBorder="1" applyAlignment="1">
      <alignment horizontal="center" vertical="center" wrapText="1"/>
    </xf>
    <xf numFmtId="165" fontId="6" fillId="5" borderId="14" xfId="0" applyFont="1" applyFill="1" applyBorder="1" applyAlignment="1">
      <alignment horizontal="center" vertical="center" wrapText="1"/>
    </xf>
    <xf numFmtId="165" fontId="5" fillId="9" borderId="7" xfId="0" applyFont="1" applyFill="1" applyBorder="1" applyAlignment="1">
      <alignment horizontal="right" vertical="center" wrapText="1"/>
    </xf>
    <xf numFmtId="165" fontId="6" fillId="9" borderId="22" xfId="0" applyFont="1" applyFill="1" applyBorder="1" applyAlignment="1">
      <alignment horizontal="center" vertical="center" wrapText="1"/>
    </xf>
    <xf numFmtId="165" fontId="6" fillId="9" borderId="23" xfId="0" applyFont="1" applyFill="1" applyBorder="1" applyAlignment="1">
      <alignment horizontal="center" vertical="center" wrapText="1"/>
    </xf>
    <xf numFmtId="165" fontId="6" fillId="9" borderId="10" xfId="0" applyFont="1" applyFill="1" applyBorder="1" applyAlignment="1">
      <alignment horizontal="center" vertical="center" wrapText="1"/>
    </xf>
    <xf numFmtId="165" fontId="6" fillId="9" borderId="14" xfId="0" applyFont="1" applyFill="1" applyBorder="1" applyAlignment="1">
      <alignment horizontal="center" vertical="center" wrapText="1"/>
    </xf>
    <xf numFmtId="17" fontId="6" fillId="9" borderId="11" xfId="0" applyNumberFormat="1" applyFont="1" applyFill="1" applyBorder="1" applyAlignment="1">
      <alignment horizontal="center" vertical="center" wrapText="1"/>
    </xf>
    <xf numFmtId="17" fontId="6" fillId="9" borderId="12" xfId="0" applyNumberFormat="1" applyFont="1" applyFill="1" applyBorder="1" applyAlignment="1">
      <alignment horizontal="center" vertical="center" wrapText="1"/>
    </xf>
    <xf numFmtId="165" fontId="6" fillId="11" borderId="12" xfId="0" applyFont="1" applyFill="1" applyBorder="1" applyAlignment="1">
      <alignment horizontal="center" vertical="center" wrapText="1"/>
    </xf>
    <xf numFmtId="165" fontId="6" fillId="11" borderId="16" xfId="0" applyFont="1" applyFill="1" applyBorder="1" applyAlignment="1">
      <alignment horizontal="center" vertical="center" wrapText="1"/>
    </xf>
    <xf numFmtId="165" fontId="6" fillId="11" borderId="10" xfId="0" applyFont="1" applyFill="1" applyBorder="1" applyAlignment="1">
      <alignment horizontal="center" vertical="center" wrapText="1"/>
    </xf>
    <xf numFmtId="165" fontId="6" fillId="11" borderId="14" xfId="0" applyFont="1" applyFill="1" applyBorder="1" applyAlignment="1">
      <alignment horizontal="center" vertical="center" wrapText="1"/>
    </xf>
    <xf numFmtId="165" fontId="5" fillId="10" borderId="7" xfId="0" applyFont="1" applyFill="1" applyBorder="1" applyAlignment="1">
      <alignment horizontal="right" vertical="center" wrapText="1"/>
    </xf>
    <xf numFmtId="165" fontId="5" fillId="11" borderId="7" xfId="0" applyFont="1" applyFill="1" applyBorder="1" applyAlignment="1">
      <alignment horizontal="right" vertical="center" wrapText="1"/>
    </xf>
    <xf numFmtId="165" fontId="6" fillId="10" borderId="12" xfId="0" applyFont="1" applyFill="1" applyBorder="1" applyAlignment="1">
      <alignment horizontal="center" vertical="center" wrapText="1"/>
    </xf>
    <xf numFmtId="165" fontId="6" fillId="10" borderId="16" xfId="0" applyFont="1" applyFill="1" applyBorder="1" applyAlignment="1">
      <alignment horizontal="center" vertical="center" wrapText="1"/>
    </xf>
    <xf numFmtId="165" fontId="6" fillId="10" borderId="10" xfId="0" applyFont="1" applyFill="1" applyBorder="1" applyAlignment="1">
      <alignment horizontal="center" vertical="center" wrapText="1"/>
    </xf>
    <xf numFmtId="165" fontId="6" fillId="10" borderId="14" xfId="0" applyFont="1" applyFill="1" applyBorder="1" applyAlignment="1">
      <alignment horizontal="center" vertical="center" wrapText="1"/>
    </xf>
    <xf numFmtId="17" fontId="6" fillId="10" borderId="11" xfId="0" applyNumberFormat="1" applyFont="1" applyFill="1" applyBorder="1" applyAlignment="1">
      <alignment horizontal="center" vertical="center" wrapText="1"/>
    </xf>
    <xf numFmtId="17" fontId="6" fillId="10" borderId="12" xfId="0" applyNumberFormat="1" applyFont="1" applyFill="1" applyBorder="1" applyAlignment="1">
      <alignment horizontal="center" vertical="center" wrapText="1"/>
    </xf>
    <xf numFmtId="165" fontId="10" fillId="5" borderId="45" xfId="0" applyFont="1" applyFill="1" applyBorder="1" applyAlignment="1">
      <alignment horizontal="center" vertical="center" wrapText="1"/>
    </xf>
    <xf numFmtId="165" fontId="6" fillId="5" borderId="22" xfId="0" applyFont="1" applyFill="1" applyBorder="1" applyAlignment="1">
      <alignment horizontal="center" vertical="center" wrapText="1"/>
    </xf>
    <xf numFmtId="165" fontId="6" fillId="5" borderId="23" xfId="0" applyFont="1" applyFill="1" applyBorder="1" applyAlignment="1">
      <alignment horizontal="center" vertical="center" wrapText="1"/>
    </xf>
    <xf numFmtId="165" fontId="6" fillId="6" borderId="36" xfId="0" quotePrefix="1" applyNumberFormat="1" applyFont="1" applyFill="1" applyBorder="1" applyAlignment="1">
      <alignment horizontal="center" vertical="center" wrapText="1"/>
    </xf>
    <xf numFmtId="165" fontId="6" fillId="6" borderId="34" xfId="0" quotePrefix="1" applyNumberFormat="1" applyFont="1" applyFill="1" applyBorder="1" applyAlignment="1">
      <alignment horizontal="center" vertical="center" wrapText="1"/>
    </xf>
    <xf numFmtId="165" fontId="6" fillId="6" borderId="9" xfId="0" quotePrefix="1" applyNumberFormat="1" applyFont="1" applyFill="1" applyBorder="1" applyAlignment="1">
      <alignment horizontal="center" vertical="center" wrapText="1"/>
    </xf>
    <xf numFmtId="165" fontId="6" fillId="6" borderId="14" xfId="0" quotePrefix="1" applyNumberFormat="1" applyFont="1" applyFill="1" applyBorder="1" applyAlignment="1">
      <alignment horizontal="center" vertical="center" wrapText="1"/>
    </xf>
    <xf numFmtId="165" fontId="6" fillId="6" borderId="17" xfId="0" quotePrefix="1" applyNumberFormat="1" applyFont="1" applyFill="1" applyBorder="1" applyAlignment="1">
      <alignment horizontal="center" vertical="center" wrapText="1"/>
    </xf>
    <xf numFmtId="165" fontId="6" fillId="6" borderId="16" xfId="0" quotePrefix="1" applyNumberFormat="1" applyFont="1" applyFill="1" applyBorder="1" applyAlignment="1">
      <alignment horizontal="center" vertical="center" wrapText="1"/>
    </xf>
    <xf numFmtId="165" fontId="6" fillId="7" borderId="12" xfId="0" applyFont="1" applyFill="1" applyBorder="1" applyAlignment="1">
      <alignment horizontal="center" vertical="center" wrapText="1"/>
    </xf>
    <xf numFmtId="165" fontId="6" fillId="7" borderId="16" xfId="0" applyFont="1" applyFill="1" applyBorder="1" applyAlignment="1">
      <alignment horizontal="center" vertical="center" wrapText="1"/>
    </xf>
    <xf numFmtId="165" fontId="6" fillId="7" borderId="10" xfId="0" applyFont="1" applyFill="1" applyBorder="1" applyAlignment="1">
      <alignment horizontal="center" vertical="center" wrapText="1"/>
    </xf>
    <xf numFmtId="165" fontId="6" fillId="7" borderId="14" xfId="0" applyFont="1" applyFill="1" applyBorder="1" applyAlignment="1">
      <alignment horizontal="center" vertical="center" wrapText="1"/>
    </xf>
    <xf numFmtId="17" fontId="6" fillId="7" borderId="11" xfId="0" applyNumberFormat="1" applyFont="1" applyFill="1" applyBorder="1" applyAlignment="1">
      <alignment horizontal="center" vertical="center" wrapText="1"/>
    </xf>
    <xf numFmtId="17" fontId="6" fillId="7" borderId="12" xfId="0" applyNumberFormat="1" applyFont="1" applyFill="1" applyBorder="1" applyAlignment="1">
      <alignment horizontal="center" vertical="center" wrapText="1"/>
    </xf>
    <xf numFmtId="165" fontId="6" fillId="7" borderId="10" xfId="0" quotePrefix="1" applyNumberFormat="1" applyFont="1" applyFill="1" applyBorder="1" applyAlignment="1">
      <alignment horizontal="center" vertical="center" wrapText="1"/>
    </xf>
    <xf numFmtId="165" fontId="6" fillId="7" borderId="14" xfId="0" quotePrefix="1" applyNumberFormat="1" applyFont="1" applyFill="1" applyBorder="1" applyAlignment="1">
      <alignment horizontal="center" vertical="center" wrapText="1"/>
    </xf>
    <xf numFmtId="165" fontId="6" fillId="7" borderId="11" xfId="0" quotePrefix="1" applyNumberFormat="1" applyFont="1" applyFill="1" applyBorder="1" applyAlignment="1">
      <alignment horizontal="center" vertical="center" wrapText="1"/>
    </xf>
    <xf numFmtId="165" fontId="6" fillId="7" borderId="12" xfId="0" quotePrefix="1" applyNumberFormat="1" applyFont="1" applyFill="1" applyBorder="1" applyAlignment="1">
      <alignment horizontal="center" vertical="center" wrapText="1"/>
    </xf>
    <xf numFmtId="165" fontId="6" fillId="7" borderId="43" xfId="0" quotePrefix="1" applyNumberFormat="1" applyFont="1" applyFill="1" applyBorder="1" applyAlignment="1">
      <alignment horizontal="center" vertical="center" wrapText="1"/>
    </xf>
    <xf numFmtId="165" fontId="6" fillId="7" borderId="34" xfId="0" quotePrefix="1" applyNumberFormat="1" applyFont="1" applyFill="1" applyBorder="1" applyAlignment="1">
      <alignment horizontal="center" vertical="center" wrapText="1"/>
    </xf>
    <xf numFmtId="165" fontId="6" fillId="7" borderId="36" xfId="0" quotePrefix="1" applyNumberFormat="1" applyFont="1" applyFill="1" applyBorder="1" applyAlignment="1">
      <alignment horizontal="center" vertical="center" wrapText="1"/>
    </xf>
    <xf numFmtId="165" fontId="6" fillId="7" borderId="22" xfId="0" applyFont="1" applyFill="1" applyBorder="1" applyAlignment="1">
      <alignment horizontal="center" vertical="center" wrapText="1"/>
    </xf>
    <xf numFmtId="165" fontId="6" fillId="7" borderId="23" xfId="0" applyFont="1" applyFill="1" applyBorder="1" applyAlignment="1">
      <alignment horizontal="center" vertical="center" wrapText="1"/>
    </xf>
    <xf numFmtId="165" fontId="6" fillId="9" borderId="12" xfId="0" applyFont="1" applyFill="1" applyBorder="1" applyAlignment="1">
      <alignment horizontal="center" vertical="center" wrapText="1"/>
    </xf>
    <xf numFmtId="165" fontId="6" fillId="9" borderId="16" xfId="0" applyFont="1" applyFill="1" applyBorder="1" applyAlignment="1">
      <alignment horizontal="center" vertical="center" wrapText="1"/>
    </xf>
    <xf numFmtId="165" fontId="6" fillId="8" borderId="12" xfId="0" applyFont="1" applyFill="1" applyBorder="1" applyAlignment="1">
      <alignment horizontal="center" vertical="center" wrapText="1"/>
    </xf>
    <xf numFmtId="165" fontId="6" fillId="8" borderId="16" xfId="0" applyFont="1" applyFill="1" applyBorder="1" applyAlignment="1">
      <alignment horizontal="center" vertical="center" wrapText="1"/>
    </xf>
    <xf numFmtId="165" fontId="6" fillId="8" borderId="10" xfId="0" applyFont="1" applyFill="1" applyBorder="1" applyAlignment="1">
      <alignment horizontal="center" vertical="center" wrapText="1"/>
    </xf>
    <xf numFmtId="165" fontId="6" fillId="8" borderId="14" xfId="0" applyFont="1" applyFill="1" applyBorder="1" applyAlignment="1">
      <alignment horizontal="center" vertical="center" wrapText="1"/>
    </xf>
    <xf numFmtId="17" fontId="6" fillId="8" borderId="11" xfId="0" applyNumberFormat="1" applyFont="1" applyFill="1" applyBorder="1" applyAlignment="1">
      <alignment horizontal="center" vertical="center" wrapText="1"/>
    </xf>
    <xf numFmtId="17" fontId="6" fillId="8" borderId="12" xfId="0" applyNumberFormat="1" applyFont="1" applyFill="1" applyBorder="1" applyAlignment="1">
      <alignment horizontal="center" vertical="center" wrapText="1"/>
    </xf>
    <xf numFmtId="165" fontId="5" fillId="6" borderId="7" xfId="0" applyFont="1" applyFill="1" applyBorder="1" applyAlignment="1">
      <alignment horizontal="right" vertical="center" wrapText="1"/>
    </xf>
    <xf numFmtId="165" fontId="5" fillId="7" borderId="7" xfId="0" applyFont="1" applyFill="1" applyBorder="1" applyAlignment="1">
      <alignment horizontal="right" vertical="center" wrapText="1"/>
    </xf>
    <xf numFmtId="165" fontId="6" fillId="6" borderId="12" xfId="0" applyFont="1" applyFill="1" applyBorder="1" applyAlignment="1">
      <alignment horizontal="center" vertical="center" wrapText="1"/>
    </xf>
    <xf numFmtId="165" fontId="6" fillId="6" borderId="16" xfId="0" applyFont="1" applyFill="1" applyBorder="1" applyAlignment="1">
      <alignment horizontal="center" vertical="center" wrapText="1"/>
    </xf>
    <xf numFmtId="165" fontId="6" fillId="6" borderId="10" xfId="0" applyFont="1" applyFill="1" applyBorder="1" applyAlignment="1">
      <alignment horizontal="center" vertical="center" wrapText="1"/>
    </xf>
    <xf numFmtId="165" fontId="6" fillId="6" borderId="14" xfId="0" applyFont="1" applyFill="1" applyBorder="1" applyAlignment="1">
      <alignment horizontal="center" vertical="center" wrapText="1"/>
    </xf>
    <xf numFmtId="17" fontId="6" fillId="6" borderId="11" xfId="0" applyNumberFormat="1" applyFont="1" applyFill="1" applyBorder="1" applyAlignment="1">
      <alignment horizontal="center" vertical="center" wrapText="1"/>
    </xf>
    <xf numFmtId="17" fontId="6" fillId="6" borderId="12" xfId="0" applyNumberFormat="1" applyFont="1" applyFill="1" applyBorder="1" applyAlignment="1">
      <alignment horizontal="center" vertical="center" wrapText="1"/>
    </xf>
    <xf numFmtId="165" fontId="6" fillId="6" borderId="10" xfId="0" quotePrefix="1" applyNumberFormat="1" applyFont="1" applyFill="1" applyBorder="1" applyAlignment="1">
      <alignment horizontal="center" vertical="center" wrapText="1"/>
    </xf>
    <xf numFmtId="165" fontId="6" fillId="6" borderId="11" xfId="0" quotePrefix="1" applyNumberFormat="1" applyFont="1" applyFill="1" applyBorder="1" applyAlignment="1">
      <alignment horizontal="center" vertical="center" wrapText="1"/>
    </xf>
    <xf numFmtId="165" fontId="6" fillId="6" borderId="12" xfId="0" quotePrefix="1" applyNumberFormat="1" applyFont="1" applyFill="1" applyBorder="1" applyAlignment="1">
      <alignment horizontal="center" vertical="center" wrapText="1"/>
    </xf>
    <xf numFmtId="165" fontId="6" fillId="6" borderId="43" xfId="0" quotePrefix="1" applyNumberFormat="1" applyFont="1" applyFill="1" applyBorder="1" applyAlignment="1">
      <alignment horizontal="center" vertical="center" wrapText="1"/>
    </xf>
    <xf numFmtId="165" fontId="6" fillId="7" borderId="16" xfId="0" quotePrefix="1" applyNumberFormat="1" applyFont="1" applyFill="1" applyBorder="1" applyAlignment="1">
      <alignment horizontal="center" vertical="center" wrapText="1"/>
    </xf>
    <xf numFmtId="165" fontId="10" fillId="6" borderId="45" xfId="0" applyFont="1" applyFill="1" applyBorder="1" applyAlignment="1">
      <alignment horizontal="center" vertical="center" wrapText="1"/>
    </xf>
    <xf numFmtId="165" fontId="10" fillId="7" borderId="45" xfId="0" applyFont="1" applyFill="1" applyBorder="1" applyAlignment="1">
      <alignment horizontal="center" vertical="center" wrapText="1"/>
    </xf>
    <xf numFmtId="165" fontId="6" fillId="6" borderId="22" xfId="0" applyFont="1" applyFill="1" applyBorder="1" applyAlignment="1">
      <alignment horizontal="center" vertical="center" wrapText="1"/>
    </xf>
    <xf numFmtId="165" fontId="6" fillId="6" borderId="23" xfId="0" applyFont="1" applyFill="1" applyBorder="1" applyAlignment="1">
      <alignment horizontal="center" vertical="center" wrapText="1"/>
    </xf>
    <xf numFmtId="165" fontId="6" fillId="8" borderId="10" xfId="0" quotePrefix="1" applyNumberFormat="1" applyFont="1" applyFill="1" applyBorder="1" applyAlignment="1">
      <alignment horizontal="center" vertical="center" wrapText="1"/>
    </xf>
    <xf numFmtId="165" fontId="6" fillId="8" borderId="14" xfId="0" quotePrefix="1" applyNumberFormat="1" applyFont="1" applyFill="1" applyBorder="1" applyAlignment="1">
      <alignment horizontal="center" vertical="center" wrapText="1"/>
    </xf>
    <xf numFmtId="165" fontId="6" fillId="8" borderId="11" xfId="0" quotePrefix="1" applyNumberFormat="1" applyFont="1" applyFill="1" applyBorder="1" applyAlignment="1">
      <alignment horizontal="center" vertical="center" wrapText="1"/>
    </xf>
    <xf numFmtId="165" fontId="6" fillId="8" borderId="12" xfId="0" quotePrefix="1" applyNumberFormat="1" applyFont="1" applyFill="1" applyBorder="1" applyAlignment="1">
      <alignment horizontal="center" vertical="center" wrapText="1"/>
    </xf>
    <xf numFmtId="165" fontId="6" fillId="8" borderId="43" xfId="0" quotePrefix="1" applyNumberFormat="1" applyFont="1" applyFill="1" applyBorder="1" applyAlignment="1">
      <alignment horizontal="center" vertical="center" wrapText="1"/>
    </xf>
    <xf numFmtId="165" fontId="6" fillId="8" borderId="34" xfId="0" quotePrefix="1" applyNumberFormat="1" applyFont="1" applyFill="1" applyBorder="1" applyAlignment="1">
      <alignment horizontal="center" vertical="center" wrapText="1"/>
    </xf>
    <xf numFmtId="165" fontId="5" fillId="8" borderId="7" xfId="0" applyFont="1" applyFill="1" applyBorder="1" applyAlignment="1">
      <alignment horizontal="right" vertical="center" wrapText="1"/>
    </xf>
    <xf numFmtId="165" fontId="6" fillId="8" borderId="9" xfId="0" quotePrefix="1" applyNumberFormat="1" applyFont="1" applyFill="1" applyBorder="1" applyAlignment="1">
      <alignment horizontal="center" vertical="center" wrapText="1"/>
    </xf>
    <xf numFmtId="165" fontId="6" fillId="8" borderId="17" xfId="0" quotePrefix="1" applyNumberFormat="1" applyFont="1" applyFill="1" applyBorder="1" applyAlignment="1">
      <alignment horizontal="center" vertical="center" wrapText="1"/>
    </xf>
    <xf numFmtId="165" fontId="6" fillId="8" borderId="16" xfId="0" quotePrefix="1" applyNumberFormat="1" applyFont="1" applyFill="1" applyBorder="1" applyAlignment="1">
      <alignment horizontal="center" vertical="center" wrapText="1"/>
    </xf>
    <xf numFmtId="165" fontId="10" fillId="8" borderId="45" xfId="0" applyFont="1" applyFill="1" applyBorder="1" applyAlignment="1">
      <alignment horizontal="center" vertical="center" wrapText="1"/>
    </xf>
    <xf numFmtId="165" fontId="6" fillId="8" borderId="22" xfId="0" applyFont="1" applyFill="1" applyBorder="1" applyAlignment="1">
      <alignment horizontal="center" vertical="center" wrapText="1"/>
    </xf>
    <xf numFmtId="165" fontId="6" fillId="8" borderId="23" xfId="0" applyFont="1" applyFill="1" applyBorder="1" applyAlignment="1">
      <alignment horizontal="center" vertical="center" wrapText="1"/>
    </xf>
    <xf numFmtId="165" fontId="6" fillId="8" borderId="36" xfId="0" quotePrefix="1" applyNumberFormat="1" applyFont="1" applyFill="1" applyBorder="1" applyAlignment="1">
      <alignment horizontal="center" vertical="center" wrapText="1"/>
    </xf>
    <xf numFmtId="165" fontId="6" fillId="7" borderId="9" xfId="0" quotePrefix="1" applyNumberFormat="1" applyFont="1" applyFill="1" applyBorder="1" applyAlignment="1">
      <alignment horizontal="center" vertical="center" wrapText="1"/>
    </xf>
    <xf numFmtId="165" fontId="6" fillId="7" borderId="17" xfId="0" quotePrefix="1" applyNumberFormat="1" applyFont="1" applyFill="1" applyBorder="1" applyAlignment="1">
      <alignment horizontal="center" vertical="center" wrapText="1"/>
    </xf>
    <xf numFmtId="165" fontId="6" fillId="10" borderId="10" xfId="0" quotePrefix="1" applyNumberFormat="1" applyFont="1" applyFill="1" applyBorder="1" applyAlignment="1">
      <alignment horizontal="center" vertical="center" wrapText="1"/>
    </xf>
    <xf numFmtId="165" fontId="6" fillId="10" borderId="14" xfId="0" quotePrefix="1" applyNumberFormat="1" applyFont="1" applyFill="1" applyBorder="1" applyAlignment="1">
      <alignment horizontal="center" vertical="center" wrapText="1"/>
    </xf>
    <xf numFmtId="165" fontId="6" fillId="10" borderId="11" xfId="0" quotePrefix="1" applyNumberFormat="1" applyFont="1" applyFill="1" applyBorder="1" applyAlignment="1">
      <alignment horizontal="center" vertical="center" wrapText="1"/>
    </xf>
    <xf numFmtId="165" fontId="6" fillId="10" borderId="12" xfId="0" quotePrefix="1" applyNumberFormat="1" applyFont="1" applyFill="1" applyBorder="1" applyAlignment="1">
      <alignment horizontal="center" vertical="center" wrapText="1"/>
    </xf>
    <xf numFmtId="165" fontId="6" fillId="10" borderId="43" xfId="0" quotePrefix="1" applyNumberFormat="1" applyFont="1" applyFill="1" applyBorder="1" applyAlignment="1">
      <alignment horizontal="center" vertical="center" wrapText="1"/>
    </xf>
    <xf numFmtId="165" fontId="6" fillId="10" borderId="34" xfId="0" quotePrefix="1" applyNumberFormat="1" applyFont="1" applyFill="1" applyBorder="1" applyAlignment="1">
      <alignment horizontal="center" vertical="center" wrapText="1"/>
    </xf>
    <xf numFmtId="165" fontId="6" fillId="10" borderId="16" xfId="0" quotePrefix="1" applyNumberFormat="1" applyFont="1" applyFill="1" applyBorder="1" applyAlignment="1">
      <alignment horizontal="center" vertical="center" wrapText="1"/>
    </xf>
    <xf numFmtId="165" fontId="6" fillId="12" borderId="9" xfId="0" quotePrefix="1" applyNumberFormat="1" applyFont="1" applyFill="1" applyBorder="1" applyAlignment="1">
      <alignment horizontal="center" vertical="center" wrapText="1"/>
    </xf>
    <xf numFmtId="165" fontId="6" fillId="12" borderId="14" xfId="0" quotePrefix="1" applyNumberFormat="1" applyFont="1" applyFill="1" applyBorder="1" applyAlignment="1">
      <alignment horizontal="center" vertical="center" wrapText="1"/>
    </xf>
    <xf numFmtId="165" fontId="6" fillId="12" borderId="17" xfId="0" quotePrefix="1" applyNumberFormat="1" applyFont="1" applyFill="1" applyBorder="1" applyAlignment="1">
      <alignment horizontal="center" vertical="center" wrapText="1"/>
    </xf>
    <xf numFmtId="165" fontId="6" fillId="12" borderId="16" xfId="0" quotePrefix="1" applyNumberFormat="1" applyFont="1" applyFill="1" applyBorder="1" applyAlignment="1">
      <alignment horizontal="center" vertical="center" wrapText="1"/>
    </xf>
    <xf numFmtId="165" fontId="6" fillId="11" borderId="9" xfId="0" quotePrefix="1" applyNumberFormat="1" applyFont="1" applyFill="1" applyBorder="1" applyAlignment="1">
      <alignment horizontal="center" vertical="center" wrapText="1"/>
    </xf>
    <xf numFmtId="165" fontId="6" fillId="13" borderId="22" xfId="0" applyFont="1" applyFill="1" applyBorder="1" applyAlignment="1">
      <alignment horizontal="center" vertical="center" wrapText="1"/>
    </xf>
    <xf numFmtId="165" fontId="6" fillId="13" borderId="23" xfId="0" applyFont="1" applyFill="1" applyBorder="1" applyAlignment="1">
      <alignment horizontal="center" vertical="center" wrapText="1"/>
    </xf>
    <xf numFmtId="165" fontId="6" fillId="13" borderId="10" xfId="0" applyFont="1" applyFill="1" applyBorder="1" applyAlignment="1">
      <alignment horizontal="center" vertical="center" wrapText="1"/>
    </xf>
    <xf numFmtId="165" fontId="6" fillId="13" borderId="14" xfId="0" applyFont="1" applyFill="1" applyBorder="1" applyAlignment="1">
      <alignment horizontal="center" vertical="center" wrapText="1"/>
    </xf>
    <xf numFmtId="17" fontId="6" fillId="13" borderId="11" xfId="0" applyNumberFormat="1" applyFont="1" applyFill="1" applyBorder="1" applyAlignment="1">
      <alignment horizontal="center" vertical="center" wrapText="1"/>
    </xf>
    <xf numFmtId="17" fontId="6" fillId="13" borderId="12" xfId="0" applyNumberFormat="1" applyFont="1" applyFill="1" applyBorder="1" applyAlignment="1">
      <alignment horizontal="center" vertical="center" wrapText="1"/>
    </xf>
    <xf numFmtId="165" fontId="6" fillId="13" borderId="10" xfId="0" quotePrefix="1" applyNumberFormat="1" applyFont="1" applyFill="1" applyBorder="1" applyAlignment="1">
      <alignment horizontal="center" vertical="center" wrapText="1"/>
    </xf>
    <xf numFmtId="165" fontId="6" fillId="13" borderId="14" xfId="0" quotePrefix="1" applyNumberFormat="1" applyFont="1" applyFill="1" applyBorder="1" applyAlignment="1">
      <alignment horizontal="center" vertical="center" wrapText="1"/>
    </xf>
    <xf numFmtId="165" fontId="6" fillId="13" borderId="12" xfId="0" quotePrefix="1" applyNumberFormat="1" applyFont="1" applyFill="1" applyBorder="1" applyAlignment="1">
      <alignment horizontal="center" vertical="center" wrapText="1"/>
    </xf>
    <xf numFmtId="165" fontId="6" fillId="13" borderId="16" xfId="0" quotePrefix="1" applyNumberFormat="1" applyFont="1" applyFill="1" applyBorder="1" applyAlignment="1">
      <alignment horizontal="center" vertical="center" wrapText="1"/>
    </xf>
    <xf numFmtId="165" fontId="6" fillId="13" borderId="11" xfId="0" quotePrefix="1" applyNumberFormat="1" applyFont="1" applyFill="1" applyBorder="1" applyAlignment="1">
      <alignment horizontal="center" vertical="center" wrapText="1"/>
    </xf>
    <xf numFmtId="165" fontId="6" fillId="13" borderId="36" xfId="0" quotePrefix="1" applyNumberFormat="1" applyFont="1" applyFill="1" applyBorder="1" applyAlignment="1">
      <alignment horizontal="center" vertical="center" wrapText="1"/>
    </xf>
    <xf numFmtId="165" fontId="6" fillId="13" borderId="34" xfId="0" quotePrefix="1" applyNumberFormat="1" applyFont="1" applyFill="1" applyBorder="1" applyAlignment="1">
      <alignment horizontal="center" vertical="center" wrapText="1"/>
    </xf>
    <xf numFmtId="165" fontId="6" fillId="13" borderId="17" xfId="0" quotePrefix="1" applyNumberFormat="1" applyFont="1" applyFill="1" applyBorder="1" applyAlignment="1">
      <alignment horizontal="center" vertical="center" wrapText="1"/>
    </xf>
    <xf numFmtId="165" fontId="6" fillId="13" borderId="43" xfId="0" quotePrefix="1" applyNumberFormat="1" applyFont="1" applyFill="1" applyBorder="1" applyAlignment="1">
      <alignment horizontal="center" vertical="center" wrapText="1"/>
    </xf>
    <xf numFmtId="165" fontId="10" fillId="10" borderId="45" xfId="0" applyFont="1" applyFill="1" applyBorder="1" applyAlignment="1">
      <alignment horizontal="center" vertical="center" wrapText="1"/>
    </xf>
    <xf numFmtId="165" fontId="10" fillId="11" borderId="45" xfId="0" applyFont="1" applyFill="1" applyBorder="1" applyAlignment="1">
      <alignment horizontal="center" vertical="center" wrapText="1"/>
    </xf>
    <xf numFmtId="165" fontId="6" fillId="10" borderId="22" xfId="0" applyFont="1" applyFill="1" applyBorder="1" applyAlignment="1">
      <alignment horizontal="center" vertical="center" wrapText="1"/>
    </xf>
    <xf numFmtId="165" fontId="6" fillId="10" borderId="23" xfId="0" applyFont="1" applyFill="1" applyBorder="1" applyAlignment="1">
      <alignment horizontal="center" vertical="center" wrapText="1"/>
    </xf>
    <xf numFmtId="165" fontId="6" fillId="12" borderId="10" xfId="0" quotePrefix="1" applyNumberFormat="1" applyFont="1" applyFill="1" applyBorder="1" applyAlignment="1">
      <alignment horizontal="center" vertical="center" wrapText="1"/>
    </xf>
    <xf numFmtId="165" fontId="6" fillId="12" borderId="12" xfId="0" quotePrefix="1" applyNumberFormat="1" applyFont="1" applyFill="1" applyBorder="1" applyAlignment="1">
      <alignment horizontal="center" vertical="center" wrapText="1"/>
    </xf>
    <xf numFmtId="165" fontId="6" fillId="13" borderId="12" xfId="0" applyFont="1" applyFill="1" applyBorder="1" applyAlignment="1">
      <alignment horizontal="center" vertical="center" wrapText="1"/>
    </xf>
    <xf numFmtId="165" fontId="6" fillId="13" borderId="16" xfId="0" applyFont="1" applyFill="1" applyBorder="1" applyAlignment="1">
      <alignment horizontal="center" vertical="center" wrapText="1"/>
    </xf>
    <xf numFmtId="165" fontId="6" fillId="12" borderId="12" xfId="0" applyFont="1" applyFill="1" applyBorder="1" applyAlignment="1">
      <alignment horizontal="center" vertical="center" wrapText="1"/>
    </xf>
    <xf numFmtId="165" fontId="6" fillId="12" borderId="16" xfId="0" applyFont="1" applyFill="1" applyBorder="1" applyAlignment="1">
      <alignment horizontal="center" vertical="center" wrapText="1"/>
    </xf>
    <xf numFmtId="165" fontId="6" fillId="12" borderId="10" xfId="0" applyFont="1" applyFill="1" applyBorder="1" applyAlignment="1">
      <alignment horizontal="center" vertical="center" wrapText="1"/>
    </xf>
    <xf numFmtId="165" fontId="6" fillId="12" borderId="14" xfId="0" applyFont="1" applyFill="1" applyBorder="1" applyAlignment="1">
      <alignment horizontal="center" vertical="center" wrapText="1"/>
    </xf>
    <xf numFmtId="17" fontId="6" fillId="12" borderId="11" xfId="0" applyNumberFormat="1" applyFont="1" applyFill="1" applyBorder="1" applyAlignment="1">
      <alignment horizontal="center" vertical="center" wrapText="1"/>
    </xf>
    <xf numFmtId="17" fontId="6" fillId="12" borderId="12" xfId="0" applyNumberFormat="1" applyFont="1" applyFill="1" applyBorder="1" applyAlignment="1">
      <alignment horizontal="center" vertical="center" wrapText="1"/>
    </xf>
    <xf numFmtId="165" fontId="6" fillId="12" borderId="11" xfId="0" quotePrefix="1" applyNumberFormat="1" applyFont="1" applyFill="1" applyBorder="1" applyAlignment="1">
      <alignment horizontal="center" vertical="center" wrapText="1"/>
    </xf>
    <xf numFmtId="165" fontId="6" fillId="12" borderId="43" xfId="0" quotePrefix="1" applyNumberFormat="1" applyFont="1" applyFill="1" applyBorder="1" applyAlignment="1">
      <alignment horizontal="center" vertical="center" wrapText="1"/>
    </xf>
    <xf numFmtId="165" fontId="6" fillId="12" borderId="34" xfId="0" quotePrefix="1" applyNumberFormat="1" applyFont="1" applyFill="1" applyBorder="1" applyAlignment="1">
      <alignment horizontal="center" vertical="center" wrapText="1"/>
    </xf>
    <xf numFmtId="165" fontId="5" fillId="12" borderId="7" xfId="0" applyFont="1" applyFill="1" applyBorder="1" applyAlignment="1">
      <alignment horizontal="right" vertical="center" wrapText="1"/>
    </xf>
    <xf numFmtId="165" fontId="6" fillId="11" borderId="17" xfId="0" quotePrefix="1" applyNumberFormat="1" applyFont="1" applyFill="1" applyBorder="1" applyAlignment="1">
      <alignment horizontal="center" vertical="center" wrapText="1"/>
    </xf>
    <xf numFmtId="165" fontId="6" fillId="10" borderId="36" xfId="0" quotePrefix="1" applyNumberFormat="1" applyFont="1" applyFill="1" applyBorder="1" applyAlignment="1">
      <alignment horizontal="center" vertical="center" wrapText="1"/>
    </xf>
    <xf numFmtId="165" fontId="6" fillId="10" borderId="9" xfId="0" quotePrefix="1" applyNumberFormat="1" applyFont="1" applyFill="1" applyBorder="1" applyAlignment="1">
      <alignment horizontal="center" vertical="center" wrapText="1"/>
    </xf>
    <xf numFmtId="165" fontId="6" fillId="10" borderId="17" xfId="0" quotePrefix="1" applyNumberFormat="1" applyFont="1" applyFill="1" applyBorder="1" applyAlignment="1">
      <alignment horizontal="center" vertical="center" wrapText="1"/>
    </xf>
    <xf numFmtId="165" fontId="6" fillId="11" borderId="22" xfId="0" applyFont="1" applyFill="1" applyBorder="1" applyAlignment="1">
      <alignment horizontal="center" vertical="center" wrapText="1"/>
    </xf>
    <xf numFmtId="165" fontId="6" fillId="11" borderId="23" xfId="0" applyFont="1" applyFill="1" applyBorder="1" applyAlignment="1">
      <alignment horizontal="center" vertical="center" wrapText="1"/>
    </xf>
    <xf numFmtId="165" fontId="5" fillId="13" borderId="7" xfId="0" applyFont="1" applyFill="1" applyBorder="1" applyAlignment="1">
      <alignment horizontal="right" vertical="center" wrapText="1"/>
    </xf>
    <xf numFmtId="165" fontId="6" fillId="15" borderId="12" xfId="0" quotePrefix="1" applyNumberFormat="1" applyFont="1" applyFill="1" applyBorder="1" applyAlignment="1">
      <alignment horizontal="center" vertical="center" wrapText="1"/>
    </xf>
    <xf numFmtId="165" fontId="6" fillId="15" borderId="16" xfId="0" quotePrefix="1" applyNumberFormat="1" applyFont="1" applyFill="1" applyBorder="1" applyAlignment="1">
      <alignment horizontal="center" vertical="center" wrapText="1"/>
    </xf>
    <xf numFmtId="165" fontId="10" fillId="12" borderId="45" xfId="0" applyFont="1" applyFill="1" applyBorder="1" applyAlignment="1">
      <alignment horizontal="center" vertical="center" wrapText="1"/>
    </xf>
    <xf numFmtId="165" fontId="10" fillId="13" borderId="45" xfId="0" applyFont="1" applyFill="1" applyBorder="1" applyAlignment="1">
      <alignment horizontal="center" vertical="center" wrapText="1"/>
    </xf>
    <xf numFmtId="165" fontId="6" fillId="12" borderId="22" xfId="0" applyFont="1" applyFill="1" applyBorder="1" applyAlignment="1">
      <alignment horizontal="center" vertical="center" wrapText="1"/>
    </xf>
    <xf numFmtId="165" fontId="6" fillId="12" borderId="23" xfId="0" applyFont="1" applyFill="1" applyBorder="1" applyAlignment="1">
      <alignment horizontal="center" vertical="center" wrapText="1"/>
    </xf>
    <xf numFmtId="165" fontId="6" fillId="12" borderId="36" xfId="0" quotePrefix="1" applyNumberFormat="1" applyFont="1" applyFill="1" applyBorder="1" applyAlignment="1">
      <alignment horizontal="center" vertical="center" wrapText="1"/>
    </xf>
    <xf numFmtId="165" fontId="6" fillId="15" borderId="12" xfId="0" applyFont="1" applyFill="1" applyBorder="1" applyAlignment="1">
      <alignment horizontal="center" vertical="center" wrapText="1"/>
    </xf>
    <xf numFmtId="165" fontId="6" fillId="15" borderId="16" xfId="0" applyFont="1" applyFill="1" applyBorder="1" applyAlignment="1">
      <alignment horizontal="center" vertical="center" wrapText="1"/>
    </xf>
    <xf numFmtId="165" fontId="6" fillId="15" borderId="10" xfId="0" applyFont="1" applyFill="1" applyBorder="1" applyAlignment="1">
      <alignment horizontal="center" vertical="center" wrapText="1"/>
    </xf>
    <xf numFmtId="165" fontId="6" fillId="15" borderId="14" xfId="0" applyFont="1" applyFill="1" applyBorder="1" applyAlignment="1">
      <alignment horizontal="center" vertical="center" wrapText="1"/>
    </xf>
    <xf numFmtId="17" fontId="6" fillId="15" borderId="11" xfId="0" applyNumberFormat="1" applyFont="1" applyFill="1" applyBorder="1" applyAlignment="1">
      <alignment horizontal="center" vertical="center" wrapText="1"/>
    </xf>
    <xf numFmtId="17" fontId="6" fillId="15" borderId="12" xfId="0" applyNumberFormat="1" applyFont="1" applyFill="1" applyBorder="1" applyAlignment="1">
      <alignment horizontal="center" vertical="center" wrapText="1"/>
    </xf>
    <xf numFmtId="165" fontId="6" fillId="15" borderId="10" xfId="0" quotePrefix="1" applyNumberFormat="1" applyFont="1" applyFill="1" applyBorder="1" applyAlignment="1">
      <alignment horizontal="center" vertical="center" wrapText="1"/>
    </xf>
    <xf numFmtId="165" fontId="6" fillId="15" borderId="14" xfId="0" quotePrefix="1" applyNumberFormat="1" applyFont="1" applyFill="1" applyBorder="1" applyAlignment="1">
      <alignment horizontal="center" vertical="center" wrapText="1"/>
    </xf>
    <xf numFmtId="165" fontId="6" fillId="15" borderId="11" xfId="0" quotePrefix="1" applyNumberFormat="1" applyFont="1" applyFill="1" applyBorder="1" applyAlignment="1">
      <alignment horizontal="center" vertical="center" wrapText="1"/>
    </xf>
    <xf numFmtId="165" fontId="6" fillId="15" borderId="43" xfId="0" quotePrefix="1" applyNumberFormat="1" applyFont="1" applyFill="1" applyBorder="1" applyAlignment="1">
      <alignment horizontal="center" vertical="center" wrapText="1"/>
    </xf>
    <xf numFmtId="165" fontId="6" fillId="15" borderId="34" xfId="0" quotePrefix="1" applyNumberFormat="1" applyFont="1" applyFill="1" applyBorder="1" applyAlignment="1">
      <alignment horizontal="center" vertical="center" wrapText="1"/>
    </xf>
    <xf numFmtId="165" fontId="5" fillId="14" borderId="7" xfId="0" applyFont="1" applyFill="1" applyBorder="1" applyAlignment="1">
      <alignment horizontal="right" vertical="center" wrapText="1"/>
    </xf>
    <xf numFmtId="165" fontId="5" fillId="15" borderId="7" xfId="0" applyFont="1" applyFill="1" applyBorder="1" applyAlignment="1">
      <alignment horizontal="right" vertical="center" wrapText="1"/>
    </xf>
    <xf numFmtId="165" fontId="6" fillId="14" borderId="12" xfId="0" applyFont="1" applyFill="1" applyBorder="1" applyAlignment="1">
      <alignment horizontal="center" vertical="center" wrapText="1"/>
    </xf>
    <xf numFmtId="165" fontId="6" fillId="14" borderId="16" xfId="0" applyFont="1" applyFill="1" applyBorder="1" applyAlignment="1">
      <alignment horizontal="center" vertical="center" wrapText="1"/>
    </xf>
    <xf numFmtId="165" fontId="6" fillId="14" borderId="10" xfId="0" applyFont="1" applyFill="1" applyBorder="1" applyAlignment="1">
      <alignment horizontal="center" vertical="center" wrapText="1"/>
    </xf>
    <xf numFmtId="165" fontId="6" fillId="14" borderId="14" xfId="0" applyFont="1" applyFill="1" applyBorder="1" applyAlignment="1">
      <alignment horizontal="center" vertical="center" wrapText="1"/>
    </xf>
    <xf numFmtId="17" fontId="6" fillId="14" borderId="11" xfId="0" applyNumberFormat="1" applyFont="1" applyFill="1" applyBorder="1" applyAlignment="1">
      <alignment horizontal="center" vertical="center" wrapText="1"/>
    </xf>
    <xf numFmtId="17" fontId="6" fillId="14" borderId="12" xfId="0" applyNumberFormat="1" applyFont="1" applyFill="1" applyBorder="1" applyAlignment="1">
      <alignment horizontal="center" vertical="center" wrapText="1"/>
    </xf>
    <xf numFmtId="165" fontId="6" fillId="14" borderId="10" xfId="0" quotePrefix="1" applyNumberFormat="1" applyFont="1" applyFill="1" applyBorder="1" applyAlignment="1">
      <alignment horizontal="center" vertical="center" wrapText="1"/>
    </xf>
    <xf numFmtId="165" fontId="6" fillId="14" borderId="14" xfId="0" quotePrefix="1" applyNumberFormat="1" applyFont="1" applyFill="1" applyBorder="1" applyAlignment="1">
      <alignment horizontal="center" vertical="center" wrapText="1"/>
    </xf>
    <xf numFmtId="165" fontId="6" fillId="14" borderId="11" xfId="0" quotePrefix="1" applyNumberFormat="1" applyFont="1" applyFill="1" applyBorder="1" applyAlignment="1">
      <alignment horizontal="center" vertical="center" wrapText="1"/>
    </xf>
    <xf numFmtId="165" fontId="6" fillId="14" borderId="12" xfId="0" quotePrefix="1" applyNumberFormat="1" applyFont="1" applyFill="1" applyBorder="1" applyAlignment="1">
      <alignment horizontal="center" vertical="center" wrapText="1"/>
    </xf>
    <xf numFmtId="165" fontId="6" fillId="14" borderId="43" xfId="0" quotePrefix="1" applyNumberFormat="1" applyFont="1" applyFill="1" applyBorder="1" applyAlignment="1">
      <alignment horizontal="center" vertical="center" wrapText="1"/>
    </xf>
    <xf numFmtId="165" fontId="6" fillId="14" borderId="34" xfId="0" quotePrefix="1" applyNumberFormat="1" applyFont="1" applyFill="1" applyBorder="1" applyAlignment="1">
      <alignment horizontal="center" vertical="center" wrapText="1"/>
    </xf>
    <xf numFmtId="165" fontId="6" fillId="13" borderId="9" xfId="0" quotePrefix="1" applyNumberFormat="1" applyFont="1" applyFill="1" applyBorder="1" applyAlignment="1">
      <alignment horizontal="center" vertical="center" wrapText="1"/>
    </xf>
    <xf numFmtId="165" fontId="6" fillId="16" borderId="10" xfId="0" quotePrefix="1" applyNumberFormat="1" applyFont="1" applyFill="1" applyBorder="1" applyAlignment="1">
      <alignment horizontal="center" vertical="center" wrapText="1"/>
    </xf>
    <xf numFmtId="165" fontId="6" fillId="16" borderId="14" xfId="0" quotePrefix="1" applyNumberFormat="1" applyFont="1" applyFill="1" applyBorder="1" applyAlignment="1">
      <alignment horizontal="center" vertical="center" wrapText="1"/>
    </xf>
    <xf numFmtId="165" fontId="6" fillId="16" borderId="9" xfId="0" quotePrefix="1" applyNumberFormat="1" applyFont="1" applyFill="1" applyBorder="1" applyAlignment="1">
      <alignment horizontal="center" vertical="center" wrapText="1"/>
    </xf>
    <xf numFmtId="165" fontId="6" fillId="16" borderId="17" xfId="0" quotePrefix="1" applyNumberFormat="1" applyFont="1" applyFill="1" applyBorder="1" applyAlignment="1">
      <alignment horizontal="center" vertical="center" wrapText="1"/>
    </xf>
    <xf numFmtId="165" fontId="6" fillId="16" borderId="16" xfId="0" quotePrefix="1" applyNumberFormat="1" applyFont="1" applyFill="1" applyBorder="1" applyAlignment="1">
      <alignment horizontal="center" vertical="center" wrapText="1"/>
    </xf>
    <xf numFmtId="165" fontId="5" fillId="16" borderId="7" xfId="0" applyFont="1" applyFill="1" applyBorder="1" applyAlignment="1">
      <alignment horizontal="right" vertical="center" wrapText="1"/>
    </xf>
    <xf numFmtId="165" fontId="6" fillId="16" borderId="22" xfId="0" applyFont="1" applyFill="1" applyBorder="1" applyAlignment="1">
      <alignment horizontal="center" vertical="center" wrapText="1"/>
    </xf>
    <xf numFmtId="165" fontId="6" fillId="16" borderId="23" xfId="0" applyFont="1" applyFill="1" applyBorder="1" applyAlignment="1">
      <alignment horizontal="center" vertical="center" wrapText="1"/>
    </xf>
    <xf numFmtId="165" fontId="6" fillId="16" borderId="10" xfId="0" applyFont="1" applyFill="1" applyBorder="1" applyAlignment="1">
      <alignment horizontal="center" vertical="center" wrapText="1"/>
    </xf>
    <xf numFmtId="165" fontId="6" fillId="16" borderId="14" xfId="0" applyFont="1" applyFill="1" applyBorder="1" applyAlignment="1">
      <alignment horizontal="center" vertical="center" wrapText="1"/>
    </xf>
    <xf numFmtId="17" fontId="6" fillId="16" borderId="11" xfId="0" applyNumberFormat="1" applyFont="1" applyFill="1" applyBorder="1" applyAlignment="1">
      <alignment horizontal="center" vertical="center" wrapText="1"/>
    </xf>
    <xf numFmtId="17" fontId="6" fillId="16" borderId="12" xfId="0" applyNumberFormat="1" applyFont="1" applyFill="1" applyBorder="1" applyAlignment="1">
      <alignment horizontal="center" vertical="center" wrapText="1"/>
    </xf>
    <xf numFmtId="165" fontId="6" fillId="16" borderId="11" xfId="0" quotePrefix="1" applyNumberFormat="1" applyFont="1" applyFill="1" applyBorder="1" applyAlignment="1">
      <alignment horizontal="center" vertical="center" wrapText="1"/>
    </xf>
    <xf numFmtId="165" fontId="6" fillId="16" borderId="12" xfId="0" quotePrefix="1" applyNumberFormat="1" applyFont="1" applyFill="1" applyBorder="1" applyAlignment="1">
      <alignment horizontal="center" vertical="center" wrapText="1"/>
    </xf>
    <xf numFmtId="165" fontId="6" fillId="16" borderId="36" xfId="0" quotePrefix="1" applyNumberFormat="1" applyFont="1" applyFill="1" applyBorder="1" applyAlignment="1">
      <alignment horizontal="center" vertical="center" wrapText="1"/>
    </xf>
    <xf numFmtId="165" fontId="6" fillId="16" borderId="34" xfId="0" quotePrefix="1" applyNumberFormat="1" applyFont="1" applyFill="1" applyBorder="1" applyAlignment="1">
      <alignment horizontal="center" vertical="center" wrapText="1"/>
    </xf>
    <xf numFmtId="165" fontId="6" fillId="16" borderId="43" xfId="0" quotePrefix="1" applyNumberFormat="1" applyFont="1" applyFill="1" applyBorder="1" applyAlignment="1">
      <alignment horizontal="center" vertical="center" wrapText="1"/>
    </xf>
    <xf numFmtId="165" fontId="10" fillId="14" borderId="45" xfId="0" applyFont="1" applyFill="1" applyBorder="1" applyAlignment="1">
      <alignment horizontal="center" vertical="center" wrapText="1"/>
    </xf>
    <xf numFmtId="165" fontId="10" fillId="15" borderId="45" xfId="0" applyFont="1" applyFill="1" applyBorder="1" applyAlignment="1">
      <alignment horizontal="center" vertical="center" wrapText="1"/>
    </xf>
    <xf numFmtId="165" fontId="6" fillId="14" borderId="22" xfId="0" applyFont="1" applyFill="1" applyBorder="1" applyAlignment="1">
      <alignment horizontal="center" vertical="center" wrapText="1"/>
    </xf>
    <xf numFmtId="165" fontId="6" fillId="14" borderId="23" xfId="0" applyFont="1" applyFill="1" applyBorder="1" applyAlignment="1">
      <alignment horizontal="center" vertical="center" wrapText="1"/>
    </xf>
    <xf numFmtId="165" fontId="6" fillId="16" borderId="12" xfId="0" applyFont="1" applyFill="1" applyBorder="1" applyAlignment="1">
      <alignment horizontal="center" vertical="center" wrapText="1"/>
    </xf>
    <xf numFmtId="165" fontId="6" fillId="16" borderId="16" xfId="0" applyFont="1" applyFill="1" applyBorder="1" applyAlignment="1">
      <alignment horizontal="center" vertical="center" wrapText="1"/>
    </xf>
    <xf numFmtId="165" fontId="6" fillId="14" borderId="16" xfId="0" quotePrefix="1" applyNumberFormat="1" applyFont="1" applyFill="1" applyBorder="1" applyAlignment="1">
      <alignment horizontal="center" vertical="center" wrapText="1"/>
    </xf>
    <xf numFmtId="165" fontId="6" fillId="15" borderId="36" xfId="0" quotePrefix="1" applyNumberFormat="1" applyFont="1" applyFill="1" applyBorder="1" applyAlignment="1">
      <alignment horizontal="center" vertical="center" wrapText="1"/>
    </xf>
    <xf numFmtId="165" fontId="6" fillId="15" borderId="9" xfId="0" quotePrefix="1" applyNumberFormat="1" applyFont="1" applyFill="1" applyBorder="1" applyAlignment="1">
      <alignment horizontal="center" vertical="center" wrapText="1"/>
    </xf>
    <xf numFmtId="165" fontId="6" fillId="15" borderId="17" xfId="0" quotePrefix="1" applyNumberFormat="1" applyFont="1" applyFill="1" applyBorder="1" applyAlignment="1">
      <alignment horizontal="center" vertical="center" wrapText="1"/>
    </xf>
    <xf numFmtId="165" fontId="6" fillId="14" borderId="36" xfId="0" quotePrefix="1" applyNumberFormat="1" applyFont="1" applyFill="1" applyBorder="1" applyAlignment="1">
      <alignment horizontal="center" vertical="center" wrapText="1"/>
    </xf>
    <xf numFmtId="165" fontId="6" fillId="14" borderId="9" xfId="0" quotePrefix="1" applyNumberFormat="1" applyFont="1" applyFill="1" applyBorder="1" applyAlignment="1">
      <alignment horizontal="center" vertical="center" wrapText="1"/>
    </xf>
    <xf numFmtId="165" fontId="6" fillId="14" borderId="17" xfId="0" quotePrefix="1" applyNumberFormat="1" applyFont="1" applyFill="1" applyBorder="1" applyAlignment="1">
      <alignment horizontal="center" vertical="center" wrapText="1"/>
    </xf>
    <xf numFmtId="165" fontId="6" fillId="15" borderId="22" xfId="0" applyFont="1" applyFill="1" applyBorder="1" applyAlignment="1">
      <alignment horizontal="center" vertical="center" wrapText="1"/>
    </xf>
    <xf numFmtId="165" fontId="6" fillId="15" borderId="23" xfId="0" applyFont="1" applyFill="1" applyBorder="1" applyAlignment="1">
      <alignment horizontal="center" vertical="center" wrapText="1"/>
    </xf>
    <xf numFmtId="165" fontId="10" fillId="16" borderId="45" xfId="0" applyFont="1" applyFill="1" applyBorder="1" applyAlignment="1">
      <alignment horizontal="center" vertical="center" wrapText="1"/>
    </xf>
    <xf numFmtId="165" fontId="5" fillId="17" borderId="7" xfId="0" applyFont="1" applyFill="1" applyBorder="1" applyAlignment="1">
      <alignment horizontal="right" vertical="center" wrapText="1"/>
    </xf>
    <xf numFmtId="165" fontId="6" fillId="17" borderId="12" xfId="0" applyFont="1" applyFill="1" applyBorder="1" applyAlignment="1">
      <alignment horizontal="center" vertical="center" wrapText="1"/>
    </xf>
    <xf numFmtId="165" fontId="6" fillId="17" borderId="16" xfId="0" applyFont="1" applyFill="1" applyBorder="1" applyAlignment="1">
      <alignment horizontal="center" vertical="center" wrapText="1"/>
    </xf>
    <xf numFmtId="165" fontId="6" fillId="17" borderId="10" xfId="0" applyFont="1" applyFill="1" applyBorder="1" applyAlignment="1">
      <alignment horizontal="center" vertical="center" wrapText="1"/>
    </xf>
    <xf numFmtId="165" fontId="6" fillId="17" borderId="14" xfId="0" applyFont="1" applyFill="1" applyBorder="1" applyAlignment="1">
      <alignment horizontal="center" vertical="center" wrapText="1"/>
    </xf>
    <xf numFmtId="17" fontId="6" fillId="17" borderId="11" xfId="0" applyNumberFormat="1" applyFont="1" applyFill="1" applyBorder="1" applyAlignment="1">
      <alignment horizontal="center" vertical="center" wrapText="1"/>
    </xf>
    <xf numFmtId="17" fontId="6" fillId="17" borderId="12" xfId="0" applyNumberFormat="1" applyFont="1" applyFill="1" applyBorder="1" applyAlignment="1">
      <alignment horizontal="center" vertical="center" wrapText="1"/>
    </xf>
    <xf numFmtId="165" fontId="6" fillId="17" borderId="10" xfId="0" quotePrefix="1" applyNumberFormat="1" applyFont="1" applyFill="1" applyBorder="1" applyAlignment="1">
      <alignment horizontal="center" vertical="center" wrapText="1"/>
    </xf>
    <xf numFmtId="165" fontId="6" fillId="17" borderId="14" xfId="0" quotePrefix="1" applyNumberFormat="1" applyFont="1" applyFill="1" applyBorder="1" applyAlignment="1">
      <alignment horizontal="center" vertical="center" wrapText="1"/>
    </xf>
    <xf numFmtId="165" fontId="6" fillId="17" borderId="11" xfId="0" quotePrefix="1" applyNumberFormat="1" applyFont="1" applyFill="1" applyBorder="1" applyAlignment="1">
      <alignment horizontal="center" vertical="center" wrapText="1"/>
    </xf>
    <xf numFmtId="165" fontId="6" fillId="17" borderId="12" xfId="0" quotePrefix="1" applyNumberFormat="1" applyFont="1" applyFill="1" applyBorder="1" applyAlignment="1">
      <alignment horizontal="center" vertical="center" wrapText="1"/>
    </xf>
    <xf numFmtId="165" fontId="6" fillId="17" borderId="43" xfId="0" quotePrefix="1" applyNumberFormat="1" applyFont="1" applyFill="1" applyBorder="1" applyAlignment="1">
      <alignment horizontal="center" vertical="center" wrapText="1"/>
    </xf>
    <xf numFmtId="165" fontId="6" fillId="17" borderId="34" xfId="0" quotePrefix="1" applyNumberFormat="1" applyFont="1" applyFill="1" applyBorder="1" applyAlignment="1">
      <alignment horizontal="center" vertical="center" wrapText="1"/>
    </xf>
    <xf numFmtId="165" fontId="6" fillId="17" borderId="16" xfId="0" quotePrefix="1" applyNumberFormat="1" applyFont="1" applyFill="1" applyBorder="1" applyAlignment="1">
      <alignment horizontal="center" vertical="center" wrapText="1"/>
    </xf>
    <xf numFmtId="165" fontId="10" fillId="17" borderId="45" xfId="0" applyFont="1" applyFill="1" applyBorder="1" applyAlignment="1">
      <alignment horizontal="center" vertical="center" wrapText="1"/>
    </xf>
    <xf numFmtId="165" fontId="6" fillId="17" borderId="22" xfId="0" applyFont="1" applyFill="1" applyBorder="1" applyAlignment="1">
      <alignment horizontal="center" vertical="center" wrapText="1"/>
    </xf>
    <xf numFmtId="165" fontId="6" fillId="17" borderId="23" xfId="0" applyFont="1" applyFill="1" applyBorder="1" applyAlignment="1">
      <alignment horizontal="center" vertical="center" wrapText="1"/>
    </xf>
    <xf numFmtId="165" fontId="6" fillId="17" borderId="36" xfId="0" quotePrefix="1" applyNumberFormat="1" applyFont="1" applyFill="1" applyBorder="1" applyAlignment="1">
      <alignment horizontal="center" vertical="center" wrapText="1"/>
    </xf>
    <xf numFmtId="165" fontId="6" fillId="17" borderId="9" xfId="0" quotePrefix="1" applyNumberFormat="1" applyFont="1" applyFill="1" applyBorder="1" applyAlignment="1">
      <alignment horizontal="center" vertical="center" wrapText="1"/>
    </xf>
    <xf numFmtId="165" fontId="6" fillId="17" borderId="17" xfId="0" quotePrefix="1" applyNumberFormat="1" applyFont="1" applyFill="1" applyBorder="1" applyAlignment="1">
      <alignment horizontal="center" vertical="center" wrapText="1"/>
    </xf>
    <xf numFmtId="165" fontId="5" fillId="18" borderId="7" xfId="0" applyFont="1" applyFill="1" applyBorder="1" applyAlignment="1">
      <alignment horizontal="right" vertical="center" wrapText="1"/>
    </xf>
    <xf numFmtId="165" fontId="6" fillId="18" borderId="12" xfId="0" applyFont="1" applyFill="1" applyBorder="1" applyAlignment="1">
      <alignment horizontal="center" vertical="center" wrapText="1"/>
    </xf>
    <xf numFmtId="165" fontId="6" fillId="18" borderId="16" xfId="0" applyFont="1" applyFill="1" applyBorder="1" applyAlignment="1">
      <alignment horizontal="center" vertical="center" wrapText="1"/>
    </xf>
    <xf numFmtId="165" fontId="6" fillId="18" borderId="10" xfId="0" applyFont="1" applyFill="1" applyBorder="1" applyAlignment="1">
      <alignment horizontal="center" vertical="center" wrapText="1"/>
    </xf>
    <xf numFmtId="165" fontId="6" fillId="18" borderId="14" xfId="0" applyFont="1" applyFill="1" applyBorder="1" applyAlignment="1">
      <alignment horizontal="center" vertical="center" wrapText="1"/>
    </xf>
    <xf numFmtId="17" fontId="6" fillId="18" borderId="11" xfId="0" applyNumberFormat="1" applyFont="1" applyFill="1" applyBorder="1" applyAlignment="1">
      <alignment horizontal="center" vertical="center" wrapText="1"/>
    </xf>
    <xf numFmtId="17" fontId="6" fillId="18" borderId="12" xfId="0" applyNumberFormat="1" applyFont="1" applyFill="1" applyBorder="1" applyAlignment="1">
      <alignment horizontal="center" vertical="center" wrapText="1"/>
    </xf>
    <xf numFmtId="165" fontId="6" fillId="18" borderId="10" xfId="0" quotePrefix="1" applyNumberFormat="1" applyFont="1" applyFill="1" applyBorder="1" applyAlignment="1">
      <alignment horizontal="center" vertical="center" wrapText="1"/>
    </xf>
    <xf numFmtId="165" fontId="6" fillId="18" borderId="14" xfId="0" quotePrefix="1" applyNumberFormat="1" applyFont="1" applyFill="1" applyBorder="1" applyAlignment="1">
      <alignment horizontal="center" vertical="center" wrapText="1"/>
    </xf>
    <xf numFmtId="165" fontId="6" fillId="18" borderId="11" xfId="0" quotePrefix="1" applyNumberFormat="1" applyFont="1" applyFill="1" applyBorder="1" applyAlignment="1">
      <alignment horizontal="center" vertical="center" wrapText="1"/>
    </xf>
    <xf numFmtId="165" fontId="6" fillId="18" borderId="12" xfId="0" quotePrefix="1" applyNumberFormat="1" applyFont="1" applyFill="1" applyBorder="1" applyAlignment="1">
      <alignment horizontal="center" vertical="center" wrapText="1"/>
    </xf>
    <xf numFmtId="165" fontId="6" fillId="18" borderId="43" xfId="0" quotePrefix="1" applyNumberFormat="1" applyFont="1" applyFill="1" applyBorder="1" applyAlignment="1">
      <alignment horizontal="center" vertical="center" wrapText="1"/>
    </xf>
    <xf numFmtId="165" fontId="6" fillId="18" borderId="34" xfId="0" quotePrefix="1" applyNumberFormat="1" applyFont="1" applyFill="1" applyBorder="1" applyAlignment="1">
      <alignment horizontal="center" vertical="center" wrapText="1"/>
    </xf>
    <xf numFmtId="165" fontId="6" fillId="18" borderId="16" xfId="0" quotePrefix="1" applyNumberFormat="1" applyFont="1" applyFill="1" applyBorder="1" applyAlignment="1">
      <alignment horizontal="center" vertical="center" wrapText="1"/>
    </xf>
    <xf numFmtId="165" fontId="10" fillId="18" borderId="45" xfId="0" applyFont="1" applyFill="1" applyBorder="1" applyAlignment="1">
      <alignment horizontal="center" vertical="center" wrapText="1"/>
    </xf>
    <xf numFmtId="165" fontId="6" fillId="18" borderId="22" xfId="0" applyFont="1" applyFill="1" applyBorder="1" applyAlignment="1">
      <alignment horizontal="center" vertical="center" wrapText="1"/>
    </xf>
    <xf numFmtId="165" fontId="6" fillId="18" borderId="23" xfId="0" applyFont="1" applyFill="1" applyBorder="1" applyAlignment="1">
      <alignment horizontal="center" vertical="center" wrapText="1"/>
    </xf>
    <xf numFmtId="165" fontId="6" fillId="18" borderId="36" xfId="0" quotePrefix="1" applyNumberFormat="1" applyFont="1" applyFill="1" applyBorder="1" applyAlignment="1">
      <alignment horizontal="center" vertical="center" wrapText="1"/>
    </xf>
    <xf numFmtId="165" fontId="6" fillId="18" borderId="9" xfId="0" quotePrefix="1" applyNumberFormat="1" applyFont="1" applyFill="1" applyBorder="1" applyAlignment="1">
      <alignment horizontal="center" vertical="center" wrapText="1"/>
    </xf>
    <xf numFmtId="165" fontId="6" fillId="18" borderId="17" xfId="0" quotePrefix="1" applyNumberFormat="1" applyFont="1" applyFill="1" applyBorder="1" applyAlignment="1">
      <alignment horizontal="center" vertical="center" wrapText="1"/>
    </xf>
    <xf numFmtId="165" fontId="5" fillId="20" borderId="7" xfId="0" applyFont="1" applyFill="1" applyBorder="1" applyAlignment="1">
      <alignment horizontal="right" vertical="center" wrapText="1"/>
    </xf>
    <xf numFmtId="165" fontId="6" fillId="20" borderId="12" xfId="0" applyFont="1" applyFill="1" applyBorder="1" applyAlignment="1">
      <alignment horizontal="center" vertical="center" wrapText="1"/>
    </xf>
    <xf numFmtId="165" fontId="6" fillId="20" borderId="16" xfId="0" applyFont="1" applyFill="1" applyBorder="1" applyAlignment="1">
      <alignment horizontal="center" vertical="center" wrapText="1"/>
    </xf>
    <xf numFmtId="165" fontId="6" fillId="20" borderId="10" xfId="0" applyFont="1" applyFill="1" applyBorder="1" applyAlignment="1">
      <alignment horizontal="center" vertical="center" wrapText="1"/>
    </xf>
    <xf numFmtId="165" fontId="6" fillId="20" borderId="14" xfId="0" applyFont="1" applyFill="1" applyBorder="1" applyAlignment="1">
      <alignment horizontal="center" vertical="center" wrapText="1"/>
    </xf>
    <xf numFmtId="17" fontId="6" fillId="20" borderId="11" xfId="0" applyNumberFormat="1" applyFont="1" applyFill="1" applyBorder="1" applyAlignment="1">
      <alignment horizontal="center" vertical="center" wrapText="1"/>
    </xf>
    <xf numFmtId="17" fontId="6" fillId="20" borderId="12" xfId="0" applyNumberFormat="1" applyFont="1" applyFill="1" applyBorder="1" applyAlignment="1">
      <alignment horizontal="center" vertical="center" wrapText="1"/>
    </xf>
    <xf numFmtId="165" fontId="6" fillId="20" borderId="10" xfId="0" quotePrefix="1" applyNumberFormat="1" applyFont="1" applyFill="1" applyBorder="1" applyAlignment="1">
      <alignment horizontal="center" vertical="center" wrapText="1"/>
    </xf>
    <xf numFmtId="165" fontId="6" fillId="20" borderId="14" xfId="0" quotePrefix="1" applyNumberFormat="1" applyFont="1" applyFill="1" applyBorder="1" applyAlignment="1">
      <alignment horizontal="center" vertical="center" wrapText="1"/>
    </xf>
    <xf numFmtId="165" fontId="6" fillId="20" borderId="11" xfId="0" quotePrefix="1" applyNumberFormat="1" applyFont="1" applyFill="1" applyBorder="1" applyAlignment="1">
      <alignment horizontal="center" vertical="center" wrapText="1"/>
    </xf>
    <xf numFmtId="165" fontId="6" fillId="20" borderId="12" xfId="0" quotePrefix="1" applyNumberFormat="1" applyFont="1" applyFill="1" applyBorder="1" applyAlignment="1">
      <alignment horizontal="center" vertical="center" wrapText="1"/>
    </xf>
    <xf numFmtId="165" fontId="6" fillId="20" borderId="43" xfId="0" quotePrefix="1" applyNumberFormat="1" applyFont="1" applyFill="1" applyBorder="1" applyAlignment="1">
      <alignment horizontal="center" vertical="center" wrapText="1"/>
    </xf>
    <xf numFmtId="165" fontId="6" fillId="20" borderId="34" xfId="0" quotePrefix="1" applyNumberFormat="1" applyFont="1" applyFill="1" applyBorder="1" applyAlignment="1">
      <alignment horizontal="center" vertical="center" wrapText="1"/>
    </xf>
    <xf numFmtId="165" fontId="6" fillId="20" borderId="16" xfId="0" quotePrefix="1" applyNumberFormat="1" applyFont="1" applyFill="1" applyBorder="1" applyAlignment="1">
      <alignment horizontal="center" vertical="center" wrapText="1"/>
    </xf>
    <xf numFmtId="165" fontId="10" fillId="20" borderId="45" xfId="0" applyFont="1" applyFill="1" applyBorder="1" applyAlignment="1">
      <alignment horizontal="center" vertical="center" wrapText="1"/>
    </xf>
    <xf numFmtId="165" fontId="6" fillId="20" borderId="22" xfId="0" applyFont="1" applyFill="1" applyBorder="1" applyAlignment="1">
      <alignment horizontal="center" vertical="center" wrapText="1"/>
    </xf>
    <xf numFmtId="165" fontId="6" fillId="20" borderId="23" xfId="0" applyFont="1" applyFill="1" applyBorder="1" applyAlignment="1">
      <alignment horizontal="center" vertical="center" wrapText="1"/>
    </xf>
    <xf numFmtId="165" fontId="6" fillId="20" borderId="36" xfId="0" quotePrefix="1" applyNumberFormat="1" applyFont="1" applyFill="1" applyBorder="1" applyAlignment="1">
      <alignment horizontal="center" vertical="center" wrapText="1"/>
    </xf>
    <xf numFmtId="165" fontId="6" fillId="20" borderId="9" xfId="0" quotePrefix="1" applyNumberFormat="1" applyFont="1" applyFill="1" applyBorder="1" applyAlignment="1">
      <alignment horizontal="center" vertical="center" wrapText="1"/>
    </xf>
    <xf numFmtId="165" fontId="6" fillId="20" borderId="17" xfId="0" quotePrefix="1" applyNumberFormat="1" applyFont="1" applyFill="1" applyBorder="1" applyAlignment="1">
      <alignment horizontal="center" vertical="center" wrapText="1"/>
    </xf>
    <xf numFmtId="165" fontId="5" fillId="21" borderId="7" xfId="0" applyFont="1" applyFill="1" applyBorder="1" applyAlignment="1">
      <alignment horizontal="right" vertical="center" wrapText="1"/>
    </xf>
    <xf numFmtId="165" fontId="6" fillId="21" borderId="12" xfId="0" applyFont="1" applyFill="1" applyBorder="1" applyAlignment="1">
      <alignment horizontal="center" vertical="center" wrapText="1"/>
    </xf>
    <xf numFmtId="165" fontId="6" fillId="21" borderId="16" xfId="0" applyFont="1" applyFill="1" applyBorder="1" applyAlignment="1">
      <alignment horizontal="center" vertical="center" wrapText="1"/>
    </xf>
    <xf numFmtId="165" fontId="6" fillId="21" borderId="10" xfId="0" applyFont="1" applyFill="1" applyBorder="1" applyAlignment="1">
      <alignment horizontal="center" vertical="center" wrapText="1"/>
    </xf>
    <xf numFmtId="165" fontId="6" fillId="21" borderId="14" xfId="0" applyFont="1" applyFill="1" applyBorder="1" applyAlignment="1">
      <alignment horizontal="center" vertical="center" wrapText="1"/>
    </xf>
    <xf numFmtId="17" fontId="6" fillId="21" borderId="11" xfId="0" applyNumberFormat="1" applyFont="1" applyFill="1" applyBorder="1" applyAlignment="1">
      <alignment horizontal="center" vertical="center" wrapText="1"/>
    </xf>
    <xf numFmtId="17" fontId="6" fillId="21" borderId="12" xfId="0" applyNumberFormat="1" applyFont="1" applyFill="1" applyBorder="1" applyAlignment="1">
      <alignment horizontal="center" vertical="center" wrapText="1"/>
    </xf>
    <xf numFmtId="165" fontId="6" fillId="21" borderId="10" xfId="0" quotePrefix="1" applyNumberFormat="1" applyFont="1" applyFill="1" applyBorder="1" applyAlignment="1">
      <alignment horizontal="center" vertical="center" wrapText="1"/>
    </xf>
    <xf numFmtId="165" fontId="6" fillId="21" borderId="14" xfId="0" quotePrefix="1" applyNumberFormat="1" applyFont="1" applyFill="1" applyBorder="1" applyAlignment="1">
      <alignment horizontal="center" vertical="center" wrapText="1"/>
    </xf>
    <xf numFmtId="165" fontId="6" fillId="21" borderId="11" xfId="0" quotePrefix="1" applyNumberFormat="1" applyFont="1" applyFill="1" applyBorder="1" applyAlignment="1">
      <alignment horizontal="center" vertical="center" wrapText="1"/>
    </xf>
    <xf numFmtId="165" fontId="6" fillId="21" borderId="12" xfId="0" quotePrefix="1" applyNumberFormat="1" applyFont="1" applyFill="1" applyBorder="1" applyAlignment="1">
      <alignment horizontal="center" vertical="center" wrapText="1"/>
    </xf>
    <xf numFmtId="165" fontId="6" fillId="21" borderId="43" xfId="0" quotePrefix="1" applyNumberFormat="1" applyFont="1" applyFill="1" applyBorder="1" applyAlignment="1">
      <alignment horizontal="center" vertical="center" wrapText="1"/>
    </xf>
    <xf numFmtId="165" fontId="6" fillId="21" borderId="34" xfId="0" quotePrefix="1" applyNumberFormat="1" applyFont="1" applyFill="1" applyBorder="1" applyAlignment="1">
      <alignment horizontal="center" vertical="center" wrapText="1"/>
    </xf>
    <xf numFmtId="165" fontId="6" fillId="21" borderId="16" xfId="0" quotePrefix="1" applyNumberFormat="1" applyFont="1" applyFill="1" applyBorder="1" applyAlignment="1">
      <alignment horizontal="center" vertical="center" wrapText="1"/>
    </xf>
    <xf numFmtId="165" fontId="10" fillId="21" borderId="45" xfId="0" applyFont="1" applyFill="1" applyBorder="1" applyAlignment="1">
      <alignment horizontal="center" vertical="center" wrapText="1"/>
    </xf>
    <xf numFmtId="165" fontId="6" fillId="21" borderId="22" xfId="0" applyFont="1" applyFill="1" applyBorder="1" applyAlignment="1">
      <alignment horizontal="center" vertical="center" wrapText="1"/>
    </xf>
    <xf numFmtId="165" fontId="6" fillId="21" borderId="23" xfId="0" applyFont="1" applyFill="1" applyBorder="1" applyAlignment="1">
      <alignment horizontal="center" vertical="center" wrapText="1"/>
    </xf>
    <xf numFmtId="165" fontId="6" fillId="21" borderId="36" xfId="0" quotePrefix="1" applyNumberFormat="1" applyFont="1" applyFill="1" applyBorder="1" applyAlignment="1">
      <alignment horizontal="center" vertical="center" wrapText="1"/>
    </xf>
    <xf numFmtId="165" fontId="6" fillId="21" borderId="9" xfId="0" quotePrefix="1" applyNumberFormat="1" applyFont="1" applyFill="1" applyBorder="1" applyAlignment="1">
      <alignment horizontal="center" vertical="center" wrapText="1"/>
    </xf>
    <xf numFmtId="165" fontId="6" fillId="21" borderId="17" xfId="0" quotePrefix="1" applyNumberFormat="1" applyFont="1" applyFill="1" applyBorder="1" applyAlignment="1">
      <alignment horizontal="center" vertical="center" wrapText="1"/>
    </xf>
    <xf numFmtId="165" fontId="5" fillId="22" borderId="7" xfId="0" applyFont="1" applyFill="1" applyBorder="1" applyAlignment="1">
      <alignment horizontal="right" vertical="center" wrapText="1"/>
    </xf>
    <xf numFmtId="165" fontId="6" fillId="22" borderId="12" xfId="0" applyFont="1" applyFill="1" applyBorder="1" applyAlignment="1">
      <alignment horizontal="center" vertical="center" wrapText="1"/>
    </xf>
    <xf numFmtId="165" fontId="6" fillId="22" borderId="16" xfId="0" applyFont="1" applyFill="1" applyBorder="1" applyAlignment="1">
      <alignment horizontal="center" vertical="center" wrapText="1"/>
    </xf>
    <xf numFmtId="165" fontId="6" fillId="22" borderId="10" xfId="0" applyFont="1" applyFill="1" applyBorder="1" applyAlignment="1">
      <alignment horizontal="center" vertical="center" wrapText="1"/>
    </xf>
    <xf numFmtId="165" fontId="6" fillId="22" borderId="14" xfId="0" applyFont="1" applyFill="1" applyBorder="1" applyAlignment="1">
      <alignment horizontal="center" vertical="center" wrapText="1"/>
    </xf>
    <xf numFmtId="17" fontId="6" fillId="22" borderId="11" xfId="0" applyNumberFormat="1" applyFont="1" applyFill="1" applyBorder="1" applyAlignment="1">
      <alignment horizontal="center" vertical="center" wrapText="1"/>
    </xf>
    <xf numFmtId="17" fontId="6" fillId="22" borderId="12" xfId="0" applyNumberFormat="1" applyFont="1" applyFill="1" applyBorder="1" applyAlignment="1">
      <alignment horizontal="center" vertical="center" wrapText="1"/>
    </xf>
    <xf numFmtId="165" fontId="6" fillId="22" borderId="10" xfId="0" quotePrefix="1" applyNumberFormat="1" applyFont="1" applyFill="1" applyBorder="1" applyAlignment="1">
      <alignment horizontal="center" vertical="center" wrapText="1"/>
    </xf>
    <xf numFmtId="165" fontId="6" fillId="22" borderId="14" xfId="0" quotePrefix="1" applyNumberFormat="1" applyFont="1" applyFill="1" applyBorder="1" applyAlignment="1">
      <alignment horizontal="center" vertical="center" wrapText="1"/>
    </xf>
    <xf numFmtId="165" fontId="6" fillId="22" borderId="11" xfId="0" quotePrefix="1" applyNumberFormat="1" applyFont="1" applyFill="1" applyBorder="1" applyAlignment="1">
      <alignment horizontal="center" vertical="center" wrapText="1"/>
    </xf>
    <xf numFmtId="165" fontId="6" fillId="22" borderId="12" xfId="0" quotePrefix="1" applyNumberFormat="1" applyFont="1" applyFill="1" applyBorder="1" applyAlignment="1">
      <alignment horizontal="center" vertical="center" wrapText="1"/>
    </xf>
    <xf numFmtId="165" fontId="6" fillId="22" borderId="43" xfId="0" quotePrefix="1" applyNumberFormat="1" applyFont="1" applyFill="1" applyBorder="1" applyAlignment="1">
      <alignment horizontal="center" vertical="center" wrapText="1"/>
    </xf>
    <xf numFmtId="165" fontId="6" fillId="22" borderId="34" xfId="0" quotePrefix="1" applyNumberFormat="1" applyFont="1" applyFill="1" applyBorder="1" applyAlignment="1">
      <alignment horizontal="center" vertical="center" wrapText="1"/>
    </xf>
    <xf numFmtId="165" fontId="6" fillId="22" borderId="16" xfId="0" quotePrefix="1" applyNumberFormat="1" applyFont="1" applyFill="1" applyBorder="1" applyAlignment="1">
      <alignment horizontal="center" vertical="center" wrapText="1"/>
    </xf>
    <xf numFmtId="165" fontId="10" fillId="22" borderId="45" xfId="0" applyFont="1" applyFill="1" applyBorder="1" applyAlignment="1">
      <alignment horizontal="center" vertical="center" wrapText="1"/>
    </xf>
    <xf numFmtId="165" fontId="6" fillId="22" borderId="22" xfId="0" applyFont="1" applyFill="1" applyBorder="1" applyAlignment="1">
      <alignment horizontal="center" vertical="center" wrapText="1"/>
    </xf>
    <xf numFmtId="165" fontId="6" fillId="22" borderId="23" xfId="0" applyFont="1" applyFill="1" applyBorder="1" applyAlignment="1">
      <alignment horizontal="center" vertical="center" wrapText="1"/>
    </xf>
    <xf numFmtId="165" fontId="6" fillId="22" borderId="36" xfId="0" quotePrefix="1" applyNumberFormat="1" applyFont="1" applyFill="1" applyBorder="1" applyAlignment="1">
      <alignment horizontal="center" vertical="center" wrapText="1"/>
    </xf>
    <xf numFmtId="165" fontId="6" fillId="22" borderId="9" xfId="0" quotePrefix="1" applyNumberFormat="1" applyFont="1" applyFill="1" applyBorder="1" applyAlignment="1">
      <alignment horizontal="center" vertical="center" wrapText="1"/>
    </xf>
    <xf numFmtId="165" fontId="6" fillId="22" borderId="17" xfId="0" quotePrefix="1" applyNumberFormat="1" applyFont="1" applyFill="1" applyBorder="1" applyAlignment="1">
      <alignment horizontal="center" vertical="center" wrapText="1"/>
    </xf>
    <xf numFmtId="165" fontId="5" fillId="23" borderId="7" xfId="0" applyFont="1" applyFill="1" applyBorder="1" applyAlignment="1">
      <alignment horizontal="right" vertical="center" wrapText="1"/>
    </xf>
    <xf numFmtId="165" fontId="6" fillId="23" borderId="12" xfId="0" applyFont="1" applyFill="1" applyBorder="1" applyAlignment="1">
      <alignment horizontal="center" vertical="center" wrapText="1"/>
    </xf>
    <xf numFmtId="165" fontId="6" fillId="23" borderId="16" xfId="0" applyFont="1" applyFill="1" applyBorder="1" applyAlignment="1">
      <alignment horizontal="center" vertical="center" wrapText="1"/>
    </xf>
    <xf numFmtId="165" fontId="6" fillId="23" borderId="10" xfId="0" applyFont="1" applyFill="1" applyBorder="1" applyAlignment="1">
      <alignment horizontal="center" vertical="center" wrapText="1"/>
    </xf>
    <xf numFmtId="165" fontId="6" fillId="23" borderId="14" xfId="0" applyFont="1" applyFill="1" applyBorder="1" applyAlignment="1">
      <alignment horizontal="center" vertical="center" wrapText="1"/>
    </xf>
    <xf numFmtId="17" fontId="6" fillId="23" borderId="11" xfId="0" applyNumberFormat="1" applyFont="1" applyFill="1" applyBorder="1" applyAlignment="1">
      <alignment horizontal="center" vertical="center" wrapText="1"/>
    </xf>
    <xf numFmtId="17" fontId="6" fillId="23" borderId="12" xfId="0" applyNumberFormat="1" applyFont="1" applyFill="1" applyBorder="1" applyAlignment="1">
      <alignment horizontal="center" vertical="center" wrapText="1"/>
    </xf>
    <xf numFmtId="165" fontId="6" fillId="23" borderId="10" xfId="0" quotePrefix="1" applyNumberFormat="1" applyFont="1" applyFill="1" applyBorder="1" applyAlignment="1">
      <alignment horizontal="center" vertical="center" wrapText="1"/>
    </xf>
    <xf numFmtId="165" fontId="6" fillId="23" borderId="14" xfId="0" quotePrefix="1" applyNumberFormat="1" applyFont="1" applyFill="1" applyBorder="1" applyAlignment="1">
      <alignment horizontal="center" vertical="center" wrapText="1"/>
    </xf>
    <xf numFmtId="165" fontId="6" fillId="23" borderId="11" xfId="0" quotePrefix="1" applyNumberFormat="1" applyFont="1" applyFill="1" applyBorder="1" applyAlignment="1">
      <alignment horizontal="center" vertical="center" wrapText="1"/>
    </xf>
    <xf numFmtId="165" fontId="6" fillId="23" borderId="12" xfId="0" quotePrefix="1" applyNumberFormat="1" applyFont="1" applyFill="1" applyBorder="1" applyAlignment="1">
      <alignment horizontal="center" vertical="center" wrapText="1"/>
    </xf>
    <xf numFmtId="165" fontId="6" fillId="23" borderId="43" xfId="0" quotePrefix="1" applyNumberFormat="1" applyFont="1" applyFill="1" applyBorder="1" applyAlignment="1">
      <alignment horizontal="center" vertical="center" wrapText="1"/>
    </xf>
    <xf numFmtId="165" fontId="6" fillId="23" borderId="34" xfId="0" quotePrefix="1" applyNumberFormat="1" applyFont="1" applyFill="1" applyBorder="1" applyAlignment="1">
      <alignment horizontal="center" vertical="center" wrapText="1"/>
    </xf>
    <xf numFmtId="165" fontId="6" fillId="23" borderId="16" xfId="0" quotePrefix="1" applyNumberFormat="1" applyFont="1" applyFill="1" applyBorder="1" applyAlignment="1">
      <alignment horizontal="center" vertical="center" wrapText="1"/>
    </xf>
    <xf numFmtId="165" fontId="6" fillId="0" borderId="25" xfId="0" quotePrefix="1" applyFont="1" applyFill="1" applyBorder="1" applyAlignment="1">
      <alignment horizontal="left" vertical="center" wrapText="1"/>
    </xf>
    <xf numFmtId="165" fontId="6" fillId="0" borderId="24" xfId="0" quotePrefix="1" applyFont="1" applyFill="1" applyBorder="1" applyAlignment="1">
      <alignment horizontal="left" vertical="center" wrapText="1"/>
    </xf>
    <xf numFmtId="165" fontId="6" fillId="0" borderId="51" xfId="0" quotePrefix="1" applyFont="1" applyFill="1" applyBorder="1" applyAlignment="1">
      <alignment horizontal="left" vertical="center" wrapText="1"/>
    </xf>
    <xf numFmtId="165" fontId="10" fillId="23" borderId="45" xfId="0" applyFont="1" applyFill="1" applyBorder="1" applyAlignment="1">
      <alignment horizontal="center" vertical="center" wrapText="1"/>
    </xf>
    <xf numFmtId="165" fontId="6" fillId="23" borderId="22" xfId="0" applyFont="1" applyFill="1" applyBorder="1" applyAlignment="1">
      <alignment horizontal="center" vertical="center" wrapText="1"/>
    </xf>
    <xf numFmtId="165" fontId="6" fillId="23" borderId="23" xfId="0" applyFont="1" applyFill="1" applyBorder="1" applyAlignment="1">
      <alignment horizontal="center" vertical="center" wrapText="1"/>
    </xf>
    <xf numFmtId="165" fontId="6" fillId="23" borderId="36" xfId="0" quotePrefix="1" applyNumberFormat="1" applyFont="1" applyFill="1" applyBorder="1" applyAlignment="1">
      <alignment horizontal="center" vertical="center" wrapText="1"/>
    </xf>
    <xf numFmtId="165" fontId="6" fillId="23" borderId="9" xfId="0" quotePrefix="1" applyNumberFormat="1" applyFont="1" applyFill="1" applyBorder="1" applyAlignment="1">
      <alignment horizontal="center" vertical="center" wrapText="1"/>
    </xf>
    <xf numFmtId="165" fontId="6" fillId="23" borderId="17" xfId="0" quotePrefix="1" applyNumberFormat="1" applyFont="1" applyFill="1" applyBorder="1" applyAlignment="1">
      <alignment horizontal="center" vertical="center" wrapText="1"/>
    </xf>
    <xf numFmtId="165" fontId="6" fillId="5" borderId="29" xfId="0" quotePrefix="1" applyNumberFormat="1" applyFont="1" applyFill="1" applyBorder="1" applyAlignment="1">
      <alignment horizontal="center" vertical="center" wrapText="1"/>
    </xf>
    <xf numFmtId="165" fontId="6" fillId="5" borderId="39" xfId="0" quotePrefix="1" applyNumberFormat="1" applyFont="1" applyFill="1" applyBorder="1" applyAlignment="1">
      <alignment horizontal="center" vertical="center" wrapText="1"/>
    </xf>
    <xf numFmtId="165" fontId="6" fillId="5" borderId="52" xfId="0" quotePrefix="1" applyNumberFormat="1" applyFont="1" applyFill="1" applyBorder="1" applyAlignment="1">
      <alignment horizontal="center" vertical="center" wrapText="1"/>
    </xf>
    <xf numFmtId="165" fontId="6" fillId="5" borderId="50" xfId="0" quotePrefix="1" applyNumberFormat="1" applyFont="1" applyFill="1" applyBorder="1" applyAlignment="1">
      <alignment horizontal="center" vertical="center" wrapText="1"/>
    </xf>
    <xf numFmtId="165" fontId="6" fillId="5" borderId="31" xfId="0" quotePrefix="1" applyNumberFormat="1" applyFont="1" applyFill="1" applyBorder="1" applyAlignment="1">
      <alignment horizontal="center" vertical="center" wrapText="1"/>
    </xf>
    <xf numFmtId="165" fontId="6" fillId="5" borderId="53" xfId="0" quotePrefix="1" applyNumberFormat="1" applyFont="1" applyFill="1" applyBorder="1" applyAlignment="1">
      <alignment horizontal="center" vertical="center" wrapText="1"/>
    </xf>
    <xf numFmtId="165" fontId="6" fillId="0" borderId="22" xfId="0" applyFont="1" applyBorder="1" applyAlignment="1">
      <alignment horizontal="center" vertical="center" wrapText="1"/>
    </xf>
    <xf numFmtId="165" fontId="6" fillId="0" borderId="23" xfId="0" applyFont="1" applyBorder="1" applyAlignment="1">
      <alignment horizontal="center" vertical="center" wrapText="1"/>
    </xf>
    <xf numFmtId="165" fontId="6" fillId="0" borderId="18" xfId="0" quotePrefix="1" applyFont="1" applyBorder="1" applyAlignment="1">
      <alignment horizontal="center" vertical="center" wrapText="1"/>
    </xf>
    <xf numFmtId="165" fontId="6" fillId="0" borderId="20" xfId="0" quotePrefix="1" applyFont="1" applyBorder="1" applyAlignment="1">
      <alignment horizontal="center" vertical="center" wrapText="1"/>
    </xf>
    <xf numFmtId="165" fontId="6" fillId="0" borderId="44" xfId="0" quotePrefix="1" applyFont="1" applyBorder="1" applyAlignment="1">
      <alignment horizontal="center" vertical="center" wrapText="1"/>
    </xf>
    <xf numFmtId="165" fontId="6" fillId="0" borderId="47" xfId="0" quotePrefix="1" applyFont="1" applyBorder="1" applyAlignment="1">
      <alignment horizontal="center" vertical="center" wrapText="1"/>
    </xf>
    <xf numFmtId="165" fontId="6" fillId="5" borderId="43" xfId="0" applyFont="1" applyFill="1" applyBorder="1" applyAlignment="1">
      <alignment horizontal="center" vertical="center" wrapText="1"/>
    </xf>
    <xf numFmtId="165" fontId="6" fillId="5" borderId="34" xfId="0" applyFont="1" applyFill="1" applyBorder="1" applyAlignment="1">
      <alignment horizontal="center" vertical="center" wrapText="1"/>
    </xf>
    <xf numFmtId="165" fontId="6" fillId="5" borderId="29" xfId="0" applyFont="1" applyFill="1" applyBorder="1" applyAlignment="1">
      <alignment horizontal="center" vertical="center" wrapText="1"/>
    </xf>
    <xf numFmtId="165" fontId="6" fillId="5" borderId="39" xfId="0" applyFont="1" applyFill="1" applyBorder="1" applyAlignment="1">
      <alignment horizontal="center" vertical="center" wrapText="1"/>
    </xf>
    <xf numFmtId="17" fontId="6" fillId="5" borderId="52" xfId="0" applyNumberFormat="1" applyFont="1" applyFill="1" applyBorder="1" applyAlignment="1">
      <alignment horizontal="center" vertical="center" wrapText="1"/>
    </xf>
    <xf numFmtId="17" fontId="6" fillId="5" borderId="50" xfId="0" applyNumberFormat="1" applyFont="1" applyFill="1" applyBorder="1" applyAlignment="1">
      <alignment horizontal="center" vertical="center" wrapText="1"/>
    </xf>
    <xf numFmtId="165" fontId="6" fillId="5" borderId="9" xfId="0" quotePrefix="1" applyFont="1" applyFill="1" applyBorder="1" applyAlignment="1">
      <alignment horizontal="left" vertical="center" wrapText="1"/>
    </xf>
    <xf numFmtId="165" fontId="6" fillId="5" borderId="3" xfId="0" quotePrefix="1" applyFont="1" applyFill="1" applyBorder="1" applyAlignment="1">
      <alignment horizontal="left" vertical="center" wrapText="1"/>
    </xf>
    <xf numFmtId="165" fontId="6" fillId="25" borderId="26" xfId="0" quotePrefix="1" applyFont="1" applyFill="1" applyBorder="1" applyAlignment="1">
      <alignment horizontal="right" vertical="center" wrapText="1"/>
    </xf>
    <xf numFmtId="165" fontId="6" fillId="25" borderId="27" xfId="0" quotePrefix="1" applyFont="1" applyFill="1" applyBorder="1" applyAlignment="1">
      <alignment horizontal="right" vertical="center" wrapText="1"/>
    </xf>
    <xf numFmtId="165" fontId="6" fillId="25" borderId="26" xfId="0" quotePrefix="1" applyFont="1" applyFill="1" applyBorder="1" applyAlignment="1">
      <alignment horizontal="center" vertical="center" wrapText="1"/>
    </xf>
    <xf numFmtId="165" fontId="6" fillId="25" borderId="27" xfId="0" quotePrefix="1" applyFont="1" applyFill="1" applyBorder="1" applyAlignment="1">
      <alignment horizontal="center" vertical="center" wrapText="1"/>
    </xf>
    <xf numFmtId="165" fontId="6" fillId="5" borderId="9" xfId="0" applyFont="1" applyFill="1" applyBorder="1" applyAlignment="1">
      <alignment horizontal="left" vertical="center" wrapText="1"/>
    </xf>
    <xf numFmtId="165" fontId="6" fillId="5" borderId="3" xfId="0" applyFont="1" applyFill="1" applyBorder="1" applyAlignment="1">
      <alignment horizontal="left" vertical="center" wrapText="1"/>
    </xf>
    <xf numFmtId="165" fontId="6" fillId="25" borderId="26" xfId="0" applyFont="1" applyFill="1" applyBorder="1" applyAlignment="1">
      <alignment horizontal="right" vertical="center" wrapText="1"/>
    </xf>
    <xf numFmtId="165" fontId="6" fillId="25" borderId="27" xfId="0" applyFont="1" applyFill="1" applyBorder="1" applyAlignment="1">
      <alignment horizontal="right" vertical="center" wrapText="1"/>
    </xf>
    <xf numFmtId="165" fontId="6" fillId="25" borderId="44" xfId="0" applyFont="1" applyFill="1" applyBorder="1" applyAlignment="1">
      <alignment horizontal="right" vertical="center" wrapText="1"/>
    </xf>
    <xf numFmtId="165" fontId="6" fillId="25" borderId="45" xfId="0" applyFont="1" applyFill="1" applyBorder="1" applyAlignment="1">
      <alignment horizontal="right" vertical="center" wrapText="1"/>
    </xf>
    <xf numFmtId="165" fontId="6" fillId="25" borderId="46" xfId="0" applyFont="1" applyFill="1" applyBorder="1" applyAlignment="1">
      <alignment horizontal="right" vertical="center" wrapText="1"/>
    </xf>
    <xf numFmtId="164" fontId="6" fillId="0" borderId="27" xfId="0" applyNumberFormat="1" applyFont="1" applyFill="1" applyBorder="1" applyAlignment="1">
      <alignment horizontal="center" vertical="center" wrapText="1"/>
    </xf>
    <xf numFmtId="165" fontId="5" fillId="0" borderId="29" xfId="0" applyFont="1" applyBorder="1" applyAlignment="1">
      <alignment horizontal="left" vertical="center" wrapText="1"/>
    </xf>
    <xf numFmtId="165" fontId="5" fillId="0" borderId="7" xfId="0" applyFont="1" applyBorder="1" applyAlignment="1">
      <alignment horizontal="left" vertical="center" wrapText="1"/>
    </xf>
    <xf numFmtId="165" fontId="6" fillId="0" borderId="10" xfId="0" applyFont="1" applyBorder="1" applyAlignment="1">
      <alignment horizontal="center" vertical="center" wrapText="1"/>
    </xf>
    <xf numFmtId="165" fontId="6" fillId="0" borderId="14" xfId="0" applyFont="1" applyBorder="1" applyAlignment="1">
      <alignment horizontal="center" vertical="center" wrapText="1"/>
    </xf>
    <xf numFmtId="165" fontId="6" fillId="0" borderId="11" xfId="0" quotePrefix="1" applyFont="1" applyBorder="1" applyAlignment="1">
      <alignment horizontal="center" vertical="center" wrapText="1"/>
    </xf>
    <xf numFmtId="165" fontId="6" fillId="0" borderId="15" xfId="0" quotePrefix="1" applyFont="1" applyBorder="1" applyAlignment="1">
      <alignment horizontal="center" vertical="center" wrapText="1"/>
    </xf>
    <xf numFmtId="165" fontId="6" fillId="25" borderId="39" xfId="0" quotePrefix="1" applyFont="1" applyFill="1" applyBorder="1" applyAlignment="1">
      <alignment horizontal="right" vertical="center" wrapText="1"/>
    </xf>
    <xf numFmtId="165" fontId="6" fillId="25" borderId="40" xfId="0" quotePrefix="1" applyFont="1" applyFill="1" applyBorder="1" applyAlignment="1">
      <alignment horizontal="right" vertical="center" wrapText="1"/>
    </xf>
    <xf numFmtId="165" fontId="6" fillId="25" borderId="27" xfId="0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 wrapText="1"/>
    </xf>
    <xf numFmtId="165" fontId="7" fillId="0" borderId="2" xfId="0" applyFont="1" applyFill="1" applyBorder="1" applyAlignment="1">
      <alignment horizontal="left" vertical="center" wrapText="1"/>
    </xf>
    <xf numFmtId="165" fontId="7" fillId="0" borderId="2" xfId="0" quotePrefix="1" applyFont="1" applyFill="1" applyBorder="1" applyAlignment="1">
      <alignment horizontal="left" vertical="center" wrapText="1"/>
    </xf>
    <xf numFmtId="165" fontId="25" fillId="0" borderId="25" xfId="0" applyFont="1" applyBorder="1" applyAlignment="1">
      <alignment horizontal="center" vertical="center"/>
    </xf>
    <xf numFmtId="165" fontId="25" fillId="0" borderId="24" xfId="0" applyFont="1" applyBorder="1" applyAlignment="1">
      <alignment horizontal="center" vertical="center"/>
    </xf>
    <xf numFmtId="165" fontId="25" fillId="0" borderId="50" xfId="0" applyFont="1" applyBorder="1" applyAlignment="1">
      <alignment horizontal="center" vertical="center"/>
    </xf>
    <xf numFmtId="165" fontId="34" fillId="0" borderId="51" xfId="0" applyFont="1" applyBorder="1" applyAlignment="1">
      <alignment horizontal="center" vertical="center"/>
    </xf>
    <xf numFmtId="165" fontId="34" fillId="0" borderId="11" xfId="0" applyFont="1" applyBorder="1" applyAlignment="1">
      <alignment horizontal="center" vertical="center"/>
    </xf>
    <xf numFmtId="165" fontId="34" fillId="0" borderId="12" xfId="0" applyFont="1" applyBorder="1" applyAlignment="1">
      <alignment horizontal="center" vertical="center"/>
    </xf>
    <xf numFmtId="165" fontId="34" fillId="0" borderId="57" xfId="0" applyFont="1" applyBorder="1" applyAlignment="1">
      <alignment horizontal="center" vertical="center"/>
    </xf>
    <xf numFmtId="165" fontId="34" fillId="0" borderId="15" xfId="0" applyFont="1" applyBorder="1" applyAlignment="1">
      <alignment horizontal="center" vertical="center"/>
    </xf>
    <xf numFmtId="165" fontId="34" fillId="0" borderId="16" xfId="0" applyFont="1" applyBorder="1" applyAlignment="1">
      <alignment horizontal="center" vertical="center"/>
    </xf>
    <xf numFmtId="165" fontId="0" fillId="0" borderId="43" xfId="0" applyBorder="1" applyAlignment="1">
      <alignment horizontal="center" vertical="center" wrapText="1"/>
    </xf>
    <xf numFmtId="165" fontId="0" fillId="0" borderId="34" xfId="0" applyBorder="1" applyAlignment="1">
      <alignment horizontal="center" vertical="center"/>
    </xf>
    <xf numFmtId="165" fontId="0" fillId="0" borderId="43" xfId="0" applyBorder="1" applyAlignment="1">
      <alignment horizontal="center" vertical="center"/>
    </xf>
    <xf numFmtId="165" fontId="0" fillId="0" borderId="32" xfId="0" applyBorder="1" applyAlignment="1">
      <alignment horizontal="center"/>
    </xf>
    <xf numFmtId="165" fontId="0" fillId="0" borderId="35" xfId="0" applyBorder="1" applyAlignment="1">
      <alignment horizontal="center"/>
    </xf>
    <xf numFmtId="165" fontId="0" fillId="0" borderId="38" xfId="0" applyBorder="1" applyAlignment="1">
      <alignment horizontal="center"/>
    </xf>
    <xf numFmtId="165" fontId="0" fillId="0" borderId="25" xfId="0" applyBorder="1" applyAlignment="1">
      <alignment horizontal="center" vertical="center"/>
    </xf>
    <xf numFmtId="165" fontId="0" fillId="0" borderId="24" xfId="0" applyBorder="1" applyAlignment="1">
      <alignment horizontal="center" vertical="center"/>
    </xf>
    <xf numFmtId="165" fontId="0" fillId="0" borderId="50" xfId="0" applyBorder="1" applyAlignment="1">
      <alignment horizontal="center" vertical="center"/>
    </xf>
    <xf numFmtId="165" fontId="0" fillId="0" borderId="20" xfId="0" applyBorder="1" applyAlignment="1">
      <alignment horizontal="center" vertical="center" wrapText="1"/>
    </xf>
    <xf numFmtId="165" fontId="0" fillId="0" borderId="47" xfId="0" applyBorder="1" applyAlignment="1">
      <alignment horizontal="center" vertical="center"/>
    </xf>
    <xf numFmtId="165" fontId="33" fillId="0" borderId="51" xfId="0" applyFont="1" applyBorder="1" applyAlignment="1">
      <alignment horizontal="center" vertical="center"/>
    </xf>
    <xf numFmtId="165" fontId="33" fillId="0" borderId="11" xfId="0" applyFont="1" applyBorder="1" applyAlignment="1">
      <alignment horizontal="center" vertical="center"/>
    </xf>
    <xf numFmtId="165" fontId="33" fillId="0" borderId="52" xfId="0" applyFont="1" applyBorder="1" applyAlignment="1">
      <alignment horizontal="center" vertical="center"/>
    </xf>
    <xf numFmtId="165" fontId="33" fillId="0" borderId="57" xfId="0" applyFont="1" applyBorder="1" applyAlignment="1">
      <alignment horizontal="center" vertical="center"/>
    </xf>
    <xf numFmtId="165" fontId="33" fillId="0" borderId="15" xfId="0" applyFont="1" applyBorder="1" applyAlignment="1">
      <alignment horizontal="center" vertical="center"/>
    </xf>
    <xf numFmtId="165" fontId="33" fillId="0" borderId="64" xfId="0" applyFont="1" applyBorder="1" applyAlignment="1">
      <alignment horizontal="center" vertical="center"/>
    </xf>
    <xf numFmtId="165" fontId="33" fillId="0" borderId="10" xfId="0" applyFont="1" applyBorder="1" applyAlignment="1">
      <alignment horizontal="center" vertical="center"/>
    </xf>
    <xf numFmtId="165" fontId="33" fillId="0" borderId="12" xfId="0" applyFont="1" applyBorder="1" applyAlignment="1">
      <alignment horizontal="center" vertical="center"/>
    </xf>
    <xf numFmtId="165" fontId="33" fillId="0" borderId="14" xfId="0" applyFont="1" applyBorder="1" applyAlignment="1">
      <alignment horizontal="center" vertical="center"/>
    </xf>
    <xf numFmtId="165" fontId="33" fillId="0" borderId="16" xfId="0" applyFont="1" applyBorder="1" applyAlignment="1">
      <alignment horizontal="center" vertical="center"/>
    </xf>
    <xf numFmtId="165" fontId="0" fillId="0" borderId="43" xfId="0" applyFont="1" applyBorder="1" applyAlignment="1">
      <alignment horizontal="center" vertical="center" wrapText="1"/>
    </xf>
    <xf numFmtId="165" fontId="0" fillId="0" borderId="34" xfId="0" applyFont="1" applyBorder="1" applyAlignment="1">
      <alignment horizontal="center" vertical="center"/>
    </xf>
    <xf numFmtId="165" fontId="33" fillId="0" borderId="18" xfId="0" applyFont="1" applyBorder="1" applyAlignment="1">
      <alignment horizontal="center" vertical="center"/>
    </xf>
    <xf numFmtId="165" fontId="33" fillId="0" borderId="19" xfId="0" applyFont="1" applyBorder="1" applyAlignment="1">
      <alignment horizontal="center" vertical="center"/>
    </xf>
    <xf numFmtId="165" fontId="33" fillId="0" borderId="20" xfId="0" applyFont="1" applyBorder="1" applyAlignment="1">
      <alignment horizontal="center" vertical="center"/>
    </xf>
    <xf numFmtId="165" fontId="33" fillId="0" borderId="44" xfId="0" applyFont="1" applyBorder="1" applyAlignment="1">
      <alignment horizontal="center" vertical="center"/>
    </xf>
    <xf numFmtId="165" fontId="33" fillId="0" borderId="45" xfId="0" applyFont="1" applyBorder="1" applyAlignment="1">
      <alignment horizontal="center" vertical="center"/>
    </xf>
    <xf numFmtId="165" fontId="33" fillId="0" borderId="47" xfId="0" applyFont="1" applyBorder="1" applyAlignment="1">
      <alignment horizontal="center" vertical="center"/>
    </xf>
    <xf numFmtId="165" fontId="6" fillId="25" borderId="60" xfId="0" quotePrefix="1" applyFont="1" applyFill="1" applyBorder="1" applyAlignment="1">
      <alignment horizontal="right" vertical="center" wrapText="1"/>
    </xf>
    <xf numFmtId="165" fontId="6" fillId="25" borderId="73" xfId="0" quotePrefix="1" applyFont="1" applyFill="1" applyBorder="1" applyAlignment="1">
      <alignment horizontal="right" vertical="center" wrapText="1"/>
    </xf>
    <xf numFmtId="165" fontId="6" fillId="25" borderId="42" xfId="0" quotePrefix="1" applyFont="1" applyFill="1" applyBorder="1" applyAlignment="1">
      <alignment horizontal="center" vertical="center" wrapText="1"/>
    </xf>
    <xf numFmtId="165" fontId="6" fillId="0" borderId="75" xfId="0" applyFont="1" applyBorder="1" applyAlignment="1">
      <alignment horizontal="center" vertical="center" wrapText="1"/>
    </xf>
    <xf numFmtId="165" fontId="6" fillId="0" borderId="34" xfId="0" applyFont="1" applyBorder="1" applyAlignment="1">
      <alignment horizontal="center" vertical="center" wrapText="1"/>
    </xf>
    <xf numFmtId="165" fontId="6" fillId="0" borderId="58" xfId="0" quotePrefix="1" applyFont="1" applyBorder="1" applyAlignment="1">
      <alignment horizontal="center" vertical="center" wrapText="1"/>
    </xf>
    <xf numFmtId="165" fontId="6" fillId="0" borderId="72" xfId="0" quotePrefix="1" applyFont="1" applyBorder="1" applyAlignment="1">
      <alignment horizontal="center" vertical="center" wrapText="1"/>
    </xf>
    <xf numFmtId="165" fontId="6" fillId="0" borderId="45" xfId="0" quotePrefix="1" applyFont="1" applyBorder="1" applyAlignment="1">
      <alignment horizontal="center" vertical="center" wrapText="1"/>
    </xf>
    <xf numFmtId="164" fontId="6" fillId="0" borderId="60" xfId="0" applyNumberFormat="1" applyFont="1" applyFill="1" applyBorder="1" applyAlignment="1">
      <alignment horizontal="center" vertical="center" wrapText="1"/>
    </xf>
    <xf numFmtId="165" fontId="0" fillId="0" borderId="42" xfId="0" applyBorder="1" applyAlignment="1">
      <alignment horizontal="center"/>
    </xf>
    <xf numFmtId="165" fontId="0" fillId="0" borderId="19" xfId="0" applyBorder="1" applyAlignment="1">
      <alignment horizontal="center"/>
    </xf>
    <xf numFmtId="165" fontId="0" fillId="0" borderId="43" xfId="0" applyFont="1" applyBorder="1" applyAlignment="1">
      <alignment horizontal="center" vertical="center"/>
    </xf>
    <xf numFmtId="165" fontId="4" fillId="3" borderId="35" xfId="0" quotePrefix="1" applyFont="1" applyFill="1" applyBorder="1" applyAlignment="1">
      <alignment horizontal="right" vertical="center" wrapText="1"/>
    </xf>
    <xf numFmtId="165" fontId="4" fillId="3" borderId="33" xfId="0" quotePrefix="1" applyFont="1" applyFill="1" applyBorder="1" applyAlignment="1">
      <alignment horizontal="right" vertical="center" wrapText="1"/>
    </xf>
    <xf numFmtId="165" fontId="4" fillId="3" borderId="32" xfId="0" quotePrefix="1" applyFont="1" applyFill="1" applyBorder="1" applyAlignment="1">
      <alignment horizontal="right" vertical="center" wrapText="1"/>
    </xf>
    <xf numFmtId="165" fontId="5" fillId="3" borderId="7" xfId="0" quotePrefix="1" applyFont="1" applyFill="1" applyBorder="1" applyAlignment="1">
      <alignment horizontal="center" vertical="center" wrapText="1"/>
    </xf>
    <xf numFmtId="165" fontId="5" fillId="3" borderId="32" xfId="0" quotePrefix="1" applyFont="1" applyFill="1" applyBorder="1" applyAlignment="1">
      <alignment horizontal="left" vertical="center" wrapText="1"/>
    </xf>
    <xf numFmtId="165" fontId="5" fillId="3" borderId="35" xfId="0" quotePrefix="1" applyFont="1" applyFill="1" applyBorder="1" applyAlignment="1">
      <alignment horizontal="left" vertical="center" wrapText="1"/>
    </xf>
    <xf numFmtId="165" fontId="5" fillId="3" borderId="38" xfId="0" quotePrefix="1" applyFont="1" applyFill="1" applyBorder="1" applyAlignment="1">
      <alignment horizontal="left" vertical="center" wrapText="1"/>
    </xf>
    <xf numFmtId="165" fontId="5" fillId="3" borderId="32" xfId="0" quotePrefix="1" applyFont="1" applyFill="1" applyBorder="1" applyAlignment="1">
      <alignment horizontal="center" vertical="center" wrapText="1"/>
    </xf>
    <xf numFmtId="165" fontId="5" fillId="3" borderId="38" xfId="0" quotePrefix="1" applyFont="1" applyFill="1" applyBorder="1" applyAlignment="1">
      <alignment horizontal="center" vertical="center" wrapText="1"/>
    </xf>
    <xf numFmtId="165" fontId="4" fillId="3" borderId="60" xfId="0" quotePrefix="1" applyFont="1" applyFill="1" applyBorder="1" applyAlignment="1">
      <alignment horizontal="left" vertical="center" wrapText="1"/>
    </xf>
    <xf numFmtId="165" fontId="4" fillId="3" borderId="35" xfId="0" quotePrefix="1" applyFont="1" applyFill="1" applyBorder="1" applyAlignment="1">
      <alignment horizontal="left" vertical="center" wrapText="1"/>
    </xf>
    <xf numFmtId="165" fontId="4" fillId="3" borderId="33" xfId="0" quotePrefix="1" applyFont="1" applyFill="1" applyBorder="1" applyAlignment="1">
      <alignment horizontal="left" vertical="center" wrapText="1"/>
    </xf>
    <xf numFmtId="165" fontId="5" fillId="3" borderId="32" xfId="0" applyFont="1" applyFill="1" applyBorder="1" applyAlignment="1">
      <alignment horizontal="left" vertical="center" wrapText="1"/>
    </xf>
    <xf numFmtId="165" fontId="5" fillId="3" borderId="35" xfId="0" applyFont="1" applyFill="1" applyBorder="1" applyAlignment="1">
      <alignment horizontal="left" vertical="center" wrapText="1"/>
    </xf>
    <xf numFmtId="165" fontId="5" fillId="3" borderId="38" xfId="0" applyFont="1" applyFill="1" applyBorder="1" applyAlignment="1">
      <alignment horizontal="left" vertical="center" wrapText="1"/>
    </xf>
    <xf numFmtId="165" fontId="4" fillId="3" borderId="61" xfId="0" quotePrefix="1" applyFont="1" applyFill="1" applyBorder="1" applyAlignment="1">
      <alignment horizontal="left" vertical="center" wrapText="1"/>
    </xf>
    <xf numFmtId="165" fontId="4" fillId="3" borderId="66" xfId="0" quotePrefix="1" applyFont="1" applyFill="1" applyBorder="1" applyAlignment="1">
      <alignment horizontal="left" vertical="center" wrapText="1"/>
    </xf>
    <xf numFmtId="165" fontId="4" fillId="3" borderId="54" xfId="0" quotePrefix="1" applyFont="1" applyFill="1" applyBorder="1" applyAlignment="1">
      <alignment horizontal="left" vertical="center" wrapText="1"/>
    </xf>
    <xf numFmtId="165" fontId="4" fillId="3" borderId="64" xfId="0" quotePrefix="1" applyFont="1" applyFill="1" applyBorder="1" applyAlignment="1">
      <alignment horizontal="left" vertical="center" wrapText="1"/>
    </xf>
    <xf numFmtId="165" fontId="4" fillId="3" borderId="65" xfId="0" quotePrefix="1" applyFont="1" applyFill="1" applyBorder="1" applyAlignment="1">
      <alignment horizontal="left" vertical="center" wrapText="1"/>
    </xf>
    <xf numFmtId="165" fontId="4" fillId="3" borderId="57" xfId="0" quotePrefix="1" applyFont="1" applyFill="1" applyBorder="1" applyAlignment="1">
      <alignment horizontal="left" vertical="center" wrapText="1"/>
    </xf>
    <xf numFmtId="165" fontId="5" fillId="3" borderId="26" xfId="0" quotePrefix="1" applyFont="1" applyFill="1" applyBorder="1" applyAlignment="1">
      <alignment horizontal="right" vertical="center" wrapText="1"/>
    </xf>
    <xf numFmtId="165" fontId="5" fillId="3" borderId="27" xfId="0" quotePrefix="1" applyFont="1" applyFill="1" applyBorder="1" applyAlignment="1">
      <alignment horizontal="right" vertical="center" wrapText="1"/>
    </xf>
    <xf numFmtId="165" fontId="5" fillId="3" borderId="28" xfId="0" quotePrefix="1" applyFont="1" applyFill="1" applyBorder="1" applyAlignment="1">
      <alignment horizontal="right" vertical="center" wrapText="1"/>
    </xf>
    <xf numFmtId="165" fontId="5" fillId="3" borderId="29" xfId="0" quotePrefix="1" applyFont="1" applyFill="1" applyBorder="1" applyAlignment="1">
      <alignment horizontal="right" vertical="center" wrapText="1"/>
    </xf>
    <xf numFmtId="165" fontId="5" fillId="3" borderId="7" xfId="0" quotePrefix="1" applyFont="1" applyFill="1" applyBorder="1" applyAlignment="1">
      <alignment horizontal="right" vertical="center" wrapText="1"/>
    </xf>
    <xf numFmtId="1" fontId="19" fillId="3" borderId="60" xfId="0" applyNumberFormat="1" applyFont="1" applyFill="1" applyBorder="1" applyAlignment="1">
      <alignment horizontal="center" vertical="center"/>
    </xf>
    <xf numFmtId="1" fontId="19" fillId="3" borderId="33" xfId="0" applyNumberFormat="1" applyFont="1" applyFill="1" applyBorder="1" applyAlignment="1">
      <alignment horizontal="center" vertical="center"/>
    </xf>
    <xf numFmtId="165" fontId="5" fillId="3" borderId="10" xfId="0" quotePrefix="1" applyFont="1" applyFill="1" applyBorder="1" applyAlignment="1">
      <alignment horizontal="left" vertical="center" wrapText="1"/>
    </xf>
    <xf numFmtId="165" fontId="5" fillId="3" borderId="11" xfId="0" quotePrefix="1" applyFont="1" applyFill="1" applyBorder="1" applyAlignment="1">
      <alignment horizontal="left" vertical="center" wrapText="1"/>
    </xf>
    <xf numFmtId="165" fontId="5" fillId="3" borderId="12" xfId="0" quotePrefix="1" applyFont="1" applyFill="1" applyBorder="1" applyAlignment="1">
      <alignment horizontal="left" vertical="center" wrapText="1"/>
    </xf>
    <xf numFmtId="165" fontId="5" fillId="3" borderId="10" xfId="0" applyFont="1" applyFill="1" applyBorder="1" applyAlignment="1">
      <alignment horizontal="left" vertical="center" wrapText="1"/>
    </xf>
    <xf numFmtId="165" fontId="5" fillId="3" borderId="11" xfId="0" applyFont="1" applyFill="1" applyBorder="1" applyAlignment="1">
      <alignment horizontal="left" vertical="center" wrapText="1"/>
    </xf>
    <xf numFmtId="165" fontId="5" fillId="3" borderId="12" xfId="0" applyFont="1" applyFill="1" applyBorder="1" applyAlignment="1">
      <alignment horizontal="left" vertical="center" wrapText="1"/>
    </xf>
    <xf numFmtId="165" fontId="5" fillId="3" borderId="5" xfId="0" applyFont="1" applyFill="1" applyBorder="1" applyAlignment="1">
      <alignment horizontal="left" vertical="center" wrapText="1"/>
    </xf>
    <xf numFmtId="165" fontId="5" fillId="3" borderId="0" xfId="0" applyFont="1" applyFill="1" applyBorder="1" applyAlignment="1">
      <alignment horizontal="left" vertical="center" wrapText="1"/>
    </xf>
    <xf numFmtId="165" fontId="5" fillId="3" borderId="21" xfId="0" applyFont="1" applyFill="1" applyBorder="1" applyAlignment="1">
      <alignment horizontal="left" vertical="center" wrapText="1"/>
    </xf>
    <xf numFmtId="165" fontId="5" fillId="3" borderId="18" xfId="0" applyFont="1" applyFill="1" applyBorder="1" applyAlignment="1">
      <alignment horizontal="left" vertical="center" wrapText="1"/>
    </xf>
    <xf numFmtId="165" fontId="5" fillId="3" borderId="19" xfId="0" applyFont="1" applyFill="1" applyBorder="1" applyAlignment="1">
      <alignment horizontal="left" vertical="center" wrapText="1"/>
    </xf>
    <xf numFmtId="165" fontId="5" fillId="3" borderId="20" xfId="0" applyFont="1" applyFill="1" applyBorder="1" applyAlignment="1">
      <alignment horizontal="left" vertical="center" wrapText="1"/>
    </xf>
    <xf numFmtId="165" fontId="5" fillId="3" borderId="26" xfId="0" applyFont="1" applyFill="1" applyBorder="1" applyAlignment="1">
      <alignment horizontal="right" vertical="center" wrapText="1"/>
    </xf>
    <xf numFmtId="165" fontId="5" fillId="3" borderId="44" xfId="0" quotePrefix="1" applyFont="1" applyFill="1" applyBorder="1" applyAlignment="1">
      <alignment horizontal="center" vertical="center" wrapText="1"/>
    </xf>
    <xf numFmtId="165" fontId="5" fillId="3" borderId="45" xfId="0" quotePrefix="1" applyFont="1" applyFill="1" applyBorder="1" applyAlignment="1">
      <alignment horizontal="center" vertical="center" wrapText="1"/>
    </xf>
    <xf numFmtId="165" fontId="5" fillId="3" borderId="32" xfId="0" quotePrefix="1" applyFont="1" applyFill="1" applyBorder="1" applyAlignment="1">
      <alignment horizontal="right" vertical="center" wrapText="1"/>
    </xf>
    <xf numFmtId="165" fontId="5" fillId="3" borderId="35" xfId="0" quotePrefix="1" applyFont="1" applyFill="1" applyBorder="1" applyAlignment="1">
      <alignment horizontal="right" vertical="center" wrapText="1"/>
    </xf>
    <xf numFmtId="165" fontId="5" fillId="3" borderId="38" xfId="0" quotePrefix="1" applyFont="1" applyFill="1" applyBorder="1" applyAlignment="1">
      <alignment horizontal="right" vertical="center" wrapText="1"/>
    </xf>
    <xf numFmtId="165" fontId="5" fillId="3" borderId="39" xfId="0" quotePrefix="1" applyFont="1" applyFill="1" applyBorder="1" applyAlignment="1">
      <alignment horizontal="right" vertical="center" wrapText="1"/>
    </xf>
    <xf numFmtId="165" fontId="5" fillId="3" borderId="40" xfId="0" quotePrefix="1" applyFont="1" applyFill="1" applyBorder="1" applyAlignment="1">
      <alignment horizontal="right" vertical="center" wrapText="1"/>
    </xf>
    <xf numFmtId="165" fontId="5" fillId="3" borderId="53" xfId="0" quotePrefix="1" applyFont="1" applyFill="1" applyBorder="1" applyAlignment="1">
      <alignment horizontal="right" vertical="center" wrapText="1"/>
    </xf>
    <xf numFmtId="165" fontId="5" fillId="3" borderId="44" xfId="0" quotePrefix="1" applyFont="1" applyFill="1" applyBorder="1" applyAlignment="1">
      <alignment horizontal="right" vertical="center" wrapText="1"/>
    </xf>
    <xf numFmtId="165" fontId="5" fillId="3" borderId="45" xfId="0" quotePrefix="1" applyFont="1" applyFill="1" applyBorder="1" applyAlignment="1">
      <alignment horizontal="right" vertical="center" wrapText="1"/>
    </xf>
    <xf numFmtId="165" fontId="5" fillId="3" borderId="46" xfId="0" quotePrefix="1" applyFont="1" applyFill="1" applyBorder="1" applyAlignment="1">
      <alignment horizontal="right" vertical="center" wrapText="1"/>
    </xf>
    <xf numFmtId="165" fontId="1" fillId="3" borderId="18" xfId="0" quotePrefix="1" applyFont="1" applyFill="1" applyBorder="1" applyAlignment="1">
      <alignment horizontal="center" vertical="center" wrapText="1"/>
    </xf>
    <xf numFmtId="165" fontId="1" fillId="3" borderId="19" xfId="0" quotePrefix="1" applyFont="1" applyFill="1" applyBorder="1" applyAlignment="1">
      <alignment horizontal="center" vertical="center" wrapText="1"/>
    </xf>
    <xf numFmtId="165" fontId="1" fillId="3" borderId="20" xfId="0" quotePrefix="1" applyFont="1" applyFill="1" applyBorder="1" applyAlignment="1">
      <alignment horizontal="center" vertical="center" wrapText="1"/>
    </xf>
    <xf numFmtId="165" fontId="1" fillId="3" borderId="5" xfId="0" quotePrefix="1" applyFont="1" applyFill="1" applyBorder="1" applyAlignment="1" applyProtection="1">
      <alignment horizontal="center" vertical="center" wrapText="1"/>
      <protection locked="0"/>
    </xf>
    <xf numFmtId="165" fontId="1" fillId="3" borderId="0" xfId="0" quotePrefix="1" applyFont="1" applyFill="1" applyBorder="1" applyAlignment="1" applyProtection="1">
      <alignment horizontal="center" vertical="center" wrapText="1"/>
      <protection locked="0"/>
    </xf>
    <xf numFmtId="165" fontId="1" fillId="3" borderId="21" xfId="0" quotePrefix="1" applyFont="1" applyFill="1" applyBorder="1" applyAlignment="1" applyProtection="1">
      <alignment horizontal="center" vertical="center" wrapText="1"/>
      <protection locked="0"/>
    </xf>
    <xf numFmtId="165" fontId="2" fillId="3" borderId="5" xfId="0" applyFont="1" applyFill="1" applyBorder="1" applyAlignment="1">
      <alignment horizontal="center" vertical="center" wrapText="1"/>
    </xf>
    <xf numFmtId="165" fontId="2" fillId="3" borderId="0" xfId="0" applyFont="1" applyFill="1" applyBorder="1" applyAlignment="1">
      <alignment horizontal="center" vertical="center" wrapText="1"/>
    </xf>
    <xf numFmtId="165" fontId="2" fillId="3" borderId="21" xfId="0" applyFont="1" applyFill="1" applyBorder="1" applyAlignment="1">
      <alignment horizontal="center" vertical="center" wrapText="1"/>
    </xf>
    <xf numFmtId="165" fontId="3" fillId="3" borderId="44" xfId="0" applyFont="1" applyFill="1" applyBorder="1" applyAlignment="1" applyProtection="1">
      <alignment horizontal="center" vertical="center" wrapText="1"/>
      <protection locked="0"/>
    </xf>
    <xf numFmtId="165" fontId="3" fillId="3" borderId="45" xfId="0" applyFont="1" applyFill="1" applyBorder="1" applyAlignment="1" applyProtection="1">
      <alignment horizontal="center" vertical="center" wrapText="1"/>
      <protection locked="0"/>
    </xf>
    <xf numFmtId="165" fontId="3" fillId="3" borderId="47" xfId="0" applyFont="1" applyFill="1" applyBorder="1" applyAlignment="1" applyProtection="1">
      <alignment horizontal="center" vertical="center" wrapText="1"/>
      <protection locked="0"/>
    </xf>
    <xf numFmtId="165" fontId="4" fillId="3" borderId="52" xfId="0" applyFont="1" applyFill="1" applyBorder="1" applyAlignment="1">
      <alignment horizontal="left" vertical="center" wrapText="1"/>
    </xf>
    <xf numFmtId="165" fontId="4" fillId="3" borderId="24" xfId="0" applyFont="1" applyFill="1" applyBorder="1" applyAlignment="1">
      <alignment horizontal="left" vertical="center" wrapText="1"/>
    </xf>
    <xf numFmtId="165" fontId="4" fillId="3" borderId="51" xfId="0" applyFont="1" applyFill="1" applyBorder="1" applyAlignment="1">
      <alignment horizontal="left" vertical="center" wrapText="1"/>
    </xf>
    <xf numFmtId="165" fontId="4" fillId="3" borderId="60" xfId="0" quotePrefix="1" applyFont="1" applyFill="1" applyBorder="1" applyAlignment="1">
      <alignment horizontal="center" vertical="center" wrapText="1"/>
    </xf>
    <xf numFmtId="165" fontId="4" fillId="3" borderId="35" xfId="0" quotePrefix="1" applyFont="1" applyFill="1" applyBorder="1" applyAlignment="1">
      <alignment horizontal="center" vertical="center" wrapText="1"/>
    </xf>
    <xf numFmtId="165" fontId="4" fillId="3" borderId="33" xfId="0" quotePrefix="1" applyFont="1" applyFill="1" applyBorder="1" applyAlignment="1">
      <alignment horizontal="center" vertical="center" wrapText="1"/>
    </xf>
    <xf numFmtId="165" fontId="3" fillId="3" borderId="19" xfId="0" applyFont="1" applyFill="1" applyBorder="1" applyAlignment="1" applyProtection="1">
      <alignment horizontal="center" vertical="center" wrapText="1"/>
      <protection locked="0"/>
    </xf>
    <xf numFmtId="165" fontId="3" fillId="3" borderId="20" xfId="0" applyFont="1" applyFill="1" applyBorder="1" applyAlignment="1" applyProtection="1">
      <alignment horizontal="center" vertical="center" wrapText="1"/>
      <protection locked="0"/>
    </xf>
    <xf numFmtId="1" fontId="9" fillId="3" borderId="60" xfId="0" applyNumberFormat="1" applyFont="1" applyFill="1" applyBorder="1" applyAlignment="1">
      <alignment horizontal="center" vertical="center"/>
    </xf>
    <xf numFmtId="1" fontId="9" fillId="3" borderId="35" xfId="0" applyNumberFormat="1" applyFont="1" applyFill="1" applyBorder="1" applyAlignment="1">
      <alignment horizontal="center" vertical="center"/>
    </xf>
    <xf numFmtId="1" fontId="9" fillId="3" borderId="33" xfId="0" applyNumberFormat="1" applyFont="1" applyFill="1" applyBorder="1" applyAlignment="1">
      <alignment horizontal="center" vertical="center"/>
    </xf>
    <xf numFmtId="1" fontId="19" fillId="3" borderId="7" xfId="0" applyNumberFormat="1" applyFont="1" applyFill="1" applyBorder="1" applyAlignment="1">
      <alignment horizontal="center" vertical="center"/>
    </xf>
    <xf numFmtId="165" fontId="5" fillId="3" borderId="44" xfId="0" applyFont="1" applyFill="1" applyBorder="1" applyAlignment="1">
      <alignment horizontal="right" vertical="center" wrapText="1"/>
    </xf>
    <xf numFmtId="165" fontId="1" fillId="0" borderId="18" xfId="0" applyFont="1" applyBorder="1" applyAlignment="1">
      <alignment horizontal="center" vertical="center" wrapText="1"/>
    </xf>
    <xf numFmtId="165" fontId="1" fillId="0" borderId="19" xfId="0" applyFont="1" applyBorder="1" applyAlignment="1">
      <alignment horizontal="center" vertical="center" wrapText="1"/>
    </xf>
    <xf numFmtId="165" fontId="1" fillId="0" borderId="20" xfId="0" applyFont="1" applyBorder="1" applyAlignment="1">
      <alignment horizontal="center" vertical="center" wrapText="1"/>
    </xf>
    <xf numFmtId="165" fontId="1" fillId="0" borderId="5" xfId="0" applyFont="1" applyBorder="1" applyAlignment="1" applyProtection="1">
      <alignment horizontal="center" vertical="center" wrapText="1"/>
      <protection locked="0"/>
    </xf>
    <xf numFmtId="165" fontId="1" fillId="0" borderId="0" xfId="0" applyFont="1" applyBorder="1" applyAlignment="1" applyProtection="1">
      <alignment horizontal="center" vertical="center" wrapText="1"/>
      <protection locked="0"/>
    </xf>
    <xf numFmtId="165" fontId="1" fillId="0" borderId="21" xfId="0" applyFont="1" applyBorder="1" applyAlignment="1" applyProtection="1">
      <alignment horizontal="center" vertical="center" wrapText="1"/>
      <protection locked="0"/>
    </xf>
    <xf numFmtId="165" fontId="2" fillId="0" borderId="5" xfId="0" applyFont="1" applyBorder="1" applyAlignment="1">
      <alignment horizontal="center" vertical="center" wrapText="1"/>
    </xf>
    <xf numFmtId="165" fontId="2" fillId="0" borderId="0" xfId="0" applyFont="1" applyBorder="1" applyAlignment="1">
      <alignment horizontal="center" vertical="center" wrapText="1"/>
    </xf>
    <xf numFmtId="165" fontId="2" fillId="0" borderId="21" xfId="0" applyFont="1" applyBorder="1" applyAlignment="1">
      <alignment horizontal="center" vertical="center" wrapText="1"/>
    </xf>
    <xf numFmtId="165" fontId="3" fillId="0" borderId="44" xfId="0" applyFont="1" applyBorder="1" applyAlignment="1" applyProtection="1">
      <alignment horizontal="center" vertical="center" wrapText="1"/>
      <protection locked="0"/>
    </xf>
    <xf numFmtId="165" fontId="3" fillId="0" borderId="45" xfId="0" applyFont="1" applyBorder="1" applyAlignment="1" applyProtection="1">
      <alignment horizontal="center" vertical="center" wrapText="1"/>
      <protection locked="0"/>
    </xf>
    <xf numFmtId="165" fontId="3" fillId="0" borderId="47" xfId="0" applyFont="1" applyBorder="1" applyAlignment="1" applyProtection="1">
      <alignment horizontal="center" vertical="center" wrapText="1"/>
      <protection locked="0"/>
    </xf>
    <xf numFmtId="165" fontId="9" fillId="0" borderId="6" xfId="0" quotePrefix="1" applyFont="1" applyBorder="1" applyAlignment="1">
      <alignment horizontal="left" vertical="center" wrapText="1"/>
    </xf>
    <xf numFmtId="165" fontId="3" fillId="0" borderId="35" xfId="0" applyFont="1" applyBorder="1" applyAlignment="1" applyProtection="1">
      <alignment horizontal="center" vertical="center" wrapText="1"/>
      <protection locked="0"/>
    </xf>
    <xf numFmtId="165" fontId="3" fillId="0" borderId="38" xfId="0" applyFont="1" applyBorder="1" applyAlignment="1" applyProtection="1">
      <alignment horizontal="center" vertical="center" wrapText="1"/>
      <protection locked="0"/>
    </xf>
    <xf numFmtId="165" fontId="9" fillId="0" borderId="44" xfId="0" quotePrefix="1" applyFont="1" applyBorder="1" applyAlignment="1">
      <alignment horizontal="center" vertical="center" wrapText="1"/>
    </xf>
    <xf numFmtId="165" fontId="9" fillId="0" borderId="47" xfId="0" quotePrefix="1" applyFont="1" applyBorder="1" applyAlignment="1">
      <alignment horizontal="center" vertical="center" wrapText="1"/>
    </xf>
    <xf numFmtId="1" fontId="9" fillId="0" borderId="42" xfId="0" applyNumberFormat="1" applyFont="1" applyBorder="1" applyAlignment="1">
      <alignment horizontal="center" vertical="center"/>
    </xf>
    <xf numFmtId="1" fontId="9" fillId="0" borderId="41" xfId="0" applyNumberFormat="1" applyFont="1" applyBorder="1" applyAlignment="1">
      <alignment horizontal="center" vertical="center"/>
    </xf>
    <xf numFmtId="165" fontId="4" fillId="0" borderId="11" xfId="0" quotePrefix="1" applyFont="1" applyBorder="1" applyAlignment="1">
      <alignment horizontal="center" vertical="center" wrapText="1"/>
    </xf>
    <xf numFmtId="1" fontId="9" fillId="0" borderId="60" xfId="0" applyNumberFormat="1" applyFont="1" applyBorder="1" applyAlignment="1">
      <alignment horizontal="center" vertical="center"/>
    </xf>
    <xf numFmtId="1" fontId="9" fillId="0" borderId="35" xfId="0" applyNumberFormat="1" applyFont="1" applyBorder="1" applyAlignment="1">
      <alignment horizontal="center" vertical="center"/>
    </xf>
    <xf numFmtId="1" fontId="9" fillId="0" borderId="33" xfId="0" applyNumberFormat="1" applyFont="1" applyBorder="1" applyAlignment="1">
      <alignment horizontal="center" vertical="center"/>
    </xf>
    <xf numFmtId="165" fontId="9" fillId="0" borderId="2" xfId="0" quotePrefix="1" applyFont="1" applyBorder="1" applyAlignment="1">
      <alignment horizontal="left" vertical="center" wrapText="1"/>
    </xf>
    <xf numFmtId="165" fontId="9" fillId="0" borderId="11" xfId="0" applyFont="1" applyBorder="1" applyAlignment="1">
      <alignment horizontal="left" vertical="center" wrapText="1"/>
    </xf>
    <xf numFmtId="165" fontId="9" fillId="0" borderId="2" xfId="0" quotePrefix="1" applyFont="1" applyBorder="1" applyAlignment="1">
      <alignment horizontal="center" vertical="center" wrapText="1"/>
    </xf>
    <xf numFmtId="165" fontId="4" fillId="0" borderId="2" xfId="0" quotePrefix="1" applyFont="1" applyBorder="1" applyAlignment="1" applyProtection="1">
      <alignment horizontal="left" vertical="center" wrapText="1"/>
      <protection locked="0"/>
    </xf>
    <xf numFmtId="165" fontId="4" fillId="0" borderId="10" xfId="0" applyFont="1" applyBorder="1" applyAlignment="1">
      <alignment horizontal="left" vertical="center" wrapText="1"/>
    </xf>
    <xf numFmtId="165" fontId="4" fillId="0" borderId="11" xfId="0" applyFont="1" applyBorder="1" applyAlignment="1">
      <alignment horizontal="left" vertical="center" wrapText="1"/>
    </xf>
    <xf numFmtId="165" fontId="4" fillId="0" borderId="7" xfId="0" applyFont="1" applyBorder="1" applyAlignment="1">
      <alignment horizontal="left" vertical="center" wrapText="1"/>
    </xf>
    <xf numFmtId="165" fontId="4" fillId="0" borderId="12" xfId="0" applyFont="1" applyBorder="1" applyAlignment="1">
      <alignment horizontal="left" vertical="center" wrapText="1"/>
    </xf>
    <xf numFmtId="165" fontId="9" fillId="0" borderId="32" xfId="0" applyFont="1" applyBorder="1" applyAlignment="1">
      <alignment horizontal="right" vertical="center" wrapText="1"/>
    </xf>
    <xf numFmtId="165" fontId="9" fillId="0" borderId="35" xfId="0" applyFont="1" applyBorder="1" applyAlignment="1">
      <alignment horizontal="right" vertical="center" wrapText="1"/>
    </xf>
    <xf numFmtId="165" fontId="9" fillId="0" borderId="33" xfId="0" applyFont="1" applyBorder="1" applyAlignment="1">
      <alignment horizontal="right" vertical="center" wrapText="1"/>
    </xf>
    <xf numFmtId="165" fontId="9" fillId="0" borderId="32" xfId="0" quotePrefix="1" applyFont="1" applyFill="1" applyBorder="1" applyAlignment="1">
      <alignment horizontal="center" vertical="center" wrapText="1"/>
    </xf>
    <xf numFmtId="165" fontId="9" fillId="0" borderId="35" xfId="0" quotePrefix="1" applyFont="1" applyFill="1" applyBorder="1" applyAlignment="1">
      <alignment horizontal="center" vertical="center" wrapText="1"/>
    </xf>
    <xf numFmtId="165" fontId="9" fillId="0" borderId="33" xfId="0" quotePrefix="1" applyFont="1" applyFill="1" applyBorder="1" applyAlignment="1">
      <alignment horizontal="center" vertical="center" wrapText="1"/>
    </xf>
    <xf numFmtId="165" fontId="4" fillId="0" borderId="2" xfId="0" applyFont="1" applyFill="1" applyBorder="1" applyAlignment="1">
      <alignment horizontal="left" vertical="center" wrapText="1"/>
    </xf>
    <xf numFmtId="165" fontId="9" fillId="0" borderId="29" xfId="0" applyFont="1" applyBorder="1" applyAlignment="1">
      <alignment horizontal="right" vertical="center" wrapText="1"/>
    </xf>
    <xf numFmtId="165" fontId="9" fillId="0" borderId="7" xfId="0" applyFont="1" applyBorder="1" applyAlignment="1">
      <alignment horizontal="right" vertical="center" wrapText="1"/>
    </xf>
    <xf numFmtId="165" fontId="9" fillId="0" borderId="26" xfId="0" quotePrefix="1" applyFont="1" applyBorder="1" applyAlignment="1">
      <alignment horizontal="right" vertical="center" wrapText="1"/>
    </xf>
    <xf numFmtId="165" fontId="9" fillId="0" borderId="27" xfId="0" quotePrefix="1" applyFont="1" applyBorder="1" applyAlignment="1">
      <alignment horizontal="right" vertical="center" wrapText="1"/>
    </xf>
    <xf numFmtId="165" fontId="4" fillId="0" borderId="10" xfId="0" quotePrefix="1" applyFont="1" applyBorder="1" applyAlignment="1">
      <alignment horizontal="left" vertical="center" wrapText="1"/>
    </xf>
    <xf numFmtId="165" fontId="4" fillId="0" borderId="11" xfId="0" quotePrefix="1" applyFont="1" applyBorder="1" applyAlignment="1">
      <alignment horizontal="left" vertical="center" wrapText="1"/>
    </xf>
    <xf numFmtId="165" fontId="4" fillId="0" borderId="12" xfId="0" quotePrefix="1" applyFont="1" applyBorder="1" applyAlignment="1">
      <alignment horizontal="left" vertical="center" wrapText="1"/>
    </xf>
    <xf numFmtId="165" fontId="9" fillId="0" borderId="29" xfId="0" quotePrefix="1" applyFont="1" applyBorder="1" applyAlignment="1">
      <alignment horizontal="right" vertical="center" wrapText="1"/>
    </xf>
    <xf numFmtId="165" fontId="9" fillId="0" borderId="7" xfId="0" quotePrefix="1" applyFont="1" applyBorder="1" applyAlignment="1">
      <alignment horizontal="right" vertical="center" wrapText="1"/>
    </xf>
    <xf numFmtId="165" fontId="0" fillId="0" borderId="61" xfId="0" applyBorder="1" applyAlignment="1" applyProtection="1">
      <alignment horizontal="center"/>
    </xf>
    <xf numFmtId="165" fontId="0" fillId="0" borderId="54" xfId="0" applyBorder="1" applyAlignment="1" applyProtection="1">
      <alignment horizontal="center"/>
    </xf>
    <xf numFmtId="165" fontId="34" fillId="0" borderId="2" xfId="0" applyFont="1" applyBorder="1" applyAlignment="1" applyProtection="1">
      <alignment horizontal="center"/>
      <protection locked="0"/>
    </xf>
    <xf numFmtId="165" fontId="0" fillId="0" borderId="2" xfId="0" applyBorder="1" applyAlignment="1" applyProtection="1"/>
    <xf numFmtId="165" fontId="0" fillId="0" borderId="2" xfId="0" applyBorder="1" applyAlignment="1" applyProtection="1">
      <alignment horizontal="center" vertical="center"/>
    </xf>
    <xf numFmtId="165" fontId="0" fillId="0" borderId="4" xfId="0" applyBorder="1" applyAlignment="1" applyProtection="1">
      <alignment horizontal="center" vertical="center" wrapText="1"/>
    </xf>
    <xf numFmtId="165" fontId="0" fillId="0" borderId="3" xfId="0" applyBorder="1" applyAlignment="1" applyProtection="1">
      <alignment horizontal="center" vertical="center" wrapText="1"/>
    </xf>
    <xf numFmtId="165" fontId="25" fillId="0" borderId="5" xfId="0" applyFont="1" applyBorder="1" applyAlignment="1">
      <alignment horizontal="center" vertical="center" wrapText="1"/>
    </xf>
    <xf numFmtId="165" fontId="25" fillId="0" borderId="44" xfId="0" applyFont="1" applyBorder="1" applyAlignment="1">
      <alignment horizontal="center" vertical="center" wrapText="1"/>
    </xf>
    <xf numFmtId="165" fontId="31" fillId="0" borderId="2" xfId="0" applyFont="1" applyBorder="1" applyAlignment="1" applyProtection="1">
      <alignment horizontal="center" vertical="center"/>
      <protection locked="0"/>
    </xf>
    <xf numFmtId="165" fontId="6" fillId="3" borderId="74" xfId="0" quotePrefix="1" applyNumberFormat="1" applyFont="1" applyFill="1" applyBorder="1" applyAlignment="1">
      <alignment horizontal="center" vertical="center" wrapText="1"/>
    </xf>
    <xf numFmtId="165" fontId="6" fillId="3" borderId="39" xfId="0" quotePrefix="1" applyNumberFormat="1" applyFont="1" applyFill="1" applyBorder="1" applyAlignment="1">
      <alignment horizontal="center" vertical="center" wrapText="1"/>
    </xf>
    <xf numFmtId="165" fontId="6" fillId="3" borderId="67" xfId="0" quotePrefix="1" applyNumberFormat="1" applyFont="1" applyFill="1" applyBorder="1" applyAlignment="1">
      <alignment horizontal="center" vertical="center" wrapText="1"/>
    </xf>
    <xf numFmtId="165" fontId="6" fillId="3" borderId="73" xfId="0" quotePrefix="1" applyNumberFormat="1" applyFont="1" applyFill="1" applyBorder="1" applyAlignment="1">
      <alignment horizontal="center" vertical="center" wrapText="1"/>
    </xf>
    <xf numFmtId="165" fontId="0" fillId="0" borderId="6" xfId="0" applyBorder="1" applyAlignment="1" applyProtection="1">
      <alignment horizontal="center" vertical="center" wrapText="1"/>
    </xf>
    <xf numFmtId="17" fontId="15" fillId="0" borderId="10" xfId="0" applyNumberFormat="1" applyFont="1" applyBorder="1" applyAlignment="1">
      <alignment horizontal="center" vertical="center" wrapText="1"/>
    </xf>
    <xf numFmtId="17" fontId="15" fillId="0" borderId="11" xfId="0" applyNumberFormat="1" applyFont="1" applyBorder="1" applyAlignment="1">
      <alignment horizontal="center" vertical="center" wrapText="1"/>
    </xf>
    <xf numFmtId="17" fontId="15" fillId="0" borderId="12" xfId="0" applyNumberFormat="1" applyFont="1" applyBorder="1" applyAlignment="1">
      <alignment horizontal="center" vertical="center" wrapText="1"/>
    </xf>
    <xf numFmtId="165" fontId="4" fillId="0" borderId="14" xfId="0" applyNumberFormat="1" applyFont="1" applyBorder="1" applyAlignment="1">
      <alignment horizontal="center" vertical="center" wrapText="1"/>
    </xf>
    <xf numFmtId="165" fontId="4" fillId="0" borderId="15" xfId="0" applyNumberFormat="1" applyFont="1" applyBorder="1" applyAlignment="1">
      <alignment horizontal="center" vertical="center" wrapText="1"/>
    </xf>
    <xf numFmtId="165" fontId="4" fillId="0" borderId="16" xfId="0" applyNumberFormat="1" applyFont="1" applyBorder="1" applyAlignment="1">
      <alignment horizontal="center" vertical="center" wrapText="1"/>
    </xf>
    <xf numFmtId="165" fontId="14" fillId="0" borderId="26" xfId="0" applyFont="1" applyBorder="1" applyAlignment="1">
      <alignment horizontal="center" vertical="center" wrapText="1"/>
    </xf>
    <xf numFmtId="165" fontId="14" fillId="0" borderId="28" xfId="0" applyFont="1" applyBorder="1" applyAlignment="1">
      <alignment horizontal="center" vertical="center" wrapText="1"/>
    </xf>
    <xf numFmtId="165" fontId="6" fillId="3" borderId="51" xfId="0" applyFont="1" applyFill="1" applyBorder="1" applyAlignment="1">
      <alignment horizontal="center" vertical="center" wrapText="1"/>
    </xf>
    <xf numFmtId="165" fontId="6" fillId="3" borderId="54" xfId="0" applyFont="1" applyFill="1" applyBorder="1" applyAlignment="1">
      <alignment horizontal="center" vertical="center" wrapText="1"/>
    </xf>
    <xf numFmtId="165" fontId="6" fillId="3" borderId="11" xfId="0" applyFont="1" applyFill="1" applyBorder="1" applyAlignment="1">
      <alignment horizontal="center" vertical="center" wrapText="1"/>
    </xf>
    <xf numFmtId="165" fontId="6" fillId="3" borderId="2" xfId="0" applyFont="1" applyFill="1" applyBorder="1" applyAlignment="1">
      <alignment horizontal="center" vertical="center" wrapText="1"/>
    </xf>
    <xf numFmtId="165" fontId="6" fillId="3" borderId="2" xfId="0" quotePrefix="1" applyNumberFormat="1" applyFont="1" applyFill="1" applyBorder="1" applyAlignment="1">
      <alignment horizontal="center" vertical="center" wrapText="1"/>
    </xf>
    <xf numFmtId="165" fontId="12" fillId="2" borderId="11" xfId="0" applyFont="1" applyFill="1" applyBorder="1" applyAlignment="1">
      <alignment horizontal="center" vertical="center" wrapText="1"/>
    </xf>
    <xf numFmtId="165" fontId="12" fillId="2" borderId="2" xfId="0" applyFont="1" applyFill="1" applyBorder="1" applyAlignment="1">
      <alignment horizontal="center" vertical="center" wrapText="1"/>
    </xf>
    <xf numFmtId="165" fontId="12" fillId="2" borderId="12" xfId="0" applyFont="1" applyFill="1" applyBorder="1" applyAlignment="1">
      <alignment horizontal="center" vertical="center" wrapText="1"/>
    </xf>
    <xf numFmtId="165" fontId="12" fillId="2" borderId="13" xfId="0" applyFont="1" applyFill="1" applyBorder="1" applyAlignment="1">
      <alignment horizontal="center" vertical="center" wrapText="1"/>
    </xf>
    <xf numFmtId="165" fontId="12" fillId="0" borderId="32" xfId="0" applyFont="1" applyBorder="1" applyAlignment="1">
      <alignment horizontal="center" vertical="top" wrapText="1"/>
    </xf>
    <xf numFmtId="165" fontId="12" fillId="0" borderId="38" xfId="0" applyFont="1" applyBorder="1" applyAlignment="1">
      <alignment horizontal="center" vertical="top" wrapText="1"/>
    </xf>
    <xf numFmtId="165" fontId="12" fillId="0" borderId="62" xfId="0" applyFont="1" applyBorder="1" applyAlignment="1">
      <alignment horizontal="center" vertical="top" wrapText="1"/>
    </xf>
    <xf numFmtId="165" fontId="12" fillId="0" borderId="63" xfId="0" applyFont="1" applyBorder="1" applyAlignment="1">
      <alignment horizontal="center" vertical="top" wrapText="1"/>
    </xf>
    <xf numFmtId="165" fontId="12" fillId="0" borderId="25" xfId="0" applyFont="1" applyBorder="1" applyAlignment="1">
      <alignment horizontal="center" vertical="top" wrapText="1"/>
    </xf>
    <xf numFmtId="165" fontId="12" fillId="0" borderId="50" xfId="0" applyFont="1" applyBorder="1" applyAlignment="1">
      <alignment horizontal="center" vertical="top" wrapText="1"/>
    </xf>
    <xf numFmtId="165" fontId="12" fillId="2" borderId="32" xfId="0" applyFont="1" applyFill="1" applyBorder="1" applyAlignment="1">
      <alignment horizontal="center" vertical="center" wrapText="1"/>
    </xf>
    <xf numFmtId="165" fontId="12" fillId="2" borderId="38" xfId="0" applyFont="1" applyFill="1" applyBorder="1" applyAlignment="1">
      <alignment horizontal="center" vertical="center" wrapText="1"/>
    </xf>
    <xf numFmtId="165" fontId="14" fillId="0" borderId="7" xfId="0" applyFont="1" applyBorder="1" applyAlignment="1">
      <alignment horizontal="center" vertical="center" wrapText="1"/>
    </xf>
    <xf numFmtId="165" fontId="14" fillId="0" borderId="31" xfId="0" applyFont="1" applyBorder="1" applyAlignment="1">
      <alignment horizontal="center" vertical="center" wrapText="1"/>
    </xf>
    <xf numFmtId="165" fontId="14" fillId="0" borderId="41" xfId="0" applyFont="1" applyBorder="1" applyAlignment="1">
      <alignment horizontal="center" vertical="center" wrapText="1"/>
    </xf>
    <xf numFmtId="165" fontId="12" fillId="2" borderId="10" xfId="0" applyFont="1" applyFill="1" applyBorder="1" applyAlignment="1">
      <alignment horizontal="center" vertical="center" wrapText="1"/>
    </xf>
    <xf numFmtId="165" fontId="12" fillId="2" borderId="1" xfId="0" applyFont="1" applyFill="1" applyBorder="1" applyAlignment="1">
      <alignment horizontal="center" vertical="center" wrapText="1"/>
    </xf>
    <xf numFmtId="165" fontId="12" fillId="0" borderId="48" xfId="0" applyFont="1" applyBorder="1" applyAlignment="1">
      <alignment horizontal="center" vertical="top" wrapText="1"/>
    </xf>
    <xf numFmtId="165" fontId="12" fillId="0" borderId="49" xfId="0" applyFont="1" applyBorder="1" applyAlignment="1">
      <alignment horizontal="center" vertical="top" wrapText="1"/>
    </xf>
    <xf numFmtId="165" fontId="12" fillId="0" borderId="58" xfId="0" applyFont="1" applyBorder="1" applyAlignment="1">
      <alignment horizontal="center" vertical="top" wrapText="1"/>
    </xf>
    <xf numFmtId="165" fontId="12" fillId="0" borderId="59" xfId="0" applyFont="1" applyBorder="1" applyAlignment="1">
      <alignment horizontal="center" vertical="top" wrapText="1"/>
    </xf>
    <xf numFmtId="165" fontId="13" fillId="0" borderId="26" xfId="0" applyFont="1" applyBorder="1" applyAlignment="1">
      <alignment horizontal="center" vertical="center" wrapText="1"/>
    </xf>
    <xf numFmtId="165" fontId="13" fillId="0" borderId="28" xfId="0" applyFont="1" applyBorder="1" applyAlignment="1">
      <alignment horizontal="center" vertical="center" wrapText="1"/>
    </xf>
    <xf numFmtId="165" fontId="36" fillId="0" borderId="0" xfId="0" applyFont="1" applyAlignment="1">
      <alignment horizontal="center" wrapText="1"/>
    </xf>
    <xf numFmtId="165" fontId="5" fillId="0" borderId="2" xfId="0" quotePrefix="1" applyFont="1" applyFill="1" applyBorder="1" applyAlignment="1">
      <alignment horizontal="right" vertical="center" wrapText="1"/>
    </xf>
    <xf numFmtId="165" fontId="5" fillId="0" borderId="2" xfId="0" quotePrefix="1" applyFont="1" applyFill="1" applyBorder="1" applyAlignment="1">
      <alignment horizontal="left" vertical="center" wrapText="1"/>
    </xf>
    <xf numFmtId="165" fontId="5" fillId="0" borderId="2" xfId="0" quotePrefix="1" applyFont="1" applyBorder="1" applyAlignment="1">
      <alignment horizontal="center" vertical="center" wrapText="1"/>
    </xf>
    <xf numFmtId="165" fontId="5" fillId="0" borderId="2" xfId="0" applyFont="1" applyFill="1" applyBorder="1" applyAlignment="1">
      <alignment horizontal="right" vertical="center" wrapText="1"/>
    </xf>
    <xf numFmtId="165" fontId="5" fillId="0" borderId="61" xfId="0" quotePrefix="1" applyFont="1" applyFill="1" applyBorder="1" applyAlignment="1">
      <alignment horizontal="center" vertical="center" wrapText="1"/>
    </xf>
    <xf numFmtId="165" fontId="5" fillId="0" borderId="66" xfId="0" quotePrefix="1" applyFont="1" applyFill="1" applyBorder="1" applyAlignment="1">
      <alignment horizontal="center" vertical="center" wrapText="1"/>
    </xf>
    <xf numFmtId="165" fontId="5" fillId="0" borderId="54" xfId="0" quotePrefix="1" applyFont="1" applyFill="1" applyBorder="1" applyAlignment="1">
      <alignment horizontal="center" vertical="center" wrapText="1"/>
    </xf>
    <xf numFmtId="165" fontId="5" fillId="0" borderId="2" xfId="0" quotePrefix="1" applyFont="1" applyFill="1" applyBorder="1" applyAlignment="1">
      <alignment horizontal="right" wrapText="1"/>
    </xf>
    <xf numFmtId="165" fontId="5" fillId="0" borderId="2" xfId="0" quotePrefix="1" applyFont="1" applyFill="1" applyBorder="1" applyAlignment="1">
      <alignment horizontal="right" vertical="top" wrapText="1"/>
    </xf>
    <xf numFmtId="165" fontId="5" fillId="0" borderId="2" xfId="0" applyFont="1" applyFill="1" applyBorder="1" applyAlignment="1">
      <alignment horizontal="right" vertical="top" wrapText="1"/>
    </xf>
    <xf numFmtId="165" fontId="5" fillId="0" borderId="61" xfId="0" quotePrefix="1" applyFont="1" applyFill="1" applyBorder="1" applyAlignment="1">
      <alignment horizontal="center" vertical="top" wrapText="1"/>
    </xf>
    <xf numFmtId="165" fontId="5" fillId="0" borderId="66" xfId="0" quotePrefix="1" applyFont="1" applyFill="1" applyBorder="1" applyAlignment="1">
      <alignment horizontal="center" vertical="top" wrapText="1"/>
    </xf>
    <xf numFmtId="165" fontId="5" fillId="0" borderId="54" xfId="0" quotePrefix="1" applyFont="1" applyFill="1" applyBorder="1" applyAlignment="1">
      <alignment horizontal="center" vertical="top" wrapText="1"/>
    </xf>
    <xf numFmtId="165" fontId="5" fillId="0" borderId="2" xfId="0" quotePrefix="1" applyFont="1" applyBorder="1" applyAlignment="1">
      <alignment horizontal="center" vertical="top" wrapText="1"/>
    </xf>
    <xf numFmtId="165" fontId="5" fillId="0" borderId="2" xfId="0" quotePrefix="1" applyFont="1" applyFill="1" applyBorder="1" applyAlignment="1">
      <alignment horizontal="left" vertical="top" wrapText="1"/>
    </xf>
    <xf numFmtId="165" fontId="6" fillId="3" borderId="4" xfId="0" quotePrefix="1" applyFont="1" applyFill="1" applyBorder="1" applyAlignment="1">
      <alignment horizontal="center" vertical="center" wrapText="1"/>
    </xf>
    <xf numFmtId="165" fontId="6" fillId="3" borderId="3" xfId="0" quotePrefix="1" applyFont="1" applyFill="1" applyBorder="1" applyAlignment="1">
      <alignment horizontal="center" vertical="center" wrapText="1"/>
    </xf>
    <xf numFmtId="165" fontId="5" fillId="0" borderId="1" xfId="0" applyFont="1" applyBorder="1" applyAlignment="1">
      <alignment horizontal="right" vertical="top"/>
    </xf>
    <xf numFmtId="165" fontId="5" fillId="0" borderId="2" xfId="0" applyFont="1" applyBorder="1" applyAlignment="1">
      <alignment horizontal="right" vertical="top"/>
    </xf>
    <xf numFmtId="165" fontId="4" fillId="0" borderId="61" xfId="0" applyFont="1" applyBorder="1" applyAlignment="1">
      <alignment horizontal="center" vertical="center"/>
    </xf>
    <xf numFmtId="165" fontId="1" fillId="0" borderId="66" xfId="0" applyFont="1" applyBorder="1" applyAlignment="1">
      <alignment horizontal="center" vertical="center"/>
    </xf>
    <xf numFmtId="165" fontId="1" fillId="0" borderId="54" xfId="0" applyFont="1" applyBorder="1" applyAlignment="1">
      <alignment horizontal="center" vertical="center"/>
    </xf>
    <xf numFmtId="165" fontId="9" fillId="0" borderId="61" xfId="0" applyFont="1" applyBorder="1" applyAlignment="1">
      <alignment vertical="center"/>
    </xf>
    <xf numFmtId="165" fontId="9" fillId="0" borderId="66" xfId="0" applyFont="1" applyBorder="1" applyAlignment="1">
      <alignment vertical="center"/>
    </xf>
    <xf numFmtId="165" fontId="9" fillId="0" borderId="54" xfId="0" applyFont="1" applyBorder="1" applyAlignment="1">
      <alignment vertical="center"/>
    </xf>
    <xf numFmtId="165" fontId="24" fillId="0" borderId="4" xfId="0" applyFont="1" applyBorder="1" applyAlignment="1">
      <alignment horizontal="center" vertical="center" wrapText="1"/>
    </xf>
    <xf numFmtId="165" fontId="24" fillId="0" borderId="3" xfId="0" applyFont="1" applyBorder="1" applyAlignment="1">
      <alignment horizontal="center" vertical="center"/>
    </xf>
    <xf numFmtId="165" fontId="6" fillId="0" borderId="69" xfId="0" quotePrefix="1" applyFont="1" applyBorder="1" applyAlignment="1">
      <alignment horizontal="center" vertical="center"/>
    </xf>
    <xf numFmtId="165" fontId="6" fillId="0" borderId="56" xfId="0" quotePrefix="1" applyFont="1" applyBorder="1" applyAlignment="1">
      <alignment horizontal="center" vertical="center"/>
    </xf>
    <xf numFmtId="165" fontId="6" fillId="0" borderId="68" xfId="0" quotePrefix="1" applyFont="1" applyBorder="1" applyAlignment="1">
      <alignment horizontal="center" vertical="center"/>
    </xf>
    <xf numFmtId="165" fontId="6" fillId="0" borderId="55" xfId="0" quotePrefix="1" applyFont="1" applyBorder="1" applyAlignment="1">
      <alignment horizontal="center" vertical="center"/>
    </xf>
    <xf numFmtId="165" fontId="6" fillId="0" borderId="61" xfId="0" quotePrefix="1" applyFont="1" applyBorder="1" applyAlignment="1">
      <alignment horizontal="center" vertical="center" wrapText="1"/>
    </xf>
    <xf numFmtId="165" fontId="6" fillId="0" borderId="54" xfId="0" quotePrefix="1" applyFont="1" applyBorder="1" applyAlignment="1">
      <alignment horizontal="center" vertical="center"/>
    </xf>
    <xf numFmtId="165" fontId="6" fillId="0" borderId="61" xfId="0" quotePrefix="1" applyFont="1" applyBorder="1" applyAlignment="1">
      <alignment horizontal="center" vertical="center"/>
    </xf>
    <xf numFmtId="1" fontId="9" fillId="0" borderId="61" xfId="0" applyNumberFormat="1" applyFont="1" applyBorder="1" applyAlignment="1">
      <alignment horizontal="center" vertical="center"/>
    </xf>
    <xf numFmtId="1" fontId="9" fillId="0" borderId="54" xfId="0" applyNumberFormat="1" applyFont="1" applyBorder="1" applyAlignment="1">
      <alignment horizontal="center" vertical="center"/>
    </xf>
    <xf numFmtId="165" fontId="26" fillId="0" borderId="2" xfId="0" quotePrefix="1" applyFont="1" applyBorder="1" applyAlignment="1">
      <alignment horizontal="center" vertical="center" wrapText="1"/>
    </xf>
    <xf numFmtId="165" fontId="26" fillId="0" borderId="2" xfId="0" quotePrefix="1" applyFont="1" applyBorder="1" applyAlignment="1" applyProtection="1">
      <alignment horizontal="center" vertical="center" wrapText="1"/>
      <protection locked="0"/>
    </xf>
    <xf numFmtId="165" fontId="26" fillId="0" borderId="2" xfId="0" applyFont="1" applyBorder="1" applyAlignment="1">
      <alignment horizontal="center" vertical="center" wrapText="1"/>
    </xf>
    <xf numFmtId="165" fontId="9" fillId="0" borderId="2" xfId="0" applyFont="1" applyBorder="1" applyAlignment="1" applyProtection="1">
      <alignment horizontal="center" vertical="center" wrapText="1"/>
      <protection locked="0"/>
    </xf>
    <xf numFmtId="165" fontId="3" fillId="0" borderId="2" xfId="0" applyFont="1" applyBorder="1" applyAlignment="1" applyProtection="1">
      <alignment horizontal="right" vertical="center" wrapText="1"/>
      <protection locked="0"/>
    </xf>
    <xf numFmtId="1" fontId="9" fillId="0" borderId="0" xfId="0" applyNumberFormat="1" applyFont="1" applyBorder="1" applyAlignment="1">
      <alignment horizontal="center" vertical="center"/>
    </xf>
    <xf numFmtId="165" fontId="9" fillId="0" borderId="61" xfId="0" applyFont="1" applyBorder="1" applyAlignment="1">
      <alignment horizontal="left" vertical="center" wrapText="1"/>
    </xf>
    <xf numFmtId="165" fontId="9" fillId="0" borderId="54" xfId="0" applyFont="1" applyBorder="1" applyAlignment="1">
      <alignment horizontal="left" vertical="center" wrapText="1"/>
    </xf>
    <xf numFmtId="1" fontId="9" fillId="0" borderId="61" xfId="0" applyNumberFormat="1" applyFont="1" applyBorder="1" applyAlignment="1">
      <alignment horizontal="left" vertical="center"/>
    </xf>
    <xf numFmtId="1" fontId="9" fillId="0" borderId="66" xfId="0" applyNumberFormat="1" applyFont="1" applyBorder="1" applyAlignment="1">
      <alignment horizontal="left" vertical="center"/>
    </xf>
    <xf numFmtId="165" fontId="9" fillId="0" borderId="61" xfId="0" quotePrefix="1" applyFont="1" applyBorder="1" applyAlignment="1">
      <alignment horizontal="left" vertical="center" wrapText="1"/>
    </xf>
    <xf numFmtId="165" fontId="9" fillId="0" borderId="54" xfId="0" quotePrefix="1" applyFont="1" applyBorder="1" applyAlignment="1">
      <alignment horizontal="left" vertical="center" wrapText="1"/>
    </xf>
    <xf numFmtId="1" fontId="9" fillId="0" borderId="54" xfId="0" applyNumberFormat="1" applyFont="1" applyBorder="1" applyAlignment="1">
      <alignment horizontal="left" vertical="center"/>
    </xf>
    <xf numFmtId="165" fontId="1" fillId="0" borderId="0" xfId="0" quotePrefix="1" applyFont="1" applyBorder="1" applyAlignment="1">
      <alignment horizontal="center" vertical="center" wrapText="1"/>
    </xf>
    <xf numFmtId="165" fontId="1" fillId="0" borderId="0" xfId="0" quotePrefix="1" applyFont="1" applyBorder="1" applyAlignment="1" applyProtection="1">
      <alignment horizontal="center" vertical="center" wrapText="1"/>
      <protection locked="0"/>
    </xf>
    <xf numFmtId="165" fontId="3" fillId="0" borderId="0" xfId="0" applyFont="1" applyBorder="1" applyAlignment="1" applyProtection="1">
      <alignment horizontal="center" vertical="center" wrapText="1"/>
      <protection locked="0"/>
    </xf>
    <xf numFmtId="165" fontId="4" fillId="0" borderId="0" xfId="0" quotePrefix="1" applyFont="1" applyBorder="1" applyAlignment="1">
      <alignment horizontal="center" vertical="center" wrapText="1"/>
    </xf>
    <xf numFmtId="165" fontId="5" fillId="0" borderId="0" xfId="0" quotePrefix="1" applyFont="1" applyBorder="1" applyAlignment="1">
      <alignment horizontal="center" vertical="center" wrapText="1"/>
    </xf>
    <xf numFmtId="165" fontId="9" fillId="0" borderId="0" xfId="0" applyFont="1" applyBorder="1" applyAlignment="1">
      <alignment horizontal="left" vertical="center" wrapText="1"/>
    </xf>
    <xf numFmtId="165" fontId="9" fillId="0" borderId="0" xfId="0" quotePrefix="1" applyFont="1" applyBorder="1" applyAlignment="1">
      <alignment horizontal="left" vertical="center" wrapText="1"/>
    </xf>
    <xf numFmtId="165" fontId="9" fillId="0" borderId="0" xfId="0" quotePrefix="1" applyFont="1" applyBorder="1" applyAlignment="1">
      <alignment horizontal="right" vertical="center" wrapText="1"/>
    </xf>
    <xf numFmtId="165" fontId="5" fillId="0" borderId="0" xfId="0" quotePrefix="1" applyFont="1" applyBorder="1" applyAlignment="1">
      <alignment horizontal="left" vertical="center" wrapText="1"/>
    </xf>
    <xf numFmtId="1" fontId="19" fillId="0" borderId="0" xfId="0" applyNumberFormat="1" applyFont="1" applyBorder="1" applyAlignment="1">
      <alignment horizontal="center" vertical="center"/>
    </xf>
    <xf numFmtId="165" fontId="5" fillId="0" borderId="0" xfId="0" applyFont="1" applyFill="1" applyBorder="1" applyAlignment="1">
      <alignment horizontal="left" vertical="center" wrapText="1"/>
    </xf>
    <xf numFmtId="165" fontId="5" fillId="0" borderId="0" xfId="0" quotePrefix="1" applyFont="1" applyFill="1" applyBorder="1" applyAlignment="1">
      <alignment horizontal="right" vertical="center" wrapText="1"/>
    </xf>
    <xf numFmtId="165" fontId="5" fillId="0" borderId="0" xfId="0" quotePrefix="1" applyFont="1" applyFill="1" applyBorder="1" applyAlignment="1">
      <alignment horizontal="left" vertical="center" wrapText="1"/>
    </xf>
    <xf numFmtId="165" fontId="5" fillId="0" borderId="0" xfId="0" applyFont="1" applyFill="1" applyBorder="1" applyAlignment="1">
      <alignment horizontal="right" vertical="center" wrapText="1"/>
    </xf>
    <xf numFmtId="165" fontId="20" fillId="0" borderId="2" xfId="0" applyFont="1" applyBorder="1" applyAlignment="1" applyProtection="1">
      <alignment horizontal="right" vertical="center" wrapText="1"/>
      <protection locked="0"/>
    </xf>
    <xf numFmtId="165" fontId="16" fillId="4" borderId="2" xfId="0" applyFont="1" applyFill="1" applyBorder="1" applyAlignment="1">
      <alignment horizontal="center" vertical="top"/>
    </xf>
    <xf numFmtId="165" fontId="0" fillId="4" borderId="2" xfId="0" applyFill="1" applyBorder="1" applyAlignment="1">
      <alignment horizontal="center" vertical="center" wrapText="1"/>
    </xf>
    <xf numFmtId="2" fontId="16" fillId="4" borderId="2" xfId="0" applyNumberFormat="1" applyFont="1" applyFill="1" applyBorder="1" applyAlignment="1">
      <alignment horizontal="center" vertical="center"/>
    </xf>
    <xf numFmtId="2" fontId="16" fillId="4" borderId="4" xfId="0" applyNumberFormat="1" applyFont="1" applyFill="1" applyBorder="1" applyAlignment="1">
      <alignment horizontal="center" vertical="center"/>
    </xf>
    <xf numFmtId="2" fontId="16" fillId="4" borderId="3" xfId="0" applyNumberFormat="1" applyFont="1" applyFill="1" applyBorder="1" applyAlignment="1">
      <alignment horizontal="center" vertical="center"/>
    </xf>
    <xf numFmtId="2" fontId="16" fillId="4" borderId="6" xfId="0" applyNumberFormat="1" applyFont="1" applyFill="1" applyBorder="1" applyAlignment="1">
      <alignment horizontal="center" vertical="center"/>
    </xf>
    <xf numFmtId="165" fontId="19" fillId="4" borderId="4" xfId="0" applyFont="1" applyFill="1" applyBorder="1" applyAlignment="1">
      <alignment horizontal="center" vertical="top"/>
    </xf>
    <xf numFmtId="165" fontId="19" fillId="4" borderId="6" xfId="0" applyFont="1" applyFill="1" applyBorder="1" applyAlignment="1">
      <alignment horizontal="center" vertical="top"/>
    </xf>
    <xf numFmtId="165" fontId="19" fillId="4" borderId="4" xfId="0" applyFont="1" applyFill="1" applyBorder="1" applyAlignment="1">
      <alignment horizontal="center" vertical="top" wrapText="1"/>
    </xf>
    <xf numFmtId="165" fontId="19" fillId="4" borderId="6" xfId="0" applyFont="1" applyFill="1" applyBorder="1" applyAlignment="1">
      <alignment horizontal="center" vertical="top" wrapText="1"/>
    </xf>
    <xf numFmtId="165" fontId="19" fillId="4" borderId="3" xfId="0" applyFont="1" applyFill="1" applyBorder="1" applyAlignment="1">
      <alignment horizontal="center" vertical="top" wrapText="1"/>
    </xf>
    <xf numFmtId="1" fontId="19" fillId="4" borderId="2" xfId="0" applyNumberFormat="1" applyFont="1" applyFill="1" applyBorder="1" applyAlignment="1">
      <alignment horizontal="center" vertical="center"/>
    </xf>
    <xf numFmtId="164" fontId="0" fillId="4" borderId="2" xfId="0" applyNumberFormat="1" applyFill="1" applyBorder="1" applyAlignment="1">
      <alignment horizontal="center" vertical="center" wrapText="1"/>
    </xf>
    <xf numFmtId="1" fontId="16" fillId="4" borderId="4" xfId="0" applyNumberFormat="1" applyFont="1" applyFill="1" applyBorder="1" applyAlignment="1">
      <alignment horizontal="center" vertical="center"/>
    </xf>
    <xf numFmtId="1" fontId="16" fillId="4" borderId="3" xfId="0" applyNumberFormat="1" applyFont="1" applyFill="1" applyBorder="1" applyAlignment="1">
      <alignment horizontal="center" vertical="center"/>
    </xf>
    <xf numFmtId="1" fontId="16" fillId="4" borderId="6" xfId="0" applyNumberFormat="1" applyFont="1" applyFill="1" applyBorder="1" applyAlignment="1">
      <alignment horizontal="center" vertical="center"/>
    </xf>
  </cellXfs>
  <cellStyles count="47">
    <cellStyle name="Normal" xfId="0" builtinId="0"/>
    <cellStyle name="Normal 10" xfId="9"/>
    <cellStyle name="Normal 11" xfId="10"/>
    <cellStyle name="Normal 12" xfId="11"/>
    <cellStyle name="Normal 13" xfId="12"/>
    <cellStyle name="Normal 14" xfId="13"/>
    <cellStyle name="Normal 15" xfId="14"/>
    <cellStyle name="Normal 16" xfId="15"/>
    <cellStyle name="Normal 17" xfId="16"/>
    <cellStyle name="Normal 18" xfId="17"/>
    <cellStyle name="Normal 19" xfId="18"/>
    <cellStyle name="Normal 2" xfId="1"/>
    <cellStyle name="Normal 2 2" xfId="26"/>
    <cellStyle name="Normal 20" xfId="19"/>
    <cellStyle name="Normal 21" xfId="20"/>
    <cellStyle name="Normal 22" xfId="21"/>
    <cellStyle name="Normal 23" xfId="22"/>
    <cellStyle name="Normal 24" xfId="23"/>
    <cellStyle name="Normal 25" xfId="24"/>
    <cellStyle name="Normal 26" xfId="25"/>
    <cellStyle name="Normal 27" xfId="27"/>
    <cellStyle name="Normal 28" xfId="28"/>
    <cellStyle name="Normal 29" xfId="29"/>
    <cellStyle name="Normal 3" xfId="2"/>
    <cellStyle name="Normal 30" xfId="30"/>
    <cellStyle name="Normal 31" xfId="31"/>
    <cellStyle name="Normal 32" xfId="32"/>
    <cellStyle name="Normal 33" xfId="33"/>
    <cellStyle name="Normal 34" xfId="34"/>
    <cellStyle name="Normal 35" xfId="35"/>
    <cellStyle name="Normal 36" xfId="36"/>
    <cellStyle name="Normal 37" xfId="37"/>
    <cellStyle name="Normal 38" xfId="38"/>
    <cellStyle name="Normal 39" xfId="39"/>
    <cellStyle name="Normal 4" xfId="3"/>
    <cellStyle name="Normal 40" xfId="40"/>
    <cellStyle name="Normal 41" xfId="41"/>
    <cellStyle name="Normal 42" xfId="42"/>
    <cellStyle name="Normal 43" xfId="43"/>
    <cellStyle name="Normal 44" xfId="44"/>
    <cellStyle name="Normal 45" xfId="45"/>
    <cellStyle name="Normal 46" xfId="46"/>
    <cellStyle name="Normal 5" xfId="4"/>
    <cellStyle name="Normal 6" xfId="5"/>
    <cellStyle name="Normal 7" xfId="6"/>
    <cellStyle name="Normal 8" xfId="7"/>
    <cellStyle name="Normal 9" xfId="8"/>
  </cellStyles>
  <dxfs count="0"/>
  <tableStyles count="0" defaultTableStyle="TableStyleMedium2" defaultPivotStyle="PivotStyleMedium9"/>
  <colors>
    <mruColors>
      <color rgb="FF00FF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46</xdr:row>
      <xdr:rowOff>0</xdr:rowOff>
    </xdr:from>
    <xdr:ext cx="66675" cy="171450"/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4133850" y="17554575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66675" cy="171450"/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133850" y="17554575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66675" cy="171450"/>
    <xdr:sp macro="" textlink="">
      <xdr:nvSpPr>
        <xdr:cNvPr id="4" name="Text Box 2"/>
        <xdr:cNvSpPr txBox="1">
          <a:spLocks noChangeArrowheads="1"/>
        </xdr:cNvSpPr>
      </xdr:nvSpPr>
      <xdr:spPr bwMode="auto">
        <a:xfrm>
          <a:off x="4133850" y="32518350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66675" cy="171450"/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4133850" y="32518350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80</xdr:row>
      <xdr:rowOff>0</xdr:rowOff>
    </xdr:from>
    <xdr:ext cx="66675" cy="171450"/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9753600" y="24361140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66675" cy="171450"/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9753600" y="24361140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123</xdr:row>
      <xdr:rowOff>0</xdr:rowOff>
    </xdr:from>
    <xdr:ext cx="66675" cy="171450"/>
    <xdr:sp macro="" textlink="">
      <xdr:nvSpPr>
        <xdr:cNvPr id="4" name="Text Box 2"/>
        <xdr:cNvSpPr txBox="1">
          <a:spLocks noChangeArrowheads="1"/>
        </xdr:cNvSpPr>
      </xdr:nvSpPr>
      <xdr:spPr bwMode="auto">
        <a:xfrm>
          <a:off x="9753600" y="33741360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123</xdr:row>
      <xdr:rowOff>0</xdr:rowOff>
    </xdr:from>
    <xdr:ext cx="66675" cy="171450"/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9753600" y="33741360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46</xdr:row>
      <xdr:rowOff>0</xdr:rowOff>
    </xdr:from>
    <xdr:ext cx="66675" cy="171450"/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4000500" y="17668875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46</xdr:row>
      <xdr:rowOff>0</xdr:rowOff>
    </xdr:from>
    <xdr:ext cx="66675" cy="171450"/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000500" y="17668875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66675" cy="171450"/>
    <xdr:sp macro="" textlink="">
      <xdr:nvSpPr>
        <xdr:cNvPr id="4" name="Text Box 2"/>
        <xdr:cNvSpPr txBox="1">
          <a:spLocks noChangeArrowheads="1"/>
        </xdr:cNvSpPr>
      </xdr:nvSpPr>
      <xdr:spPr bwMode="auto">
        <a:xfrm>
          <a:off x="4000500" y="32823150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66675" cy="171450"/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4000500" y="32823150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303</xdr:col>
      <xdr:colOff>0</xdr:colOff>
      <xdr:row>42</xdr:row>
      <xdr:rowOff>0</xdr:rowOff>
    </xdr:from>
    <xdr:to>
      <xdr:col>303</xdr:col>
      <xdr:colOff>66675</xdr:colOff>
      <xdr:row>44</xdr:row>
      <xdr:rowOff>176985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165080" y="17518380"/>
          <a:ext cx="66675" cy="513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303</xdr:col>
      <xdr:colOff>0</xdr:colOff>
      <xdr:row>42</xdr:row>
      <xdr:rowOff>0</xdr:rowOff>
    </xdr:from>
    <xdr:to>
      <xdr:col>303</xdr:col>
      <xdr:colOff>66675</xdr:colOff>
      <xdr:row>42</xdr:row>
      <xdr:rowOff>177800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0165080" y="17518380"/>
          <a:ext cx="66675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303</xdr:col>
      <xdr:colOff>0</xdr:colOff>
      <xdr:row>42</xdr:row>
      <xdr:rowOff>0</xdr:rowOff>
    </xdr:from>
    <xdr:to>
      <xdr:col>303</xdr:col>
      <xdr:colOff>66675</xdr:colOff>
      <xdr:row>42</xdr:row>
      <xdr:rowOff>152400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0165080" y="17518380"/>
          <a:ext cx="666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303</xdr:col>
      <xdr:colOff>0</xdr:colOff>
      <xdr:row>42</xdr:row>
      <xdr:rowOff>0</xdr:rowOff>
    </xdr:from>
    <xdr:to>
      <xdr:col>303</xdr:col>
      <xdr:colOff>66675</xdr:colOff>
      <xdr:row>44</xdr:row>
      <xdr:rowOff>176985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10165080" y="17518380"/>
          <a:ext cx="66675" cy="513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303</xdr:col>
      <xdr:colOff>0</xdr:colOff>
      <xdr:row>42</xdr:row>
      <xdr:rowOff>0</xdr:rowOff>
    </xdr:from>
    <xdr:to>
      <xdr:col>303</xdr:col>
      <xdr:colOff>66675</xdr:colOff>
      <xdr:row>42</xdr:row>
      <xdr:rowOff>177800</xdr:rowOff>
    </xdr:to>
    <xdr:sp macro="" textlink="">
      <xdr:nvSpPr>
        <xdr:cNvPr id="6" name="Text Box 2"/>
        <xdr:cNvSpPr txBox="1">
          <a:spLocks noChangeArrowheads="1"/>
        </xdr:cNvSpPr>
      </xdr:nvSpPr>
      <xdr:spPr bwMode="auto">
        <a:xfrm>
          <a:off x="10165080" y="17518380"/>
          <a:ext cx="66675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303</xdr:col>
      <xdr:colOff>0</xdr:colOff>
      <xdr:row>42</xdr:row>
      <xdr:rowOff>0</xdr:rowOff>
    </xdr:from>
    <xdr:to>
      <xdr:col>303</xdr:col>
      <xdr:colOff>66675</xdr:colOff>
      <xdr:row>42</xdr:row>
      <xdr:rowOff>152400</xdr:rowOff>
    </xdr:to>
    <xdr:sp macro="" textlink="">
      <xdr:nvSpPr>
        <xdr:cNvPr id="7" name="Text Box 3"/>
        <xdr:cNvSpPr txBox="1">
          <a:spLocks noChangeArrowheads="1"/>
        </xdr:cNvSpPr>
      </xdr:nvSpPr>
      <xdr:spPr bwMode="auto">
        <a:xfrm>
          <a:off x="10165080" y="17518380"/>
          <a:ext cx="666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303</xdr:col>
      <xdr:colOff>0</xdr:colOff>
      <xdr:row>42</xdr:row>
      <xdr:rowOff>0</xdr:rowOff>
    </xdr:from>
    <xdr:ext cx="66675" cy="171450"/>
    <xdr:sp macro="" textlink="">
      <xdr:nvSpPr>
        <xdr:cNvPr id="8" name="Text Box 2"/>
        <xdr:cNvSpPr txBox="1">
          <a:spLocks noChangeArrowheads="1"/>
        </xdr:cNvSpPr>
      </xdr:nvSpPr>
      <xdr:spPr bwMode="auto">
        <a:xfrm>
          <a:off x="10789920" y="17518380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303</xdr:col>
      <xdr:colOff>0</xdr:colOff>
      <xdr:row>42</xdr:row>
      <xdr:rowOff>0</xdr:rowOff>
    </xdr:from>
    <xdr:ext cx="66675" cy="171450"/>
    <xdr:sp macro="" textlink="">
      <xdr:nvSpPr>
        <xdr:cNvPr id="9" name="Text Box 2"/>
        <xdr:cNvSpPr txBox="1">
          <a:spLocks noChangeArrowheads="1"/>
        </xdr:cNvSpPr>
      </xdr:nvSpPr>
      <xdr:spPr bwMode="auto">
        <a:xfrm>
          <a:off x="10789920" y="17518380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1914509</xdr:colOff>
      <xdr:row>117</xdr:row>
      <xdr:rowOff>106150</xdr:rowOff>
    </xdr:from>
    <xdr:ext cx="5844037" cy="937629"/>
    <xdr:sp macro="" textlink="">
      <xdr:nvSpPr>
        <xdr:cNvPr id="10" name="Rectangle 9"/>
        <xdr:cNvSpPr/>
      </xdr:nvSpPr>
      <xdr:spPr>
        <a:xfrm>
          <a:off x="2882249" y="40027330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5</xdr:col>
      <xdr:colOff>443346</xdr:colOff>
      <xdr:row>125</xdr:row>
      <xdr:rowOff>41564</xdr:rowOff>
    </xdr:from>
    <xdr:to>
      <xdr:col>7</xdr:col>
      <xdr:colOff>415636</xdr:colOff>
      <xdr:row>137</xdr:row>
      <xdr:rowOff>69273</xdr:rowOff>
    </xdr:to>
    <xdr:sp macro="" textlink="">
      <xdr:nvSpPr>
        <xdr:cNvPr id="11" name="Down Arrow 10"/>
        <xdr:cNvSpPr/>
      </xdr:nvSpPr>
      <xdr:spPr>
        <a:xfrm>
          <a:off x="5266806" y="41425784"/>
          <a:ext cx="1275310" cy="222226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12</xdr:col>
      <xdr:colOff>1914509</xdr:colOff>
      <xdr:row>117</xdr:row>
      <xdr:rowOff>106150</xdr:rowOff>
    </xdr:from>
    <xdr:ext cx="5844037" cy="937629"/>
    <xdr:sp macro="" textlink="">
      <xdr:nvSpPr>
        <xdr:cNvPr id="12" name="Rectangle 11"/>
        <xdr:cNvSpPr/>
      </xdr:nvSpPr>
      <xdr:spPr>
        <a:xfrm>
          <a:off x="2883338" y="39947864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307</xdr:col>
      <xdr:colOff>205221</xdr:colOff>
      <xdr:row>125</xdr:row>
      <xdr:rowOff>172533</xdr:rowOff>
    </xdr:from>
    <xdr:to>
      <xdr:col>309</xdr:col>
      <xdr:colOff>177511</xdr:colOff>
      <xdr:row>138</xdr:row>
      <xdr:rowOff>9742</xdr:rowOff>
    </xdr:to>
    <xdr:sp macro="" textlink="">
      <xdr:nvSpPr>
        <xdr:cNvPr id="13" name="Down Arrow 12"/>
        <xdr:cNvSpPr/>
      </xdr:nvSpPr>
      <xdr:spPr>
        <a:xfrm>
          <a:off x="264321565" y="41856314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312</xdr:col>
      <xdr:colOff>1914509</xdr:colOff>
      <xdr:row>117</xdr:row>
      <xdr:rowOff>106150</xdr:rowOff>
    </xdr:from>
    <xdr:ext cx="5844037" cy="937629"/>
    <xdr:sp macro="" textlink="">
      <xdr:nvSpPr>
        <xdr:cNvPr id="14" name="Rectangle 13"/>
        <xdr:cNvSpPr/>
      </xdr:nvSpPr>
      <xdr:spPr>
        <a:xfrm>
          <a:off x="2883338" y="39947864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316</xdr:col>
      <xdr:colOff>574315</xdr:colOff>
      <xdr:row>125</xdr:row>
      <xdr:rowOff>148720</xdr:rowOff>
    </xdr:from>
    <xdr:to>
      <xdr:col>318</xdr:col>
      <xdr:colOff>546605</xdr:colOff>
      <xdr:row>137</xdr:row>
      <xdr:rowOff>176429</xdr:rowOff>
    </xdr:to>
    <xdr:sp macro="" textlink="">
      <xdr:nvSpPr>
        <xdr:cNvPr id="15" name="Down Arrow 14"/>
        <xdr:cNvSpPr/>
      </xdr:nvSpPr>
      <xdr:spPr>
        <a:xfrm>
          <a:off x="272405909" y="41832501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322</xdr:col>
      <xdr:colOff>1914509</xdr:colOff>
      <xdr:row>117</xdr:row>
      <xdr:rowOff>106150</xdr:rowOff>
    </xdr:from>
    <xdr:ext cx="5844037" cy="937629"/>
    <xdr:sp macro="" textlink="">
      <xdr:nvSpPr>
        <xdr:cNvPr id="16" name="Rectangle 15"/>
        <xdr:cNvSpPr/>
      </xdr:nvSpPr>
      <xdr:spPr>
        <a:xfrm>
          <a:off x="2883338" y="39947864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325</xdr:col>
      <xdr:colOff>443346</xdr:colOff>
      <xdr:row>125</xdr:row>
      <xdr:rowOff>41564</xdr:rowOff>
    </xdr:from>
    <xdr:to>
      <xdr:col>327</xdr:col>
      <xdr:colOff>415636</xdr:colOff>
      <xdr:row>137</xdr:row>
      <xdr:rowOff>69273</xdr:rowOff>
    </xdr:to>
    <xdr:sp macro="" textlink="">
      <xdr:nvSpPr>
        <xdr:cNvPr id="17" name="Down Arrow 16"/>
        <xdr:cNvSpPr/>
      </xdr:nvSpPr>
      <xdr:spPr>
        <a:xfrm>
          <a:off x="5265717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12</xdr:col>
      <xdr:colOff>1914509</xdr:colOff>
      <xdr:row>117</xdr:row>
      <xdr:rowOff>106150</xdr:rowOff>
    </xdr:from>
    <xdr:ext cx="5844037" cy="937629"/>
    <xdr:sp macro="" textlink="">
      <xdr:nvSpPr>
        <xdr:cNvPr id="18" name="Rectangle 17"/>
        <xdr:cNvSpPr/>
      </xdr:nvSpPr>
      <xdr:spPr>
        <a:xfrm>
          <a:off x="2883338" y="39947864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307</xdr:col>
      <xdr:colOff>193315</xdr:colOff>
      <xdr:row>125</xdr:row>
      <xdr:rowOff>113001</xdr:rowOff>
    </xdr:from>
    <xdr:to>
      <xdr:col>309</xdr:col>
      <xdr:colOff>165605</xdr:colOff>
      <xdr:row>137</xdr:row>
      <xdr:rowOff>140710</xdr:rowOff>
    </xdr:to>
    <xdr:sp macro="" textlink="">
      <xdr:nvSpPr>
        <xdr:cNvPr id="19" name="Down Arrow 18"/>
        <xdr:cNvSpPr/>
      </xdr:nvSpPr>
      <xdr:spPr>
        <a:xfrm>
          <a:off x="264309659" y="41796782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12</xdr:col>
      <xdr:colOff>1914509</xdr:colOff>
      <xdr:row>117</xdr:row>
      <xdr:rowOff>106150</xdr:rowOff>
    </xdr:from>
    <xdr:ext cx="5844037" cy="937629"/>
    <xdr:sp macro="" textlink="">
      <xdr:nvSpPr>
        <xdr:cNvPr id="20" name="Rectangle 19"/>
        <xdr:cNvSpPr/>
      </xdr:nvSpPr>
      <xdr:spPr>
        <a:xfrm>
          <a:off x="2883338" y="39947864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307</xdr:col>
      <xdr:colOff>145690</xdr:colOff>
      <xdr:row>125</xdr:row>
      <xdr:rowOff>184439</xdr:rowOff>
    </xdr:from>
    <xdr:to>
      <xdr:col>309</xdr:col>
      <xdr:colOff>117980</xdr:colOff>
      <xdr:row>138</xdr:row>
      <xdr:rowOff>21648</xdr:rowOff>
    </xdr:to>
    <xdr:sp macro="" textlink="">
      <xdr:nvSpPr>
        <xdr:cNvPr id="21" name="Down Arrow 20"/>
        <xdr:cNvSpPr/>
      </xdr:nvSpPr>
      <xdr:spPr>
        <a:xfrm>
          <a:off x="264262034" y="41868220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12</xdr:col>
      <xdr:colOff>1914509</xdr:colOff>
      <xdr:row>117</xdr:row>
      <xdr:rowOff>106150</xdr:rowOff>
    </xdr:from>
    <xdr:ext cx="5844037" cy="937629"/>
    <xdr:sp macro="" textlink="">
      <xdr:nvSpPr>
        <xdr:cNvPr id="22" name="Rectangle 21"/>
        <xdr:cNvSpPr/>
      </xdr:nvSpPr>
      <xdr:spPr>
        <a:xfrm>
          <a:off x="2883338" y="39947864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307</xdr:col>
      <xdr:colOff>145689</xdr:colOff>
      <xdr:row>125</xdr:row>
      <xdr:rowOff>113001</xdr:rowOff>
    </xdr:from>
    <xdr:to>
      <xdr:col>309</xdr:col>
      <xdr:colOff>117979</xdr:colOff>
      <xdr:row>137</xdr:row>
      <xdr:rowOff>140710</xdr:rowOff>
    </xdr:to>
    <xdr:sp macro="" textlink="">
      <xdr:nvSpPr>
        <xdr:cNvPr id="23" name="Down Arrow 22"/>
        <xdr:cNvSpPr/>
      </xdr:nvSpPr>
      <xdr:spPr>
        <a:xfrm>
          <a:off x="264262033" y="41796782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12</xdr:col>
      <xdr:colOff>1914509</xdr:colOff>
      <xdr:row>117</xdr:row>
      <xdr:rowOff>106150</xdr:rowOff>
    </xdr:from>
    <xdr:ext cx="5844037" cy="937629"/>
    <xdr:sp macro="" textlink="">
      <xdr:nvSpPr>
        <xdr:cNvPr id="24" name="Rectangle 23"/>
        <xdr:cNvSpPr/>
      </xdr:nvSpPr>
      <xdr:spPr>
        <a:xfrm>
          <a:off x="2883338" y="39947864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307</xdr:col>
      <xdr:colOff>157596</xdr:colOff>
      <xdr:row>125</xdr:row>
      <xdr:rowOff>124908</xdr:rowOff>
    </xdr:from>
    <xdr:to>
      <xdr:col>309</xdr:col>
      <xdr:colOff>129886</xdr:colOff>
      <xdr:row>137</xdr:row>
      <xdr:rowOff>152617</xdr:rowOff>
    </xdr:to>
    <xdr:sp macro="" textlink="">
      <xdr:nvSpPr>
        <xdr:cNvPr id="25" name="Down Arrow 24"/>
        <xdr:cNvSpPr/>
      </xdr:nvSpPr>
      <xdr:spPr>
        <a:xfrm>
          <a:off x="264273940" y="41808689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12</xdr:col>
      <xdr:colOff>1914509</xdr:colOff>
      <xdr:row>117</xdr:row>
      <xdr:rowOff>106150</xdr:rowOff>
    </xdr:from>
    <xdr:ext cx="5844037" cy="937629"/>
    <xdr:sp macro="" textlink="">
      <xdr:nvSpPr>
        <xdr:cNvPr id="26" name="Rectangle 25"/>
        <xdr:cNvSpPr/>
      </xdr:nvSpPr>
      <xdr:spPr>
        <a:xfrm>
          <a:off x="2883338" y="39947864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307</xdr:col>
      <xdr:colOff>193315</xdr:colOff>
      <xdr:row>125</xdr:row>
      <xdr:rowOff>148721</xdr:rowOff>
    </xdr:from>
    <xdr:to>
      <xdr:col>309</xdr:col>
      <xdr:colOff>165605</xdr:colOff>
      <xdr:row>137</xdr:row>
      <xdr:rowOff>176430</xdr:rowOff>
    </xdr:to>
    <xdr:sp macro="" textlink="">
      <xdr:nvSpPr>
        <xdr:cNvPr id="27" name="Down Arrow 26"/>
        <xdr:cNvSpPr/>
      </xdr:nvSpPr>
      <xdr:spPr>
        <a:xfrm>
          <a:off x="264309659" y="41832502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12</xdr:col>
      <xdr:colOff>1914509</xdr:colOff>
      <xdr:row>117</xdr:row>
      <xdr:rowOff>106150</xdr:rowOff>
    </xdr:from>
    <xdr:ext cx="5844037" cy="937629"/>
    <xdr:sp macro="" textlink="">
      <xdr:nvSpPr>
        <xdr:cNvPr id="28" name="Rectangle 27"/>
        <xdr:cNvSpPr/>
      </xdr:nvSpPr>
      <xdr:spPr>
        <a:xfrm>
          <a:off x="2883338" y="39947864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307</xdr:col>
      <xdr:colOff>205221</xdr:colOff>
      <xdr:row>125</xdr:row>
      <xdr:rowOff>148721</xdr:rowOff>
    </xdr:from>
    <xdr:to>
      <xdr:col>309</xdr:col>
      <xdr:colOff>177511</xdr:colOff>
      <xdr:row>137</xdr:row>
      <xdr:rowOff>176430</xdr:rowOff>
    </xdr:to>
    <xdr:sp macro="" textlink="">
      <xdr:nvSpPr>
        <xdr:cNvPr id="29" name="Down Arrow 28"/>
        <xdr:cNvSpPr/>
      </xdr:nvSpPr>
      <xdr:spPr>
        <a:xfrm>
          <a:off x="264321565" y="41832502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12</xdr:col>
      <xdr:colOff>1914509</xdr:colOff>
      <xdr:row>117</xdr:row>
      <xdr:rowOff>106150</xdr:rowOff>
    </xdr:from>
    <xdr:ext cx="5844037" cy="937629"/>
    <xdr:sp macro="" textlink="">
      <xdr:nvSpPr>
        <xdr:cNvPr id="30" name="Rectangle 29"/>
        <xdr:cNvSpPr/>
      </xdr:nvSpPr>
      <xdr:spPr>
        <a:xfrm>
          <a:off x="2883338" y="39947864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296</xdr:col>
      <xdr:colOff>550503</xdr:colOff>
      <xdr:row>125</xdr:row>
      <xdr:rowOff>184439</xdr:rowOff>
    </xdr:from>
    <xdr:to>
      <xdr:col>298</xdr:col>
      <xdr:colOff>522793</xdr:colOff>
      <xdr:row>138</xdr:row>
      <xdr:rowOff>21648</xdr:rowOff>
    </xdr:to>
    <xdr:sp macro="" textlink="">
      <xdr:nvSpPr>
        <xdr:cNvPr id="31" name="Down Arrow 30"/>
        <xdr:cNvSpPr/>
      </xdr:nvSpPr>
      <xdr:spPr>
        <a:xfrm>
          <a:off x="255237097" y="41868220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286</xdr:col>
      <xdr:colOff>586221</xdr:colOff>
      <xdr:row>125</xdr:row>
      <xdr:rowOff>65376</xdr:rowOff>
    </xdr:from>
    <xdr:to>
      <xdr:col>288</xdr:col>
      <xdr:colOff>558511</xdr:colOff>
      <xdr:row>137</xdr:row>
      <xdr:rowOff>93085</xdr:rowOff>
    </xdr:to>
    <xdr:sp macro="" textlink="">
      <xdr:nvSpPr>
        <xdr:cNvPr id="32" name="Down Arrow 31"/>
        <xdr:cNvSpPr/>
      </xdr:nvSpPr>
      <xdr:spPr>
        <a:xfrm>
          <a:off x="246700315" y="41749157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276</xdr:col>
      <xdr:colOff>490971</xdr:colOff>
      <xdr:row>125</xdr:row>
      <xdr:rowOff>148720</xdr:rowOff>
    </xdr:from>
    <xdr:to>
      <xdr:col>278</xdr:col>
      <xdr:colOff>463261</xdr:colOff>
      <xdr:row>137</xdr:row>
      <xdr:rowOff>176429</xdr:rowOff>
    </xdr:to>
    <xdr:sp macro="" textlink="">
      <xdr:nvSpPr>
        <xdr:cNvPr id="33" name="Down Arrow 32"/>
        <xdr:cNvSpPr/>
      </xdr:nvSpPr>
      <xdr:spPr>
        <a:xfrm>
          <a:off x="238032565" y="41832501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266</xdr:col>
      <xdr:colOff>514783</xdr:colOff>
      <xdr:row>125</xdr:row>
      <xdr:rowOff>136814</xdr:rowOff>
    </xdr:from>
    <xdr:to>
      <xdr:col>268</xdr:col>
      <xdr:colOff>487073</xdr:colOff>
      <xdr:row>137</xdr:row>
      <xdr:rowOff>164523</xdr:rowOff>
    </xdr:to>
    <xdr:sp macro="" textlink="">
      <xdr:nvSpPr>
        <xdr:cNvPr id="34" name="Down Arrow 33"/>
        <xdr:cNvSpPr/>
      </xdr:nvSpPr>
      <xdr:spPr>
        <a:xfrm>
          <a:off x="229483877" y="41820595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256</xdr:col>
      <xdr:colOff>514783</xdr:colOff>
      <xdr:row>125</xdr:row>
      <xdr:rowOff>136814</xdr:rowOff>
    </xdr:from>
    <xdr:to>
      <xdr:col>258</xdr:col>
      <xdr:colOff>487073</xdr:colOff>
      <xdr:row>137</xdr:row>
      <xdr:rowOff>164523</xdr:rowOff>
    </xdr:to>
    <xdr:sp macro="" textlink="">
      <xdr:nvSpPr>
        <xdr:cNvPr id="35" name="Down Arrow 34"/>
        <xdr:cNvSpPr/>
      </xdr:nvSpPr>
      <xdr:spPr>
        <a:xfrm>
          <a:off x="220911377" y="41820595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246</xdr:col>
      <xdr:colOff>598127</xdr:colOff>
      <xdr:row>125</xdr:row>
      <xdr:rowOff>113001</xdr:rowOff>
    </xdr:from>
    <xdr:to>
      <xdr:col>248</xdr:col>
      <xdr:colOff>570417</xdr:colOff>
      <xdr:row>137</xdr:row>
      <xdr:rowOff>140710</xdr:rowOff>
    </xdr:to>
    <xdr:sp macro="" textlink="">
      <xdr:nvSpPr>
        <xdr:cNvPr id="36" name="Down Arrow 35"/>
        <xdr:cNvSpPr/>
      </xdr:nvSpPr>
      <xdr:spPr>
        <a:xfrm>
          <a:off x="212422221" y="41796782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236</xdr:col>
      <xdr:colOff>526690</xdr:colOff>
      <xdr:row>126</xdr:row>
      <xdr:rowOff>17751</xdr:rowOff>
    </xdr:from>
    <xdr:to>
      <xdr:col>238</xdr:col>
      <xdr:colOff>498980</xdr:colOff>
      <xdr:row>138</xdr:row>
      <xdr:rowOff>45460</xdr:rowOff>
    </xdr:to>
    <xdr:sp macro="" textlink="">
      <xdr:nvSpPr>
        <xdr:cNvPr id="37" name="Down Arrow 36"/>
        <xdr:cNvSpPr/>
      </xdr:nvSpPr>
      <xdr:spPr>
        <a:xfrm>
          <a:off x="203778284" y="41892032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226</xdr:col>
      <xdr:colOff>705284</xdr:colOff>
      <xdr:row>125</xdr:row>
      <xdr:rowOff>148720</xdr:rowOff>
    </xdr:from>
    <xdr:to>
      <xdr:col>228</xdr:col>
      <xdr:colOff>677574</xdr:colOff>
      <xdr:row>137</xdr:row>
      <xdr:rowOff>176429</xdr:rowOff>
    </xdr:to>
    <xdr:sp macro="" textlink="">
      <xdr:nvSpPr>
        <xdr:cNvPr id="38" name="Down Arrow 37"/>
        <xdr:cNvSpPr/>
      </xdr:nvSpPr>
      <xdr:spPr>
        <a:xfrm>
          <a:off x="195384378" y="41832501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216</xdr:col>
      <xdr:colOff>705283</xdr:colOff>
      <xdr:row>125</xdr:row>
      <xdr:rowOff>124908</xdr:rowOff>
    </xdr:from>
    <xdr:to>
      <xdr:col>218</xdr:col>
      <xdr:colOff>677573</xdr:colOff>
      <xdr:row>137</xdr:row>
      <xdr:rowOff>152617</xdr:rowOff>
    </xdr:to>
    <xdr:sp macro="" textlink="">
      <xdr:nvSpPr>
        <xdr:cNvPr id="39" name="Down Arrow 38"/>
        <xdr:cNvSpPr/>
      </xdr:nvSpPr>
      <xdr:spPr>
        <a:xfrm>
          <a:off x="186811877" y="41808689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206</xdr:col>
      <xdr:colOff>621940</xdr:colOff>
      <xdr:row>125</xdr:row>
      <xdr:rowOff>65376</xdr:rowOff>
    </xdr:from>
    <xdr:to>
      <xdr:col>208</xdr:col>
      <xdr:colOff>594230</xdr:colOff>
      <xdr:row>137</xdr:row>
      <xdr:rowOff>93085</xdr:rowOff>
    </xdr:to>
    <xdr:sp macro="" textlink="">
      <xdr:nvSpPr>
        <xdr:cNvPr id="40" name="Down Arrow 39"/>
        <xdr:cNvSpPr/>
      </xdr:nvSpPr>
      <xdr:spPr>
        <a:xfrm>
          <a:off x="178156034" y="41749157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196</xdr:col>
      <xdr:colOff>633846</xdr:colOff>
      <xdr:row>126</xdr:row>
      <xdr:rowOff>5846</xdr:rowOff>
    </xdr:from>
    <xdr:to>
      <xdr:col>198</xdr:col>
      <xdr:colOff>606136</xdr:colOff>
      <xdr:row>138</xdr:row>
      <xdr:rowOff>33555</xdr:rowOff>
    </xdr:to>
    <xdr:sp macro="" textlink="">
      <xdr:nvSpPr>
        <xdr:cNvPr id="41" name="Down Arrow 40"/>
        <xdr:cNvSpPr/>
      </xdr:nvSpPr>
      <xdr:spPr>
        <a:xfrm>
          <a:off x="169595440" y="41880127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186</xdr:col>
      <xdr:colOff>538596</xdr:colOff>
      <xdr:row>125</xdr:row>
      <xdr:rowOff>136814</xdr:rowOff>
    </xdr:from>
    <xdr:to>
      <xdr:col>188</xdr:col>
      <xdr:colOff>510886</xdr:colOff>
      <xdr:row>137</xdr:row>
      <xdr:rowOff>164523</xdr:rowOff>
    </xdr:to>
    <xdr:sp macro="" textlink="">
      <xdr:nvSpPr>
        <xdr:cNvPr id="42" name="Down Arrow 41"/>
        <xdr:cNvSpPr/>
      </xdr:nvSpPr>
      <xdr:spPr>
        <a:xfrm>
          <a:off x="160927690" y="41820595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176</xdr:col>
      <xdr:colOff>598127</xdr:colOff>
      <xdr:row>125</xdr:row>
      <xdr:rowOff>148720</xdr:rowOff>
    </xdr:from>
    <xdr:to>
      <xdr:col>178</xdr:col>
      <xdr:colOff>570417</xdr:colOff>
      <xdr:row>137</xdr:row>
      <xdr:rowOff>176429</xdr:rowOff>
    </xdr:to>
    <xdr:sp macro="" textlink="">
      <xdr:nvSpPr>
        <xdr:cNvPr id="43" name="Down Arrow 42"/>
        <xdr:cNvSpPr/>
      </xdr:nvSpPr>
      <xdr:spPr>
        <a:xfrm>
          <a:off x="152414721" y="41832501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166</xdr:col>
      <xdr:colOff>705283</xdr:colOff>
      <xdr:row>126</xdr:row>
      <xdr:rowOff>65376</xdr:rowOff>
    </xdr:from>
    <xdr:to>
      <xdr:col>168</xdr:col>
      <xdr:colOff>677573</xdr:colOff>
      <xdr:row>138</xdr:row>
      <xdr:rowOff>93085</xdr:rowOff>
    </xdr:to>
    <xdr:sp macro="" textlink="">
      <xdr:nvSpPr>
        <xdr:cNvPr id="44" name="Down Arrow 43"/>
        <xdr:cNvSpPr/>
      </xdr:nvSpPr>
      <xdr:spPr>
        <a:xfrm>
          <a:off x="143949377" y="41939657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156</xdr:col>
      <xdr:colOff>752909</xdr:colOff>
      <xdr:row>125</xdr:row>
      <xdr:rowOff>124908</xdr:rowOff>
    </xdr:from>
    <xdr:to>
      <xdr:col>158</xdr:col>
      <xdr:colOff>725199</xdr:colOff>
      <xdr:row>137</xdr:row>
      <xdr:rowOff>152617</xdr:rowOff>
    </xdr:to>
    <xdr:sp macro="" textlink="">
      <xdr:nvSpPr>
        <xdr:cNvPr id="45" name="Down Arrow 44"/>
        <xdr:cNvSpPr/>
      </xdr:nvSpPr>
      <xdr:spPr>
        <a:xfrm>
          <a:off x="135424503" y="41808689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146</xdr:col>
      <xdr:colOff>717189</xdr:colOff>
      <xdr:row>125</xdr:row>
      <xdr:rowOff>77282</xdr:rowOff>
    </xdr:from>
    <xdr:to>
      <xdr:col>148</xdr:col>
      <xdr:colOff>689479</xdr:colOff>
      <xdr:row>137</xdr:row>
      <xdr:rowOff>104991</xdr:rowOff>
    </xdr:to>
    <xdr:sp macro="" textlink="">
      <xdr:nvSpPr>
        <xdr:cNvPr id="46" name="Down Arrow 45"/>
        <xdr:cNvSpPr/>
      </xdr:nvSpPr>
      <xdr:spPr>
        <a:xfrm>
          <a:off x="126816283" y="41761063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136</xdr:col>
      <xdr:colOff>550502</xdr:colOff>
      <xdr:row>125</xdr:row>
      <xdr:rowOff>77283</xdr:rowOff>
    </xdr:from>
    <xdr:to>
      <xdr:col>138</xdr:col>
      <xdr:colOff>522792</xdr:colOff>
      <xdr:row>137</xdr:row>
      <xdr:rowOff>104992</xdr:rowOff>
    </xdr:to>
    <xdr:sp macro="" textlink="">
      <xdr:nvSpPr>
        <xdr:cNvPr id="47" name="Down Arrow 46"/>
        <xdr:cNvSpPr/>
      </xdr:nvSpPr>
      <xdr:spPr>
        <a:xfrm>
          <a:off x="118077096" y="41761064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126</xdr:col>
      <xdr:colOff>431440</xdr:colOff>
      <xdr:row>125</xdr:row>
      <xdr:rowOff>148720</xdr:rowOff>
    </xdr:from>
    <xdr:to>
      <xdr:col>128</xdr:col>
      <xdr:colOff>403730</xdr:colOff>
      <xdr:row>137</xdr:row>
      <xdr:rowOff>176429</xdr:rowOff>
    </xdr:to>
    <xdr:sp macro="" textlink="">
      <xdr:nvSpPr>
        <xdr:cNvPr id="48" name="Down Arrow 47"/>
        <xdr:cNvSpPr/>
      </xdr:nvSpPr>
      <xdr:spPr>
        <a:xfrm>
          <a:off x="109385534" y="41832501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116</xdr:col>
      <xdr:colOff>526690</xdr:colOff>
      <xdr:row>125</xdr:row>
      <xdr:rowOff>89189</xdr:rowOff>
    </xdr:from>
    <xdr:to>
      <xdr:col>118</xdr:col>
      <xdr:colOff>498980</xdr:colOff>
      <xdr:row>137</xdr:row>
      <xdr:rowOff>116898</xdr:rowOff>
    </xdr:to>
    <xdr:sp macro="" textlink="">
      <xdr:nvSpPr>
        <xdr:cNvPr id="49" name="Down Arrow 48"/>
        <xdr:cNvSpPr/>
      </xdr:nvSpPr>
      <xdr:spPr>
        <a:xfrm>
          <a:off x="100908284" y="41772970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106</xdr:col>
      <xdr:colOff>550502</xdr:colOff>
      <xdr:row>125</xdr:row>
      <xdr:rowOff>148721</xdr:rowOff>
    </xdr:from>
    <xdr:to>
      <xdr:col>108</xdr:col>
      <xdr:colOff>522792</xdr:colOff>
      <xdr:row>137</xdr:row>
      <xdr:rowOff>176430</xdr:rowOff>
    </xdr:to>
    <xdr:sp macro="" textlink="">
      <xdr:nvSpPr>
        <xdr:cNvPr id="50" name="Down Arrow 49"/>
        <xdr:cNvSpPr/>
      </xdr:nvSpPr>
      <xdr:spPr>
        <a:xfrm>
          <a:off x="92359596" y="41832502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693377</xdr:colOff>
      <xdr:row>125</xdr:row>
      <xdr:rowOff>124907</xdr:rowOff>
    </xdr:from>
    <xdr:to>
      <xdr:col>98</xdr:col>
      <xdr:colOff>665667</xdr:colOff>
      <xdr:row>137</xdr:row>
      <xdr:rowOff>152616</xdr:rowOff>
    </xdr:to>
    <xdr:sp macro="" textlink="">
      <xdr:nvSpPr>
        <xdr:cNvPr id="51" name="Down Arrow 50"/>
        <xdr:cNvSpPr/>
      </xdr:nvSpPr>
      <xdr:spPr>
        <a:xfrm>
          <a:off x="83929971" y="41808688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86</xdr:col>
      <xdr:colOff>395721</xdr:colOff>
      <xdr:row>125</xdr:row>
      <xdr:rowOff>113001</xdr:rowOff>
    </xdr:from>
    <xdr:to>
      <xdr:col>88</xdr:col>
      <xdr:colOff>368011</xdr:colOff>
      <xdr:row>137</xdr:row>
      <xdr:rowOff>140710</xdr:rowOff>
    </xdr:to>
    <xdr:sp macro="" textlink="">
      <xdr:nvSpPr>
        <xdr:cNvPr id="52" name="Down Arrow 51"/>
        <xdr:cNvSpPr/>
      </xdr:nvSpPr>
      <xdr:spPr>
        <a:xfrm>
          <a:off x="75059815" y="41796782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76</xdr:col>
      <xdr:colOff>479065</xdr:colOff>
      <xdr:row>125</xdr:row>
      <xdr:rowOff>89189</xdr:rowOff>
    </xdr:from>
    <xdr:to>
      <xdr:col>78</xdr:col>
      <xdr:colOff>451355</xdr:colOff>
      <xdr:row>137</xdr:row>
      <xdr:rowOff>116898</xdr:rowOff>
    </xdr:to>
    <xdr:sp macro="" textlink="">
      <xdr:nvSpPr>
        <xdr:cNvPr id="53" name="Down Arrow 52"/>
        <xdr:cNvSpPr/>
      </xdr:nvSpPr>
      <xdr:spPr>
        <a:xfrm>
          <a:off x="66570659" y="41772970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66</xdr:col>
      <xdr:colOff>371908</xdr:colOff>
      <xdr:row>125</xdr:row>
      <xdr:rowOff>136814</xdr:rowOff>
    </xdr:from>
    <xdr:to>
      <xdr:col>68</xdr:col>
      <xdr:colOff>344198</xdr:colOff>
      <xdr:row>137</xdr:row>
      <xdr:rowOff>164523</xdr:rowOff>
    </xdr:to>
    <xdr:sp macro="" textlink="">
      <xdr:nvSpPr>
        <xdr:cNvPr id="54" name="Down Arrow 53"/>
        <xdr:cNvSpPr/>
      </xdr:nvSpPr>
      <xdr:spPr>
        <a:xfrm>
          <a:off x="57891002" y="41820595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56</xdr:col>
      <xdr:colOff>550502</xdr:colOff>
      <xdr:row>125</xdr:row>
      <xdr:rowOff>101096</xdr:rowOff>
    </xdr:from>
    <xdr:to>
      <xdr:col>58</xdr:col>
      <xdr:colOff>522792</xdr:colOff>
      <xdr:row>137</xdr:row>
      <xdr:rowOff>128805</xdr:rowOff>
    </xdr:to>
    <xdr:sp macro="" textlink="">
      <xdr:nvSpPr>
        <xdr:cNvPr id="55" name="Down Arrow 54"/>
        <xdr:cNvSpPr/>
      </xdr:nvSpPr>
      <xdr:spPr>
        <a:xfrm>
          <a:off x="49497096" y="41784877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46</xdr:col>
      <xdr:colOff>490971</xdr:colOff>
      <xdr:row>125</xdr:row>
      <xdr:rowOff>53470</xdr:rowOff>
    </xdr:from>
    <xdr:to>
      <xdr:col>48</xdr:col>
      <xdr:colOff>463261</xdr:colOff>
      <xdr:row>137</xdr:row>
      <xdr:rowOff>81179</xdr:rowOff>
    </xdr:to>
    <xdr:sp macro="" textlink="">
      <xdr:nvSpPr>
        <xdr:cNvPr id="56" name="Down Arrow 55"/>
        <xdr:cNvSpPr/>
      </xdr:nvSpPr>
      <xdr:spPr>
        <a:xfrm>
          <a:off x="40865065" y="41737251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36</xdr:col>
      <xdr:colOff>479065</xdr:colOff>
      <xdr:row>125</xdr:row>
      <xdr:rowOff>160626</xdr:rowOff>
    </xdr:from>
    <xdr:to>
      <xdr:col>38</xdr:col>
      <xdr:colOff>451355</xdr:colOff>
      <xdr:row>137</xdr:row>
      <xdr:rowOff>188335</xdr:rowOff>
    </xdr:to>
    <xdr:sp macro="" textlink="">
      <xdr:nvSpPr>
        <xdr:cNvPr id="57" name="Down Arrow 56"/>
        <xdr:cNvSpPr/>
      </xdr:nvSpPr>
      <xdr:spPr>
        <a:xfrm>
          <a:off x="32280659" y="41844407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26</xdr:col>
      <xdr:colOff>443346</xdr:colOff>
      <xdr:row>125</xdr:row>
      <xdr:rowOff>41564</xdr:rowOff>
    </xdr:from>
    <xdr:to>
      <xdr:col>28</xdr:col>
      <xdr:colOff>415636</xdr:colOff>
      <xdr:row>137</xdr:row>
      <xdr:rowOff>69273</xdr:rowOff>
    </xdr:to>
    <xdr:sp macro="" textlink="">
      <xdr:nvSpPr>
        <xdr:cNvPr id="58" name="Down Arrow 57"/>
        <xdr:cNvSpPr/>
      </xdr:nvSpPr>
      <xdr:spPr>
        <a:xfrm>
          <a:off x="23672440" y="41725345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443346</xdr:colOff>
      <xdr:row>125</xdr:row>
      <xdr:rowOff>41564</xdr:rowOff>
    </xdr:from>
    <xdr:to>
      <xdr:col>17</xdr:col>
      <xdr:colOff>415636</xdr:colOff>
      <xdr:row>137</xdr:row>
      <xdr:rowOff>69273</xdr:rowOff>
    </xdr:to>
    <xdr:sp macro="" textlink="">
      <xdr:nvSpPr>
        <xdr:cNvPr id="59" name="Down Arrow 58"/>
        <xdr:cNvSpPr/>
      </xdr:nvSpPr>
      <xdr:spPr>
        <a:xfrm>
          <a:off x="25045060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332</xdr:col>
      <xdr:colOff>1914509</xdr:colOff>
      <xdr:row>117</xdr:row>
      <xdr:rowOff>106150</xdr:rowOff>
    </xdr:from>
    <xdr:ext cx="5844037" cy="937629"/>
    <xdr:sp macro="" textlink="">
      <xdr:nvSpPr>
        <xdr:cNvPr id="60" name="Rectangle 59"/>
        <xdr:cNvSpPr/>
      </xdr:nvSpPr>
      <xdr:spPr>
        <a:xfrm>
          <a:off x="218393266" y="40263550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335</xdr:col>
      <xdr:colOff>443346</xdr:colOff>
      <xdr:row>125</xdr:row>
      <xdr:rowOff>41564</xdr:rowOff>
    </xdr:from>
    <xdr:to>
      <xdr:col>337</xdr:col>
      <xdr:colOff>415636</xdr:colOff>
      <xdr:row>137</xdr:row>
      <xdr:rowOff>69273</xdr:rowOff>
    </xdr:to>
    <xdr:sp macro="" textlink="">
      <xdr:nvSpPr>
        <xdr:cNvPr id="61" name="Down Arrow 60"/>
        <xdr:cNvSpPr/>
      </xdr:nvSpPr>
      <xdr:spPr>
        <a:xfrm>
          <a:off x="220193260" y="41679421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342</xdr:col>
      <xdr:colOff>1914509</xdr:colOff>
      <xdr:row>117</xdr:row>
      <xdr:rowOff>106150</xdr:rowOff>
    </xdr:from>
    <xdr:ext cx="5844037" cy="937629"/>
    <xdr:sp macro="" textlink="">
      <xdr:nvSpPr>
        <xdr:cNvPr id="62" name="Rectangle 61"/>
        <xdr:cNvSpPr/>
      </xdr:nvSpPr>
      <xdr:spPr>
        <a:xfrm>
          <a:off x="225109752" y="40263550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345</xdr:col>
      <xdr:colOff>443346</xdr:colOff>
      <xdr:row>125</xdr:row>
      <xdr:rowOff>41564</xdr:rowOff>
    </xdr:from>
    <xdr:to>
      <xdr:col>347</xdr:col>
      <xdr:colOff>415636</xdr:colOff>
      <xdr:row>137</xdr:row>
      <xdr:rowOff>69273</xdr:rowOff>
    </xdr:to>
    <xdr:sp macro="" textlink="">
      <xdr:nvSpPr>
        <xdr:cNvPr id="63" name="Down Arrow 62"/>
        <xdr:cNvSpPr/>
      </xdr:nvSpPr>
      <xdr:spPr>
        <a:xfrm>
          <a:off x="226909746" y="41679421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352</xdr:col>
      <xdr:colOff>1914509</xdr:colOff>
      <xdr:row>117</xdr:row>
      <xdr:rowOff>106150</xdr:rowOff>
    </xdr:from>
    <xdr:ext cx="5844037" cy="937629"/>
    <xdr:sp macro="" textlink="">
      <xdr:nvSpPr>
        <xdr:cNvPr id="64" name="Rectangle 63"/>
        <xdr:cNvSpPr/>
      </xdr:nvSpPr>
      <xdr:spPr>
        <a:xfrm>
          <a:off x="231826238" y="40263550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355</xdr:col>
      <xdr:colOff>443346</xdr:colOff>
      <xdr:row>125</xdr:row>
      <xdr:rowOff>41564</xdr:rowOff>
    </xdr:from>
    <xdr:to>
      <xdr:col>357</xdr:col>
      <xdr:colOff>415636</xdr:colOff>
      <xdr:row>137</xdr:row>
      <xdr:rowOff>69273</xdr:rowOff>
    </xdr:to>
    <xdr:sp macro="" textlink="">
      <xdr:nvSpPr>
        <xdr:cNvPr id="65" name="Down Arrow 64"/>
        <xdr:cNvSpPr/>
      </xdr:nvSpPr>
      <xdr:spPr>
        <a:xfrm>
          <a:off x="233626232" y="41679421"/>
          <a:ext cx="1278575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362</xdr:col>
      <xdr:colOff>1914509</xdr:colOff>
      <xdr:row>117</xdr:row>
      <xdr:rowOff>106150</xdr:rowOff>
    </xdr:from>
    <xdr:ext cx="5844037" cy="937629"/>
    <xdr:sp macro="" textlink="">
      <xdr:nvSpPr>
        <xdr:cNvPr id="66" name="Rectangle 65"/>
        <xdr:cNvSpPr/>
      </xdr:nvSpPr>
      <xdr:spPr>
        <a:xfrm>
          <a:off x="238542723" y="40263550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365</xdr:col>
      <xdr:colOff>276658</xdr:colOff>
      <xdr:row>125</xdr:row>
      <xdr:rowOff>136814</xdr:rowOff>
    </xdr:from>
    <xdr:to>
      <xdr:col>367</xdr:col>
      <xdr:colOff>248948</xdr:colOff>
      <xdr:row>137</xdr:row>
      <xdr:rowOff>164523</xdr:rowOff>
    </xdr:to>
    <xdr:sp macro="" textlink="">
      <xdr:nvSpPr>
        <xdr:cNvPr id="67" name="Down Arrow 66"/>
        <xdr:cNvSpPr/>
      </xdr:nvSpPr>
      <xdr:spPr>
        <a:xfrm>
          <a:off x="314256377" y="42380189"/>
          <a:ext cx="1686790" cy="23137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66</xdr:row>
      <xdr:rowOff>0</xdr:rowOff>
    </xdr:from>
    <xdr:ext cx="66675" cy="171450"/>
    <xdr:sp macro="" textlink="">
      <xdr:nvSpPr>
        <xdr:cNvPr id="8" name="Text Box 2"/>
        <xdr:cNvSpPr txBox="1">
          <a:spLocks noChangeArrowheads="1"/>
        </xdr:cNvSpPr>
      </xdr:nvSpPr>
      <xdr:spPr bwMode="auto">
        <a:xfrm>
          <a:off x="11439525" y="16449675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66</xdr:row>
      <xdr:rowOff>0</xdr:rowOff>
    </xdr:from>
    <xdr:ext cx="66675" cy="171450"/>
    <xdr:sp macro="" textlink="">
      <xdr:nvSpPr>
        <xdr:cNvPr id="9" name="Text Box 2"/>
        <xdr:cNvSpPr txBox="1">
          <a:spLocks noChangeArrowheads="1"/>
        </xdr:cNvSpPr>
      </xdr:nvSpPr>
      <xdr:spPr bwMode="auto">
        <a:xfrm>
          <a:off x="11439525" y="16449675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109</xdr:row>
      <xdr:rowOff>0</xdr:rowOff>
    </xdr:from>
    <xdr:ext cx="66675" cy="171450"/>
    <xdr:sp macro="" textlink="">
      <xdr:nvSpPr>
        <xdr:cNvPr id="10" name="Text Box 2"/>
        <xdr:cNvSpPr txBox="1">
          <a:spLocks noChangeArrowheads="1"/>
        </xdr:cNvSpPr>
      </xdr:nvSpPr>
      <xdr:spPr bwMode="auto">
        <a:xfrm>
          <a:off x="9329057" y="30512657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109</xdr:row>
      <xdr:rowOff>0</xdr:rowOff>
    </xdr:from>
    <xdr:ext cx="66675" cy="171450"/>
    <xdr:sp macro="" textlink="">
      <xdr:nvSpPr>
        <xdr:cNvPr id="11" name="Text Box 2"/>
        <xdr:cNvSpPr txBox="1">
          <a:spLocks noChangeArrowheads="1"/>
        </xdr:cNvSpPr>
      </xdr:nvSpPr>
      <xdr:spPr bwMode="auto">
        <a:xfrm>
          <a:off x="9329057" y="30512657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66675</xdr:colOff>
      <xdr:row>1</xdr:row>
      <xdr:rowOff>237490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165080" y="19408140"/>
          <a:ext cx="66675" cy="504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66675</xdr:colOff>
      <xdr:row>0</xdr:row>
      <xdr:rowOff>177800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0165080" y="19408140"/>
          <a:ext cx="66675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66675</xdr:colOff>
      <xdr:row>0</xdr:row>
      <xdr:rowOff>152400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0165080" y="19408140"/>
          <a:ext cx="666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66675</xdr:colOff>
      <xdr:row>1</xdr:row>
      <xdr:rowOff>237490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10165080" y="19408140"/>
          <a:ext cx="66675" cy="504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66675</xdr:colOff>
      <xdr:row>0</xdr:row>
      <xdr:rowOff>177800</xdr:rowOff>
    </xdr:to>
    <xdr:sp macro="" textlink="">
      <xdr:nvSpPr>
        <xdr:cNvPr id="6" name="Text Box 2"/>
        <xdr:cNvSpPr txBox="1">
          <a:spLocks noChangeArrowheads="1"/>
        </xdr:cNvSpPr>
      </xdr:nvSpPr>
      <xdr:spPr bwMode="auto">
        <a:xfrm>
          <a:off x="10165080" y="19408140"/>
          <a:ext cx="66675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66675</xdr:colOff>
      <xdr:row>0</xdr:row>
      <xdr:rowOff>152400</xdr:rowOff>
    </xdr:to>
    <xdr:sp macro="" textlink="">
      <xdr:nvSpPr>
        <xdr:cNvPr id="7" name="Text Box 3"/>
        <xdr:cNvSpPr txBox="1">
          <a:spLocks noChangeArrowheads="1"/>
        </xdr:cNvSpPr>
      </xdr:nvSpPr>
      <xdr:spPr bwMode="auto">
        <a:xfrm>
          <a:off x="10165080" y="19408140"/>
          <a:ext cx="666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</xdr:col>
      <xdr:colOff>0</xdr:colOff>
      <xdr:row>0</xdr:row>
      <xdr:rowOff>0</xdr:rowOff>
    </xdr:from>
    <xdr:ext cx="66675" cy="171450"/>
    <xdr:sp macro="" textlink="">
      <xdr:nvSpPr>
        <xdr:cNvPr id="8" name="Text Box 2"/>
        <xdr:cNvSpPr txBox="1">
          <a:spLocks noChangeArrowheads="1"/>
        </xdr:cNvSpPr>
      </xdr:nvSpPr>
      <xdr:spPr bwMode="auto">
        <a:xfrm>
          <a:off x="10751820" y="19408140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66675" cy="171450"/>
    <xdr:sp macro="" textlink="">
      <xdr:nvSpPr>
        <xdr:cNvPr id="9" name="Text Box 2"/>
        <xdr:cNvSpPr txBox="1">
          <a:spLocks noChangeArrowheads="1"/>
        </xdr:cNvSpPr>
      </xdr:nvSpPr>
      <xdr:spPr bwMode="auto">
        <a:xfrm>
          <a:off x="10751820" y="19408140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46</xdr:row>
      <xdr:rowOff>0</xdr:rowOff>
    </xdr:from>
    <xdr:ext cx="66675" cy="171450"/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10048875" y="31737300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66675" cy="171450"/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0048875" y="31737300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66675" cy="171450"/>
    <xdr:sp macro="" textlink="">
      <xdr:nvSpPr>
        <xdr:cNvPr id="4" name="Text Box 2"/>
        <xdr:cNvSpPr txBox="1">
          <a:spLocks noChangeArrowheads="1"/>
        </xdr:cNvSpPr>
      </xdr:nvSpPr>
      <xdr:spPr bwMode="auto">
        <a:xfrm>
          <a:off x="10048875" y="49387125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66675" cy="171450"/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10048875" y="49387125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46</xdr:row>
      <xdr:rowOff>0</xdr:rowOff>
    </xdr:from>
    <xdr:ext cx="66675" cy="171450"/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4133850" y="18678525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46</xdr:row>
      <xdr:rowOff>0</xdr:rowOff>
    </xdr:from>
    <xdr:ext cx="66675" cy="171450"/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133850" y="18678525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66675" cy="171450"/>
    <xdr:sp macro="" textlink="">
      <xdr:nvSpPr>
        <xdr:cNvPr id="4" name="Text Box 2"/>
        <xdr:cNvSpPr txBox="1">
          <a:spLocks noChangeArrowheads="1"/>
        </xdr:cNvSpPr>
      </xdr:nvSpPr>
      <xdr:spPr bwMode="auto">
        <a:xfrm>
          <a:off x="4133850" y="35442525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66675" cy="171450"/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4133850" y="35442525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28</xdr:row>
      <xdr:rowOff>0</xdr:rowOff>
    </xdr:from>
    <xdr:to>
      <xdr:col>10</xdr:col>
      <xdr:colOff>104775</xdr:colOff>
      <xdr:row>28</xdr:row>
      <xdr:rowOff>276225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001250" y="1172527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28</xdr:row>
      <xdr:rowOff>0</xdr:rowOff>
    </xdr:from>
    <xdr:to>
      <xdr:col>9</xdr:col>
      <xdr:colOff>104775</xdr:colOff>
      <xdr:row>28</xdr:row>
      <xdr:rowOff>276225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9134475" y="1172527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28</xdr:row>
      <xdr:rowOff>0</xdr:rowOff>
    </xdr:from>
    <xdr:to>
      <xdr:col>9</xdr:col>
      <xdr:colOff>104775</xdr:colOff>
      <xdr:row>28</xdr:row>
      <xdr:rowOff>276225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9134475" y="1172527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28</xdr:row>
      <xdr:rowOff>0</xdr:rowOff>
    </xdr:from>
    <xdr:to>
      <xdr:col>9</xdr:col>
      <xdr:colOff>104775</xdr:colOff>
      <xdr:row>28</xdr:row>
      <xdr:rowOff>276225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134475" y="1172527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89</xdr:row>
      <xdr:rowOff>0</xdr:rowOff>
    </xdr:from>
    <xdr:ext cx="66675" cy="171450"/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9791700" y="38538150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89</xdr:row>
      <xdr:rowOff>0</xdr:rowOff>
    </xdr:from>
    <xdr:ext cx="66675" cy="171450"/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9791700" y="38538150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132</xdr:row>
      <xdr:rowOff>0</xdr:rowOff>
    </xdr:from>
    <xdr:ext cx="66675" cy="171450"/>
    <xdr:sp macro="" textlink="">
      <xdr:nvSpPr>
        <xdr:cNvPr id="4" name="Text Box 2"/>
        <xdr:cNvSpPr txBox="1">
          <a:spLocks noChangeArrowheads="1"/>
        </xdr:cNvSpPr>
      </xdr:nvSpPr>
      <xdr:spPr bwMode="auto">
        <a:xfrm>
          <a:off x="9791700" y="53863875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132</xdr:row>
      <xdr:rowOff>0</xdr:rowOff>
    </xdr:from>
    <xdr:ext cx="66675" cy="171450"/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9791700" y="53863875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HERIGARIBI/MARCH-13%20BOTH/14.%20PVK%20MARCH-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wk MAR-14"/>
      <sheetName val="P- MAR-14"/>
      <sheetName val="np  MAR-14"/>
      <sheetName val="Sheet2"/>
      <sheetName val="CSS  MAR-14"/>
      <sheetName val="P-NP-SUMMRY"/>
      <sheetName val="P-SUMMRY"/>
      <sheetName val="pen.app"/>
      <sheetName val="P-BCK 2"/>
      <sheetName val="P-BCK 2 B"/>
      <sheetName val="P-BCK 3"/>
      <sheetName val="P-BCK-4"/>
      <sheetName val="P-BCK-5"/>
      <sheetName val="P-BCK -6"/>
      <sheetName val="P-BCK -6 .1"/>
      <sheetName val="P-BCK-7"/>
      <sheetName val="P-BCK-8"/>
      <sheetName val="P-BCK -10"/>
      <sheetName val="P-BCK -11"/>
      <sheetName val="P-BCK 12"/>
      <sheetName val="P-BCK -13"/>
      <sheetName val="P-BCK -16"/>
      <sheetName val="P-BCK -17"/>
      <sheetName val="P-BCK-17A"/>
      <sheetName val="P-BCK-19"/>
      <sheetName val="P-BCK-22"/>
      <sheetName val="P-BCK 24"/>
      <sheetName val="P-BCK -24A"/>
      <sheetName val="P-BCK-27"/>
      <sheetName val="P-BCK-28"/>
      <sheetName val="P-BCK-30"/>
      <sheetName val="P-BCK-32"/>
      <sheetName val="P-BCK-32A"/>
      <sheetName val="P-BCK-32B"/>
      <sheetName val="P-BCK-32C"/>
      <sheetName val="P-BCK-33"/>
      <sheetName val="P-BCK-34"/>
      <sheetName val="P-BCK-39"/>
      <sheetName val="P-BCK-43"/>
      <sheetName val="P-BCK-43 A"/>
      <sheetName val="P-BCK-44A"/>
      <sheetName val="P-BCK-47"/>
      <sheetName val="P-BCK-48"/>
      <sheetName val="P-BCK-49A"/>
      <sheetName val="P-BCK-50"/>
      <sheetName val="P-BCK-51"/>
      <sheetName val="P-BCK-52"/>
      <sheetName val="P-BCK-54"/>
      <sheetName val="P-BCK-55"/>
      <sheetName val="P-BCK-57"/>
      <sheetName val="P-BCK-58"/>
      <sheetName val="P-BCK-60"/>
      <sheetName val="v.o"/>
      <sheetName val="P-BCK-60A"/>
      <sheetName val="P-BCK-62"/>
      <sheetName val="P-BCK-63"/>
      <sheetName val="P-BCK-65"/>
      <sheetName val="P-BCK-66"/>
      <sheetName val="P-BCK-68"/>
      <sheetName val="P-BCK-69"/>
      <sheetName val="P-BCK-70"/>
      <sheetName val="P-BCK-71"/>
      <sheetName val="P-BCK-72"/>
      <sheetName val="P-BCK-73"/>
      <sheetName val="P-BCK-73 A"/>
      <sheetName val="P-BCK-74"/>
      <sheetName val="NP-SUMMRY"/>
      <sheetName val="NP-BCK-19"/>
      <sheetName val="NP-BCK-24"/>
      <sheetName val="NP-BCK-24A"/>
      <sheetName val="NP-BCK-27"/>
      <sheetName val="NP-BCK-28 "/>
      <sheetName val="NP-BCK-33"/>
      <sheetName val="NP-BCK-48"/>
      <sheetName val="NP-BCK-63"/>
      <sheetName val="NP-BCK-66"/>
      <sheetName val="NP-BCK-68"/>
      <sheetName val="NP-BCK-D.S.W-001"/>
      <sheetName val=" CSS BCK-4 "/>
      <sheetName val="NP 6.1"/>
      <sheetName val="bck-35"/>
      <sheetName val="NP CSS BCK-60"/>
      <sheetName val="NP CSS BCK-60 A"/>
      <sheetName val="CSS NP-BCK-63"/>
      <sheetName val="BCK-2,4,17,17A,71"/>
      <sheetName val="BCK- 5,6.1"/>
      <sheetName val="pre-metric"/>
      <sheetName val="post-metricp"/>
      <sheetName val="medical"/>
      <sheetName val="BCK- 2.4,17,17A,71"/>
      <sheetName val="BCK- pen-app.(2)"/>
      <sheetName val="post-metricp.NP"/>
      <sheetName val="pre-metric NP"/>
      <sheetName val="meeting (2)"/>
      <sheetName val="Sheet1"/>
      <sheetName val="Sheet3"/>
      <sheetName val="00000000"/>
      <sheetName val="00000001"/>
      <sheetName val="00000002"/>
      <sheetName val="00000003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</sheetNames>
    <sheetDataSet>
      <sheetData sheetId="0" refreshError="1">
        <row r="6">
          <cell r="HM6">
            <v>1300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8"/>
  <sheetViews>
    <sheetView tabSelected="1" view="pageBreakPreview" zoomScale="71" zoomScaleNormal="57" zoomScaleSheetLayoutView="71" workbookViewId="0">
      <pane ySplit="11" topLeftCell="A12" activePane="bottomLeft" state="frozen"/>
      <selection pane="bottomLeft" activeCell="T3" sqref="T3"/>
    </sheetView>
  </sheetViews>
  <sheetFormatPr defaultColWidth="9.28515625" defaultRowHeight="15" x14ac:dyDescent="0.25"/>
  <cols>
    <col min="1" max="1" width="6.42578125" style="6" customWidth="1"/>
    <col min="2" max="2" width="13.5703125" style="6" customWidth="1"/>
    <col min="3" max="3" width="42" style="6" customWidth="1"/>
    <col min="4" max="4" width="11.7109375" style="6" customWidth="1"/>
    <col min="5" max="5" width="4.28515625" style="6" customWidth="1"/>
    <col min="6" max="6" width="13.5703125" style="232" customWidth="1"/>
    <col min="7" max="7" width="13.5703125" style="6" customWidth="1"/>
    <col min="8" max="8" width="13.140625" style="6" customWidth="1"/>
    <col min="9" max="9" width="14.28515625" style="6" customWidth="1"/>
    <col min="10" max="10" width="13" style="6" customWidth="1"/>
    <col min="11" max="11" width="14.140625" style="6" customWidth="1"/>
    <col min="12" max="14" width="12.28515625" style="6" customWidth="1"/>
    <col min="15" max="237" width="9.28515625" style="6"/>
    <col min="238" max="238" width="4.42578125" style="6" customWidth="1"/>
    <col min="239" max="239" width="14.7109375" style="6" customWidth="1"/>
    <col min="240" max="240" width="53.28515625" style="6" customWidth="1"/>
    <col min="241" max="241" width="14.28515625" style="6" customWidth="1"/>
    <col min="242" max="242" width="15.7109375" style="6" customWidth="1"/>
    <col min="243" max="243" width="13.5703125" style="6" customWidth="1"/>
    <col min="244" max="244" width="11.85546875" style="6" customWidth="1"/>
    <col min="245" max="245" width="16.140625" style="6" customWidth="1"/>
    <col min="246" max="246" width="11.5703125" style="6" bestFit="1" customWidth="1"/>
    <col min="247" max="493" width="9.28515625" style="6"/>
    <col min="494" max="494" width="4.42578125" style="6" customWidth="1"/>
    <col min="495" max="495" width="14.7109375" style="6" customWidth="1"/>
    <col min="496" max="496" width="53.28515625" style="6" customWidth="1"/>
    <col min="497" max="497" width="14.28515625" style="6" customWidth="1"/>
    <col min="498" max="498" width="15.7109375" style="6" customWidth="1"/>
    <col min="499" max="499" width="13.5703125" style="6" customWidth="1"/>
    <col min="500" max="500" width="11.85546875" style="6" customWidth="1"/>
    <col min="501" max="501" width="16.140625" style="6" customWidth="1"/>
    <col min="502" max="502" width="11.5703125" style="6" bestFit="1" customWidth="1"/>
    <col min="503" max="749" width="9.28515625" style="6"/>
    <col min="750" max="750" width="4.42578125" style="6" customWidth="1"/>
    <col min="751" max="751" width="14.7109375" style="6" customWidth="1"/>
    <col min="752" max="752" width="53.28515625" style="6" customWidth="1"/>
    <col min="753" max="753" width="14.28515625" style="6" customWidth="1"/>
    <col min="754" max="754" width="15.7109375" style="6" customWidth="1"/>
    <col min="755" max="755" width="13.5703125" style="6" customWidth="1"/>
    <col min="756" max="756" width="11.85546875" style="6" customWidth="1"/>
    <col min="757" max="757" width="16.140625" style="6" customWidth="1"/>
    <col min="758" max="758" width="11.5703125" style="6" bestFit="1" customWidth="1"/>
    <col min="759" max="1005" width="9.28515625" style="6"/>
    <col min="1006" max="1006" width="4.42578125" style="6" customWidth="1"/>
    <col min="1007" max="1007" width="14.7109375" style="6" customWidth="1"/>
    <col min="1008" max="1008" width="53.28515625" style="6" customWidth="1"/>
    <col min="1009" max="1009" width="14.28515625" style="6" customWidth="1"/>
    <col min="1010" max="1010" width="15.7109375" style="6" customWidth="1"/>
    <col min="1011" max="1011" width="13.5703125" style="6" customWidth="1"/>
    <col min="1012" max="1012" width="11.85546875" style="6" customWidth="1"/>
    <col min="1013" max="1013" width="16.140625" style="6" customWidth="1"/>
    <col min="1014" max="1014" width="11.5703125" style="6" bestFit="1" customWidth="1"/>
    <col min="1015" max="1261" width="9.28515625" style="6"/>
    <col min="1262" max="1262" width="4.42578125" style="6" customWidth="1"/>
    <col min="1263" max="1263" width="14.7109375" style="6" customWidth="1"/>
    <col min="1264" max="1264" width="53.28515625" style="6" customWidth="1"/>
    <col min="1265" max="1265" width="14.28515625" style="6" customWidth="1"/>
    <col min="1266" max="1266" width="15.7109375" style="6" customWidth="1"/>
    <col min="1267" max="1267" width="13.5703125" style="6" customWidth="1"/>
    <col min="1268" max="1268" width="11.85546875" style="6" customWidth="1"/>
    <col min="1269" max="1269" width="16.140625" style="6" customWidth="1"/>
    <col min="1270" max="1270" width="11.5703125" style="6" bestFit="1" customWidth="1"/>
    <col min="1271" max="1517" width="9.28515625" style="6"/>
    <col min="1518" max="1518" width="4.42578125" style="6" customWidth="1"/>
    <col min="1519" max="1519" width="14.7109375" style="6" customWidth="1"/>
    <col min="1520" max="1520" width="53.28515625" style="6" customWidth="1"/>
    <col min="1521" max="1521" width="14.28515625" style="6" customWidth="1"/>
    <col min="1522" max="1522" width="15.7109375" style="6" customWidth="1"/>
    <col min="1523" max="1523" width="13.5703125" style="6" customWidth="1"/>
    <col min="1524" max="1524" width="11.85546875" style="6" customWidth="1"/>
    <col min="1525" max="1525" width="16.140625" style="6" customWidth="1"/>
    <col min="1526" max="1526" width="11.5703125" style="6" bestFit="1" customWidth="1"/>
    <col min="1527" max="1773" width="9.28515625" style="6"/>
    <col min="1774" max="1774" width="4.42578125" style="6" customWidth="1"/>
    <col min="1775" max="1775" width="14.7109375" style="6" customWidth="1"/>
    <col min="1776" max="1776" width="53.28515625" style="6" customWidth="1"/>
    <col min="1777" max="1777" width="14.28515625" style="6" customWidth="1"/>
    <col min="1778" max="1778" width="15.7109375" style="6" customWidth="1"/>
    <col min="1779" max="1779" width="13.5703125" style="6" customWidth="1"/>
    <col min="1780" max="1780" width="11.85546875" style="6" customWidth="1"/>
    <col min="1781" max="1781" width="16.140625" style="6" customWidth="1"/>
    <col min="1782" max="1782" width="11.5703125" style="6" bestFit="1" customWidth="1"/>
    <col min="1783" max="2029" width="9.28515625" style="6"/>
    <col min="2030" max="2030" width="4.42578125" style="6" customWidth="1"/>
    <col min="2031" max="2031" width="14.7109375" style="6" customWidth="1"/>
    <col min="2032" max="2032" width="53.28515625" style="6" customWidth="1"/>
    <col min="2033" max="2033" width="14.28515625" style="6" customWidth="1"/>
    <col min="2034" max="2034" width="15.7109375" style="6" customWidth="1"/>
    <col min="2035" max="2035" width="13.5703125" style="6" customWidth="1"/>
    <col min="2036" max="2036" width="11.85546875" style="6" customWidth="1"/>
    <col min="2037" max="2037" width="16.140625" style="6" customWidth="1"/>
    <col min="2038" max="2038" width="11.5703125" style="6" bestFit="1" customWidth="1"/>
    <col min="2039" max="2285" width="9.28515625" style="6"/>
    <col min="2286" max="2286" width="4.42578125" style="6" customWidth="1"/>
    <col min="2287" max="2287" width="14.7109375" style="6" customWidth="1"/>
    <col min="2288" max="2288" width="53.28515625" style="6" customWidth="1"/>
    <col min="2289" max="2289" width="14.28515625" style="6" customWidth="1"/>
    <col min="2290" max="2290" width="15.7109375" style="6" customWidth="1"/>
    <col min="2291" max="2291" width="13.5703125" style="6" customWidth="1"/>
    <col min="2292" max="2292" width="11.85546875" style="6" customWidth="1"/>
    <col min="2293" max="2293" width="16.140625" style="6" customWidth="1"/>
    <col min="2294" max="2294" width="11.5703125" style="6" bestFit="1" customWidth="1"/>
    <col min="2295" max="2541" width="9.28515625" style="6"/>
    <col min="2542" max="2542" width="4.42578125" style="6" customWidth="1"/>
    <col min="2543" max="2543" width="14.7109375" style="6" customWidth="1"/>
    <col min="2544" max="2544" width="53.28515625" style="6" customWidth="1"/>
    <col min="2545" max="2545" width="14.28515625" style="6" customWidth="1"/>
    <col min="2546" max="2546" width="15.7109375" style="6" customWidth="1"/>
    <col min="2547" max="2547" width="13.5703125" style="6" customWidth="1"/>
    <col min="2548" max="2548" width="11.85546875" style="6" customWidth="1"/>
    <col min="2549" max="2549" width="16.140625" style="6" customWidth="1"/>
    <col min="2550" max="2550" width="11.5703125" style="6" bestFit="1" customWidth="1"/>
    <col min="2551" max="2797" width="9.28515625" style="6"/>
    <col min="2798" max="2798" width="4.42578125" style="6" customWidth="1"/>
    <col min="2799" max="2799" width="14.7109375" style="6" customWidth="1"/>
    <col min="2800" max="2800" width="53.28515625" style="6" customWidth="1"/>
    <col min="2801" max="2801" width="14.28515625" style="6" customWidth="1"/>
    <col min="2802" max="2802" width="15.7109375" style="6" customWidth="1"/>
    <col min="2803" max="2803" width="13.5703125" style="6" customWidth="1"/>
    <col min="2804" max="2804" width="11.85546875" style="6" customWidth="1"/>
    <col min="2805" max="2805" width="16.140625" style="6" customWidth="1"/>
    <col min="2806" max="2806" width="11.5703125" style="6" bestFit="1" customWidth="1"/>
    <col min="2807" max="3053" width="9.28515625" style="6"/>
    <col min="3054" max="3054" width="4.42578125" style="6" customWidth="1"/>
    <col min="3055" max="3055" width="14.7109375" style="6" customWidth="1"/>
    <col min="3056" max="3056" width="53.28515625" style="6" customWidth="1"/>
    <col min="3057" max="3057" width="14.28515625" style="6" customWidth="1"/>
    <col min="3058" max="3058" width="15.7109375" style="6" customWidth="1"/>
    <col min="3059" max="3059" width="13.5703125" style="6" customWidth="1"/>
    <col min="3060" max="3060" width="11.85546875" style="6" customWidth="1"/>
    <col min="3061" max="3061" width="16.140625" style="6" customWidth="1"/>
    <col min="3062" max="3062" width="11.5703125" style="6" bestFit="1" customWidth="1"/>
    <col min="3063" max="3309" width="9.28515625" style="6"/>
    <col min="3310" max="3310" width="4.42578125" style="6" customWidth="1"/>
    <col min="3311" max="3311" width="14.7109375" style="6" customWidth="1"/>
    <col min="3312" max="3312" width="53.28515625" style="6" customWidth="1"/>
    <col min="3313" max="3313" width="14.28515625" style="6" customWidth="1"/>
    <col min="3314" max="3314" width="15.7109375" style="6" customWidth="1"/>
    <col min="3315" max="3315" width="13.5703125" style="6" customWidth="1"/>
    <col min="3316" max="3316" width="11.85546875" style="6" customWidth="1"/>
    <col min="3317" max="3317" width="16.140625" style="6" customWidth="1"/>
    <col min="3318" max="3318" width="11.5703125" style="6" bestFit="1" customWidth="1"/>
    <col min="3319" max="3565" width="9.28515625" style="6"/>
    <col min="3566" max="3566" width="4.42578125" style="6" customWidth="1"/>
    <col min="3567" max="3567" width="14.7109375" style="6" customWidth="1"/>
    <col min="3568" max="3568" width="53.28515625" style="6" customWidth="1"/>
    <col min="3569" max="3569" width="14.28515625" style="6" customWidth="1"/>
    <col min="3570" max="3570" width="15.7109375" style="6" customWidth="1"/>
    <col min="3571" max="3571" width="13.5703125" style="6" customWidth="1"/>
    <col min="3572" max="3572" width="11.85546875" style="6" customWidth="1"/>
    <col min="3573" max="3573" width="16.140625" style="6" customWidth="1"/>
    <col min="3574" max="3574" width="11.5703125" style="6" bestFit="1" customWidth="1"/>
    <col min="3575" max="3821" width="9.28515625" style="6"/>
    <col min="3822" max="3822" width="4.42578125" style="6" customWidth="1"/>
    <col min="3823" max="3823" width="14.7109375" style="6" customWidth="1"/>
    <col min="3824" max="3824" width="53.28515625" style="6" customWidth="1"/>
    <col min="3825" max="3825" width="14.28515625" style="6" customWidth="1"/>
    <col min="3826" max="3826" width="15.7109375" style="6" customWidth="1"/>
    <col min="3827" max="3827" width="13.5703125" style="6" customWidth="1"/>
    <col min="3828" max="3828" width="11.85546875" style="6" customWidth="1"/>
    <col min="3829" max="3829" width="16.140625" style="6" customWidth="1"/>
    <col min="3830" max="3830" width="11.5703125" style="6" bestFit="1" customWidth="1"/>
    <col min="3831" max="4077" width="9.28515625" style="6"/>
    <col min="4078" max="4078" width="4.42578125" style="6" customWidth="1"/>
    <col min="4079" max="4079" width="14.7109375" style="6" customWidth="1"/>
    <col min="4080" max="4080" width="53.28515625" style="6" customWidth="1"/>
    <col min="4081" max="4081" width="14.28515625" style="6" customWidth="1"/>
    <col min="4082" max="4082" width="15.7109375" style="6" customWidth="1"/>
    <col min="4083" max="4083" width="13.5703125" style="6" customWidth="1"/>
    <col min="4084" max="4084" width="11.85546875" style="6" customWidth="1"/>
    <col min="4085" max="4085" width="16.140625" style="6" customWidth="1"/>
    <col min="4086" max="4086" width="11.5703125" style="6" bestFit="1" customWidth="1"/>
    <col min="4087" max="4333" width="9.28515625" style="6"/>
    <col min="4334" max="4334" width="4.42578125" style="6" customWidth="1"/>
    <col min="4335" max="4335" width="14.7109375" style="6" customWidth="1"/>
    <col min="4336" max="4336" width="53.28515625" style="6" customWidth="1"/>
    <col min="4337" max="4337" width="14.28515625" style="6" customWidth="1"/>
    <col min="4338" max="4338" width="15.7109375" style="6" customWidth="1"/>
    <col min="4339" max="4339" width="13.5703125" style="6" customWidth="1"/>
    <col min="4340" max="4340" width="11.85546875" style="6" customWidth="1"/>
    <col min="4341" max="4341" width="16.140625" style="6" customWidth="1"/>
    <col min="4342" max="4342" width="11.5703125" style="6" bestFit="1" customWidth="1"/>
    <col min="4343" max="4589" width="9.28515625" style="6"/>
    <col min="4590" max="4590" width="4.42578125" style="6" customWidth="1"/>
    <col min="4591" max="4591" width="14.7109375" style="6" customWidth="1"/>
    <col min="4592" max="4592" width="53.28515625" style="6" customWidth="1"/>
    <col min="4593" max="4593" width="14.28515625" style="6" customWidth="1"/>
    <col min="4594" max="4594" width="15.7109375" style="6" customWidth="1"/>
    <col min="4595" max="4595" width="13.5703125" style="6" customWidth="1"/>
    <col min="4596" max="4596" width="11.85546875" style="6" customWidth="1"/>
    <col min="4597" max="4597" width="16.140625" style="6" customWidth="1"/>
    <col min="4598" max="4598" width="11.5703125" style="6" bestFit="1" customWidth="1"/>
    <col min="4599" max="4845" width="9.28515625" style="6"/>
    <col min="4846" max="4846" width="4.42578125" style="6" customWidth="1"/>
    <col min="4847" max="4847" width="14.7109375" style="6" customWidth="1"/>
    <col min="4848" max="4848" width="53.28515625" style="6" customWidth="1"/>
    <col min="4849" max="4849" width="14.28515625" style="6" customWidth="1"/>
    <col min="4850" max="4850" width="15.7109375" style="6" customWidth="1"/>
    <col min="4851" max="4851" width="13.5703125" style="6" customWidth="1"/>
    <col min="4852" max="4852" width="11.85546875" style="6" customWidth="1"/>
    <col min="4853" max="4853" width="16.140625" style="6" customWidth="1"/>
    <col min="4854" max="4854" width="11.5703125" style="6" bestFit="1" customWidth="1"/>
    <col min="4855" max="5101" width="9.28515625" style="6"/>
    <col min="5102" max="5102" width="4.42578125" style="6" customWidth="1"/>
    <col min="5103" max="5103" width="14.7109375" style="6" customWidth="1"/>
    <col min="5104" max="5104" width="53.28515625" style="6" customWidth="1"/>
    <col min="5105" max="5105" width="14.28515625" style="6" customWidth="1"/>
    <col min="5106" max="5106" width="15.7109375" style="6" customWidth="1"/>
    <col min="5107" max="5107" width="13.5703125" style="6" customWidth="1"/>
    <col min="5108" max="5108" width="11.85546875" style="6" customWidth="1"/>
    <col min="5109" max="5109" width="16.140625" style="6" customWidth="1"/>
    <col min="5110" max="5110" width="11.5703125" style="6" bestFit="1" customWidth="1"/>
    <col min="5111" max="5357" width="9.28515625" style="6"/>
    <col min="5358" max="5358" width="4.42578125" style="6" customWidth="1"/>
    <col min="5359" max="5359" width="14.7109375" style="6" customWidth="1"/>
    <col min="5360" max="5360" width="53.28515625" style="6" customWidth="1"/>
    <col min="5361" max="5361" width="14.28515625" style="6" customWidth="1"/>
    <col min="5362" max="5362" width="15.7109375" style="6" customWidth="1"/>
    <col min="5363" max="5363" width="13.5703125" style="6" customWidth="1"/>
    <col min="5364" max="5364" width="11.85546875" style="6" customWidth="1"/>
    <col min="5365" max="5365" width="16.140625" style="6" customWidth="1"/>
    <col min="5366" max="5366" width="11.5703125" style="6" bestFit="1" customWidth="1"/>
    <col min="5367" max="5613" width="9.28515625" style="6"/>
    <col min="5614" max="5614" width="4.42578125" style="6" customWidth="1"/>
    <col min="5615" max="5615" width="14.7109375" style="6" customWidth="1"/>
    <col min="5616" max="5616" width="53.28515625" style="6" customWidth="1"/>
    <col min="5617" max="5617" width="14.28515625" style="6" customWidth="1"/>
    <col min="5618" max="5618" width="15.7109375" style="6" customWidth="1"/>
    <col min="5619" max="5619" width="13.5703125" style="6" customWidth="1"/>
    <col min="5620" max="5620" width="11.85546875" style="6" customWidth="1"/>
    <col min="5621" max="5621" width="16.140625" style="6" customWidth="1"/>
    <col min="5622" max="5622" width="11.5703125" style="6" bestFit="1" customWidth="1"/>
    <col min="5623" max="5869" width="9.28515625" style="6"/>
    <col min="5870" max="5870" width="4.42578125" style="6" customWidth="1"/>
    <col min="5871" max="5871" width="14.7109375" style="6" customWidth="1"/>
    <col min="5872" max="5872" width="53.28515625" style="6" customWidth="1"/>
    <col min="5873" max="5873" width="14.28515625" style="6" customWidth="1"/>
    <col min="5874" max="5874" width="15.7109375" style="6" customWidth="1"/>
    <col min="5875" max="5875" width="13.5703125" style="6" customWidth="1"/>
    <col min="5876" max="5876" width="11.85546875" style="6" customWidth="1"/>
    <col min="5877" max="5877" width="16.140625" style="6" customWidth="1"/>
    <col min="5878" max="5878" width="11.5703125" style="6" bestFit="1" customWidth="1"/>
    <col min="5879" max="6125" width="9.28515625" style="6"/>
    <col min="6126" max="6126" width="4.42578125" style="6" customWidth="1"/>
    <col min="6127" max="6127" width="14.7109375" style="6" customWidth="1"/>
    <col min="6128" max="6128" width="53.28515625" style="6" customWidth="1"/>
    <col min="6129" max="6129" width="14.28515625" style="6" customWidth="1"/>
    <col min="6130" max="6130" width="15.7109375" style="6" customWidth="1"/>
    <col min="6131" max="6131" width="13.5703125" style="6" customWidth="1"/>
    <col min="6132" max="6132" width="11.85546875" style="6" customWidth="1"/>
    <col min="6133" max="6133" width="16.140625" style="6" customWidth="1"/>
    <col min="6134" max="6134" width="11.5703125" style="6" bestFit="1" customWidth="1"/>
    <col min="6135" max="6381" width="9.28515625" style="6"/>
    <col min="6382" max="6382" width="4.42578125" style="6" customWidth="1"/>
    <col min="6383" max="6383" width="14.7109375" style="6" customWidth="1"/>
    <col min="6384" max="6384" width="53.28515625" style="6" customWidth="1"/>
    <col min="6385" max="6385" width="14.28515625" style="6" customWidth="1"/>
    <col min="6386" max="6386" width="15.7109375" style="6" customWidth="1"/>
    <col min="6387" max="6387" width="13.5703125" style="6" customWidth="1"/>
    <col min="6388" max="6388" width="11.85546875" style="6" customWidth="1"/>
    <col min="6389" max="6389" width="16.140625" style="6" customWidth="1"/>
    <col min="6390" max="6390" width="11.5703125" style="6" bestFit="1" customWidth="1"/>
    <col min="6391" max="6637" width="9.28515625" style="6"/>
    <col min="6638" max="6638" width="4.42578125" style="6" customWidth="1"/>
    <col min="6639" max="6639" width="14.7109375" style="6" customWidth="1"/>
    <col min="6640" max="6640" width="53.28515625" style="6" customWidth="1"/>
    <col min="6641" max="6641" width="14.28515625" style="6" customWidth="1"/>
    <col min="6642" max="6642" width="15.7109375" style="6" customWidth="1"/>
    <col min="6643" max="6643" width="13.5703125" style="6" customWidth="1"/>
    <col min="6644" max="6644" width="11.85546875" style="6" customWidth="1"/>
    <col min="6645" max="6645" width="16.140625" style="6" customWidth="1"/>
    <col min="6646" max="6646" width="11.5703125" style="6" bestFit="1" customWidth="1"/>
    <col min="6647" max="6893" width="9.28515625" style="6"/>
    <col min="6894" max="6894" width="4.42578125" style="6" customWidth="1"/>
    <col min="6895" max="6895" width="14.7109375" style="6" customWidth="1"/>
    <col min="6896" max="6896" width="53.28515625" style="6" customWidth="1"/>
    <col min="6897" max="6897" width="14.28515625" style="6" customWidth="1"/>
    <col min="6898" max="6898" width="15.7109375" style="6" customWidth="1"/>
    <col min="6899" max="6899" width="13.5703125" style="6" customWidth="1"/>
    <col min="6900" max="6900" width="11.85546875" style="6" customWidth="1"/>
    <col min="6901" max="6901" width="16.140625" style="6" customWidth="1"/>
    <col min="6902" max="6902" width="11.5703125" style="6" bestFit="1" customWidth="1"/>
    <col min="6903" max="7149" width="9.28515625" style="6"/>
    <col min="7150" max="7150" width="4.42578125" style="6" customWidth="1"/>
    <col min="7151" max="7151" width="14.7109375" style="6" customWidth="1"/>
    <col min="7152" max="7152" width="53.28515625" style="6" customWidth="1"/>
    <col min="7153" max="7153" width="14.28515625" style="6" customWidth="1"/>
    <col min="7154" max="7154" width="15.7109375" style="6" customWidth="1"/>
    <col min="7155" max="7155" width="13.5703125" style="6" customWidth="1"/>
    <col min="7156" max="7156" width="11.85546875" style="6" customWidth="1"/>
    <col min="7157" max="7157" width="16.140625" style="6" customWidth="1"/>
    <col min="7158" max="7158" width="11.5703125" style="6" bestFit="1" customWidth="1"/>
    <col min="7159" max="7405" width="9.28515625" style="6"/>
    <col min="7406" max="7406" width="4.42578125" style="6" customWidth="1"/>
    <col min="7407" max="7407" width="14.7109375" style="6" customWidth="1"/>
    <col min="7408" max="7408" width="53.28515625" style="6" customWidth="1"/>
    <col min="7409" max="7409" width="14.28515625" style="6" customWidth="1"/>
    <col min="7410" max="7410" width="15.7109375" style="6" customWidth="1"/>
    <col min="7411" max="7411" width="13.5703125" style="6" customWidth="1"/>
    <col min="7412" max="7412" width="11.85546875" style="6" customWidth="1"/>
    <col min="7413" max="7413" width="16.140625" style="6" customWidth="1"/>
    <col min="7414" max="7414" width="11.5703125" style="6" bestFit="1" customWidth="1"/>
    <col min="7415" max="7661" width="9.28515625" style="6"/>
    <col min="7662" max="7662" width="4.42578125" style="6" customWidth="1"/>
    <col min="7663" max="7663" width="14.7109375" style="6" customWidth="1"/>
    <col min="7664" max="7664" width="53.28515625" style="6" customWidth="1"/>
    <col min="7665" max="7665" width="14.28515625" style="6" customWidth="1"/>
    <col min="7666" max="7666" width="15.7109375" style="6" customWidth="1"/>
    <col min="7667" max="7667" width="13.5703125" style="6" customWidth="1"/>
    <col min="7668" max="7668" width="11.85546875" style="6" customWidth="1"/>
    <col min="7669" max="7669" width="16.140625" style="6" customWidth="1"/>
    <col min="7670" max="7670" width="11.5703125" style="6" bestFit="1" customWidth="1"/>
    <col min="7671" max="7917" width="9.28515625" style="6"/>
    <col min="7918" max="7918" width="4.42578125" style="6" customWidth="1"/>
    <col min="7919" max="7919" width="14.7109375" style="6" customWidth="1"/>
    <col min="7920" max="7920" width="53.28515625" style="6" customWidth="1"/>
    <col min="7921" max="7921" width="14.28515625" style="6" customWidth="1"/>
    <col min="7922" max="7922" width="15.7109375" style="6" customWidth="1"/>
    <col min="7923" max="7923" width="13.5703125" style="6" customWidth="1"/>
    <col min="7924" max="7924" width="11.85546875" style="6" customWidth="1"/>
    <col min="7925" max="7925" width="16.140625" style="6" customWidth="1"/>
    <col min="7926" max="7926" width="11.5703125" style="6" bestFit="1" customWidth="1"/>
    <col min="7927" max="8173" width="9.28515625" style="6"/>
    <col min="8174" max="8174" width="4.42578125" style="6" customWidth="1"/>
    <col min="8175" max="8175" width="14.7109375" style="6" customWidth="1"/>
    <col min="8176" max="8176" width="53.28515625" style="6" customWidth="1"/>
    <col min="8177" max="8177" width="14.28515625" style="6" customWidth="1"/>
    <col min="8178" max="8178" width="15.7109375" style="6" customWidth="1"/>
    <col min="8179" max="8179" width="13.5703125" style="6" customWidth="1"/>
    <col min="8180" max="8180" width="11.85546875" style="6" customWidth="1"/>
    <col min="8181" max="8181" width="16.140625" style="6" customWidth="1"/>
    <col min="8182" max="8182" width="11.5703125" style="6" bestFit="1" customWidth="1"/>
    <col min="8183" max="8429" width="9.28515625" style="6"/>
    <col min="8430" max="8430" width="4.42578125" style="6" customWidth="1"/>
    <col min="8431" max="8431" width="14.7109375" style="6" customWidth="1"/>
    <col min="8432" max="8432" width="53.28515625" style="6" customWidth="1"/>
    <col min="8433" max="8433" width="14.28515625" style="6" customWidth="1"/>
    <col min="8434" max="8434" width="15.7109375" style="6" customWidth="1"/>
    <col min="8435" max="8435" width="13.5703125" style="6" customWidth="1"/>
    <col min="8436" max="8436" width="11.85546875" style="6" customWidth="1"/>
    <col min="8437" max="8437" width="16.140625" style="6" customWidth="1"/>
    <col min="8438" max="8438" width="11.5703125" style="6" bestFit="1" customWidth="1"/>
    <col min="8439" max="8685" width="9.28515625" style="6"/>
    <col min="8686" max="8686" width="4.42578125" style="6" customWidth="1"/>
    <col min="8687" max="8687" width="14.7109375" style="6" customWidth="1"/>
    <col min="8688" max="8688" width="53.28515625" style="6" customWidth="1"/>
    <col min="8689" max="8689" width="14.28515625" style="6" customWidth="1"/>
    <col min="8690" max="8690" width="15.7109375" style="6" customWidth="1"/>
    <col min="8691" max="8691" width="13.5703125" style="6" customWidth="1"/>
    <col min="8692" max="8692" width="11.85546875" style="6" customWidth="1"/>
    <col min="8693" max="8693" width="16.140625" style="6" customWidth="1"/>
    <col min="8694" max="8694" width="11.5703125" style="6" bestFit="1" customWidth="1"/>
    <col min="8695" max="8941" width="9.28515625" style="6"/>
    <col min="8942" max="8942" width="4.42578125" style="6" customWidth="1"/>
    <col min="8943" max="8943" width="14.7109375" style="6" customWidth="1"/>
    <col min="8944" max="8944" width="53.28515625" style="6" customWidth="1"/>
    <col min="8945" max="8945" width="14.28515625" style="6" customWidth="1"/>
    <col min="8946" max="8946" width="15.7109375" style="6" customWidth="1"/>
    <col min="8947" max="8947" width="13.5703125" style="6" customWidth="1"/>
    <col min="8948" max="8948" width="11.85546875" style="6" customWidth="1"/>
    <col min="8949" max="8949" width="16.140625" style="6" customWidth="1"/>
    <col min="8950" max="8950" width="11.5703125" style="6" bestFit="1" customWidth="1"/>
    <col min="8951" max="9197" width="9.28515625" style="6"/>
    <col min="9198" max="9198" width="4.42578125" style="6" customWidth="1"/>
    <col min="9199" max="9199" width="14.7109375" style="6" customWidth="1"/>
    <col min="9200" max="9200" width="53.28515625" style="6" customWidth="1"/>
    <col min="9201" max="9201" width="14.28515625" style="6" customWidth="1"/>
    <col min="9202" max="9202" width="15.7109375" style="6" customWidth="1"/>
    <col min="9203" max="9203" width="13.5703125" style="6" customWidth="1"/>
    <col min="9204" max="9204" width="11.85546875" style="6" customWidth="1"/>
    <col min="9205" max="9205" width="16.140625" style="6" customWidth="1"/>
    <col min="9206" max="9206" width="11.5703125" style="6" bestFit="1" customWidth="1"/>
    <col min="9207" max="9453" width="9.28515625" style="6"/>
    <col min="9454" max="9454" width="4.42578125" style="6" customWidth="1"/>
    <col min="9455" max="9455" width="14.7109375" style="6" customWidth="1"/>
    <col min="9456" max="9456" width="53.28515625" style="6" customWidth="1"/>
    <col min="9457" max="9457" width="14.28515625" style="6" customWidth="1"/>
    <col min="9458" max="9458" width="15.7109375" style="6" customWidth="1"/>
    <col min="9459" max="9459" width="13.5703125" style="6" customWidth="1"/>
    <col min="9460" max="9460" width="11.85546875" style="6" customWidth="1"/>
    <col min="9461" max="9461" width="16.140625" style="6" customWidth="1"/>
    <col min="9462" max="9462" width="11.5703125" style="6" bestFit="1" customWidth="1"/>
    <col min="9463" max="9709" width="9.28515625" style="6"/>
    <col min="9710" max="9710" width="4.42578125" style="6" customWidth="1"/>
    <col min="9711" max="9711" width="14.7109375" style="6" customWidth="1"/>
    <col min="9712" max="9712" width="53.28515625" style="6" customWidth="1"/>
    <col min="9713" max="9713" width="14.28515625" style="6" customWidth="1"/>
    <col min="9714" max="9714" width="15.7109375" style="6" customWidth="1"/>
    <col min="9715" max="9715" width="13.5703125" style="6" customWidth="1"/>
    <col min="9716" max="9716" width="11.85546875" style="6" customWidth="1"/>
    <col min="9717" max="9717" width="16.140625" style="6" customWidth="1"/>
    <col min="9718" max="9718" width="11.5703125" style="6" bestFit="1" customWidth="1"/>
    <col min="9719" max="9965" width="9.28515625" style="6"/>
    <col min="9966" max="9966" width="4.42578125" style="6" customWidth="1"/>
    <col min="9967" max="9967" width="14.7109375" style="6" customWidth="1"/>
    <col min="9968" max="9968" width="53.28515625" style="6" customWidth="1"/>
    <col min="9969" max="9969" width="14.28515625" style="6" customWidth="1"/>
    <col min="9970" max="9970" width="15.7109375" style="6" customWidth="1"/>
    <col min="9971" max="9971" width="13.5703125" style="6" customWidth="1"/>
    <col min="9972" max="9972" width="11.85546875" style="6" customWidth="1"/>
    <col min="9973" max="9973" width="16.140625" style="6" customWidth="1"/>
    <col min="9974" max="9974" width="11.5703125" style="6" bestFit="1" customWidth="1"/>
    <col min="9975" max="10221" width="9.28515625" style="6"/>
    <col min="10222" max="10222" width="4.42578125" style="6" customWidth="1"/>
    <col min="10223" max="10223" width="14.7109375" style="6" customWidth="1"/>
    <col min="10224" max="10224" width="53.28515625" style="6" customWidth="1"/>
    <col min="10225" max="10225" width="14.28515625" style="6" customWidth="1"/>
    <col min="10226" max="10226" width="15.7109375" style="6" customWidth="1"/>
    <col min="10227" max="10227" width="13.5703125" style="6" customWidth="1"/>
    <col min="10228" max="10228" width="11.85546875" style="6" customWidth="1"/>
    <col min="10229" max="10229" width="16.140625" style="6" customWidth="1"/>
    <col min="10230" max="10230" width="11.5703125" style="6" bestFit="1" customWidth="1"/>
    <col min="10231" max="10477" width="9.28515625" style="6"/>
    <col min="10478" max="10478" width="4.42578125" style="6" customWidth="1"/>
    <col min="10479" max="10479" width="14.7109375" style="6" customWidth="1"/>
    <col min="10480" max="10480" width="53.28515625" style="6" customWidth="1"/>
    <col min="10481" max="10481" width="14.28515625" style="6" customWidth="1"/>
    <col min="10482" max="10482" width="15.7109375" style="6" customWidth="1"/>
    <col min="10483" max="10483" width="13.5703125" style="6" customWidth="1"/>
    <col min="10484" max="10484" width="11.85546875" style="6" customWidth="1"/>
    <col min="10485" max="10485" width="16.140625" style="6" customWidth="1"/>
    <col min="10486" max="10486" width="11.5703125" style="6" bestFit="1" customWidth="1"/>
    <col min="10487" max="10733" width="9.28515625" style="6"/>
    <col min="10734" max="10734" width="4.42578125" style="6" customWidth="1"/>
    <col min="10735" max="10735" width="14.7109375" style="6" customWidth="1"/>
    <col min="10736" max="10736" width="53.28515625" style="6" customWidth="1"/>
    <col min="10737" max="10737" width="14.28515625" style="6" customWidth="1"/>
    <col min="10738" max="10738" width="15.7109375" style="6" customWidth="1"/>
    <col min="10739" max="10739" width="13.5703125" style="6" customWidth="1"/>
    <col min="10740" max="10740" width="11.85546875" style="6" customWidth="1"/>
    <col min="10741" max="10741" width="16.140625" style="6" customWidth="1"/>
    <col min="10742" max="10742" width="11.5703125" style="6" bestFit="1" customWidth="1"/>
    <col min="10743" max="10989" width="9.28515625" style="6"/>
    <col min="10990" max="10990" width="4.42578125" style="6" customWidth="1"/>
    <col min="10991" max="10991" width="14.7109375" style="6" customWidth="1"/>
    <col min="10992" max="10992" width="53.28515625" style="6" customWidth="1"/>
    <col min="10993" max="10993" width="14.28515625" style="6" customWidth="1"/>
    <col min="10994" max="10994" width="15.7109375" style="6" customWidth="1"/>
    <col min="10995" max="10995" width="13.5703125" style="6" customWidth="1"/>
    <col min="10996" max="10996" width="11.85546875" style="6" customWidth="1"/>
    <col min="10997" max="10997" width="16.140625" style="6" customWidth="1"/>
    <col min="10998" max="10998" width="11.5703125" style="6" bestFit="1" customWidth="1"/>
    <col min="10999" max="11245" width="9.28515625" style="6"/>
    <col min="11246" max="11246" width="4.42578125" style="6" customWidth="1"/>
    <col min="11247" max="11247" width="14.7109375" style="6" customWidth="1"/>
    <col min="11248" max="11248" width="53.28515625" style="6" customWidth="1"/>
    <col min="11249" max="11249" width="14.28515625" style="6" customWidth="1"/>
    <col min="11250" max="11250" width="15.7109375" style="6" customWidth="1"/>
    <col min="11251" max="11251" width="13.5703125" style="6" customWidth="1"/>
    <col min="11252" max="11252" width="11.85546875" style="6" customWidth="1"/>
    <col min="11253" max="11253" width="16.140625" style="6" customWidth="1"/>
    <col min="11254" max="11254" width="11.5703125" style="6" bestFit="1" customWidth="1"/>
    <col min="11255" max="11501" width="9.28515625" style="6"/>
    <col min="11502" max="11502" width="4.42578125" style="6" customWidth="1"/>
    <col min="11503" max="11503" width="14.7109375" style="6" customWidth="1"/>
    <col min="11504" max="11504" width="53.28515625" style="6" customWidth="1"/>
    <col min="11505" max="11505" width="14.28515625" style="6" customWidth="1"/>
    <col min="11506" max="11506" width="15.7109375" style="6" customWidth="1"/>
    <col min="11507" max="11507" width="13.5703125" style="6" customWidth="1"/>
    <col min="11508" max="11508" width="11.85546875" style="6" customWidth="1"/>
    <col min="11509" max="11509" width="16.140625" style="6" customWidth="1"/>
    <col min="11510" max="11510" width="11.5703125" style="6" bestFit="1" customWidth="1"/>
    <col min="11511" max="11757" width="9.28515625" style="6"/>
    <col min="11758" max="11758" width="4.42578125" style="6" customWidth="1"/>
    <col min="11759" max="11759" width="14.7109375" style="6" customWidth="1"/>
    <col min="11760" max="11760" width="53.28515625" style="6" customWidth="1"/>
    <col min="11761" max="11761" width="14.28515625" style="6" customWidth="1"/>
    <col min="11762" max="11762" width="15.7109375" style="6" customWidth="1"/>
    <col min="11763" max="11763" width="13.5703125" style="6" customWidth="1"/>
    <col min="11764" max="11764" width="11.85546875" style="6" customWidth="1"/>
    <col min="11765" max="11765" width="16.140625" style="6" customWidth="1"/>
    <col min="11766" max="11766" width="11.5703125" style="6" bestFit="1" customWidth="1"/>
    <col min="11767" max="12013" width="9.28515625" style="6"/>
    <col min="12014" max="12014" width="4.42578125" style="6" customWidth="1"/>
    <col min="12015" max="12015" width="14.7109375" style="6" customWidth="1"/>
    <col min="12016" max="12016" width="53.28515625" style="6" customWidth="1"/>
    <col min="12017" max="12017" width="14.28515625" style="6" customWidth="1"/>
    <col min="12018" max="12018" width="15.7109375" style="6" customWidth="1"/>
    <col min="12019" max="12019" width="13.5703125" style="6" customWidth="1"/>
    <col min="12020" max="12020" width="11.85546875" style="6" customWidth="1"/>
    <col min="12021" max="12021" width="16.140625" style="6" customWidth="1"/>
    <col min="12022" max="12022" width="11.5703125" style="6" bestFit="1" customWidth="1"/>
    <col min="12023" max="12269" width="9.28515625" style="6"/>
    <col min="12270" max="12270" width="4.42578125" style="6" customWidth="1"/>
    <col min="12271" max="12271" width="14.7109375" style="6" customWidth="1"/>
    <col min="12272" max="12272" width="53.28515625" style="6" customWidth="1"/>
    <col min="12273" max="12273" width="14.28515625" style="6" customWidth="1"/>
    <col min="12274" max="12274" width="15.7109375" style="6" customWidth="1"/>
    <col min="12275" max="12275" width="13.5703125" style="6" customWidth="1"/>
    <col min="12276" max="12276" width="11.85546875" style="6" customWidth="1"/>
    <col min="12277" max="12277" width="16.140625" style="6" customWidth="1"/>
    <col min="12278" max="12278" width="11.5703125" style="6" bestFit="1" customWidth="1"/>
    <col min="12279" max="12525" width="9.28515625" style="6"/>
    <col min="12526" max="12526" width="4.42578125" style="6" customWidth="1"/>
    <col min="12527" max="12527" width="14.7109375" style="6" customWidth="1"/>
    <col min="12528" max="12528" width="53.28515625" style="6" customWidth="1"/>
    <col min="12529" max="12529" width="14.28515625" style="6" customWidth="1"/>
    <col min="12530" max="12530" width="15.7109375" style="6" customWidth="1"/>
    <col min="12531" max="12531" width="13.5703125" style="6" customWidth="1"/>
    <col min="12532" max="12532" width="11.85546875" style="6" customWidth="1"/>
    <col min="12533" max="12533" width="16.140625" style="6" customWidth="1"/>
    <col min="12534" max="12534" width="11.5703125" style="6" bestFit="1" customWidth="1"/>
    <col min="12535" max="12781" width="9.28515625" style="6"/>
    <col min="12782" max="12782" width="4.42578125" style="6" customWidth="1"/>
    <col min="12783" max="12783" width="14.7109375" style="6" customWidth="1"/>
    <col min="12784" max="12784" width="53.28515625" style="6" customWidth="1"/>
    <col min="12785" max="12785" width="14.28515625" style="6" customWidth="1"/>
    <col min="12786" max="12786" width="15.7109375" style="6" customWidth="1"/>
    <col min="12787" max="12787" width="13.5703125" style="6" customWidth="1"/>
    <col min="12788" max="12788" width="11.85546875" style="6" customWidth="1"/>
    <col min="12789" max="12789" width="16.140625" style="6" customWidth="1"/>
    <col min="12790" max="12790" width="11.5703125" style="6" bestFit="1" customWidth="1"/>
    <col min="12791" max="13037" width="9.28515625" style="6"/>
    <col min="13038" max="13038" width="4.42578125" style="6" customWidth="1"/>
    <col min="13039" max="13039" width="14.7109375" style="6" customWidth="1"/>
    <col min="13040" max="13040" width="53.28515625" style="6" customWidth="1"/>
    <col min="13041" max="13041" width="14.28515625" style="6" customWidth="1"/>
    <col min="13042" max="13042" width="15.7109375" style="6" customWidth="1"/>
    <col min="13043" max="13043" width="13.5703125" style="6" customWidth="1"/>
    <col min="13044" max="13044" width="11.85546875" style="6" customWidth="1"/>
    <col min="13045" max="13045" width="16.140625" style="6" customWidth="1"/>
    <col min="13046" max="13046" width="11.5703125" style="6" bestFit="1" customWidth="1"/>
    <col min="13047" max="13293" width="9.28515625" style="6"/>
    <col min="13294" max="13294" width="4.42578125" style="6" customWidth="1"/>
    <col min="13295" max="13295" width="14.7109375" style="6" customWidth="1"/>
    <col min="13296" max="13296" width="53.28515625" style="6" customWidth="1"/>
    <col min="13297" max="13297" width="14.28515625" style="6" customWidth="1"/>
    <col min="13298" max="13298" width="15.7109375" style="6" customWidth="1"/>
    <col min="13299" max="13299" width="13.5703125" style="6" customWidth="1"/>
    <col min="13300" max="13300" width="11.85546875" style="6" customWidth="1"/>
    <col min="13301" max="13301" width="16.140625" style="6" customWidth="1"/>
    <col min="13302" max="13302" width="11.5703125" style="6" bestFit="1" customWidth="1"/>
    <col min="13303" max="13549" width="9.28515625" style="6"/>
    <col min="13550" max="13550" width="4.42578125" style="6" customWidth="1"/>
    <col min="13551" max="13551" width="14.7109375" style="6" customWidth="1"/>
    <col min="13552" max="13552" width="53.28515625" style="6" customWidth="1"/>
    <col min="13553" max="13553" width="14.28515625" style="6" customWidth="1"/>
    <col min="13554" max="13554" width="15.7109375" style="6" customWidth="1"/>
    <col min="13555" max="13555" width="13.5703125" style="6" customWidth="1"/>
    <col min="13556" max="13556" width="11.85546875" style="6" customWidth="1"/>
    <col min="13557" max="13557" width="16.140625" style="6" customWidth="1"/>
    <col min="13558" max="13558" width="11.5703125" style="6" bestFit="1" customWidth="1"/>
    <col min="13559" max="13805" width="9.28515625" style="6"/>
    <col min="13806" max="13806" width="4.42578125" style="6" customWidth="1"/>
    <col min="13807" max="13807" width="14.7109375" style="6" customWidth="1"/>
    <col min="13808" max="13808" width="53.28515625" style="6" customWidth="1"/>
    <col min="13809" max="13809" width="14.28515625" style="6" customWidth="1"/>
    <col min="13810" max="13810" width="15.7109375" style="6" customWidth="1"/>
    <col min="13811" max="13811" width="13.5703125" style="6" customWidth="1"/>
    <col min="13812" max="13812" width="11.85546875" style="6" customWidth="1"/>
    <col min="13813" max="13813" width="16.140625" style="6" customWidth="1"/>
    <col min="13814" max="13814" width="11.5703125" style="6" bestFit="1" customWidth="1"/>
    <col min="13815" max="14061" width="9.28515625" style="6"/>
    <col min="14062" max="14062" width="4.42578125" style="6" customWidth="1"/>
    <col min="14063" max="14063" width="14.7109375" style="6" customWidth="1"/>
    <col min="14064" max="14064" width="53.28515625" style="6" customWidth="1"/>
    <col min="14065" max="14065" width="14.28515625" style="6" customWidth="1"/>
    <col min="14066" max="14066" width="15.7109375" style="6" customWidth="1"/>
    <col min="14067" max="14067" width="13.5703125" style="6" customWidth="1"/>
    <col min="14068" max="14068" width="11.85546875" style="6" customWidth="1"/>
    <col min="14069" max="14069" width="16.140625" style="6" customWidth="1"/>
    <col min="14070" max="14070" width="11.5703125" style="6" bestFit="1" customWidth="1"/>
    <col min="14071" max="14317" width="9.28515625" style="6"/>
    <col min="14318" max="14318" width="4.42578125" style="6" customWidth="1"/>
    <col min="14319" max="14319" width="14.7109375" style="6" customWidth="1"/>
    <col min="14320" max="14320" width="53.28515625" style="6" customWidth="1"/>
    <col min="14321" max="14321" width="14.28515625" style="6" customWidth="1"/>
    <col min="14322" max="14322" width="15.7109375" style="6" customWidth="1"/>
    <col min="14323" max="14323" width="13.5703125" style="6" customWidth="1"/>
    <col min="14324" max="14324" width="11.85546875" style="6" customWidth="1"/>
    <col min="14325" max="14325" width="16.140625" style="6" customWidth="1"/>
    <col min="14326" max="14326" width="11.5703125" style="6" bestFit="1" customWidth="1"/>
    <col min="14327" max="14573" width="9.28515625" style="6"/>
    <col min="14574" max="14574" width="4.42578125" style="6" customWidth="1"/>
    <col min="14575" max="14575" width="14.7109375" style="6" customWidth="1"/>
    <col min="14576" max="14576" width="53.28515625" style="6" customWidth="1"/>
    <col min="14577" max="14577" width="14.28515625" style="6" customWidth="1"/>
    <col min="14578" max="14578" width="15.7109375" style="6" customWidth="1"/>
    <col min="14579" max="14579" width="13.5703125" style="6" customWidth="1"/>
    <col min="14580" max="14580" width="11.85546875" style="6" customWidth="1"/>
    <col min="14581" max="14581" width="16.140625" style="6" customWidth="1"/>
    <col min="14582" max="14582" width="11.5703125" style="6" bestFit="1" customWidth="1"/>
    <col min="14583" max="14829" width="9.28515625" style="6"/>
    <col min="14830" max="14830" width="4.42578125" style="6" customWidth="1"/>
    <col min="14831" max="14831" width="14.7109375" style="6" customWidth="1"/>
    <col min="14832" max="14832" width="53.28515625" style="6" customWidth="1"/>
    <col min="14833" max="14833" width="14.28515625" style="6" customWidth="1"/>
    <col min="14834" max="14834" width="15.7109375" style="6" customWidth="1"/>
    <col min="14835" max="14835" width="13.5703125" style="6" customWidth="1"/>
    <col min="14836" max="14836" width="11.85546875" style="6" customWidth="1"/>
    <col min="14837" max="14837" width="16.140625" style="6" customWidth="1"/>
    <col min="14838" max="14838" width="11.5703125" style="6" bestFit="1" customWidth="1"/>
    <col min="14839" max="15085" width="9.28515625" style="6"/>
    <col min="15086" max="15086" width="4.42578125" style="6" customWidth="1"/>
    <col min="15087" max="15087" width="14.7109375" style="6" customWidth="1"/>
    <col min="15088" max="15088" width="53.28515625" style="6" customWidth="1"/>
    <col min="15089" max="15089" width="14.28515625" style="6" customWidth="1"/>
    <col min="15090" max="15090" width="15.7109375" style="6" customWidth="1"/>
    <col min="15091" max="15091" width="13.5703125" style="6" customWidth="1"/>
    <col min="15092" max="15092" width="11.85546875" style="6" customWidth="1"/>
    <col min="15093" max="15093" width="16.140625" style="6" customWidth="1"/>
    <col min="15094" max="15094" width="11.5703125" style="6" bestFit="1" customWidth="1"/>
    <col min="15095" max="15341" width="9.28515625" style="6"/>
    <col min="15342" max="15342" width="4.42578125" style="6" customWidth="1"/>
    <col min="15343" max="15343" width="14.7109375" style="6" customWidth="1"/>
    <col min="15344" max="15344" width="53.28515625" style="6" customWidth="1"/>
    <col min="15345" max="15345" width="14.28515625" style="6" customWidth="1"/>
    <col min="15346" max="15346" width="15.7109375" style="6" customWidth="1"/>
    <col min="15347" max="15347" width="13.5703125" style="6" customWidth="1"/>
    <col min="15348" max="15348" width="11.85546875" style="6" customWidth="1"/>
    <col min="15349" max="15349" width="16.140625" style="6" customWidth="1"/>
    <col min="15350" max="15350" width="11.5703125" style="6" bestFit="1" customWidth="1"/>
    <col min="15351" max="15597" width="9.28515625" style="6"/>
    <col min="15598" max="15598" width="4.42578125" style="6" customWidth="1"/>
    <col min="15599" max="15599" width="14.7109375" style="6" customWidth="1"/>
    <col min="15600" max="15600" width="53.28515625" style="6" customWidth="1"/>
    <col min="15601" max="15601" width="14.28515625" style="6" customWidth="1"/>
    <col min="15602" max="15602" width="15.7109375" style="6" customWidth="1"/>
    <col min="15603" max="15603" width="13.5703125" style="6" customWidth="1"/>
    <col min="15604" max="15604" width="11.85546875" style="6" customWidth="1"/>
    <col min="15605" max="15605" width="16.140625" style="6" customWidth="1"/>
    <col min="15606" max="15606" width="11.5703125" style="6" bestFit="1" customWidth="1"/>
    <col min="15607" max="15853" width="9.28515625" style="6"/>
    <col min="15854" max="15854" width="4.42578125" style="6" customWidth="1"/>
    <col min="15855" max="15855" width="14.7109375" style="6" customWidth="1"/>
    <col min="15856" max="15856" width="53.28515625" style="6" customWidth="1"/>
    <col min="15857" max="15857" width="14.28515625" style="6" customWidth="1"/>
    <col min="15858" max="15858" width="15.7109375" style="6" customWidth="1"/>
    <col min="15859" max="15859" width="13.5703125" style="6" customWidth="1"/>
    <col min="15860" max="15860" width="11.85546875" style="6" customWidth="1"/>
    <col min="15861" max="15861" width="16.140625" style="6" customWidth="1"/>
    <col min="15862" max="15862" width="11.5703125" style="6" bestFit="1" customWidth="1"/>
    <col min="15863" max="16109" width="9.28515625" style="6"/>
    <col min="16110" max="16110" width="4.42578125" style="6" customWidth="1"/>
    <col min="16111" max="16111" width="14.7109375" style="6" customWidth="1"/>
    <col min="16112" max="16112" width="53.28515625" style="6" customWidth="1"/>
    <col min="16113" max="16113" width="14.28515625" style="6" customWidth="1"/>
    <col min="16114" max="16114" width="15.7109375" style="6" customWidth="1"/>
    <col min="16115" max="16115" width="13.5703125" style="6" customWidth="1"/>
    <col min="16116" max="16116" width="11.85546875" style="6" customWidth="1"/>
    <col min="16117" max="16117" width="16.140625" style="6" customWidth="1"/>
    <col min="16118" max="16118" width="11.5703125" style="6" bestFit="1" customWidth="1"/>
    <col min="16119" max="16384" width="9.28515625" style="6"/>
  </cols>
  <sheetData>
    <row r="1" spans="1:14" ht="23.25" x14ac:dyDescent="0.25">
      <c r="A1" s="1271" t="s">
        <v>587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271"/>
      <c r="M1" s="1271"/>
      <c r="N1" s="1271"/>
    </row>
    <row r="2" spans="1:14" ht="23.25" x14ac:dyDescent="0.25">
      <c r="A2" s="1271" t="s">
        <v>588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271"/>
      <c r="M2" s="1271"/>
      <c r="N2" s="1271"/>
    </row>
    <row r="3" spans="1:14" ht="23.25" x14ac:dyDescent="0.25">
      <c r="A3" s="1271" t="s">
        <v>606</v>
      </c>
      <c r="B3" s="1271"/>
      <c r="C3" s="1271"/>
      <c r="D3" s="1271"/>
      <c r="E3" s="1271"/>
      <c r="F3" s="1271"/>
      <c r="G3" s="1271"/>
      <c r="H3" s="1271"/>
      <c r="I3" s="1271"/>
      <c r="J3" s="1271"/>
      <c r="K3" s="1271"/>
      <c r="L3" s="1271"/>
      <c r="M3" s="1271"/>
      <c r="N3" s="1271"/>
    </row>
    <row r="4" spans="1:14" ht="23.25" x14ac:dyDescent="0.25">
      <c r="A4" s="1271" t="s">
        <v>590</v>
      </c>
      <c r="B4" s="1271"/>
      <c r="C4" s="1271"/>
      <c r="D4" s="1271"/>
      <c r="E4" s="1271"/>
      <c r="F4" s="1271"/>
      <c r="G4" s="1271"/>
      <c r="H4" s="1271"/>
      <c r="I4" s="1271"/>
      <c r="J4" s="1271"/>
      <c r="K4" s="1271"/>
      <c r="L4" s="1271"/>
      <c r="M4" s="1271"/>
      <c r="N4" s="1271"/>
    </row>
    <row r="5" spans="1:14" ht="23.25" x14ac:dyDescent="0.25">
      <c r="A5" s="1271" t="s">
        <v>591</v>
      </c>
      <c r="B5" s="1271"/>
      <c r="C5" s="1271"/>
      <c r="D5" s="1271"/>
      <c r="E5" s="1271"/>
      <c r="F5" s="1271"/>
      <c r="G5" s="1271"/>
      <c r="H5" s="1271"/>
      <c r="I5" s="1271"/>
      <c r="J5" s="1271"/>
      <c r="K5" s="1271"/>
      <c r="L5" s="1271"/>
      <c r="M5" s="1271"/>
      <c r="N5" s="1271"/>
    </row>
    <row r="6" spans="1:14" s="16" customFormat="1" ht="18" x14ac:dyDescent="0.25">
      <c r="A6" s="1270" t="s">
        <v>592</v>
      </c>
      <c r="B6" s="1270" t="s">
        <v>593</v>
      </c>
      <c r="C6" s="1272" t="s">
        <v>594</v>
      </c>
      <c r="D6" s="1270" t="s">
        <v>595</v>
      </c>
      <c r="E6" s="1273" t="s">
        <v>596</v>
      </c>
      <c r="F6" s="2098" t="s">
        <v>597</v>
      </c>
      <c r="G6" s="1270" t="s">
        <v>602</v>
      </c>
      <c r="H6" s="1278" t="s">
        <v>603</v>
      </c>
      <c r="I6" s="1278"/>
      <c r="J6" s="1278" t="s">
        <v>604</v>
      </c>
      <c r="K6" s="1278"/>
      <c r="L6" s="1278" t="s">
        <v>605</v>
      </c>
      <c r="M6" s="1278"/>
      <c r="N6" s="908" t="s">
        <v>598</v>
      </c>
    </row>
    <row r="7" spans="1:14" s="16" customFormat="1" x14ac:dyDescent="0.25">
      <c r="A7" s="1270"/>
      <c r="B7" s="1270"/>
      <c r="C7" s="1272"/>
      <c r="D7" s="1270"/>
      <c r="E7" s="1274"/>
      <c r="F7" s="2098"/>
      <c r="G7" s="1270"/>
      <c r="H7" s="1270" t="s">
        <v>599</v>
      </c>
      <c r="I7" s="1270" t="s">
        <v>600</v>
      </c>
      <c r="J7" s="1270" t="s">
        <v>599</v>
      </c>
      <c r="K7" s="1270" t="s">
        <v>600</v>
      </c>
      <c r="L7" s="1270" t="s">
        <v>599</v>
      </c>
      <c r="M7" s="1270" t="s">
        <v>600</v>
      </c>
      <c r="N7" s="1270" t="s">
        <v>601</v>
      </c>
    </row>
    <row r="8" spans="1:14" s="16" customFormat="1" x14ac:dyDescent="0.25">
      <c r="A8" s="1270"/>
      <c r="B8" s="1270"/>
      <c r="C8" s="1272"/>
      <c r="D8" s="1270"/>
      <c r="E8" s="1274"/>
      <c r="F8" s="2098"/>
      <c r="G8" s="1270"/>
      <c r="H8" s="1270"/>
      <c r="I8" s="1270"/>
      <c r="J8" s="1270"/>
      <c r="K8" s="1270"/>
      <c r="L8" s="1270"/>
      <c r="M8" s="1270"/>
      <c r="N8" s="1270"/>
    </row>
    <row r="9" spans="1:14" s="16" customFormat="1" x14ac:dyDescent="0.25">
      <c r="A9" s="1270"/>
      <c r="B9" s="1270"/>
      <c r="C9" s="1272"/>
      <c r="D9" s="1270"/>
      <c r="E9" s="1274"/>
      <c r="F9" s="2098"/>
      <c r="G9" s="1270"/>
      <c r="H9" s="1270"/>
      <c r="I9" s="1270"/>
      <c r="J9" s="1270"/>
      <c r="K9" s="1270"/>
      <c r="L9" s="1270"/>
      <c r="M9" s="1270"/>
      <c r="N9" s="1270"/>
    </row>
    <row r="10" spans="1:14" s="16" customFormat="1" x14ac:dyDescent="0.25">
      <c r="A10" s="1270"/>
      <c r="B10" s="1270"/>
      <c r="C10" s="1272"/>
      <c r="D10" s="1270"/>
      <c r="E10" s="1274"/>
      <c r="F10" s="2098"/>
      <c r="G10" s="1270"/>
      <c r="H10" s="1270"/>
      <c r="I10" s="1270"/>
      <c r="J10" s="1270"/>
      <c r="K10" s="1270"/>
      <c r="L10" s="1270"/>
      <c r="M10" s="1270"/>
      <c r="N10" s="1270"/>
    </row>
    <row r="11" spans="1:14" ht="15" customHeight="1" x14ac:dyDescent="0.25">
      <c r="A11" s="909">
        <v>1</v>
      </c>
      <c r="B11" s="1277">
        <v>2</v>
      </c>
      <c r="C11" s="1277"/>
      <c r="D11" s="909">
        <v>3</v>
      </c>
      <c r="E11" s="1277">
        <v>4</v>
      </c>
      <c r="F11" s="1277"/>
      <c r="G11" s="909">
        <v>5</v>
      </c>
      <c r="H11" s="1277">
        <v>6</v>
      </c>
      <c r="I11" s="1277"/>
      <c r="J11" s="909">
        <v>7</v>
      </c>
      <c r="K11" s="1277">
        <v>8</v>
      </c>
      <c r="L11" s="1277"/>
      <c r="M11" s="909">
        <v>9</v>
      </c>
      <c r="N11" s="909">
        <v>10</v>
      </c>
    </row>
    <row r="12" spans="1:14" ht="16.5" customHeight="1" x14ac:dyDescent="0.25">
      <c r="A12" s="1279" t="s">
        <v>259</v>
      </c>
      <c r="B12" s="1279"/>
      <c r="C12" s="1279"/>
      <c r="D12" s="654"/>
      <c r="E12" s="654"/>
      <c r="F12" s="2099"/>
      <c r="G12" s="654"/>
      <c r="H12" s="654"/>
      <c r="I12" s="654"/>
      <c r="J12" s="654"/>
      <c r="K12" s="654"/>
      <c r="L12" s="654"/>
      <c r="M12" s="654"/>
      <c r="N12" s="654"/>
    </row>
    <row r="13" spans="1:14" ht="30" x14ac:dyDescent="0.25">
      <c r="A13" s="592">
        <v>1</v>
      </c>
      <c r="B13" s="644" t="s">
        <v>10</v>
      </c>
      <c r="C13" s="645" t="s">
        <v>11</v>
      </c>
      <c r="D13" s="592">
        <v>137401</v>
      </c>
      <c r="E13" s="592"/>
      <c r="F13" s="2100">
        <v>800</v>
      </c>
      <c r="G13" s="668">
        <v>347.51</v>
      </c>
      <c r="H13" s="668">
        <v>198.57000000000005</v>
      </c>
      <c r="I13" s="668">
        <v>546.08000000000004</v>
      </c>
      <c r="J13" s="668">
        <v>136.38499999999999</v>
      </c>
      <c r="K13" s="668">
        <v>682.46500000000003</v>
      </c>
      <c r="L13" s="668">
        <v>96.182500000000232</v>
      </c>
      <c r="M13" s="668">
        <v>778.64750000000026</v>
      </c>
      <c r="N13" s="668"/>
    </row>
    <row r="14" spans="1:14" ht="18" x14ac:dyDescent="0.25">
      <c r="A14" s="592">
        <v>2</v>
      </c>
      <c r="B14" s="644" t="s">
        <v>12</v>
      </c>
      <c r="C14" s="645" t="s">
        <v>13</v>
      </c>
      <c r="D14" s="592">
        <v>338012</v>
      </c>
      <c r="E14" s="592"/>
      <c r="F14" s="2100">
        <v>45</v>
      </c>
      <c r="G14" s="668">
        <v>7.15</v>
      </c>
      <c r="H14" s="668">
        <v>2.3399999999999981</v>
      </c>
      <c r="I14" s="668">
        <v>9.4899999999999984</v>
      </c>
      <c r="J14" s="668">
        <v>5.509999999999998</v>
      </c>
      <c r="K14" s="668">
        <v>14.999999999999996</v>
      </c>
      <c r="L14" s="668">
        <v>21.900000000000009</v>
      </c>
      <c r="M14" s="668">
        <v>36.900000000000006</v>
      </c>
      <c r="N14" s="668"/>
    </row>
    <row r="15" spans="1:14" ht="45" x14ac:dyDescent="0.25">
      <c r="A15" s="592">
        <v>3</v>
      </c>
      <c r="B15" s="643" t="s">
        <v>14</v>
      </c>
      <c r="C15" s="646" t="s">
        <v>15</v>
      </c>
      <c r="D15" s="592">
        <v>137402</v>
      </c>
      <c r="E15" s="592"/>
      <c r="F15" s="2100">
        <v>4</v>
      </c>
      <c r="G15" s="668">
        <v>0</v>
      </c>
      <c r="H15" s="668">
        <v>2.0499999999999998</v>
      </c>
      <c r="I15" s="668">
        <v>2.0499999999999998</v>
      </c>
      <c r="J15" s="668">
        <v>0.60000000000000009</v>
      </c>
      <c r="K15" s="668">
        <v>2.65</v>
      </c>
      <c r="L15" s="668">
        <v>0.66999999999999993</v>
      </c>
      <c r="M15" s="668">
        <v>3.32</v>
      </c>
      <c r="N15" s="668"/>
    </row>
    <row r="16" spans="1:14" ht="60" x14ac:dyDescent="0.25">
      <c r="A16" s="592">
        <v>4</v>
      </c>
      <c r="B16" s="643" t="s">
        <v>16</v>
      </c>
      <c r="C16" s="646" t="s">
        <v>566</v>
      </c>
      <c r="D16" s="592">
        <v>537403</v>
      </c>
      <c r="E16" s="592"/>
      <c r="F16" s="2100">
        <v>5500</v>
      </c>
      <c r="G16" s="668">
        <v>2882.420000000001</v>
      </c>
      <c r="H16" s="668">
        <v>1066.6799999999994</v>
      </c>
      <c r="I16" s="668">
        <v>3949.1000000000004</v>
      </c>
      <c r="J16" s="668">
        <v>331.96000000000004</v>
      </c>
      <c r="K16" s="668">
        <v>4281.0600000000004</v>
      </c>
      <c r="L16" s="668">
        <v>801.71</v>
      </c>
      <c r="M16" s="668">
        <v>5082.7700000000004</v>
      </c>
      <c r="N16" s="668"/>
    </row>
    <row r="17" spans="1:14" ht="60" x14ac:dyDescent="0.25">
      <c r="A17" s="592">
        <v>5</v>
      </c>
      <c r="B17" s="643" t="s">
        <v>17</v>
      </c>
      <c r="C17" s="645" t="s">
        <v>18</v>
      </c>
      <c r="D17" s="592">
        <v>137404</v>
      </c>
      <c r="E17" s="592"/>
      <c r="F17" s="2100">
        <v>500</v>
      </c>
      <c r="G17" s="668">
        <v>206.60999999999999</v>
      </c>
      <c r="H17" s="668">
        <v>71.400000000000006</v>
      </c>
      <c r="I17" s="668">
        <v>278.01</v>
      </c>
      <c r="J17" s="668">
        <v>97.03000000000003</v>
      </c>
      <c r="K17" s="668">
        <v>375.04</v>
      </c>
      <c r="L17" s="668">
        <v>105.66999999999996</v>
      </c>
      <c r="M17" s="668">
        <v>480.71</v>
      </c>
      <c r="N17" s="668"/>
    </row>
    <row r="18" spans="1:14" ht="30" x14ac:dyDescent="0.25">
      <c r="A18" s="592">
        <v>6</v>
      </c>
      <c r="B18" s="643" t="s">
        <v>19</v>
      </c>
      <c r="C18" s="646" t="s">
        <v>192</v>
      </c>
      <c r="D18" s="592">
        <v>137405</v>
      </c>
      <c r="E18" s="592"/>
      <c r="F18" s="2100">
        <v>600</v>
      </c>
      <c r="G18" s="668">
        <v>0</v>
      </c>
      <c r="H18" s="668">
        <v>0</v>
      </c>
      <c r="I18" s="668">
        <v>0</v>
      </c>
      <c r="J18" s="668">
        <v>599.98</v>
      </c>
      <c r="K18" s="668">
        <v>599.98</v>
      </c>
      <c r="L18" s="668">
        <v>0</v>
      </c>
      <c r="M18" s="668">
        <v>599.98</v>
      </c>
      <c r="N18" s="668"/>
    </row>
    <row r="19" spans="1:14" ht="30" x14ac:dyDescent="0.25">
      <c r="A19" s="592">
        <v>7</v>
      </c>
      <c r="B19" s="643" t="s">
        <v>20</v>
      </c>
      <c r="C19" s="645" t="s">
        <v>193</v>
      </c>
      <c r="D19" s="592"/>
      <c r="E19" s="592"/>
      <c r="F19" s="2100">
        <v>25000</v>
      </c>
      <c r="G19" s="668">
        <v>9814.27</v>
      </c>
      <c r="H19" s="668">
        <v>4841.8599999999969</v>
      </c>
      <c r="I19" s="668">
        <v>14656.129999999997</v>
      </c>
      <c r="J19" s="668">
        <v>3574.0199999999968</v>
      </c>
      <c r="K19" s="668">
        <v>18230.149999999994</v>
      </c>
      <c r="L19" s="668">
        <v>11281.200000000015</v>
      </c>
      <c r="M19" s="668">
        <v>29511.350000000009</v>
      </c>
      <c r="N19" s="668"/>
    </row>
    <row r="20" spans="1:14" ht="30" x14ac:dyDescent="0.25">
      <c r="A20" s="592">
        <v>8</v>
      </c>
      <c r="B20" s="643" t="s">
        <v>21</v>
      </c>
      <c r="C20" s="646" t="s">
        <v>22</v>
      </c>
      <c r="D20" s="592">
        <v>137406</v>
      </c>
      <c r="E20" s="592"/>
      <c r="F20" s="2100">
        <v>300</v>
      </c>
      <c r="G20" s="668">
        <v>16.5</v>
      </c>
      <c r="H20" s="668">
        <v>23.349999999999994</v>
      </c>
      <c r="I20" s="668">
        <v>39.849999999999994</v>
      </c>
      <c r="J20" s="668">
        <v>99.32</v>
      </c>
      <c r="K20" s="668">
        <v>139.16999999999999</v>
      </c>
      <c r="L20" s="668">
        <v>88.789999999999992</v>
      </c>
      <c r="M20" s="668">
        <v>227.95999999999998</v>
      </c>
      <c r="N20" s="668"/>
    </row>
    <row r="21" spans="1:14" ht="30" x14ac:dyDescent="0.25">
      <c r="A21" s="592">
        <v>9</v>
      </c>
      <c r="B21" s="643" t="s">
        <v>23</v>
      </c>
      <c r="C21" s="646" t="s">
        <v>24</v>
      </c>
      <c r="D21" s="592">
        <v>137407</v>
      </c>
      <c r="E21" s="592"/>
      <c r="F21" s="2100">
        <v>7</v>
      </c>
      <c r="G21" s="668">
        <v>0</v>
      </c>
      <c r="H21" s="668">
        <v>0.93</v>
      </c>
      <c r="I21" s="668">
        <v>0.93</v>
      </c>
      <c r="J21" s="668">
        <v>1.5999999999999996</v>
      </c>
      <c r="K21" s="668">
        <v>2.5299999999999998</v>
      </c>
      <c r="L21" s="668">
        <v>8.0000000000000071E-2</v>
      </c>
      <c r="M21" s="668">
        <v>2.61</v>
      </c>
      <c r="N21" s="668"/>
    </row>
    <row r="22" spans="1:14" ht="60" x14ac:dyDescent="0.25">
      <c r="A22" s="592">
        <v>10</v>
      </c>
      <c r="B22" s="643" t="s">
        <v>25</v>
      </c>
      <c r="C22" s="645" t="s">
        <v>194</v>
      </c>
      <c r="D22" s="592">
        <v>137409</v>
      </c>
      <c r="E22" s="592"/>
      <c r="F22" s="2100">
        <v>405</v>
      </c>
      <c r="G22" s="668">
        <v>166.98</v>
      </c>
      <c r="H22" s="668">
        <v>68.62</v>
      </c>
      <c r="I22" s="668">
        <v>235.6</v>
      </c>
      <c r="J22" s="668">
        <v>44.080000000000069</v>
      </c>
      <c r="K22" s="668">
        <v>279.68000000000006</v>
      </c>
      <c r="L22" s="668">
        <v>183.03999999999996</v>
      </c>
      <c r="M22" s="668">
        <v>462.72</v>
      </c>
      <c r="N22" s="668"/>
    </row>
    <row r="23" spans="1:14" ht="45" x14ac:dyDescent="0.25">
      <c r="A23" s="592">
        <v>11</v>
      </c>
      <c r="B23" s="643" t="s">
        <v>26</v>
      </c>
      <c r="C23" s="646" t="s">
        <v>195</v>
      </c>
      <c r="D23" s="592">
        <v>137410</v>
      </c>
      <c r="E23" s="592"/>
      <c r="F23" s="2100">
        <v>20</v>
      </c>
      <c r="G23" s="668">
        <v>0</v>
      </c>
      <c r="H23" s="668">
        <v>12.95</v>
      </c>
      <c r="I23" s="668">
        <v>12.95</v>
      </c>
      <c r="J23" s="668">
        <v>3.9300000000000033</v>
      </c>
      <c r="K23" s="668">
        <v>16.880000000000003</v>
      </c>
      <c r="L23" s="668">
        <v>2.9699999999999989</v>
      </c>
      <c r="M23" s="668">
        <v>19.850000000000001</v>
      </c>
      <c r="N23" s="668"/>
    </row>
    <row r="24" spans="1:14" ht="45" x14ac:dyDescent="0.25">
      <c r="A24" s="592">
        <v>12</v>
      </c>
      <c r="B24" s="643" t="s">
        <v>27</v>
      </c>
      <c r="C24" s="646" t="s">
        <v>196</v>
      </c>
      <c r="D24" s="592">
        <v>137411</v>
      </c>
      <c r="E24" s="592"/>
      <c r="F24" s="2100">
        <v>85</v>
      </c>
      <c r="G24" s="668">
        <v>26.47</v>
      </c>
      <c r="H24" s="668">
        <v>6.1299999999999955</v>
      </c>
      <c r="I24" s="668">
        <v>32.599999999999994</v>
      </c>
      <c r="J24" s="668">
        <v>10.399999999999999</v>
      </c>
      <c r="K24" s="668">
        <v>42.999999999999993</v>
      </c>
      <c r="L24" s="668">
        <v>44.689999999999991</v>
      </c>
      <c r="M24" s="668">
        <v>87.689999999999984</v>
      </c>
      <c r="N24" s="668"/>
    </row>
    <row r="25" spans="1:14" ht="30" x14ac:dyDescent="0.25">
      <c r="A25" s="592">
        <v>13</v>
      </c>
      <c r="B25" s="647" t="s">
        <v>28</v>
      </c>
      <c r="C25" s="645" t="s">
        <v>29</v>
      </c>
      <c r="D25" s="592">
        <v>137412</v>
      </c>
      <c r="E25" s="592"/>
      <c r="F25" s="2100">
        <v>775</v>
      </c>
      <c r="G25" s="668">
        <v>536.13</v>
      </c>
      <c r="H25" s="668">
        <v>97.569999999999936</v>
      </c>
      <c r="I25" s="668">
        <v>633.69999999999993</v>
      </c>
      <c r="J25" s="668">
        <v>96.689999999999941</v>
      </c>
      <c r="K25" s="668">
        <v>730.38999999999987</v>
      </c>
      <c r="L25" s="668">
        <v>364.30000000000018</v>
      </c>
      <c r="M25" s="668">
        <v>1094.69</v>
      </c>
      <c r="N25" s="668"/>
    </row>
    <row r="26" spans="1:14" ht="30" x14ac:dyDescent="0.25">
      <c r="A26" s="592">
        <v>14</v>
      </c>
      <c r="B26" s="643" t="s">
        <v>30</v>
      </c>
      <c r="C26" s="646" t="s">
        <v>197</v>
      </c>
      <c r="D26" s="592">
        <v>137413</v>
      </c>
      <c r="E26" s="592"/>
      <c r="F26" s="2100">
        <v>200</v>
      </c>
      <c r="G26" s="668">
        <v>25</v>
      </c>
      <c r="H26" s="668">
        <v>0</v>
      </c>
      <c r="I26" s="668">
        <v>25</v>
      </c>
      <c r="J26" s="668">
        <v>25</v>
      </c>
      <c r="K26" s="668">
        <v>50</v>
      </c>
      <c r="L26" s="668">
        <v>25</v>
      </c>
      <c r="M26" s="668">
        <v>75</v>
      </c>
      <c r="N26" s="668"/>
    </row>
    <row r="27" spans="1:14" ht="30" x14ac:dyDescent="0.25">
      <c r="A27" s="592">
        <v>15</v>
      </c>
      <c r="B27" s="643" t="s">
        <v>31</v>
      </c>
      <c r="C27" s="646" t="s">
        <v>198</v>
      </c>
      <c r="D27" s="592">
        <v>137414</v>
      </c>
      <c r="E27" s="592"/>
      <c r="F27" s="2100">
        <v>2175</v>
      </c>
      <c r="G27" s="668">
        <v>0</v>
      </c>
      <c r="H27" s="668">
        <v>554</v>
      </c>
      <c r="I27" s="668">
        <v>554</v>
      </c>
      <c r="J27" s="668">
        <v>1486</v>
      </c>
      <c r="K27" s="668">
        <v>2040</v>
      </c>
      <c r="L27" s="668">
        <v>560</v>
      </c>
      <c r="M27" s="668">
        <v>2600</v>
      </c>
      <c r="N27" s="668"/>
    </row>
    <row r="28" spans="1:14" ht="18" x14ac:dyDescent="0.25">
      <c r="A28" s="592">
        <v>16</v>
      </c>
      <c r="B28" s="643" t="s">
        <v>32</v>
      </c>
      <c r="C28" s="646" t="s">
        <v>199</v>
      </c>
      <c r="D28" s="592">
        <v>137415</v>
      </c>
      <c r="E28" s="592"/>
      <c r="F28" s="2100">
        <v>1500</v>
      </c>
      <c r="G28" s="668">
        <v>765.9699999999998</v>
      </c>
      <c r="H28" s="668">
        <v>236.06000000000017</v>
      </c>
      <c r="I28" s="668">
        <v>1002.03</v>
      </c>
      <c r="J28" s="668">
        <v>78.749000000000024</v>
      </c>
      <c r="K28" s="668">
        <v>1080.779</v>
      </c>
      <c r="L28" s="668">
        <v>127.18100000000004</v>
      </c>
      <c r="M28" s="668">
        <v>1207.96</v>
      </c>
      <c r="N28" s="668"/>
    </row>
    <row r="29" spans="1:14" ht="50.25" customHeight="1" x14ac:dyDescent="0.25">
      <c r="A29" s="592">
        <v>17</v>
      </c>
      <c r="B29" s="643" t="s">
        <v>33</v>
      </c>
      <c r="C29" s="646" t="s">
        <v>34</v>
      </c>
      <c r="D29" s="592">
        <v>137416</v>
      </c>
      <c r="E29" s="592"/>
      <c r="F29" s="2100">
        <v>700</v>
      </c>
      <c r="G29" s="668">
        <v>251.99999999999997</v>
      </c>
      <c r="H29" s="668">
        <v>137.65</v>
      </c>
      <c r="I29" s="668">
        <v>389.65</v>
      </c>
      <c r="J29" s="668">
        <v>74.819999999999993</v>
      </c>
      <c r="K29" s="668">
        <v>464.46999999999997</v>
      </c>
      <c r="L29" s="668">
        <v>89.35250000000002</v>
      </c>
      <c r="M29" s="668">
        <v>553.82249999999999</v>
      </c>
      <c r="N29" s="668"/>
    </row>
    <row r="30" spans="1:14" ht="58.5" customHeight="1" x14ac:dyDescent="0.25">
      <c r="A30" s="592">
        <v>18</v>
      </c>
      <c r="B30" s="643" t="s">
        <v>35</v>
      </c>
      <c r="C30" s="646" t="s">
        <v>36</v>
      </c>
      <c r="D30" s="592">
        <v>137576</v>
      </c>
      <c r="E30" s="592"/>
      <c r="F30" s="2100">
        <v>15</v>
      </c>
      <c r="G30" s="668">
        <v>0.09</v>
      </c>
      <c r="H30" s="668">
        <v>3.8800000000000008</v>
      </c>
      <c r="I30" s="668">
        <v>3.9700000000000006</v>
      </c>
      <c r="J30" s="668">
        <v>2.83</v>
      </c>
      <c r="K30" s="668">
        <v>6.8000000000000007</v>
      </c>
      <c r="L30" s="668">
        <v>4.5499999999999972</v>
      </c>
      <c r="M30" s="668">
        <v>11.349999999999998</v>
      </c>
      <c r="N30" s="668"/>
    </row>
    <row r="31" spans="1:14" ht="30" x14ac:dyDescent="0.25">
      <c r="A31" s="592">
        <v>19</v>
      </c>
      <c r="B31" s="643" t="s">
        <v>37</v>
      </c>
      <c r="C31" s="645" t="s">
        <v>38</v>
      </c>
      <c r="D31" s="592">
        <v>167418</v>
      </c>
      <c r="E31" s="592"/>
      <c r="F31" s="2100">
        <v>4425</v>
      </c>
      <c r="G31" s="668">
        <v>625.62</v>
      </c>
      <c r="H31" s="668">
        <v>1416.6400000000003</v>
      </c>
      <c r="I31" s="668">
        <v>2042.2600000000002</v>
      </c>
      <c r="J31" s="668">
        <v>991.51999999999953</v>
      </c>
      <c r="K31" s="668">
        <v>3033.7799999999997</v>
      </c>
      <c r="L31" s="668">
        <v>1504.3869999999997</v>
      </c>
      <c r="M31" s="668">
        <v>4538.1669999999995</v>
      </c>
      <c r="N31" s="668"/>
    </row>
    <row r="32" spans="1:14" ht="30" x14ac:dyDescent="0.25">
      <c r="A32" s="592">
        <v>20</v>
      </c>
      <c r="B32" s="643" t="s">
        <v>39</v>
      </c>
      <c r="C32" s="646" t="s">
        <v>40</v>
      </c>
      <c r="D32" s="592">
        <v>167419</v>
      </c>
      <c r="E32" s="592"/>
      <c r="F32" s="2100">
        <v>10.5</v>
      </c>
      <c r="G32" s="668">
        <v>0</v>
      </c>
      <c r="H32" s="668">
        <v>1.25</v>
      </c>
      <c r="I32" s="668">
        <v>1.25</v>
      </c>
      <c r="J32" s="668">
        <v>0</v>
      </c>
      <c r="K32" s="668">
        <v>1.25</v>
      </c>
      <c r="L32" s="668">
        <v>0</v>
      </c>
      <c r="M32" s="668">
        <v>1.25</v>
      </c>
      <c r="N32" s="668"/>
    </row>
    <row r="33" spans="1:14" ht="30" x14ac:dyDescent="0.25">
      <c r="A33" s="592">
        <v>21</v>
      </c>
      <c r="B33" s="643" t="s">
        <v>41</v>
      </c>
      <c r="C33" s="646" t="s">
        <v>42</v>
      </c>
      <c r="D33" s="592">
        <v>167420</v>
      </c>
      <c r="E33" s="592"/>
      <c r="F33" s="2100">
        <v>7.5</v>
      </c>
      <c r="G33" s="668">
        <v>0</v>
      </c>
      <c r="H33" s="668">
        <v>0</v>
      </c>
      <c r="I33" s="668">
        <v>0</v>
      </c>
      <c r="J33" s="668">
        <v>0</v>
      </c>
      <c r="K33" s="668">
        <v>0</v>
      </c>
      <c r="L33" s="668">
        <v>0</v>
      </c>
      <c r="M33" s="668">
        <v>0</v>
      </c>
      <c r="N33" s="668"/>
    </row>
    <row r="34" spans="1:14" ht="30" x14ac:dyDescent="0.25">
      <c r="A34" s="592">
        <v>22</v>
      </c>
      <c r="B34" s="643" t="s">
        <v>43</v>
      </c>
      <c r="C34" s="645" t="s">
        <v>200</v>
      </c>
      <c r="D34" s="592">
        <v>167421</v>
      </c>
      <c r="E34" s="592"/>
      <c r="F34" s="2100">
        <v>5</v>
      </c>
      <c r="G34" s="668">
        <v>0</v>
      </c>
      <c r="H34" s="668">
        <v>0</v>
      </c>
      <c r="I34" s="668">
        <v>0</v>
      </c>
      <c r="J34" s="668">
        <v>0</v>
      </c>
      <c r="K34" s="668">
        <v>0</v>
      </c>
      <c r="L34" s="668">
        <v>3.74</v>
      </c>
      <c r="M34" s="668">
        <v>3.74</v>
      </c>
      <c r="N34" s="668"/>
    </row>
    <row r="35" spans="1:14" ht="45" x14ac:dyDescent="0.25">
      <c r="A35" s="592">
        <v>23</v>
      </c>
      <c r="B35" s="643" t="s">
        <v>132</v>
      </c>
      <c r="C35" s="646" t="s">
        <v>567</v>
      </c>
      <c r="D35" s="592">
        <v>137423</v>
      </c>
      <c r="E35" s="592"/>
      <c r="F35" s="2100">
        <v>4296.8600000000006</v>
      </c>
      <c r="G35" s="668">
        <v>636.85000000000014</v>
      </c>
      <c r="H35" s="668">
        <v>859.32999999999993</v>
      </c>
      <c r="I35" s="668">
        <v>1496.18</v>
      </c>
      <c r="J35" s="668">
        <v>1433.8799999999999</v>
      </c>
      <c r="K35" s="668">
        <v>2930.06</v>
      </c>
      <c r="L35" s="668">
        <v>548.01000000000022</v>
      </c>
      <c r="M35" s="668">
        <v>3478.07</v>
      </c>
      <c r="N35" s="668"/>
    </row>
    <row r="36" spans="1:14" ht="30" x14ac:dyDescent="0.25">
      <c r="A36" s="592">
        <v>24</v>
      </c>
      <c r="B36" s="643" t="s">
        <v>44</v>
      </c>
      <c r="C36" s="645" t="s">
        <v>201</v>
      </c>
      <c r="D36" s="592">
        <v>137426</v>
      </c>
      <c r="E36" s="592"/>
      <c r="F36" s="2100">
        <v>3234</v>
      </c>
      <c r="G36" s="668">
        <v>414.06999999999994</v>
      </c>
      <c r="H36" s="668">
        <v>811.77</v>
      </c>
      <c r="I36" s="668">
        <v>1225.8399999999999</v>
      </c>
      <c r="J36" s="668">
        <v>867.08000000000015</v>
      </c>
      <c r="K36" s="668">
        <v>2092.92</v>
      </c>
      <c r="L36" s="668">
        <v>1057.3400000000006</v>
      </c>
      <c r="M36" s="668">
        <v>3150.2600000000007</v>
      </c>
      <c r="N36" s="668"/>
    </row>
    <row r="37" spans="1:14" ht="30" x14ac:dyDescent="0.25">
      <c r="A37" s="592">
        <v>25</v>
      </c>
      <c r="B37" s="643" t="s">
        <v>45</v>
      </c>
      <c r="C37" s="645" t="s">
        <v>46</v>
      </c>
      <c r="D37" s="592">
        <v>137427</v>
      </c>
      <c r="E37" s="592"/>
      <c r="F37" s="2100">
        <v>2035.32</v>
      </c>
      <c r="G37" s="668">
        <v>441.97999999999996</v>
      </c>
      <c r="H37" s="668">
        <v>380.86999999999995</v>
      </c>
      <c r="I37" s="668">
        <v>822.84999999999991</v>
      </c>
      <c r="J37" s="668">
        <v>314.40000000000009</v>
      </c>
      <c r="K37" s="668">
        <v>1137.25</v>
      </c>
      <c r="L37" s="668">
        <v>439.50000000000045</v>
      </c>
      <c r="M37" s="668">
        <v>1576.7500000000005</v>
      </c>
      <c r="N37" s="668"/>
    </row>
    <row r="38" spans="1:14" ht="30" x14ac:dyDescent="0.25">
      <c r="A38" s="592">
        <v>26</v>
      </c>
      <c r="B38" s="643" t="s">
        <v>47</v>
      </c>
      <c r="C38" s="646" t="s">
        <v>202</v>
      </c>
      <c r="D38" s="592">
        <v>137428</v>
      </c>
      <c r="E38" s="592"/>
      <c r="F38" s="2100">
        <v>18</v>
      </c>
      <c r="G38" s="668">
        <v>0</v>
      </c>
      <c r="H38" s="668">
        <v>1.3399999999999999</v>
      </c>
      <c r="I38" s="668">
        <v>1.3399999999999999</v>
      </c>
      <c r="J38" s="668">
        <v>2.96</v>
      </c>
      <c r="K38" s="668">
        <v>4.3</v>
      </c>
      <c r="L38" s="668">
        <v>10.899999999999999</v>
      </c>
      <c r="M38" s="668">
        <v>15.2</v>
      </c>
      <c r="N38" s="668"/>
    </row>
    <row r="39" spans="1:14" ht="27.75" customHeight="1" x14ac:dyDescent="0.25">
      <c r="A39" s="592">
        <v>27</v>
      </c>
      <c r="B39" s="643" t="s">
        <v>48</v>
      </c>
      <c r="C39" s="646" t="s">
        <v>49</v>
      </c>
      <c r="D39" s="592">
        <v>137429</v>
      </c>
      <c r="E39" s="592"/>
      <c r="F39" s="2100">
        <v>13.5</v>
      </c>
      <c r="G39" s="668">
        <v>0</v>
      </c>
      <c r="H39" s="668">
        <v>0</v>
      </c>
      <c r="I39" s="668">
        <v>0</v>
      </c>
      <c r="J39" s="668">
        <v>0.6</v>
      </c>
      <c r="K39" s="668">
        <v>0.6</v>
      </c>
      <c r="L39" s="668">
        <v>7</v>
      </c>
      <c r="M39" s="668">
        <v>7.6</v>
      </c>
      <c r="N39" s="668"/>
    </row>
    <row r="40" spans="1:14" ht="30" x14ac:dyDescent="0.25">
      <c r="A40" s="592">
        <v>28</v>
      </c>
      <c r="B40" s="643" t="s">
        <v>50</v>
      </c>
      <c r="C40" s="645" t="s">
        <v>203</v>
      </c>
      <c r="D40" s="592">
        <v>537433</v>
      </c>
      <c r="E40" s="592"/>
      <c r="F40" s="2100">
        <v>2062</v>
      </c>
      <c r="G40" s="668">
        <v>303.31</v>
      </c>
      <c r="H40" s="668">
        <v>466.48999999999995</v>
      </c>
      <c r="I40" s="668">
        <v>769.8</v>
      </c>
      <c r="J40" s="668">
        <v>946.8599999999999</v>
      </c>
      <c r="K40" s="668">
        <v>1716.6599999999999</v>
      </c>
      <c r="L40" s="668">
        <v>514.53750000000036</v>
      </c>
      <c r="M40" s="668">
        <v>2231.1975000000002</v>
      </c>
      <c r="N40" s="668"/>
    </row>
    <row r="41" spans="1:14" ht="18" x14ac:dyDescent="0.25">
      <c r="A41" s="592">
        <v>29</v>
      </c>
      <c r="B41" s="643" t="s">
        <v>264</v>
      </c>
      <c r="C41" s="646" t="s">
        <v>204</v>
      </c>
      <c r="D41" s="592"/>
      <c r="E41" s="592"/>
      <c r="F41" s="2100">
        <v>132</v>
      </c>
      <c r="G41" s="668">
        <v>5.6</v>
      </c>
      <c r="H41" s="668">
        <v>3.4000000000000004</v>
      </c>
      <c r="I41" s="668">
        <v>9</v>
      </c>
      <c r="J41" s="668">
        <v>22.8</v>
      </c>
      <c r="K41" s="668">
        <v>31.8</v>
      </c>
      <c r="L41" s="668">
        <v>0.80000000000000071</v>
      </c>
      <c r="M41" s="668">
        <v>32.6</v>
      </c>
      <c r="N41" s="668"/>
    </row>
    <row r="42" spans="1:14" ht="30" x14ac:dyDescent="0.25">
      <c r="A42" s="592">
        <v>30</v>
      </c>
      <c r="B42" s="643" t="s">
        <v>265</v>
      </c>
      <c r="C42" s="646" t="s">
        <v>53</v>
      </c>
      <c r="D42" s="592"/>
      <c r="E42" s="592"/>
      <c r="F42" s="2100">
        <v>60</v>
      </c>
      <c r="G42" s="668">
        <v>4.74</v>
      </c>
      <c r="H42" s="668">
        <v>0.26999999999999957</v>
      </c>
      <c r="I42" s="668">
        <v>5.01</v>
      </c>
      <c r="J42" s="668">
        <v>9.36</v>
      </c>
      <c r="K42" s="668">
        <v>14.37</v>
      </c>
      <c r="L42" s="668">
        <v>40.650000000000013</v>
      </c>
      <c r="M42" s="668">
        <v>55.02000000000001</v>
      </c>
      <c r="N42" s="668"/>
    </row>
    <row r="43" spans="1:14" ht="30" x14ac:dyDescent="0.25">
      <c r="A43" s="592">
        <v>31</v>
      </c>
      <c r="B43" s="643" t="s">
        <v>266</v>
      </c>
      <c r="C43" s="646" t="s">
        <v>205</v>
      </c>
      <c r="D43" s="592"/>
      <c r="E43" s="592"/>
      <c r="F43" s="2100">
        <v>15</v>
      </c>
      <c r="G43" s="668">
        <v>0</v>
      </c>
      <c r="H43" s="668">
        <v>0</v>
      </c>
      <c r="I43" s="668">
        <v>0</v>
      </c>
      <c r="J43" s="668">
        <v>0</v>
      </c>
      <c r="K43" s="668">
        <v>0</v>
      </c>
      <c r="L43" s="668">
        <v>0</v>
      </c>
      <c r="M43" s="668">
        <v>0</v>
      </c>
      <c r="N43" s="668"/>
    </row>
    <row r="44" spans="1:14" ht="30" x14ac:dyDescent="0.25">
      <c r="A44" s="592">
        <v>32</v>
      </c>
      <c r="B44" s="643" t="s">
        <v>267</v>
      </c>
      <c r="C44" s="646" t="s">
        <v>206</v>
      </c>
      <c r="D44" s="592"/>
      <c r="E44" s="592"/>
      <c r="F44" s="2100">
        <v>30</v>
      </c>
      <c r="G44" s="668">
        <v>1.88</v>
      </c>
      <c r="H44" s="668">
        <v>5.65</v>
      </c>
      <c r="I44" s="668">
        <v>7.53</v>
      </c>
      <c r="J44" s="668">
        <v>8.1499999999999986</v>
      </c>
      <c r="K44" s="668">
        <v>15.68</v>
      </c>
      <c r="L44" s="668">
        <v>6.23</v>
      </c>
      <c r="M44" s="668">
        <v>21.91</v>
      </c>
      <c r="N44" s="668"/>
    </row>
    <row r="45" spans="1:14" ht="18.75" thickBot="1" x14ac:dyDescent="0.3">
      <c r="A45" s="838"/>
      <c r="B45" s="1115" t="s">
        <v>557</v>
      </c>
      <c r="C45" s="1116" t="s">
        <v>561</v>
      </c>
      <c r="D45" s="838"/>
      <c r="E45" s="838"/>
      <c r="F45" s="2101">
        <v>175</v>
      </c>
      <c r="G45" s="1117">
        <v>0</v>
      </c>
      <c r="H45" s="1117">
        <v>0</v>
      </c>
      <c r="I45" s="1117">
        <v>0</v>
      </c>
      <c r="J45" s="1117">
        <v>0</v>
      </c>
      <c r="K45" s="1117">
        <v>0</v>
      </c>
      <c r="L45" s="668">
        <v>175</v>
      </c>
      <c r="M45" s="668">
        <v>175</v>
      </c>
      <c r="N45" s="1117"/>
    </row>
    <row r="46" spans="1:14" s="232" customFormat="1" ht="18.75" thickBot="1" x14ac:dyDescent="0.3">
      <c r="A46" s="1280" t="s">
        <v>56</v>
      </c>
      <c r="B46" s="1281"/>
      <c r="C46" s="1281"/>
      <c r="D46" s="1259"/>
      <c r="E46" s="1259"/>
      <c r="F46" s="1260">
        <f>SUM(F13:F45)</f>
        <v>55150.68</v>
      </c>
      <c r="G46" s="1260">
        <f t="shared" ref="G46:M46" si="0">SUM(G13:G45)</f>
        <v>17481.150000000001</v>
      </c>
      <c r="H46" s="1260">
        <f t="shared" si="0"/>
        <v>11271.049999999997</v>
      </c>
      <c r="I46" s="1260">
        <f t="shared" si="0"/>
        <v>28752.19999999999</v>
      </c>
      <c r="J46" s="1260">
        <f t="shared" si="0"/>
        <v>11266.513999999994</v>
      </c>
      <c r="K46" s="1260">
        <f t="shared" si="0"/>
        <v>40018.713999999993</v>
      </c>
      <c r="L46" s="1260">
        <f t="shared" si="0"/>
        <v>18105.380500000014</v>
      </c>
      <c r="M46" s="1260">
        <f t="shared" si="0"/>
        <v>58124.094500000014</v>
      </c>
      <c r="N46" s="1261"/>
    </row>
    <row r="47" spans="1:14" ht="18" x14ac:dyDescent="0.25">
      <c r="A47" s="1282" t="s">
        <v>260</v>
      </c>
      <c r="B47" s="1282"/>
      <c r="C47" s="1282"/>
      <c r="D47" s="1093"/>
      <c r="E47" s="1093"/>
      <c r="F47" s="2102"/>
      <c r="G47" s="1118"/>
      <c r="H47" s="1118"/>
      <c r="I47" s="1118"/>
      <c r="J47" s="1118"/>
      <c r="K47" s="1118"/>
      <c r="L47" s="1118"/>
      <c r="M47" s="1118"/>
      <c r="N47" s="1118"/>
    </row>
    <row r="48" spans="1:14" ht="27.75" customHeight="1" x14ac:dyDescent="0.25">
      <c r="A48" s="592">
        <v>33</v>
      </c>
      <c r="B48" s="643" t="s">
        <v>57</v>
      </c>
      <c r="C48" s="646" t="s">
        <v>207</v>
      </c>
      <c r="D48" s="592">
        <v>177430</v>
      </c>
      <c r="E48" s="592"/>
      <c r="F48" s="2100">
        <v>1000</v>
      </c>
      <c r="G48" s="668">
        <v>0</v>
      </c>
      <c r="H48" s="668">
        <v>250</v>
      </c>
      <c r="I48" s="668">
        <v>250</v>
      </c>
      <c r="J48" s="668">
        <v>500</v>
      </c>
      <c r="K48" s="668">
        <v>750</v>
      </c>
      <c r="L48" s="668">
        <v>162.75</v>
      </c>
      <c r="M48" s="668">
        <v>912.75</v>
      </c>
      <c r="N48" s="668"/>
    </row>
    <row r="49" spans="1:14" ht="18" x14ac:dyDescent="0.25">
      <c r="A49" s="592">
        <v>34</v>
      </c>
      <c r="B49" s="643" t="s">
        <v>57</v>
      </c>
      <c r="C49" s="646" t="s">
        <v>58</v>
      </c>
      <c r="D49" s="592"/>
      <c r="E49" s="592"/>
      <c r="F49" s="2100">
        <v>1000</v>
      </c>
      <c r="G49" s="668">
        <v>0</v>
      </c>
      <c r="H49" s="668">
        <v>0</v>
      </c>
      <c r="I49" s="668">
        <v>0</v>
      </c>
      <c r="J49" s="668">
        <v>0</v>
      </c>
      <c r="K49" s="668">
        <v>0</v>
      </c>
      <c r="L49" s="668">
        <v>1000</v>
      </c>
      <c r="M49" s="668">
        <v>1000</v>
      </c>
      <c r="N49" s="668"/>
    </row>
    <row r="50" spans="1:14" ht="46.5" x14ac:dyDescent="0.25">
      <c r="A50" s="592">
        <v>35</v>
      </c>
      <c r="B50" s="643" t="s">
        <v>59</v>
      </c>
      <c r="C50" s="646" t="s">
        <v>571</v>
      </c>
      <c r="D50" s="592">
        <v>137431</v>
      </c>
      <c r="E50" s="592"/>
      <c r="F50" s="2100">
        <v>97.2</v>
      </c>
      <c r="G50" s="668">
        <v>10.25</v>
      </c>
      <c r="H50" s="668">
        <v>22.799999999999997</v>
      </c>
      <c r="I50" s="668">
        <v>33.049999999999997</v>
      </c>
      <c r="J50" s="668">
        <v>14.749999999999979</v>
      </c>
      <c r="K50" s="668">
        <v>47.799999999999976</v>
      </c>
      <c r="L50" s="668">
        <v>23.730000000000011</v>
      </c>
      <c r="M50" s="668">
        <v>71.529999999999987</v>
      </c>
      <c r="N50" s="668"/>
    </row>
    <row r="51" spans="1:14" ht="33" customHeight="1" x14ac:dyDescent="0.25">
      <c r="A51" s="592">
        <v>36</v>
      </c>
      <c r="B51" s="643" t="s">
        <v>62</v>
      </c>
      <c r="C51" s="646" t="s">
        <v>572</v>
      </c>
      <c r="D51" s="592">
        <v>167431</v>
      </c>
      <c r="E51" s="592"/>
      <c r="F51" s="2100">
        <v>0.5</v>
      </c>
      <c r="G51" s="668">
        <v>0</v>
      </c>
      <c r="H51" s="668">
        <v>0</v>
      </c>
      <c r="I51" s="668">
        <v>0</v>
      </c>
      <c r="J51" s="668">
        <v>0.5</v>
      </c>
      <c r="K51" s="668">
        <v>0.5</v>
      </c>
      <c r="L51" s="668">
        <v>0</v>
      </c>
      <c r="M51" s="668">
        <v>0.5</v>
      </c>
      <c r="N51" s="668"/>
    </row>
    <row r="52" spans="1:14" ht="41.25" customHeight="1" x14ac:dyDescent="0.25">
      <c r="A52" s="592">
        <v>37</v>
      </c>
      <c r="B52" s="643" t="s">
        <v>60</v>
      </c>
      <c r="C52" s="646" t="s">
        <v>573</v>
      </c>
      <c r="D52" s="592">
        <v>168015</v>
      </c>
      <c r="E52" s="592"/>
      <c r="F52" s="2100">
        <v>8.5</v>
      </c>
      <c r="G52" s="668">
        <v>0</v>
      </c>
      <c r="H52" s="668">
        <v>6</v>
      </c>
      <c r="I52" s="668">
        <v>6</v>
      </c>
      <c r="J52" s="668">
        <v>2.5</v>
      </c>
      <c r="K52" s="668">
        <v>8.5</v>
      </c>
      <c r="L52" s="668">
        <v>0</v>
      </c>
      <c r="M52" s="668">
        <v>8.5</v>
      </c>
      <c r="N52" s="668"/>
    </row>
    <row r="53" spans="1:14" ht="47.25" x14ac:dyDescent="0.25">
      <c r="A53" s="592">
        <v>38</v>
      </c>
      <c r="B53" s="643" t="s">
        <v>61</v>
      </c>
      <c r="C53" s="646" t="s">
        <v>574</v>
      </c>
      <c r="D53" s="592">
        <v>168014</v>
      </c>
      <c r="E53" s="592"/>
      <c r="F53" s="2100">
        <v>2.8</v>
      </c>
      <c r="G53" s="668">
        <v>0</v>
      </c>
      <c r="H53" s="668">
        <v>1.57</v>
      </c>
      <c r="I53" s="668">
        <v>1.57</v>
      </c>
      <c r="J53" s="668">
        <v>0</v>
      </c>
      <c r="K53" s="668">
        <v>1.57</v>
      </c>
      <c r="L53" s="668">
        <v>5.91</v>
      </c>
      <c r="M53" s="668">
        <v>7.48</v>
      </c>
      <c r="N53" s="668"/>
    </row>
    <row r="54" spans="1:14" ht="18" x14ac:dyDescent="0.25">
      <c r="A54" s="592">
        <v>39</v>
      </c>
      <c r="B54" s="643" t="s">
        <v>63</v>
      </c>
      <c r="C54" s="646" t="s">
        <v>64</v>
      </c>
      <c r="D54" s="592">
        <v>137432</v>
      </c>
      <c r="E54" s="592"/>
      <c r="F54" s="2100">
        <v>25</v>
      </c>
      <c r="G54" s="668">
        <v>8.6999999999999993</v>
      </c>
      <c r="H54" s="668">
        <v>10.420000000000002</v>
      </c>
      <c r="I54" s="668">
        <v>19.12</v>
      </c>
      <c r="J54" s="668">
        <v>4.18</v>
      </c>
      <c r="K54" s="668">
        <v>23.3</v>
      </c>
      <c r="L54" s="668">
        <v>6.5800000000000018</v>
      </c>
      <c r="M54" s="668">
        <v>29.880000000000003</v>
      </c>
      <c r="N54" s="668"/>
    </row>
    <row r="55" spans="1:14" ht="45.75" x14ac:dyDescent="0.25">
      <c r="A55" s="592">
        <v>40</v>
      </c>
      <c r="B55" s="643" t="s">
        <v>65</v>
      </c>
      <c r="C55" s="646" t="s">
        <v>575</v>
      </c>
      <c r="D55" s="592">
        <v>537433</v>
      </c>
      <c r="E55" s="592"/>
      <c r="F55" s="2100">
        <v>5</v>
      </c>
      <c r="G55" s="668">
        <v>99.99</v>
      </c>
      <c r="H55" s="668">
        <v>-99.99</v>
      </c>
      <c r="I55" s="668">
        <v>0</v>
      </c>
      <c r="J55" s="668">
        <v>0</v>
      </c>
      <c r="K55" s="668">
        <v>0</v>
      </c>
      <c r="L55" s="668">
        <v>0</v>
      </c>
      <c r="M55" s="668">
        <v>0</v>
      </c>
      <c r="N55" s="668"/>
    </row>
    <row r="56" spans="1:14" ht="18" x14ac:dyDescent="0.25">
      <c r="A56" s="592">
        <v>41</v>
      </c>
      <c r="B56" s="643" t="s">
        <v>66</v>
      </c>
      <c r="C56" s="646" t="s">
        <v>208</v>
      </c>
      <c r="D56" s="592"/>
      <c r="E56" s="592"/>
      <c r="F56" s="2100">
        <v>2649.99</v>
      </c>
      <c r="G56" s="668">
        <v>146.79999999999998</v>
      </c>
      <c r="H56" s="668">
        <v>687.83</v>
      </c>
      <c r="I56" s="668">
        <v>834.63</v>
      </c>
      <c r="J56" s="668">
        <v>862.69999999999993</v>
      </c>
      <c r="K56" s="668">
        <v>1697.33</v>
      </c>
      <c r="L56" s="668">
        <v>1490.27</v>
      </c>
      <c r="M56" s="668">
        <v>3187.6</v>
      </c>
      <c r="N56" s="668"/>
    </row>
    <row r="57" spans="1:14" ht="30.75" x14ac:dyDescent="0.25">
      <c r="A57" s="592">
        <v>42</v>
      </c>
      <c r="B57" s="643" t="s">
        <v>67</v>
      </c>
      <c r="C57" s="646" t="s">
        <v>576</v>
      </c>
      <c r="D57" s="592">
        <v>137435</v>
      </c>
      <c r="E57" s="592"/>
      <c r="F57" s="2100">
        <v>2</v>
      </c>
      <c r="G57" s="668">
        <v>0</v>
      </c>
      <c r="H57" s="668">
        <v>0</v>
      </c>
      <c r="I57" s="668">
        <v>0</v>
      </c>
      <c r="J57" s="668">
        <v>0</v>
      </c>
      <c r="K57" s="668">
        <v>0</v>
      </c>
      <c r="L57" s="668">
        <v>0</v>
      </c>
      <c r="M57" s="668">
        <v>0</v>
      </c>
      <c r="N57" s="668"/>
    </row>
    <row r="58" spans="1:14" ht="45.75" x14ac:dyDescent="0.25">
      <c r="A58" s="592">
        <v>43</v>
      </c>
      <c r="B58" s="643" t="s">
        <v>68</v>
      </c>
      <c r="C58" s="646" t="s">
        <v>577</v>
      </c>
      <c r="D58" s="592">
        <v>138020</v>
      </c>
      <c r="E58" s="592"/>
      <c r="F58" s="2100">
        <v>25</v>
      </c>
      <c r="G58" s="668">
        <v>0</v>
      </c>
      <c r="H58" s="668">
        <v>0</v>
      </c>
      <c r="I58" s="668">
        <v>0</v>
      </c>
      <c r="J58" s="668">
        <v>0</v>
      </c>
      <c r="K58" s="668">
        <v>0</v>
      </c>
      <c r="L58" s="668">
        <v>0</v>
      </c>
      <c r="M58" s="668">
        <v>0</v>
      </c>
      <c r="N58" s="668"/>
    </row>
    <row r="59" spans="1:14" ht="30" x14ac:dyDescent="0.25">
      <c r="A59" s="592">
        <v>44</v>
      </c>
      <c r="B59" s="643" t="s">
        <v>69</v>
      </c>
      <c r="C59" s="646" t="s">
        <v>70</v>
      </c>
      <c r="D59" s="592">
        <v>137437</v>
      </c>
      <c r="E59" s="592"/>
      <c r="F59" s="2100">
        <v>25</v>
      </c>
      <c r="G59" s="668">
        <v>0</v>
      </c>
      <c r="H59" s="668">
        <v>0</v>
      </c>
      <c r="I59" s="668">
        <v>0</v>
      </c>
      <c r="J59" s="668">
        <v>0</v>
      </c>
      <c r="K59" s="668">
        <v>0</v>
      </c>
      <c r="L59" s="668">
        <v>0</v>
      </c>
      <c r="M59" s="668">
        <v>0</v>
      </c>
      <c r="N59" s="668"/>
    </row>
    <row r="60" spans="1:14" ht="18" x14ac:dyDescent="0.25">
      <c r="A60" s="592">
        <v>45</v>
      </c>
      <c r="B60" s="643" t="s">
        <v>71</v>
      </c>
      <c r="C60" s="646" t="s">
        <v>209</v>
      </c>
      <c r="D60" s="592">
        <v>137438</v>
      </c>
      <c r="E60" s="592"/>
      <c r="F60" s="2100">
        <v>3</v>
      </c>
      <c r="G60" s="668">
        <v>0</v>
      </c>
      <c r="H60" s="668">
        <v>0</v>
      </c>
      <c r="I60" s="668">
        <v>0</v>
      </c>
      <c r="J60" s="668">
        <v>0</v>
      </c>
      <c r="K60" s="668">
        <v>0</v>
      </c>
      <c r="L60" s="668">
        <v>0</v>
      </c>
      <c r="M60" s="668">
        <v>0</v>
      </c>
      <c r="N60" s="668"/>
    </row>
    <row r="61" spans="1:14" ht="39.75" customHeight="1" x14ac:dyDescent="0.25">
      <c r="A61" s="592">
        <v>46</v>
      </c>
      <c r="B61" s="643" t="s">
        <v>72</v>
      </c>
      <c r="C61" s="646" t="s">
        <v>73</v>
      </c>
      <c r="D61" s="592">
        <v>167439</v>
      </c>
      <c r="E61" s="592"/>
      <c r="F61" s="2100">
        <v>624</v>
      </c>
      <c r="G61" s="668">
        <v>0</v>
      </c>
      <c r="H61" s="668">
        <v>300</v>
      </c>
      <c r="I61" s="668">
        <v>300</v>
      </c>
      <c r="J61" s="668">
        <v>0</v>
      </c>
      <c r="K61" s="668">
        <v>300</v>
      </c>
      <c r="L61" s="668">
        <v>200</v>
      </c>
      <c r="M61" s="668">
        <v>500</v>
      </c>
      <c r="N61" s="668"/>
    </row>
    <row r="62" spans="1:14" ht="30" x14ac:dyDescent="0.25">
      <c r="A62" s="592">
        <v>47</v>
      </c>
      <c r="B62" s="643" t="s">
        <v>74</v>
      </c>
      <c r="C62" s="646" t="s">
        <v>75</v>
      </c>
      <c r="D62" s="592">
        <v>168021</v>
      </c>
      <c r="E62" s="592"/>
      <c r="F62" s="2100">
        <v>125</v>
      </c>
      <c r="G62" s="668">
        <v>0</v>
      </c>
      <c r="H62" s="668">
        <v>0</v>
      </c>
      <c r="I62" s="668">
        <v>0</v>
      </c>
      <c r="J62" s="668">
        <v>0</v>
      </c>
      <c r="K62" s="668">
        <v>0</v>
      </c>
      <c r="L62" s="668">
        <v>0</v>
      </c>
      <c r="M62" s="668">
        <v>0</v>
      </c>
      <c r="N62" s="668"/>
    </row>
    <row r="63" spans="1:14" ht="30" x14ac:dyDescent="0.25">
      <c r="A63" s="592">
        <v>48</v>
      </c>
      <c r="B63" s="643" t="s">
        <v>76</v>
      </c>
      <c r="C63" s="646" t="s">
        <v>191</v>
      </c>
      <c r="D63" s="592">
        <v>167440</v>
      </c>
      <c r="E63" s="592"/>
      <c r="F63" s="2100">
        <v>225</v>
      </c>
      <c r="G63" s="668">
        <v>0</v>
      </c>
      <c r="H63" s="668">
        <v>40</v>
      </c>
      <c r="I63" s="668">
        <v>40</v>
      </c>
      <c r="J63" s="668">
        <v>0</v>
      </c>
      <c r="K63" s="668">
        <v>40</v>
      </c>
      <c r="L63" s="668">
        <v>130</v>
      </c>
      <c r="M63" s="668">
        <v>170</v>
      </c>
      <c r="N63" s="668"/>
    </row>
    <row r="64" spans="1:14" ht="30" customHeight="1" x14ac:dyDescent="0.25">
      <c r="A64" s="592">
        <v>49</v>
      </c>
      <c r="B64" s="643" t="s">
        <v>77</v>
      </c>
      <c r="C64" s="646" t="s">
        <v>78</v>
      </c>
      <c r="D64" s="592">
        <v>167441</v>
      </c>
      <c r="E64" s="592"/>
      <c r="F64" s="2100">
        <v>136</v>
      </c>
      <c r="G64" s="668">
        <v>0</v>
      </c>
      <c r="H64" s="668">
        <v>0</v>
      </c>
      <c r="I64" s="668">
        <v>0</v>
      </c>
      <c r="J64" s="668">
        <v>102</v>
      </c>
      <c r="K64" s="668">
        <v>102</v>
      </c>
      <c r="L64" s="668">
        <v>0</v>
      </c>
      <c r="M64" s="668">
        <v>102</v>
      </c>
      <c r="N64" s="668"/>
    </row>
    <row r="65" spans="1:14" ht="23.25" customHeight="1" x14ac:dyDescent="0.25">
      <c r="A65" s="592">
        <v>50</v>
      </c>
      <c r="B65" s="643" t="s">
        <v>79</v>
      </c>
      <c r="C65" s="646" t="s">
        <v>578</v>
      </c>
      <c r="D65" s="592">
        <v>168022</v>
      </c>
      <c r="E65" s="592"/>
      <c r="F65" s="2100">
        <v>0</v>
      </c>
      <c r="G65" s="668">
        <v>0</v>
      </c>
      <c r="H65" s="668">
        <v>0</v>
      </c>
      <c r="I65" s="668">
        <v>0</v>
      </c>
      <c r="J65" s="668">
        <v>0</v>
      </c>
      <c r="K65" s="668">
        <v>0</v>
      </c>
      <c r="L65" s="668">
        <v>0</v>
      </c>
      <c r="M65" s="668">
        <v>0</v>
      </c>
      <c r="N65" s="668"/>
    </row>
    <row r="66" spans="1:14" ht="15" customHeight="1" x14ac:dyDescent="0.25">
      <c r="A66" s="592">
        <v>51</v>
      </c>
      <c r="B66" s="643" t="s">
        <v>80</v>
      </c>
      <c r="C66" s="646" t="s">
        <v>81</v>
      </c>
      <c r="D66" s="592">
        <v>137442</v>
      </c>
      <c r="E66" s="592"/>
      <c r="F66" s="2100">
        <v>12</v>
      </c>
      <c r="G66" s="668">
        <v>0</v>
      </c>
      <c r="H66" s="668">
        <v>0.45</v>
      </c>
      <c r="I66" s="668">
        <v>0.45</v>
      </c>
      <c r="J66" s="668">
        <v>1.0799999999999998</v>
      </c>
      <c r="K66" s="668">
        <v>1.5299999999999998</v>
      </c>
      <c r="L66" s="668">
        <v>0.21000000000000041</v>
      </c>
      <c r="M66" s="668">
        <v>1.7400000000000002</v>
      </c>
      <c r="N66" s="668"/>
    </row>
    <row r="67" spans="1:14" ht="25.5" customHeight="1" x14ac:dyDescent="0.25">
      <c r="A67" s="592">
        <v>52</v>
      </c>
      <c r="B67" s="643" t="s">
        <v>82</v>
      </c>
      <c r="C67" s="646" t="s">
        <v>579</v>
      </c>
      <c r="D67" s="592"/>
      <c r="E67" s="592"/>
      <c r="F67" s="2100">
        <v>0</v>
      </c>
      <c r="G67" s="668">
        <v>0</v>
      </c>
      <c r="H67" s="668">
        <v>0</v>
      </c>
      <c r="I67" s="668">
        <v>0</v>
      </c>
      <c r="J67" s="668">
        <v>0</v>
      </c>
      <c r="K67" s="668">
        <v>0</v>
      </c>
      <c r="L67" s="668">
        <v>0</v>
      </c>
      <c r="M67" s="668">
        <v>0</v>
      </c>
      <c r="N67" s="668"/>
    </row>
    <row r="68" spans="1:14" ht="30" customHeight="1" x14ac:dyDescent="0.25">
      <c r="A68" s="592">
        <v>53</v>
      </c>
      <c r="B68" s="643" t="s">
        <v>83</v>
      </c>
      <c r="C68" s="646" t="s">
        <v>190</v>
      </c>
      <c r="D68" s="592">
        <v>137443</v>
      </c>
      <c r="E68" s="592"/>
      <c r="F68" s="2100">
        <v>10</v>
      </c>
      <c r="G68" s="668">
        <v>0</v>
      </c>
      <c r="H68" s="668">
        <v>0</v>
      </c>
      <c r="I68" s="668">
        <v>0</v>
      </c>
      <c r="J68" s="668">
        <v>1.6</v>
      </c>
      <c r="K68" s="668">
        <v>1.6</v>
      </c>
      <c r="L68" s="668">
        <v>0</v>
      </c>
      <c r="M68" s="668">
        <v>1.6</v>
      </c>
      <c r="N68" s="668"/>
    </row>
    <row r="69" spans="1:14" ht="18" x14ac:dyDescent="0.25">
      <c r="A69" s="592">
        <v>54</v>
      </c>
      <c r="B69" s="643" t="s">
        <v>84</v>
      </c>
      <c r="C69" s="646" t="s">
        <v>85</v>
      </c>
      <c r="D69" s="592">
        <v>177444</v>
      </c>
      <c r="E69" s="592"/>
      <c r="F69" s="2100">
        <v>1</v>
      </c>
      <c r="G69" s="668">
        <v>0</v>
      </c>
      <c r="H69" s="668">
        <v>0</v>
      </c>
      <c r="I69" s="668">
        <v>0</v>
      </c>
      <c r="J69" s="668">
        <v>0</v>
      </c>
      <c r="K69" s="668">
        <v>0</v>
      </c>
      <c r="L69" s="668">
        <v>0</v>
      </c>
      <c r="M69" s="668">
        <v>0</v>
      </c>
      <c r="N69" s="668"/>
    </row>
    <row r="70" spans="1:14" ht="18.75" thickBot="1" x14ac:dyDescent="0.3">
      <c r="A70" s="838"/>
      <c r="B70" s="1115" t="s">
        <v>557</v>
      </c>
      <c r="C70" s="1116" t="s">
        <v>562</v>
      </c>
      <c r="D70" s="838"/>
      <c r="E70" s="838"/>
      <c r="F70" s="2101">
        <v>2000</v>
      </c>
      <c r="G70" s="1117">
        <v>0</v>
      </c>
      <c r="H70" s="1117">
        <v>0</v>
      </c>
      <c r="I70" s="1117">
        <v>0</v>
      </c>
      <c r="J70" s="1117">
        <v>0</v>
      </c>
      <c r="K70" s="1117">
        <v>0</v>
      </c>
      <c r="L70" s="668">
        <v>1824.81</v>
      </c>
      <c r="M70" s="668">
        <v>1824.81</v>
      </c>
      <c r="N70" s="1117"/>
    </row>
    <row r="71" spans="1:14" s="232" customFormat="1" ht="18.75" thickBot="1" x14ac:dyDescent="0.3">
      <c r="A71" s="1280" t="s">
        <v>86</v>
      </c>
      <c r="B71" s="1281"/>
      <c r="C71" s="1281"/>
      <c r="D71" s="1259"/>
      <c r="E71" s="1259"/>
      <c r="F71" s="1260">
        <f>SUM(F48:F70)</f>
        <v>7976.99</v>
      </c>
      <c r="G71" s="1260">
        <f t="shared" ref="G71:M71" si="1">SUM(G48:G70)</f>
        <v>265.74</v>
      </c>
      <c r="H71" s="1260">
        <f t="shared" si="1"/>
        <v>1219.0800000000002</v>
      </c>
      <c r="I71" s="1260">
        <f t="shared" si="1"/>
        <v>1484.82</v>
      </c>
      <c r="J71" s="1260">
        <f t="shared" si="1"/>
        <v>1489.3099999999997</v>
      </c>
      <c r="K71" s="1260">
        <f t="shared" si="1"/>
        <v>2974.13</v>
      </c>
      <c r="L71" s="1260">
        <f t="shared" si="1"/>
        <v>4844.26</v>
      </c>
      <c r="M71" s="1260">
        <f t="shared" si="1"/>
        <v>7818.3899999999994</v>
      </c>
      <c r="N71" s="1261"/>
    </row>
    <row r="72" spans="1:14" ht="18" x14ac:dyDescent="0.25">
      <c r="A72" s="1283" t="s">
        <v>226</v>
      </c>
      <c r="B72" s="1283"/>
      <c r="C72" s="1283"/>
      <c r="D72" s="1093"/>
      <c r="E72" s="1093"/>
      <c r="F72" s="2102"/>
      <c r="G72" s="1118"/>
      <c r="H72" s="1118"/>
      <c r="I72" s="1118"/>
      <c r="J72" s="1118"/>
      <c r="K72" s="1118"/>
      <c r="L72" s="1118"/>
      <c r="M72" s="1118"/>
      <c r="N72" s="1118"/>
    </row>
    <row r="73" spans="1:14" ht="30" x14ac:dyDescent="0.25">
      <c r="A73" s="592">
        <v>55</v>
      </c>
      <c r="B73" s="643" t="s">
        <v>87</v>
      </c>
      <c r="C73" s="646" t="s">
        <v>210</v>
      </c>
      <c r="D73" s="592">
        <v>137446</v>
      </c>
      <c r="E73" s="592"/>
      <c r="F73" s="2100">
        <v>250</v>
      </c>
      <c r="G73" s="668">
        <v>0</v>
      </c>
      <c r="H73" s="668">
        <v>25.48</v>
      </c>
      <c r="I73" s="668">
        <v>25.48</v>
      </c>
      <c r="J73" s="668">
        <v>0</v>
      </c>
      <c r="K73" s="668">
        <v>25.48</v>
      </c>
      <c r="L73" s="668">
        <v>224.52</v>
      </c>
      <c r="M73" s="668">
        <v>250</v>
      </c>
      <c r="N73" s="668"/>
    </row>
    <row r="74" spans="1:14" ht="30" x14ac:dyDescent="0.25">
      <c r="A74" s="592">
        <v>56</v>
      </c>
      <c r="B74" s="643" t="s">
        <v>88</v>
      </c>
      <c r="C74" s="646" t="s">
        <v>639</v>
      </c>
      <c r="D74" s="592">
        <v>138019</v>
      </c>
      <c r="E74" s="592"/>
      <c r="F74" s="2100">
        <v>1201.2</v>
      </c>
      <c r="G74" s="668">
        <v>26.010000000000009</v>
      </c>
      <c r="H74" s="668">
        <v>24.979999999999993</v>
      </c>
      <c r="I74" s="668">
        <v>50.99</v>
      </c>
      <c r="J74" s="668">
        <v>20.82</v>
      </c>
      <c r="K74" s="668">
        <v>71.81</v>
      </c>
      <c r="L74" s="668">
        <v>70.329999999999984</v>
      </c>
      <c r="M74" s="668">
        <v>142.13999999999999</v>
      </c>
      <c r="N74" s="668"/>
    </row>
    <row r="75" spans="1:14" ht="45" x14ac:dyDescent="0.25">
      <c r="A75" s="592">
        <v>57</v>
      </c>
      <c r="B75" s="643" t="s">
        <v>89</v>
      </c>
      <c r="C75" s="646" t="s">
        <v>568</v>
      </c>
      <c r="D75" s="592">
        <v>137449</v>
      </c>
      <c r="E75" s="592"/>
      <c r="F75" s="2100">
        <v>2450</v>
      </c>
      <c r="G75" s="668">
        <v>216.38000000000005</v>
      </c>
      <c r="H75" s="668">
        <v>613.13999999999987</v>
      </c>
      <c r="I75" s="668">
        <v>829.51999999999987</v>
      </c>
      <c r="J75" s="668">
        <v>163.84000000000037</v>
      </c>
      <c r="K75" s="668">
        <v>993.36000000000024</v>
      </c>
      <c r="L75" s="668">
        <v>632.86999999999932</v>
      </c>
      <c r="M75" s="668">
        <v>1626.2299999999996</v>
      </c>
      <c r="N75" s="668"/>
    </row>
    <row r="76" spans="1:14" ht="30" x14ac:dyDescent="0.25">
      <c r="A76" s="592">
        <v>58</v>
      </c>
      <c r="B76" s="643" t="s">
        <v>90</v>
      </c>
      <c r="C76" s="646" t="s">
        <v>91</v>
      </c>
      <c r="D76" s="592">
        <v>137450</v>
      </c>
      <c r="E76" s="592"/>
      <c r="F76" s="2100">
        <v>15</v>
      </c>
      <c r="G76" s="668">
        <v>0</v>
      </c>
      <c r="H76" s="668">
        <v>14.4</v>
      </c>
      <c r="I76" s="668">
        <v>14.4</v>
      </c>
      <c r="J76" s="668">
        <v>0.44999999999999929</v>
      </c>
      <c r="K76" s="668">
        <v>14.85</v>
      </c>
      <c r="L76" s="668">
        <v>8.1000000000000032</v>
      </c>
      <c r="M76" s="668">
        <v>22.950000000000003</v>
      </c>
      <c r="N76" s="668"/>
    </row>
    <row r="77" spans="1:14" ht="54" customHeight="1" x14ac:dyDescent="0.2">
      <c r="A77" s="592">
        <v>59</v>
      </c>
      <c r="B77" s="643" t="s">
        <v>92</v>
      </c>
      <c r="C77" s="648" t="s">
        <v>570</v>
      </c>
      <c r="D77" s="592">
        <v>137451</v>
      </c>
      <c r="E77" s="592"/>
      <c r="F77" s="2100">
        <v>875</v>
      </c>
      <c r="G77" s="668">
        <v>31.339999999999996</v>
      </c>
      <c r="H77" s="668">
        <v>103.63000000000002</v>
      </c>
      <c r="I77" s="668">
        <v>134.97000000000003</v>
      </c>
      <c r="J77" s="668">
        <v>108.00999999999993</v>
      </c>
      <c r="K77" s="668">
        <v>242.97999999999996</v>
      </c>
      <c r="L77" s="668">
        <v>192.12500000000006</v>
      </c>
      <c r="M77" s="668">
        <v>435.10500000000002</v>
      </c>
      <c r="N77" s="668"/>
    </row>
    <row r="78" spans="1:14" ht="30" x14ac:dyDescent="0.25">
      <c r="A78" s="592">
        <v>60</v>
      </c>
      <c r="B78" s="643" t="s">
        <v>94</v>
      </c>
      <c r="C78" s="646" t="s">
        <v>212</v>
      </c>
      <c r="D78" s="592">
        <v>137453</v>
      </c>
      <c r="E78" s="592"/>
      <c r="F78" s="2100">
        <v>500</v>
      </c>
      <c r="G78" s="668">
        <v>78.25</v>
      </c>
      <c r="H78" s="668">
        <v>85.75</v>
      </c>
      <c r="I78" s="668">
        <v>164</v>
      </c>
      <c r="J78" s="668">
        <v>84.5</v>
      </c>
      <c r="K78" s="668">
        <v>248.5</v>
      </c>
      <c r="L78" s="668">
        <v>87.75</v>
      </c>
      <c r="M78" s="668">
        <v>336.25</v>
      </c>
      <c r="N78" s="668"/>
    </row>
    <row r="79" spans="1:14" ht="30" x14ac:dyDescent="0.25">
      <c r="A79" s="592">
        <v>61</v>
      </c>
      <c r="B79" s="643" t="s">
        <v>95</v>
      </c>
      <c r="C79" s="646" t="s">
        <v>213</v>
      </c>
      <c r="D79" s="592">
        <v>137454</v>
      </c>
      <c r="E79" s="592"/>
      <c r="F79" s="2100">
        <v>800</v>
      </c>
      <c r="G79" s="668">
        <v>127</v>
      </c>
      <c r="H79" s="668">
        <v>352.6</v>
      </c>
      <c r="I79" s="668">
        <v>479.6</v>
      </c>
      <c r="J79" s="668">
        <v>104.20000000000005</v>
      </c>
      <c r="K79" s="668">
        <v>583.80000000000007</v>
      </c>
      <c r="L79" s="668">
        <v>237.19999999999993</v>
      </c>
      <c r="M79" s="668">
        <v>821</v>
      </c>
      <c r="N79" s="668"/>
    </row>
    <row r="80" spans="1:14" ht="41.25" customHeight="1" x14ac:dyDescent="0.25">
      <c r="A80" s="592">
        <v>62</v>
      </c>
      <c r="B80" s="643" t="s">
        <v>96</v>
      </c>
      <c r="C80" s="646" t="s">
        <v>97</v>
      </c>
      <c r="D80" s="592">
        <v>137456</v>
      </c>
      <c r="E80" s="592"/>
      <c r="F80" s="2100">
        <v>150</v>
      </c>
      <c r="G80" s="668">
        <v>49.58</v>
      </c>
      <c r="H80" s="668">
        <v>36.299999999999983</v>
      </c>
      <c r="I80" s="668">
        <v>85.879999999999981</v>
      </c>
      <c r="J80" s="668">
        <v>26.320000000000007</v>
      </c>
      <c r="K80" s="668">
        <v>112.19999999999999</v>
      </c>
      <c r="L80" s="668">
        <v>45.910000000000025</v>
      </c>
      <c r="M80" s="668">
        <v>158.11000000000001</v>
      </c>
      <c r="N80" s="668"/>
    </row>
    <row r="81" spans="1:14" ht="28.5" customHeight="1" x14ac:dyDescent="0.25">
      <c r="A81" s="592">
        <v>63</v>
      </c>
      <c r="B81" s="643" t="s">
        <v>98</v>
      </c>
      <c r="C81" s="646" t="s">
        <v>99</v>
      </c>
      <c r="D81" s="592">
        <v>137457</v>
      </c>
      <c r="E81" s="592"/>
      <c r="F81" s="2100">
        <v>100</v>
      </c>
      <c r="G81" s="668">
        <v>0</v>
      </c>
      <c r="H81" s="668">
        <v>0</v>
      </c>
      <c r="I81" s="668">
        <v>0</v>
      </c>
      <c r="J81" s="668">
        <v>0</v>
      </c>
      <c r="K81" s="668">
        <v>0</v>
      </c>
      <c r="L81" s="668">
        <v>3.17</v>
      </c>
      <c r="M81" s="668">
        <v>3.17</v>
      </c>
      <c r="N81" s="668"/>
    </row>
    <row r="82" spans="1:14" ht="30" x14ac:dyDescent="0.25">
      <c r="A82" s="592">
        <v>64</v>
      </c>
      <c r="B82" s="643" t="s">
        <v>172</v>
      </c>
      <c r="C82" s="646" t="s">
        <v>569</v>
      </c>
      <c r="D82" s="592">
        <v>537459</v>
      </c>
      <c r="E82" s="592"/>
      <c r="F82" s="2100">
        <v>1474.95</v>
      </c>
      <c r="G82" s="668">
        <v>215.12</v>
      </c>
      <c r="H82" s="668">
        <v>651.99000000000012</v>
      </c>
      <c r="I82" s="668">
        <v>867.11000000000013</v>
      </c>
      <c r="J82" s="668">
        <v>375.02999999999952</v>
      </c>
      <c r="K82" s="668">
        <v>1242.1399999999996</v>
      </c>
      <c r="L82" s="668">
        <v>955.71000000000026</v>
      </c>
      <c r="M82" s="668">
        <v>2197.85</v>
      </c>
      <c r="N82" s="668"/>
    </row>
    <row r="83" spans="1:14" ht="30" x14ac:dyDescent="0.25">
      <c r="A83" s="592">
        <v>65</v>
      </c>
      <c r="B83" s="643" t="s">
        <v>100</v>
      </c>
      <c r="C83" s="646" t="s">
        <v>101</v>
      </c>
      <c r="D83" s="592"/>
      <c r="E83" s="592"/>
      <c r="F83" s="2100">
        <v>50.45</v>
      </c>
      <c r="G83" s="668">
        <v>8.18</v>
      </c>
      <c r="H83" s="668">
        <v>8.129999999999999</v>
      </c>
      <c r="I83" s="668">
        <v>16.309999999999999</v>
      </c>
      <c r="J83" s="668">
        <v>4.6400000000000041</v>
      </c>
      <c r="K83" s="668">
        <v>20.950000000000003</v>
      </c>
      <c r="L83" s="668">
        <v>15.139999999999993</v>
      </c>
      <c r="M83" s="668">
        <v>36.089999999999996</v>
      </c>
      <c r="N83" s="668"/>
    </row>
    <row r="84" spans="1:14" ht="18" x14ac:dyDescent="0.25">
      <c r="A84" s="592">
        <v>66</v>
      </c>
      <c r="B84" s="643" t="s">
        <v>102</v>
      </c>
      <c r="C84" s="646" t="s">
        <v>103</v>
      </c>
      <c r="D84" s="592">
        <v>137460</v>
      </c>
      <c r="E84" s="592"/>
      <c r="F84" s="2100">
        <v>2.1</v>
      </c>
      <c r="G84" s="668">
        <v>0</v>
      </c>
      <c r="H84" s="668">
        <v>0</v>
      </c>
      <c r="I84" s="668">
        <v>0</v>
      </c>
      <c r="J84" s="668">
        <v>0</v>
      </c>
      <c r="K84" s="668">
        <v>0</v>
      </c>
      <c r="L84" s="668">
        <v>0</v>
      </c>
      <c r="M84" s="668">
        <v>0</v>
      </c>
      <c r="N84" s="668"/>
    </row>
    <row r="85" spans="1:14" ht="30.75" thickBot="1" x14ac:dyDescent="0.3">
      <c r="A85" s="838">
        <v>67</v>
      </c>
      <c r="B85" s="1115" t="s">
        <v>104</v>
      </c>
      <c r="C85" s="1116" t="s">
        <v>565</v>
      </c>
      <c r="D85" s="838">
        <v>137461</v>
      </c>
      <c r="E85" s="838"/>
      <c r="F85" s="2101">
        <v>300</v>
      </c>
      <c r="G85" s="1117">
        <v>134.63000000000002</v>
      </c>
      <c r="H85" s="1117">
        <v>125.69999999999996</v>
      </c>
      <c r="I85" s="1117">
        <v>260.33</v>
      </c>
      <c r="J85" s="1117">
        <v>105.18</v>
      </c>
      <c r="K85" s="1117">
        <v>365.51</v>
      </c>
      <c r="L85" s="668">
        <v>176.04999999999995</v>
      </c>
      <c r="M85" s="668">
        <v>541.55999999999995</v>
      </c>
      <c r="N85" s="1117"/>
    </row>
    <row r="86" spans="1:14" s="232" customFormat="1" ht="18.75" thickBot="1" x14ac:dyDescent="0.3">
      <c r="A86" s="1275" t="s">
        <v>106</v>
      </c>
      <c r="B86" s="1276"/>
      <c r="C86" s="1276"/>
      <c r="D86" s="1259"/>
      <c r="E86" s="1259"/>
      <c r="F86" s="1260">
        <f>SUM(F73:F85)</f>
        <v>8168.7</v>
      </c>
      <c r="G86" s="1260">
        <f t="shared" ref="G86:M86" si="2">SUM(G73:G85)</f>
        <v>886.49</v>
      </c>
      <c r="H86" s="1260">
        <f t="shared" si="2"/>
        <v>2042.1000000000001</v>
      </c>
      <c r="I86" s="1260">
        <f t="shared" si="2"/>
        <v>2928.5899999999997</v>
      </c>
      <c r="J86" s="1260">
        <f t="shared" si="2"/>
        <v>992.98999999999978</v>
      </c>
      <c r="K86" s="1260">
        <f t="shared" si="2"/>
        <v>3921.58</v>
      </c>
      <c r="L86" s="1260">
        <f t="shared" si="2"/>
        <v>2648.875</v>
      </c>
      <c r="M86" s="1260">
        <f t="shared" si="2"/>
        <v>6570.4549999999999</v>
      </c>
      <c r="N86" s="1261"/>
    </row>
    <row r="87" spans="1:14" ht="18" x14ac:dyDescent="0.25">
      <c r="A87" s="1283" t="s">
        <v>261</v>
      </c>
      <c r="B87" s="1283"/>
      <c r="C87" s="1283"/>
      <c r="D87" s="1093"/>
      <c r="E87" s="1093"/>
      <c r="F87" s="2102"/>
      <c r="G87" s="1118"/>
      <c r="H87" s="1118"/>
      <c r="I87" s="1118"/>
      <c r="J87" s="1118"/>
      <c r="K87" s="1118"/>
      <c r="L87" s="1118"/>
      <c r="M87" s="1118"/>
      <c r="N87" s="1118"/>
    </row>
    <row r="88" spans="1:14" ht="39.75" customHeight="1" x14ac:dyDescent="0.25">
      <c r="A88" s="655">
        <v>68</v>
      </c>
      <c r="B88" s="643" t="s">
        <v>107</v>
      </c>
      <c r="C88" s="643" t="s">
        <v>564</v>
      </c>
      <c r="D88" s="592">
        <v>137462</v>
      </c>
      <c r="E88" s="592"/>
      <c r="F88" s="2100">
        <v>459.4</v>
      </c>
      <c r="G88" s="668">
        <v>93.299999999999983</v>
      </c>
      <c r="H88" s="668">
        <v>96.390000000000043</v>
      </c>
      <c r="I88" s="668">
        <v>189.69000000000003</v>
      </c>
      <c r="J88" s="668">
        <v>91.919999999999987</v>
      </c>
      <c r="K88" s="668">
        <v>281.61</v>
      </c>
      <c r="L88" s="668">
        <v>79.569999999999993</v>
      </c>
      <c r="M88" s="668">
        <v>361.18</v>
      </c>
      <c r="N88" s="668"/>
    </row>
    <row r="89" spans="1:14" ht="30" x14ac:dyDescent="0.25">
      <c r="A89" s="655">
        <v>69</v>
      </c>
      <c r="B89" s="643" t="s">
        <v>108</v>
      </c>
      <c r="C89" s="643" t="s">
        <v>185</v>
      </c>
      <c r="D89" s="592">
        <v>137464</v>
      </c>
      <c r="E89" s="592"/>
      <c r="F89" s="2100">
        <v>1.38</v>
      </c>
      <c r="G89" s="668">
        <v>0</v>
      </c>
      <c r="H89" s="668">
        <v>0.39</v>
      </c>
      <c r="I89" s="668">
        <v>0.39</v>
      </c>
      <c r="J89" s="668">
        <v>0.13</v>
      </c>
      <c r="K89" s="668">
        <v>0.52</v>
      </c>
      <c r="L89" s="668">
        <v>7.0300000000000011</v>
      </c>
      <c r="M89" s="668">
        <v>7.5500000000000007</v>
      </c>
      <c r="N89" s="668"/>
    </row>
    <row r="90" spans="1:14" ht="26.25" customHeight="1" x14ac:dyDescent="0.25">
      <c r="A90" s="655">
        <v>70</v>
      </c>
      <c r="B90" s="643" t="s">
        <v>109</v>
      </c>
      <c r="C90" s="643" t="s">
        <v>110</v>
      </c>
      <c r="D90" s="592">
        <v>137465</v>
      </c>
      <c r="E90" s="592"/>
      <c r="F90" s="2100">
        <v>520.29</v>
      </c>
      <c r="G90" s="668">
        <v>66.819999999999993</v>
      </c>
      <c r="H90" s="668">
        <v>104.43099999999998</v>
      </c>
      <c r="I90" s="668">
        <v>171.25099999999998</v>
      </c>
      <c r="J90" s="668">
        <v>114.38</v>
      </c>
      <c r="K90" s="668">
        <v>285.63099999999997</v>
      </c>
      <c r="L90" s="668">
        <v>151.11000000000001</v>
      </c>
      <c r="M90" s="668">
        <v>436.74099999999999</v>
      </c>
      <c r="N90" s="668"/>
    </row>
    <row r="91" spans="1:14" ht="27.75" customHeight="1" x14ac:dyDescent="0.25">
      <c r="A91" s="655">
        <v>71</v>
      </c>
      <c r="B91" s="643" t="s">
        <v>111</v>
      </c>
      <c r="C91" s="643" t="s">
        <v>186</v>
      </c>
      <c r="D91" s="592">
        <v>177467</v>
      </c>
      <c r="E91" s="592"/>
      <c r="F91" s="2100">
        <v>895</v>
      </c>
      <c r="G91" s="668">
        <v>214.15999999999997</v>
      </c>
      <c r="H91" s="668">
        <v>200.61000000000007</v>
      </c>
      <c r="I91" s="668">
        <v>414.77000000000004</v>
      </c>
      <c r="J91" s="668">
        <v>163.38999999999993</v>
      </c>
      <c r="K91" s="668">
        <v>578.16</v>
      </c>
      <c r="L91" s="668">
        <v>93.79099999999994</v>
      </c>
      <c r="M91" s="668">
        <v>671.95099999999991</v>
      </c>
      <c r="N91" s="668"/>
    </row>
    <row r="92" spans="1:14" ht="20.25" x14ac:dyDescent="0.25">
      <c r="A92" s="655">
        <v>72</v>
      </c>
      <c r="B92" s="643" t="s">
        <v>112</v>
      </c>
      <c r="C92" s="644" t="s">
        <v>113</v>
      </c>
      <c r="D92" s="592">
        <v>137468</v>
      </c>
      <c r="E92" s="592"/>
      <c r="F92" s="2100">
        <v>8</v>
      </c>
      <c r="G92" s="668">
        <v>0.48</v>
      </c>
      <c r="H92" s="668">
        <v>0.24</v>
      </c>
      <c r="I92" s="668">
        <v>0.72</v>
      </c>
      <c r="J92" s="668">
        <v>0</v>
      </c>
      <c r="K92" s="668">
        <v>0.72</v>
      </c>
      <c r="L92" s="668">
        <v>80.75</v>
      </c>
      <c r="M92" s="668">
        <v>81.47</v>
      </c>
      <c r="N92" s="668"/>
    </row>
    <row r="93" spans="1:14" ht="30.75" thickBot="1" x14ac:dyDescent="0.3">
      <c r="A93" s="1119">
        <v>73</v>
      </c>
      <c r="B93" s="1115" t="s">
        <v>114</v>
      </c>
      <c r="C93" s="1115" t="s">
        <v>115</v>
      </c>
      <c r="D93" s="838">
        <v>137469</v>
      </c>
      <c r="E93" s="838"/>
      <c r="F93" s="2101">
        <v>5</v>
      </c>
      <c r="G93" s="1117">
        <v>0</v>
      </c>
      <c r="H93" s="1117">
        <v>0</v>
      </c>
      <c r="I93" s="1117">
        <v>0</v>
      </c>
      <c r="J93" s="1117">
        <v>0</v>
      </c>
      <c r="K93" s="1117">
        <v>0</v>
      </c>
      <c r="L93" s="668">
        <v>0</v>
      </c>
      <c r="M93" s="668">
        <v>0</v>
      </c>
      <c r="N93" s="1117"/>
    </row>
    <row r="94" spans="1:14" s="232" customFormat="1" ht="18.75" thickBot="1" x14ac:dyDescent="0.3">
      <c r="A94" s="1285" t="s">
        <v>116</v>
      </c>
      <c r="B94" s="1281"/>
      <c r="C94" s="1281"/>
      <c r="D94" s="1259"/>
      <c r="E94" s="1259"/>
      <c r="F94" s="1260">
        <f>SUM(F88:F93)</f>
        <v>1889.07</v>
      </c>
      <c r="G94" s="1260">
        <f t="shared" ref="G94:M94" si="3">SUM(G88:G93)</f>
        <v>374.76</v>
      </c>
      <c r="H94" s="1260">
        <f t="shared" si="3"/>
        <v>402.06100000000009</v>
      </c>
      <c r="I94" s="1260">
        <f t="shared" si="3"/>
        <v>776.82100000000014</v>
      </c>
      <c r="J94" s="1260">
        <f t="shared" si="3"/>
        <v>369.81999999999994</v>
      </c>
      <c r="K94" s="1260">
        <f t="shared" si="3"/>
        <v>1146.6409999999998</v>
      </c>
      <c r="L94" s="1260">
        <f t="shared" si="3"/>
        <v>412.25099999999998</v>
      </c>
      <c r="M94" s="1260">
        <f t="shared" si="3"/>
        <v>1558.8920000000001</v>
      </c>
      <c r="N94" s="1261"/>
    </row>
    <row r="95" spans="1:14" ht="18" x14ac:dyDescent="0.25">
      <c r="A95" s="1283" t="s">
        <v>262</v>
      </c>
      <c r="B95" s="1283"/>
      <c r="C95" s="1283"/>
      <c r="D95" s="1093"/>
      <c r="E95" s="1093"/>
      <c r="F95" s="2102"/>
      <c r="G95" s="1118"/>
      <c r="H95" s="1118"/>
      <c r="I95" s="1118"/>
      <c r="J95" s="1118"/>
      <c r="K95" s="1118"/>
      <c r="L95" s="1118"/>
      <c r="M95" s="1118"/>
      <c r="N95" s="1118"/>
    </row>
    <row r="96" spans="1:14" ht="30" x14ac:dyDescent="0.25">
      <c r="A96" s="592">
        <v>74</v>
      </c>
      <c r="B96" s="643" t="s">
        <v>117</v>
      </c>
      <c r="C96" s="643" t="s">
        <v>215</v>
      </c>
      <c r="D96" s="592">
        <v>197470</v>
      </c>
      <c r="E96" s="592"/>
      <c r="F96" s="2100">
        <v>275</v>
      </c>
      <c r="G96" s="668">
        <v>115.19</v>
      </c>
      <c r="H96" s="668">
        <v>82.549999999999983</v>
      </c>
      <c r="I96" s="668">
        <v>197.73999999999998</v>
      </c>
      <c r="J96" s="668">
        <v>40.610000000000014</v>
      </c>
      <c r="K96" s="668">
        <v>238.35</v>
      </c>
      <c r="L96" s="668">
        <v>32.980000000000047</v>
      </c>
      <c r="M96" s="745">
        <v>271.33000000000004</v>
      </c>
      <c r="N96" s="668"/>
    </row>
    <row r="97" spans="1:14" ht="45" x14ac:dyDescent="0.25">
      <c r="A97" s="592">
        <v>75</v>
      </c>
      <c r="B97" s="643" t="s">
        <v>118</v>
      </c>
      <c r="C97" s="644" t="s">
        <v>119</v>
      </c>
      <c r="D97" s="592">
        <v>167471</v>
      </c>
      <c r="E97" s="592"/>
      <c r="F97" s="2100">
        <v>37</v>
      </c>
      <c r="G97" s="668">
        <v>2.63</v>
      </c>
      <c r="H97" s="668">
        <v>7.69</v>
      </c>
      <c r="I97" s="668">
        <v>10.32</v>
      </c>
      <c r="J97" s="668">
        <v>1.5700000000000003</v>
      </c>
      <c r="K97" s="668">
        <v>11.89</v>
      </c>
      <c r="L97" s="668">
        <v>20.310000000000002</v>
      </c>
      <c r="M97" s="745">
        <v>32.200000000000003</v>
      </c>
      <c r="N97" s="668"/>
    </row>
    <row r="98" spans="1:14" ht="30" x14ac:dyDescent="0.25">
      <c r="A98" s="592">
        <v>76</v>
      </c>
      <c r="B98" s="643" t="s">
        <v>120</v>
      </c>
      <c r="C98" s="643" t="s">
        <v>121</v>
      </c>
      <c r="D98" s="592">
        <v>197472</v>
      </c>
      <c r="E98" s="592"/>
      <c r="F98" s="2100">
        <v>2</v>
      </c>
      <c r="G98" s="668">
        <v>0</v>
      </c>
      <c r="H98" s="668">
        <v>0</v>
      </c>
      <c r="I98" s="668">
        <v>0</v>
      </c>
      <c r="J98" s="668">
        <v>0</v>
      </c>
      <c r="K98" s="668">
        <v>0</v>
      </c>
      <c r="L98" s="668">
        <v>0</v>
      </c>
      <c r="M98" s="745">
        <v>0</v>
      </c>
      <c r="N98" s="668"/>
    </row>
    <row r="99" spans="1:14" ht="30.75" x14ac:dyDescent="0.25">
      <c r="A99" s="592">
        <v>77</v>
      </c>
      <c r="B99" s="643" t="s">
        <v>122</v>
      </c>
      <c r="C99" s="643" t="s">
        <v>581</v>
      </c>
      <c r="D99" s="592"/>
      <c r="E99" s="592"/>
      <c r="F99" s="2100">
        <v>0</v>
      </c>
      <c r="G99" s="668">
        <v>0</v>
      </c>
      <c r="H99" s="668">
        <v>0</v>
      </c>
      <c r="I99" s="668">
        <v>0</v>
      </c>
      <c r="J99" s="668">
        <v>0</v>
      </c>
      <c r="K99" s="668">
        <v>0</v>
      </c>
      <c r="L99" s="668">
        <v>0</v>
      </c>
      <c r="M99" s="745">
        <v>0</v>
      </c>
      <c r="N99" s="668"/>
    </row>
    <row r="100" spans="1:14" ht="30.75" thickBot="1" x14ac:dyDescent="0.3">
      <c r="A100" s="838">
        <v>78</v>
      </c>
      <c r="B100" s="1115" t="s">
        <v>123</v>
      </c>
      <c r="C100" s="1120" t="s">
        <v>216</v>
      </c>
      <c r="D100" s="838">
        <v>197446</v>
      </c>
      <c r="E100" s="838"/>
      <c r="F100" s="2101">
        <v>75</v>
      </c>
      <c r="G100" s="1117">
        <v>0</v>
      </c>
      <c r="H100" s="1117">
        <v>0.18</v>
      </c>
      <c r="I100" s="1117">
        <v>0.18</v>
      </c>
      <c r="J100" s="1117">
        <v>0</v>
      </c>
      <c r="K100" s="1117">
        <v>0.18</v>
      </c>
      <c r="L100" s="668">
        <v>0</v>
      </c>
      <c r="M100" s="745">
        <v>0.18</v>
      </c>
      <c r="N100" s="1117"/>
    </row>
    <row r="101" spans="1:14" s="232" customFormat="1" ht="28.5" customHeight="1" thickBot="1" x14ac:dyDescent="0.3">
      <c r="A101" s="1280" t="s">
        <v>124</v>
      </c>
      <c r="B101" s="1281"/>
      <c r="C101" s="1281"/>
      <c r="D101" s="1259"/>
      <c r="E101" s="1259"/>
      <c r="F101" s="1260">
        <f>SUM(F96:F100)</f>
        <v>389</v>
      </c>
      <c r="G101" s="1260">
        <f t="shared" ref="G101:M101" si="4">SUM(G96:G100)</f>
        <v>117.82</v>
      </c>
      <c r="H101" s="1260">
        <f t="shared" si="4"/>
        <v>90.419999999999987</v>
      </c>
      <c r="I101" s="1260">
        <f t="shared" si="4"/>
        <v>208.23999999999998</v>
      </c>
      <c r="J101" s="1260">
        <f t="shared" si="4"/>
        <v>42.180000000000014</v>
      </c>
      <c r="K101" s="1260">
        <f t="shared" si="4"/>
        <v>250.42000000000002</v>
      </c>
      <c r="L101" s="1260">
        <f t="shared" si="4"/>
        <v>53.290000000000049</v>
      </c>
      <c r="M101" s="1260">
        <f t="shared" si="4"/>
        <v>303.71000000000004</v>
      </c>
      <c r="N101" s="1261"/>
    </row>
    <row r="102" spans="1:14" ht="30.75" thickBot="1" x14ac:dyDescent="0.3">
      <c r="A102" s="1093">
        <v>79</v>
      </c>
      <c r="B102" s="1121" t="s">
        <v>125</v>
      </c>
      <c r="C102" s="1122" t="s">
        <v>126</v>
      </c>
      <c r="D102" s="1108">
        <v>137474</v>
      </c>
      <c r="E102" s="1108"/>
      <c r="F102" s="2103">
        <v>1088.3</v>
      </c>
      <c r="G102" s="1123">
        <v>0</v>
      </c>
      <c r="H102" s="1123">
        <v>100</v>
      </c>
      <c r="I102" s="1123">
        <v>100</v>
      </c>
      <c r="J102" s="1123">
        <v>600</v>
      </c>
      <c r="K102" s="1123">
        <v>700</v>
      </c>
      <c r="L102" s="1123">
        <v>388.29999999999995</v>
      </c>
      <c r="M102" s="1123">
        <v>1088.3</v>
      </c>
      <c r="N102" s="1123"/>
    </row>
    <row r="103" spans="1:14" s="232" customFormat="1" ht="18.75" thickBot="1" x14ac:dyDescent="0.3">
      <c r="A103" s="1262" t="s">
        <v>9</v>
      </c>
      <c r="B103" s="1285" t="s">
        <v>228</v>
      </c>
      <c r="C103" s="1281"/>
      <c r="D103" s="1259"/>
      <c r="E103" s="1259"/>
      <c r="F103" s="1260">
        <f>F46+F71+F86+F94+F101+F102</f>
        <v>74662.740000000005</v>
      </c>
      <c r="G103" s="1260">
        <f t="shared" ref="G103:M103" si="5">G46+G71+G86+G94+G101+G102</f>
        <v>19125.960000000003</v>
      </c>
      <c r="H103" s="1260">
        <f t="shared" si="5"/>
        <v>15124.710999999998</v>
      </c>
      <c r="I103" s="1260">
        <f t="shared" si="5"/>
        <v>34250.670999999988</v>
      </c>
      <c r="J103" s="1260">
        <f t="shared" si="5"/>
        <v>14760.813999999993</v>
      </c>
      <c r="K103" s="1260">
        <f t="shared" si="5"/>
        <v>49011.484999999993</v>
      </c>
      <c r="L103" s="1260">
        <f t="shared" si="5"/>
        <v>26452.356500000016</v>
      </c>
      <c r="M103" s="1260">
        <f t="shared" si="5"/>
        <v>75463.841500000039</v>
      </c>
      <c r="N103" s="1261"/>
    </row>
    <row r="104" spans="1:14" ht="18" x14ac:dyDescent="0.25">
      <c r="A104" s="1279" t="s">
        <v>626</v>
      </c>
      <c r="B104" s="1283"/>
      <c r="C104" s="1283"/>
      <c r="D104" s="1093"/>
      <c r="E104" s="1093"/>
      <c r="F104" s="2102"/>
      <c r="G104" s="1118"/>
      <c r="H104" s="1118"/>
      <c r="I104" s="1118"/>
      <c r="J104" s="1118"/>
      <c r="K104" s="1118"/>
      <c r="L104" s="1118"/>
      <c r="M104" s="1118"/>
      <c r="N104" s="1118"/>
    </row>
    <row r="105" spans="1:14" ht="60" x14ac:dyDescent="0.25">
      <c r="A105" s="592">
        <v>1</v>
      </c>
      <c r="B105" s="657" t="s">
        <v>243</v>
      </c>
      <c r="C105" s="650" t="s">
        <v>249</v>
      </c>
      <c r="D105" s="592">
        <v>537424</v>
      </c>
      <c r="E105" s="592"/>
      <c r="F105" s="2100">
        <v>8200</v>
      </c>
      <c r="G105" s="668">
        <v>526</v>
      </c>
      <c r="H105" s="668">
        <v>1727.44</v>
      </c>
      <c r="I105" s="668">
        <v>2253.44</v>
      </c>
      <c r="J105" s="668">
        <v>1323.67</v>
      </c>
      <c r="K105" s="668">
        <v>3577.11</v>
      </c>
      <c r="L105" s="668">
        <f>M105-K105</f>
        <v>780.20000000000027</v>
      </c>
      <c r="M105" s="668">
        <v>4357.3100000000004</v>
      </c>
      <c r="N105" s="668"/>
    </row>
    <row r="106" spans="1:14" ht="30.75" x14ac:dyDescent="0.25">
      <c r="A106" s="592">
        <v>2</v>
      </c>
      <c r="B106" s="657" t="s">
        <v>244</v>
      </c>
      <c r="C106" s="649" t="s">
        <v>582</v>
      </c>
      <c r="D106" s="592">
        <v>138013</v>
      </c>
      <c r="E106" s="592"/>
      <c r="F106" s="2100">
        <v>300</v>
      </c>
      <c r="G106" s="668">
        <v>0</v>
      </c>
      <c r="H106" s="668">
        <v>0</v>
      </c>
      <c r="I106" s="668">
        <v>0</v>
      </c>
      <c r="J106" s="668">
        <v>0</v>
      </c>
      <c r="K106" s="668">
        <v>0</v>
      </c>
      <c r="L106" s="668">
        <f t="shared" ref="L106:L110" si="6">M106-K106</f>
        <v>0</v>
      </c>
      <c r="M106" s="668">
        <v>0</v>
      </c>
      <c r="N106" s="668"/>
    </row>
    <row r="107" spans="1:14" ht="60" x14ac:dyDescent="0.25">
      <c r="A107" s="592">
        <v>3</v>
      </c>
      <c r="B107" s="657" t="s">
        <v>245</v>
      </c>
      <c r="C107" s="650" t="s">
        <v>250</v>
      </c>
      <c r="D107" s="592">
        <v>537425</v>
      </c>
      <c r="E107" s="592"/>
      <c r="F107" s="2100">
        <v>6900</v>
      </c>
      <c r="G107" s="668">
        <v>0.67</v>
      </c>
      <c r="H107" s="668">
        <v>544.97</v>
      </c>
      <c r="I107" s="668">
        <v>545.64</v>
      </c>
      <c r="J107" s="668">
        <v>448.81000000000006</v>
      </c>
      <c r="K107" s="668">
        <v>994.45</v>
      </c>
      <c r="L107" s="668">
        <f t="shared" si="6"/>
        <v>1168.1200000000001</v>
      </c>
      <c r="M107" s="668">
        <v>2162.5700000000002</v>
      </c>
      <c r="N107" s="668"/>
    </row>
    <row r="108" spans="1:14" ht="30" x14ac:dyDescent="0.25">
      <c r="A108" s="592">
        <v>4</v>
      </c>
      <c r="B108" s="657" t="s">
        <v>246</v>
      </c>
      <c r="C108" s="649" t="s">
        <v>251</v>
      </c>
      <c r="D108" s="592">
        <v>137427</v>
      </c>
      <c r="E108" s="592"/>
      <c r="F108" s="2100">
        <v>3605</v>
      </c>
      <c r="G108" s="668">
        <v>57</v>
      </c>
      <c r="H108" s="668">
        <v>102</v>
      </c>
      <c r="I108" s="668">
        <v>159</v>
      </c>
      <c r="J108" s="668">
        <v>136.35000000000002</v>
      </c>
      <c r="K108" s="668">
        <v>295.35000000000002</v>
      </c>
      <c r="L108" s="668">
        <f t="shared" si="6"/>
        <v>254.70999999999992</v>
      </c>
      <c r="M108" s="668">
        <v>550.05999999999995</v>
      </c>
      <c r="N108" s="668"/>
    </row>
    <row r="109" spans="1:14" ht="30" x14ac:dyDescent="0.25">
      <c r="A109" s="592">
        <v>5</v>
      </c>
      <c r="B109" s="657" t="s">
        <v>247</v>
      </c>
      <c r="C109" s="651" t="s">
        <v>252</v>
      </c>
      <c r="D109" s="592">
        <v>137448</v>
      </c>
      <c r="E109" s="592"/>
      <c r="F109" s="2100">
        <v>300</v>
      </c>
      <c r="G109" s="668">
        <v>40.340000000000003</v>
      </c>
      <c r="H109" s="668">
        <v>83.22999999999999</v>
      </c>
      <c r="I109" s="668">
        <v>123.57</v>
      </c>
      <c r="J109" s="668">
        <v>4.3900000000000006</v>
      </c>
      <c r="K109" s="668">
        <v>127.96</v>
      </c>
      <c r="L109" s="668">
        <f t="shared" si="6"/>
        <v>19.320000000000007</v>
      </c>
      <c r="M109" s="668">
        <v>147.28</v>
      </c>
      <c r="N109" s="668"/>
    </row>
    <row r="110" spans="1:14" ht="31.5" thickBot="1" x14ac:dyDescent="0.3">
      <c r="A110" s="838">
        <v>6</v>
      </c>
      <c r="B110" s="1124" t="s">
        <v>248</v>
      </c>
      <c r="C110" s="1125" t="s">
        <v>583</v>
      </c>
      <c r="D110" s="838">
        <v>138019</v>
      </c>
      <c r="E110" s="838"/>
      <c r="F110" s="2101">
        <v>400</v>
      </c>
      <c r="G110" s="1117">
        <v>0</v>
      </c>
      <c r="H110" s="1117">
        <v>0</v>
      </c>
      <c r="I110" s="1117">
        <v>0</v>
      </c>
      <c r="J110" s="1117">
        <v>0</v>
      </c>
      <c r="K110" s="1117">
        <v>0</v>
      </c>
      <c r="L110" s="668">
        <f t="shared" si="6"/>
        <v>0</v>
      </c>
      <c r="M110" s="668">
        <v>0</v>
      </c>
      <c r="N110" s="1117"/>
    </row>
    <row r="111" spans="1:14" s="232" customFormat="1" ht="18.75" thickBot="1" x14ac:dyDescent="0.3">
      <c r="A111" s="1280" t="s">
        <v>253</v>
      </c>
      <c r="B111" s="1281"/>
      <c r="C111" s="1281"/>
      <c r="D111" s="1259"/>
      <c r="E111" s="1259"/>
      <c r="F111" s="1260">
        <f>SUM(F105:F110)</f>
        <v>19705</v>
      </c>
      <c r="G111" s="1260">
        <f t="shared" ref="G111:M111" si="7">SUM(G105:G110)</f>
        <v>624.01</v>
      </c>
      <c r="H111" s="1260">
        <f t="shared" si="7"/>
        <v>2457.64</v>
      </c>
      <c r="I111" s="1260">
        <f t="shared" si="7"/>
        <v>3081.65</v>
      </c>
      <c r="J111" s="1260">
        <f t="shared" si="7"/>
        <v>1913.22</v>
      </c>
      <c r="K111" s="1260">
        <f t="shared" si="7"/>
        <v>4994.8700000000008</v>
      </c>
      <c r="L111" s="1260">
        <f t="shared" si="7"/>
        <v>2222.3500000000004</v>
      </c>
      <c r="M111" s="1260">
        <f t="shared" si="7"/>
        <v>7217.22</v>
      </c>
      <c r="N111" s="1261"/>
    </row>
    <row r="112" spans="1:14" ht="18" x14ac:dyDescent="0.25">
      <c r="A112" s="1286" t="s">
        <v>627</v>
      </c>
      <c r="B112" s="1287"/>
      <c r="C112" s="1288"/>
      <c r="D112" s="1093"/>
      <c r="E112" s="1093"/>
      <c r="F112" s="2102"/>
      <c r="G112" s="1118"/>
      <c r="H112" s="1118"/>
      <c r="I112" s="1118"/>
      <c r="J112" s="1118"/>
      <c r="K112" s="1118"/>
      <c r="L112" s="1118"/>
      <c r="M112" s="1118"/>
      <c r="N112" s="1118"/>
    </row>
    <row r="113" spans="1:14" ht="30.75" x14ac:dyDescent="0.25">
      <c r="A113" s="592">
        <v>7</v>
      </c>
      <c r="B113" s="657" t="s">
        <v>254</v>
      </c>
      <c r="C113" s="650" t="s">
        <v>584</v>
      </c>
      <c r="D113" s="592">
        <v>137433</v>
      </c>
      <c r="E113" s="592"/>
      <c r="F113" s="2100">
        <v>0</v>
      </c>
      <c r="G113" s="668">
        <v>0</v>
      </c>
      <c r="H113" s="668">
        <v>0</v>
      </c>
      <c r="I113" s="668">
        <v>0</v>
      </c>
      <c r="J113" s="668">
        <v>0</v>
      </c>
      <c r="K113" s="668">
        <v>0</v>
      </c>
      <c r="L113" s="668">
        <f>M113-K113</f>
        <v>0</v>
      </c>
      <c r="M113" s="668">
        <v>0</v>
      </c>
      <c r="N113" s="668"/>
    </row>
    <row r="114" spans="1:14" ht="26.25" customHeight="1" x14ac:dyDescent="0.25">
      <c r="A114" s="592">
        <v>8</v>
      </c>
      <c r="B114" s="657" t="s">
        <v>255</v>
      </c>
      <c r="C114" s="650" t="s">
        <v>585</v>
      </c>
      <c r="D114" s="592"/>
      <c r="E114" s="592"/>
      <c r="F114" s="2100">
        <v>80</v>
      </c>
      <c r="G114" s="668">
        <v>1.33</v>
      </c>
      <c r="H114" s="668">
        <v>9.36</v>
      </c>
      <c r="I114" s="668">
        <v>10.69</v>
      </c>
      <c r="J114" s="668">
        <v>13.19</v>
      </c>
      <c r="K114" s="668">
        <v>23.88</v>
      </c>
      <c r="L114" s="668">
        <f t="shared" ref="L114:L115" si="8">M114-K114</f>
        <v>41.81</v>
      </c>
      <c r="M114" s="668">
        <v>65.69</v>
      </c>
      <c r="N114" s="668"/>
    </row>
    <row r="115" spans="1:14" ht="18.75" thickBot="1" x14ac:dyDescent="0.3">
      <c r="A115" s="838">
        <v>9</v>
      </c>
      <c r="B115" s="1124" t="s">
        <v>256</v>
      </c>
      <c r="C115" s="1126" t="s">
        <v>257</v>
      </c>
      <c r="D115" s="838">
        <v>137466</v>
      </c>
      <c r="E115" s="838"/>
      <c r="F115" s="2101">
        <v>51</v>
      </c>
      <c r="G115" s="1117">
        <v>5.96</v>
      </c>
      <c r="H115" s="1117">
        <v>9.9400000000000013</v>
      </c>
      <c r="I115" s="1117">
        <v>15.9</v>
      </c>
      <c r="J115" s="1117">
        <v>6.6300000000000008</v>
      </c>
      <c r="K115" s="1117">
        <v>22.53</v>
      </c>
      <c r="L115" s="668">
        <f t="shared" si="8"/>
        <v>17.269999999999996</v>
      </c>
      <c r="M115" s="668">
        <v>39.799999999999997</v>
      </c>
      <c r="N115" s="1117"/>
    </row>
    <row r="116" spans="1:14" s="232" customFormat="1" ht="18.75" thickBot="1" x14ac:dyDescent="0.3">
      <c r="A116" s="1280" t="s">
        <v>269</v>
      </c>
      <c r="B116" s="1281"/>
      <c r="C116" s="1281"/>
      <c r="D116" s="1259"/>
      <c r="E116" s="1259"/>
      <c r="F116" s="1260">
        <f>SUM(F113:F115)</f>
        <v>131</v>
      </c>
      <c r="G116" s="1260">
        <f t="shared" ref="G116:M116" si="9">SUM(G113:G115)</f>
        <v>7.29</v>
      </c>
      <c r="H116" s="1260">
        <f t="shared" si="9"/>
        <v>19.3</v>
      </c>
      <c r="I116" s="1260">
        <f t="shared" si="9"/>
        <v>26.59</v>
      </c>
      <c r="J116" s="1260">
        <f t="shared" si="9"/>
        <v>19.82</v>
      </c>
      <c r="K116" s="1260">
        <f t="shared" si="9"/>
        <v>46.41</v>
      </c>
      <c r="L116" s="1260">
        <f t="shared" si="9"/>
        <v>59.08</v>
      </c>
      <c r="M116" s="1260">
        <f t="shared" si="9"/>
        <v>105.49</v>
      </c>
      <c r="N116" s="1261"/>
    </row>
    <row r="117" spans="1:14" s="232" customFormat="1" ht="18.75" thickBot="1" x14ac:dyDescent="0.3">
      <c r="A117" s="1280" t="s">
        <v>271</v>
      </c>
      <c r="B117" s="1281"/>
      <c r="C117" s="1281"/>
      <c r="D117" s="1259"/>
      <c r="E117" s="1259"/>
      <c r="F117" s="1260">
        <f>F103+F111+F116</f>
        <v>94498.74</v>
      </c>
      <c r="G117" s="1260">
        <f t="shared" ref="G117:M117" si="10">G103+G111+G116</f>
        <v>19757.260000000002</v>
      </c>
      <c r="H117" s="1260">
        <f t="shared" si="10"/>
        <v>17601.650999999998</v>
      </c>
      <c r="I117" s="1260">
        <f t="shared" si="10"/>
        <v>37358.910999999986</v>
      </c>
      <c r="J117" s="1260">
        <f t="shared" si="10"/>
        <v>16693.853999999992</v>
      </c>
      <c r="K117" s="1260">
        <f t="shared" si="10"/>
        <v>54052.764999999999</v>
      </c>
      <c r="L117" s="1260">
        <f t="shared" si="10"/>
        <v>28733.786500000017</v>
      </c>
      <c r="M117" s="1260">
        <f t="shared" si="10"/>
        <v>82786.551500000045</v>
      </c>
      <c r="N117" s="1261"/>
    </row>
    <row r="122" spans="1:14" ht="23.25" x14ac:dyDescent="0.25">
      <c r="A122" s="1284" t="s">
        <v>587</v>
      </c>
      <c r="B122" s="1284"/>
      <c r="C122" s="1284"/>
      <c r="D122" s="1284"/>
      <c r="E122" s="1284"/>
      <c r="F122" s="1284"/>
      <c r="G122" s="1284"/>
      <c r="H122" s="1284"/>
      <c r="I122" s="1284"/>
      <c r="J122" s="1284"/>
      <c r="K122" s="1284"/>
      <c r="L122" s="1284"/>
      <c r="M122" s="1284"/>
      <c r="N122" s="1284"/>
    </row>
    <row r="123" spans="1:14" ht="23.25" x14ac:dyDescent="0.25">
      <c r="A123" s="1284" t="s">
        <v>588</v>
      </c>
      <c r="B123" s="1284"/>
      <c r="C123" s="1284"/>
      <c r="D123" s="1284"/>
      <c r="E123" s="1284"/>
      <c r="F123" s="1284"/>
      <c r="G123" s="1284"/>
      <c r="H123" s="1284"/>
      <c r="I123" s="1284"/>
      <c r="J123" s="1284"/>
      <c r="K123" s="1284"/>
      <c r="L123" s="1284"/>
      <c r="M123" s="1284"/>
      <c r="N123" s="1284"/>
    </row>
    <row r="124" spans="1:14" ht="23.25" x14ac:dyDescent="0.25">
      <c r="A124" s="1284" t="s">
        <v>589</v>
      </c>
      <c r="B124" s="1284"/>
      <c r="C124" s="1284"/>
      <c r="D124" s="1284"/>
      <c r="E124" s="1284"/>
      <c r="F124" s="1284"/>
      <c r="G124" s="1284"/>
      <c r="H124" s="1284"/>
      <c r="I124" s="1284"/>
      <c r="J124" s="1284"/>
      <c r="K124" s="1284"/>
      <c r="L124" s="1284"/>
      <c r="M124" s="1284"/>
      <c r="N124" s="1284"/>
    </row>
    <row r="125" spans="1:14" ht="23.25" x14ac:dyDescent="0.25">
      <c r="A125" s="1284" t="s">
        <v>590</v>
      </c>
      <c r="B125" s="1284"/>
      <c r="C125" s="1284"/>
      <c r="D125" s="1284"/>
      <c r="E125" s="1284"/>
      <c r="F125" s="1284"/>
      <c r="G125" s="1284"/>
      <c r="H125" s="1284"/>
      <c r="I125" s="1284"/>
      <c r="J125" s="1284"/>
      <c r="K125" s="1284"/>
      <c r="L125" s="1284"/>
      <c r="M125" s="1284"/>
      <c r="N125" s="1284"/>
    </row>
    <row r="126" spans="1:14" ht="24" thickBot="1" x14ac:dyDescent="0.3">
      <c r="A126" s="1284" t="s">
        <v>591</v>
      </c>
      <c r="B126" s="1284"/>
      <c r="C126" s="1284"/>
      <c r="D126" s="1284"/>
      <c r="E126" s="1284"/>
      <c r="F126" s="1284"/>
      <c r="G126" s="1284"/>
      <c r="H126" s="1284"/>
      <c r="I126" s="1284"/>
      <c r="J126" s="1284"/>
      <c r="K126" s="1284"/>
      <c r="L126" s="1284"/>
      <c r="M126" s="1284"/>
      <c r="N126" s="1284"/>
    </row>
    <row r="127" spans="1:14" ht="16.5" thickBot="1" x14ac:dyDescent="0.3">
      <c r="A127" s="1289" t="s">
        <v>592</v>
      </c>
      <c r="B127" s="1291" t="s">
        <v>232</v>
      </c>
      <c r="C127" s="1292"/>
      <c r="D127" s="1289" t="s">
        <v>595</v>
      </c>
      <c r="E127" s="1289" t="s">
        <v>607</v>
      </c>
      <c r="F127" s="2104" t="s">
        <v>597</v>
      </c>
      <c r="G127" s="1289" t="s">
        <v>602</v>
      </c>
      <c r="H127" s="1298" t="s">
        <v>603</v>
      </c>
      <c r="I127" s="1299"/>
      <c r="J127" s="1298" t="s">
        <v>604</v>
      </c>
      <c r="K127" s="1299"/>
      <c r="L127" s="1298" t="s">
        <v>605</v>
      </c>
      <c r="M127" s="1304"/>
      <c r="N127" s="669" t="s">
        <v>598</v>
      </c>
    </row>
    <row r="128" spans="1:14" ht="60.75" customHeight="1" x14ac:dyDescent="0.25">
      <c r="A128" s="1290"/>
      <c r="B128" s="1293"/>
      <c r="C128" s="1294"/>
      <c r="D128" s="1295"/>
      <c r="E128" s="1295"/>
      <c r="F128" s="2105"/>
      <c r="G128" s="1295"/>
      <c r="H128" s="906" t="s">
        <v>599</v>
      </c>
      <c r="I128" s="906" t="s">
        <v>600</v>
      </c>
      <c r="J128" s="906" t="s">
        <v>599</v>
      </c>
      <c r="K128" s="906" t="s">
        <v>600</v>
      </c>
      <c r="L128" s="906" t="s">
        <v>599</v>
      </c>
      <c r="M128" s="906" t="s">
        <v>600</v>
      </c>
      <c r="N128" s="907" t="s">
        <v>601</v>
      </c>
    </row>
    <row r="129" spans="1:14" ht="18" x14ac:dyDescent="0.25">
      <c r="A129" s="592">
        <v>1</v>
      </c>
      <c r="B129" s="592">
        <v>2</v>
      </c>
      <c r="C129" s="592"/>
      <c r="D129" s="592">
        <v>3</v>
      </c>
      <c r="E129" s="592">
        <v>4</v>
      </c>
      <c r="F129" s="1265">
        <v>5</v>
      </c>
      <c r="G129" s="592">
        <v>6</v>
      </c>
      <c r="H129" s="592">
        <v>7</v>
      </c>
      <c r="I129" s="592">
        <v>8</v>
      </c>
      <c r="J129" s="592">
        <v>9</v>
      </c>
      <c r="K129" s="592">
        <v>10</v>
      </c>
      <c r="L129" s="592">
        <v>11</v>
      </c>
      <c r="M129" s="592">
        <v>12</v>
      </c>
      <c r="N129" s="592">
        <v>13</v>
      </c>
    </row>
    <row r="130" spans="1:14" ht="23.25" x14ac:dyDescent="0.35">
      <c r="A130" s="592">
        <v>2</v>
      </c>
      <c r="B130" s="658" t="s">
        <v>3</v>
      </c>
      <c r="C130" s="663"/>
      <c r="D130" s="659"/>
      <c r="E130" s="660"/>
      <c r="F130" s="2100">
        <f>F46</f>
        <v>55150.68</v>
      </c>
      <c r="G130" s="668">
        <f t="shared" ref="G130:M130" si="11">G46</f>
        <v>17481.150000000001</v>
      </c>
      <c r="H130" s="668">
        <f t="shared" si="11"/>
        <v>11271.049999999997</v>
      </c>
      <c r="I130" s="668">
        <f t="shared" si="11"/>
        <v>28752.19999999999</v>
      </c>
      <c r="J130" s="668">
        <f t="shared" si="11"/>
        <v>11266.513999999994</v>
      </c>
      <c r="K130" s="668">
        <f t="shared" si="11"/>
        <v>40018.713999999993</v>
      </c>
      <c r="L130" s="668">
        <f t="shared" si="11"/>
        <v>18105.380500000014</v>
      </c>
      <c r="M130" s="668">
        <f t="shared" si="11"/>
        <v>58124.094500000014</v>
      </c>
      <c r="N130" s="668"/>
    </row>
    <row r="131" spans="1:14" ht="23.25" x14ac:dyDescent="0.35">
      <c r="A131" s="592">
        <v>2</v>
      </c>
      <c r="B131" s="1305" t="s">
        <v>608</v>
      </c>
      <c r="C131" s="1305"/>
      <c r="D131" s="659"/>
      <c r="E131" s="660"/>
      <c r="F131" s="2100">
        <f>F71</f>
        <v>7976.99</v>
      </c>
      <c r="G131" s="668">
        <f t="shared" ref="G131:M131" si="12">G71</f>
        <v>265.74</v>
      </c>
      <c r="H131" s="668">
        <f t="shared" si="12"/>
        <v>1219.0800000000002</v>
      </c>
      <c r="I131" s="668">
        <f t="shared" si="12"/>
        <v>1484.82</v>
      </c>
      <c r="J131" s="668">
        <f t="shared" si="12"/>
        <v>1489.3099999999997</v>
      </c>
      <c r="K131" s="668">
        <f t="shared" si="12"/>
        <v>2974.13</v>
      </c>
      <c r="L131" s="668">
        <f t="shared" si="12"/>
        <v>4844.26</v>
      </c>
      <c r="M131" s="668">
        <f t="shared" si="12"/>
        <v>7818.3899999999994</v>
      </c>
      <c r="N131" s="668"/>
    </row>
    <row r="132" spans="1:14" ht="23.25" x14ac:dyDescent="0.35">
      <c r="A132" s="592">
        <v>3</v>
      </c>
      <c r="B132" s="1305" t="s">
        <v>609</v>
      </c>
      <c r="C132" s="1305"/>
      <c r="D132" s="659"/>
      <c r="E132" s="660"/>
      <c r="F132" s="2100">
        <f>F86</f>
        <v>8168.7</v>
      </c>
      <c r="G132" s="668">
        <f t="shared" ref="G132:M132" si="13">G86</f>
        <v>886.49</v>
      </c>
      <c r="H132" s="668">
        <f t="shared" si="13"/>
        <v>2042.1000000000001</v>
      </c>
      <c r="I132" s="668">
        <f t="shared" si="13"/>
        <v>2928.5899999999997</v>
      </c>
      <c r="J132" s="668">
        <f t="shared" si="13"/>
        <v>992.98999999999978</v>
      </c>
      <c r="K132" s="668">
        <f t="shared" si="13"/>
        <v>3921.58</v>
      </c>
      <c r="L132" s="668">
        <f t="shared" si="13"/>
        <v>2648.875</v>
      </c>
      <c r="M132" s="668">
        <f t="shared" si="13"/>
        <v>6570.4549999999999</v>
      </c>
      <c r="N132" s="668"/>
    </row>
    <row r="133" spans="1:14" ht="23.25" x14ac:dyDescent="0.35">
      <c r="A133" s="592">
        <v>4</v>
      </c>
      <c r="B133" s="664" t="s">
        <v>610</v>
      </c>
      <c r="C133" s="665"/>
      <c r="D133" s="659"/>
      <c r="E133" s="660"/>
      <c r="F133" s="2100">
        <f>F94</f>
        <v>1889.07</v>
      </c>
      <c r="G133" s="668">
        <f t="shared" ref="G133:M133" si="14">G94</f>
        <v>374.76</v>
      </c>
      <c r="H133" s="668">
        <f t="shared" si="14"/>
        <v>402.06100000000009</v>
      </c>
      <c r="I133" s="668">
        <f t="shared" si="14"/>
        <v>776.82100000000014</v>
      </c>
      <c r="J133" s="668">
        <f t="shared" si="14"/>
        <v>369.81999999999994</v>
      </c>
      <c r="K133" s="668">
        <f t="shared" si="14"/>
        <v>1146.6409999999998</v>
      </c>
      <c r="L133" s="668">
        <f t="shared" si="14"/>
        <v>412.25099999999998</v>
      </c>
      <c r="M133" s="668">
        <f t="shared" si="14"/>
        <v>1558.8920000000001</v>
      </c>
      <c r="N133" s="668"/>
    </row>
    <row r="134" spans="1:14" ht="23.25" x14ac:dyDescent="0.35">
      <c r="A134" s="592">
        <v>5</v>
      </c>
      <c r="B134" s="1305" t="s">
        <v>611</v>
      </c>
      <c r="C134" s="1305"/>
      <c r="D134" s="659"/>
      <c r="E134" s="660"/>
      <c r="F134" s="2100">
        <f>F101</f>
        <v>389</v>
      </c>
      <c r="G134" s="668">
        <f t="shared" ref="G134:M135" si="15">G101</f>
        <v>117.82</v>
      </c>
      <c r="H134" s="668">
        <f t="shared" si="15"/>
        <v>90.419999999999987</v>
      </c>
      <c r="I134" s="668">
        <f t="shared" si="15"/>
        <v>208.23999999999998</v>
      </c>
      <c r="J134" s="668">
        <f t="shared" si="15"/>
        <v>42.180000000000014</v>
      </c>
      <c r="K134" s="668">
        <f t="shared" si="15"/>
        <v>250.42000000000002</v>
      </c>
      <c r="L134" s="668">
        <f t="shared" si="15"/>
        <v>53.290000000000049</v>
      </c>
      <c r="M134" s="668">
        <f t="shared" si="15"/>
        <v>303.71000000000004</v>
      </c>
      <c r="N134" s="668"/>
    </row>
    <row r="135" spans="1:14" ht="23.25" x14ac:dyDescent="0.35">
      <c r="A135" s="592">
        <v>6</v>
      </c>
      <c r="B135" s="1306" t="s">
        <v>612</v>
      </c>
      <c r="C135" s="1307"/>
      <c r="D135" s="659"/>
      <c r="E135" s="660"/>
      <c r="F135" s="2100">
        <f>F102</f>
        <v>1088.3</v>
      </c>
      <c r="G135" s="668">
        <f t="shared" si="15"/>
        <v>0</v>
      </c>
      <c r="H135" s="668">
        <f t="shared" si="15"/>
        <v>100</v>
      </c>
      <c r="I135" s="668">
        <f t="shared" si="15"/>
        <v>100</v>
      </c>
      <c r="J135" s="668">
        <f t="shared" si="15"/>
        <v>600</v>
      </c>
      <c r="K135" s="668">
        <f t="shared" si="15"/>
        <v>700</v>
      </c>
      <c r="L135" s="668">
        <f t="shared" si="15"/>
        <v>388.29999999999995</v>
      </c>
      <c r="M135" s="668">
        <f t="shared" si="15"/>
        <v>1088.3</v>
      </c>
      <c r="N135" s="668"/>
    </row>
    <row r="136" spans="1:14" ht="22.5" x14ac:dyDescent="0.3">
      <c r="A136" s="1300" t="s">
        <v>363</v>
      </c>
      <c r="B136" s="1300"/>
      <c r="C136" s="1300"/>
      <c r="D136" s="661"/>
      <c r="E136" s="662"/>
      <c r="F136" s="2100">
        <f>SUM(F130:F135)</f>
        <v>74662.740000000005</v>
      </c>
      <c r="G136" s="668">
        <f t="shared" ref="G136:M136" si="16">SUM(G130:G135)</f>
        <v>19125.960000000003</v>
      </c>
      <c r="H136" s="668">
        <f t="shared" si="16"/>
        <v>15124.710999999998</v>
      </c>
      <c r="I136" s="668">
        <f t="shared" si="16"/>
        <v>34250.670999999988</v>
      </c>
      <c r="J136" s="668">
        <f t="shared" si="16"/>
        <v>14760.813999999993</v>
      </c>
      <c r="K136" s="668">
        <f t="shared" si="16"/>
        <v>49011.484999999993</v>
      </c>
      <c r="L136" s="668">
        <f t="shared" si="16"/>
        <v>26452.356500000016</v>
      </c>
      <c r="M136" s="668">
        <f t="shared" si="16"/>
        <v>75463.841500000039</v>
      </c>
      <c r="N136" s="668"/>
    </row>
    <row r="137" spans="1:14" ht="23.25" x14ac:dyDescent="0.35">
      <c r="A137" s="592">
        <v>7</v>
      </c>
      <c r="B137" s="1301" t="s">
        <v>628</v>
      </c>
      <c r="C137" s="1302"/>
      <c r="D137" s="659"/>
      <c r="E137" s="660"/>
      <c r="F137" s="2100">
        <f>F111+F116</f>
        <v>19836</v>
      </c>
      <c r="G137" s="668">
        <f t="shared" ref="G137:M137" si="17">G111+G116</f>
        <v>631.29999999999995</v>
      </c>
      <c r="H137" s="668">
        <f t="shared" si="17"/>
        <v>2476.94</v>
      </c>
      <c r="I137" s="668">
        <f t="shared" si="17"/>
        <v>3108.2400000000002</v>
      </c>
      <c r="J137" s="668">
        <f t="shared" si="17"/>
        <v>1933.04</v>
      </c>
      <c r="K137" s="668">
        <f t="shared" si="17"/>
        <v>5041.2800000000007</v>
      </c>
      <c r="L137" s="668">
        <f t="shared" si="17"/>
        <v>2281.4300000000003</v>
      </c>
      <c r="M137" s="668">
        <f t="shared" si="17"/>
        <v>7322.71</v>
      </c>
      <c r="N137" s="668"/>
    </row>
    <row r="138" spans="1:14" ht="22.5" x14ac:dyDescent="0.3">
      <c r="A138" s="1303" t="s">
        <v>613</v>
      </c>
      <c r="B138" s="1303"/>
      <c r="C138" s="1303"/>
      <c r="D138" s="661"/>
      <c r="E138" s="662"/>
      <c r="F138" s="2100">
        <f>F136+F137</f>
        <v>94498.74</v>
      </c>
      <c r="G138" s="668">
        <f t="shared" ref="G138:M138" si="18">G136+G137</f>
        <v>19757.260000000002</v>
      </c>
      <c r="H138" s="668">
        <f t="shared" si="18"/>
        <v>17601.650999999998</v>
      </c>
      <c r="I138" s="668">
        <f t="shared" si="18"/>
        <v>37358.910999999986</v>
      </c>
      <c r="J138" s="668">
        <f t="shared" si="18"/>
        <v>16693.853999999992</v>
      </c>
      <c r="K138" s="668">
        <f t="shared" si="18"/>
        <v>54052.764999999992</v>
      </c>
      <c r="L138" s="668">
        <f t="shared" si="18"/>
        <v>28733.786500000017</v>
      </c>
      <c r="M138" s="668">
        <f t="shared" si="18"/>
        <v>82786.551500000045</v>
      </c>
      <c r="N138" s="668"/>
    </row>
  </sheetData>
  <mergeCells count="63">
    <mergeCell ref="A136:C136"/>
    <mergeCell ref="B137:C137"/>
    <mergeCell ref="A138:C138"/>
    <mergeCell ref="J127:K127"/>
    <mergeCell ref="L127:M127"/>
    <mergeCell ref="B131:C131"/>
    <mergeCell ref="B132:C132"/>
    <mergeCell ref="B134:C134"/>
    <mergeCell ref="B135:C135"/>
    <mergeCell ref="A124:N124"/>
    <mergeCell ref="A125:N125"/>
    <mergeCell ref="A126:N126"/>
    <mergeCell ref="A127:A128"/>
    <mergeCell ref="B127:C128"/>
    <mergeCell ref="D127:D128"/>
    <mergeCell ref="E127:E128"/>
    <mergeCell ref="F127:F128"/>
    <mergeCell ref="G127:G128"/>
    <mergeCell ref="H127:I127"/>
    <mergeCell ref="A123:N123"/>
    <mergeCell ref="A87:C87"/>
    <mergeCell ref="A94:C94"/>
    <mergeCell ref="A95:C95"/>
    <mergeCell ref="A101:C101"/>
    <mergeCell ref="B103:C103"/>
    <mergeCell ref="A104:C104"/>
    <mergeCell ref="A111:C111"/>
    <mergeCell ref="A112:C112"/>
    <mergeCell ref="A116:C116"/>
    <mergeCell ref="A117:C117"/>
    <mergeCell ref="A122:N122"/>
    <mergeCell ref="A12:C12"/>
    <mergeCell ref="A46:C46"/>
    <mergeCell ref="A47:C47"/>
    <mergeCell ref="A71:C71"/>
    <mergeCell ref="A72:C72"/>
    <mergeCell ref="A86:C86"/>
    <mergeCell ref="M7:M10"/>
    <mergeCell ref="N7:N10"/>
    <mergeCell ref="B11:C11"/>
    <mergeCell ref="E11:F11"/>
    <mergeCell ref="H11:I11"/>
    <mergeCell ref="K11:L11"/>
    <mergeCell ref="F6:F10"/>
    <mergeCell ref="G6:G10"/>
    <mergeCell ref="H6:I6"/>
    <mergeCell ref="J6:K6"/>
    <mergeCell ref="L6:M6"/>
    <mergeCell ref="H7:H10"/>
    <mergeCell ref="I7:I10"/>
    <mergeCell ref="J7:J10"/>
    <mergeCell ref="K7:K10"/>
    <mergeCell ref="L7:L10"/>
    <mergeCell ref="A1:N1"/>
    <mergeCell ref="A2:N2"/>
    <mergeCell ref="A3:N3"/>
    <mergeCell ref="A4:N4"/>
    <mergeCell ref="A5:N5"/>
    <mergeCell ref="A6:A10"/>
    <mergeCell ref="B6:B10"/>
    <mergeCell ref="C6:C10"/>
    <mergeCell ref="D6:D10"/>
    <mergeCell ref="E6:E10"/>
  </mergeCells>
  <pageMargins left="0.7" right="0.7" top="0.75" bottom="0.75" header="0.3" footer="0.3"/>
  <pageSetup paperSize="9" scale="66" orientation="landscape" r:id="rId1"/>
  <rowBreaks count="5" manualBreakCount="5">
    <brk id="24" max="13" man="1"/>
    <brk id="46" max="13" man="1"/>
    <brk id="71" max="13" man="1"/>
    <brk id="94" max="13" man="1"/>
    <brk id="117" max="1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9" activePane="bottomRight" state="frozen"/>
      <selection sqref="A1:N1"/>
      <selection pane="topRight" sqref="A1:N1"/>
      <selection pane="bottomLeft" sqref="A1:N1"/>
      <selection pane="bottomRight" activeCell="F16" sqref="F16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3" width="11.42578125" style="500" customWidth="1"/>
    <col min="14" max="14" width="10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373</v>
      </c>
      <c r="B3" s="2004"/>
      <c r="C3" s="2024" t="s">
        <v>469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982">
        <v>3</v>
      </c>
      <c r="D7" s="983">
        <f>'EntrySheetDD+SWOTotal+HO'!E8</f>
        <v>2.72</v>
      </c>
      <c r="E7" s="983">
        <f>'EntrySheetDD+SWOTotal+HO'!F8</f>
        <v>1.6</v>
      </c>
      <c r="F7" s="983">
        <f>'EntrySheetDD+SWOTotal+HO'!G8</f>
        <v>2.72</v>
      </c>
      <c r="G7" s="984">
        <v>10</v>
      </c>
      <c r="H7" s="984">
        <f>'EntrySheetDD+SWOTotal+HO'!I8</f>
        <v>0</v>
      </c>
      <c r="I7" s="984">
        <f>'EntrySheetDD+SWOTotal+HO'!J8</f>
        <v>0</v>
      </c>
      <c r="J7" s="984">
        <f>'EntrySheetDD+SWOTotal+HO'!K8</f>
        <v>0</v>
      </c>
      <c r="K7" s="984">
        <f>'EntrySheetDD+SWOTotal+HO'!L8</f>
        <v>0</v>
      </c>
      <c r="L7" s="984">
        <f>'EntrySheetDD+SWOTotal+HO'!M8</f>
        <v>0</v>
      </c>
      <c r="M7" s="985">
        <f>F7/C7*100</f>
        <v>90.666666666666671</v>
      </c>
      <c r="N7" s="985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986">
        <v>9</v>
      </c>
      <c r="D8" s="983">
        <f>'EntrySheetDD+SWOTotal+HO'!O8</f>
        <v>8.27</v>
      </c>
      <c r="E8" s="983">
        <f>'EntrySheetDD+SWOTotal+HO'!P8</f>
        <v>0</v>
      </c>
      <c r="F8" s="983">
        <f>'EntrySheetDD+SWOTotal+HO'!Q8</f>
        <v>8.27</v>
      </c>
      <c r="G8" s="984">
        <v>28</v>
      </c>
      <c r="H8" s="984">
        <f>'EntrySheetDD+SWOTotal+HO'!S8</f>
        <v>0</v>
      </c>
      <c r="I8" s="984">
        <f>'EntrySheetDD+SWOTotal+HO'!T8</f>
        <v>28</v>
      </c>
      <c r="J8" s="984">
        <f>'EntrySheetDD+SWOTotal+HO'!U8</f>
        <v>0</v>
      </c>
      <c r="K8" s="984">
        <f>'EntrySheetDD+SWOTotal+HO'!V8</f>
        <v>28</v>
      </c>
      <c r="L8" s="984">
        <f>'EntrySheetDD+SWOTotal+HO'!W8</f>
        <v>28</v>
      </c>
      <c r="M8" s="987">
        <f t="shared" ref="M8:M43" si="0">F8/C8*100</f>
        <v>91.888888888888886</v>
      </c>
      <c r="N8" s="987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986">
        <v>1.54</v>
      </c>
      <c r="D9" s="983">
        <f>'EntrySheetDD+SWOTotal+HO'!Y8</f>
        <v>1.44</v>
      </c>
      <c r="E9" s="983">
        <f>'EntrySheetDD+SWOTotal+HO'!Z8</f>
        <v>0.26</v>
      </c>
      <c r="F9" s="983">
        <f>'EntrySheetDD+SWOTotal+HO'!AA8</f>
        <v>1.44</v>
      </c>
      <c r="G9" s="984">
        <v>8</v>
      </c>
      <c r="H9" s="984">
        <f>'EntrySheetDD+SWOTotal+HO'!AC8</f>
        <v>0</v>
      </c>
      <c r="I9" s="984">
        <f>'EntrySheetDD+SWOTotal+HO'!AD8</f>
        <v>8</v>
      </c>
      <c r="J9" s="984">
        <f>'EntrySheetDD+SWOTotal+HO'!AE8</f>
        <v>0</v>
      </c>
      <c r="K9" s="984">
        <f>'EntrySheetDD+SWOTotal+HO'!AF8</f>
        <v>8</v>
      </c>
      <c r="L9" s="984">
        <f>'EntrySheetDD+SWOTotal+HO'!AG8</f>
        <v>8</v>
      </c>
      <c r="M9" s="987">
        <f t="shared" si="0"/>
        <v>93.506493506493499</v>
      </c>
      <c r="N9" s="987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986">
        <v>0</v>
      </c>
      <c r="D10" s="983">
        <f>'EntrySheetDD+SWOTotal+HO'!AI8</f>
        <v>0</v>
      </c>
      <c r="E10" s="983">
        <f>'EntrySheetDD+SWOTotal+HO'!AJ8</f>
        <v>0</v>
      </c>
      <c r="F10" s="983">
        <f>'EntrySheetDD+SWOTotal+HO'!AK8</f>
        <v>0</v>
      </c>
      <c r="G10" s="984">
        <v>0</v>
      </c>
      <c r="H10" s="984">
        <f>'EntrySheetDD+SWOTotal+HO'!AM8</f>
        <v>0</v>
      </c>
      <c r="I10" s="984">
        <f>'EntrySheetDD+SWOTotal+HO'!AN8</f>
        <v>0</v>
      </c>
      <c r="J10" s="984">
        <f>'EntrySheetDD+SWOTotal+HO'!AO8</f>
        <v>0</v>
      </c>
      <c r="K10" s="984">
        <f>'EntrySheetDD+SWOTotal+HO'!AP8</f>
        <v>0</v>
      </c>
      <c r="L10" s="984">
        <f>'EntrySheetDD+SWOTotal+HO'!AQ8</f>
        <v>0</v>
      </c>
      <c r="M10" s="987" t="e">
        <f t="shared" si="0"/>
        <v>#DIV/0!</v>
      </c>
      <c r="N10" s="987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986">
        <v>0</v>
      </c>
      <c r="D11" s="983">
        <f>'EntrySheetDD+SWOTotal+HO'!AS8</f>
        <v>0</v>
      </c>
      <c r="E11" s="983">
        <f>'EntrySheetDD+SWOTotal+HO'!AT8</f>
        <v>0</v>
      </c>
      <c r="F11" s="983">
        <f>'EntrySheetDD+SWOTotal+HO'!AU8</f>
        <v>0</v>
      </c>
      <c r="G11" s="984">
        <v>0</v>
      </c>
      <c r="H11" s="984">
        <f>'EntrySheetDD+SWOTotal+HO'!AW8</f>
        <v>0</v>
      </c>
      <c r="I11" s="984">
        <f>'EntrySheetDD+SWOTotal+HO'!AX8</f>
        <v>0</v>
      </c>
      <c r="J11" s="984">
        <f>'EntrySheetDD+SWOTotal+HO'!AY8</f>
        <v>0</v>
      </c>
      <c r="K11" s="984">
        <f>'EntrySheetDD+SWOTotal+HO'!AZ8</f>
        <v>0</v>
      </c>
      <c r="L11" s="984">
        <f>'EntrySheetDD+SWOTotal+HO'!BA8</f>
        <v>0</v>
      </c>
      <c r="M11" s="987" t="e">
        <f t="shared" si="0"/>
        <v>#DIV/0!</v>
      </c>
      <c r="N11" s="987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988">
        <v>2.61</v>
      </c>
      <c r="D12" s="983">
        <f>'EntrySheetDD+SWOTotal+HO'!BC8</f>
        <v>2.4300000000000002</v>
      </c>
      <c r="E12" s="983">
        <f>'EntrySheetDD+SWOTotal+HO'!BD8</f>
        <v>1.45</v>
      </c>
      <c r="F12" s="983">
        <f>'EntrySheetDD+SWOTotal+HO'!BE8</f>
        <v>2.4300000000000002</v>
      </c>
      <c r="G12" s="984">
        <v>13</v>
      </c>
      <c r="H12" s="984">
        <f>'EntrySheetDD+SWOTotal+HO'!BG8</f>
        <v>0</v>
      </c>
      <c r="I12" s="984">
        <f>'EntrySheetDD+SWOTotal+HO'!BH8</f>
        <v>0</v>
      </c>
      <c r="J12" s="984">
        <f>'EntrySheetDD+SWOTotal+HO'!BI8</f>
        <v>0</v>
      </c>
      <c r="K12" s="984">
        <f>'EntrySheetDD+SWOTotal+HO'!BJ8</f>
        <v>0</v>
      </c>
      <c r="L12" s="984">
        <f>'EntrySheetDD+SWOTotal+HO'!BK8</f>
        <v>0</v>
      </c>
      <c r="M12" s="987">
        <f t="shared" si="0"/>
        <v>93.103448275862078</v>
      </c>
      <c r="N12" s="987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986">
        <v>0.73</v>
      </c>
      <c r="D13" s="983">
        <f>'EntrySheetDD+SWOTotal+HO'!BM8</f>
        <v>0.66</v>
      </c>
      <c r="E13" s="983">
        <f>'EntrySheetDD+SWOTotal+HO'!BN8</f>
        <v>0.13</v>
      </c>
      <c r="F13" s="983">
        <f>'EntrySheetDD+SWOTotal+HO'!BO8</f>
        <v>0.66</v>
      </c>
      <c r="G13" s="984">
        <v>4</v>
      </c>
      <c r="H13" s="984">
        <f>'EntrySheetDD+SWOTotal+HO'!BQ8</f>
        <v>6</v>
      </c>
      <c r="I13" s="984">
        <f>'EntrySheetDD+SWOTotal+HO'!BR8</f>
        <v>6</v>
      </c>
      <c r="J13" s="984">
        <f>'EntrySheetDD+SWOTotal+HO'!BS8</f>
        <v>0</v>
      </c>
      <c r="K13" s="984">
        <f>'EntrySheetDD+SWOTotal+HO'!BT8</f>
        <v>6</v>
      </c>
      <c r="L13" s="984">
        <f>'EntrySheetDD+SWOTotal+HO'!BU8</f>
        <v>6</v>
      </c>
      <c r="M13" s="987">
        <f t="shared" si="0"/>
        <v>90.410958904109592</v>
      </c>
      <c r="N13" s="987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986">
        <v>5</v>
      </c>
      <c r="D14" s="983">
        <f>'EntrySheetDD+SWOTotal+HO'!BW8</f>
        <v>4.26</v>
      </c>
      <c r="E14" s="983">
        <f>'EntrySheetDD+SWOTotal+HO'!BX8</f>
        <v>2.92</v>
      </c>
      <c r="F14" s="983">
        <f>'EntrySheetDD+SWOTotal+HO'!BY8</f>
        <v>3.85</v>
      </c>
      <c r="G14" s="984">
        <v>19</v>
      </c>
      <c r="H14" s="984">
        <f>'EntrySheetDD+SWOTotal+HO'!CA8</f>
        <v>15</v>
      </c>
      <c r="I14" s="984">
        <f>'EntrySheetDD+SWOTotal+HO'!CB8</f>
        <v>15</v>
      </c>
      <c r="J14" s="984">
        <f>'EntrySheetDD+SWOTotal+HO'!CC8</f>
        <v>0</v>
      </c>
      <c r="K14" s="984">
        <f>'EntrySheetDD+SWOTotal+HO'!CD8</f>
        <v>15</v>
      </c>
      <c r="L14" s="984">
        <f>'EntrySheetDD+SWOTotal+HO'!CE8</f>
        <v>15</v>
      </c>
      <c r="M14" s="987">
        <f t="shared" si="0"/>
        <v>77</v>
      </c>
      <c r="N14" s="987">
        <f t="shared" si="1"/>
        <v>90.375586854460096</v>
      </c>
    </row>
    <row r="15" spans="1:14" s="502" customFormat="1" ht="24.6" customHeight="1" x14ac:dyDescent="0.25">
      <c r="A15" s="563">
        <v>9</v>
      </c>
      <c r="B15" s="523" t="s">
        <v>324</v>
      </c>
      <c r="C15" s="986">
        <v>4</v>
      </c>
      <c r="D15" s="983">
        <f>'EntrySheetDD+SWOTotal+HO'!CG8</f>
        <v>3.41</v>
      </c>
      <c r="E15" s="983">
        <f>'EntrySheetDD+SWOTotal+HO'!CH8</f>
        <v>0.45</v>
      </c>
      <c r="F15" s="983">
        <f>'EntrySheetDD+SWOTotal+HO'!CI8</f>
        <v>3.41</v>
      </c>
      <c r="G15" s="984">
        <v>14</v>
      </c>
      <c r="H15" s="984">
        <f>'EntrySheetDD+SWOTotal+HO'!CK8</f>
        <v>10</v>
      </c>
      <c r="I15" s="984">
        <f>'EntrySheetDD+SWOTotal+HO'!CL8</f>
        <v>13</v>
      </c>
      <c r="J15" s="984">
        <f>'EntrySheetDD+SWOTotal+HO'!CM8</f>
        <v>0</v>
      </c>
      <c r="K15" s="984">
        <f>'EntrySheetDD+SWOTotal+HO'!CN8</f>
        <v>13</v>
      </c>
      <c r="L15" s="984">
        <f>'EntrySheetDD+SWOTotal+HO'!CO8</f>
        <v>13</v>
      </c>
      <c r="M15" s="987">
        <f t="shared" si="0"/>
        <v>85.25</v>
      </c>
      <c r="N15" s="987">
        <f t="shared" si="1"/>
        <v>100</v>
      </c>
    </row>
    <row r="16" spans="1:14" s="502" customFormat="1" ht="24.6" customHeight="1" x14ac:dyDescent="0.25">
      <c r="A16" s="563">
        <v>10</v>
      </c>
      <c r="B16" s="523" t="s">
        <v>325</v>
      </c>
      <c r="C16" s="986">
        <v>1.31</v>
      </c>
      <c r="D16" s="983">
        <f>'EntrySheetDD+SWOTotal+HO'!CQ8</f>
        <v>1.19</v>
      </c>
      <c r="E16" s="983">
        <f>'EntrySheetDD+SWOTotal+HO'!CR8</f>
        <v>7.0000000000000007E-2</v>
      </c>
      <c r="F16" s="983">
        <f>'EntrySheetDD+SWOTotal+HO'!CS8</f>
        <v>1.19</v>
      </c>
      <c r="G16" s="984">
        <v>7</v>
      </c>
      <c r="H16" s="984">
        <f>'EntrySheetDD+SWOTotal+HO'!CU8</f>
        <v>9</v>
      </c>
      <c r="I16" s="984">
        <f>'EntrySheetDD+SWOTotal+HO'!CV8</f>
        <v>9</v>
      </c>
      <c r="J16" s="984">
        <f>'EntrySheetDD+SWOTotal+HO'!CW8</f>
        <v>0</v>
      </c>
      <c r="K16" s="984">
        <f>'EntrySheetDD+SWOTotal+HO'!CX8</f>
        <v>9</v>
      </c>
      <c r="L16" s="984">
        <f>'EntrySheetDD+SWOTotal+HO'!CY8</f>
        <v>9</v>
      </c>
      <c r="M16" s="987">
        <f t="shared" si="0"/>
        <v>90.839694656488547</v>
      </c>
      <c r="N16" s="987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986">
        <v>4.7</v>
      </c>
      <c r="D17" s="983">
        <f>'EntrySheetDD+SWOTotal+HO'!DA8</f>
        <v>4.32</v>
      </c>
      <c r="E17" s="983">
        <f>'EntrySheetDD+SWOTotal+HO'!DB8</f>
        <v>0.64</v>
      </c>
      <c r="F17" s="983">
        <f>'EntrySheetDD+SWOTotal+HO'!DC8</f>
        <v>3.68</v>
      </c>
      <c r="G17" s="984">
        <v>19</v>
      </c>
      <c r="H17" s="984">
        <f>'EntrySheetDD+SWOTotal+HO'!DE8</f>
        <v>14</v>
      </c>
      <c r="I17" s="984">
        <f>'EntrySheetDD+SWOTotal+HO'!DF8</f>
        <v>0</v>
      </c>
      <c r="J17" s="984">
        <f>'EntrySheetDD+SWOTotal+HO'!DG8</f>
        <v>0</v>
      </c>
      <c r="K17" s="984">
        <f>'EntrySheetDD+SWOTotal+HO'!DH8</f>
        <v>14</v>
      </c>
      <c r="L17" s="984">
        <f>'EntrySheetDD+SWOTotal+HO'!DI8</f>
        <v>14</v>
      </c>
      <c r="M17" s="987">
        <f t="shared" si="0"/>
        <v>78.297872340425528</v>
      </c>
      <c r="N17" s="987">
        <f t="shared" si="1"/>
        <v>85.18518518518519</v>
      </c>
    </row>
    <row r="18" spans="1:14" s="502" customFormat="1" ht="24.6" customHeight="1" x14ac:dyDescent="0.25">
      <c r="A18" s="563">
        <v>12</v>
      </c>
      <c r="B18" s="523" t="s">
        <v>327</v>
      </c>
      <c r="C18" s="986">
        <v>2.79</v>
      </c>
      <c r="D18" s="983">
        <f>'EntrySheetDD+SWOTotal+HO'!DK8</f>
        <v>1.18</v>
      </c>
      <c r="E18" s="983">
        <f>'EntrySheetDD+SWOTotal+HO'!DL8</f>
        <v>0</v>
      </c>
      <c r="F18" s="983">
        <f>'EntrySheetDD+SWOTotal+HO'!DM8</f>
        <v>1.18</v>
      </c>
      <c r="G18" s="984">
        <v>10</v>
      </c>
      <c r="H18" s="984">
        <f>'EntrySheetDD+SWOTotal+HO'!DO8</f>
        <v>0</v>
      </c>
      <c r="I18" s="984">
        <f>'EntrySheetDD+SWOTotal+HO'!DP8</f>
        <v>9</v>
      </c>
      <c r="J18" s="984">
        <f>'EntrySheetDD+SWOTotal+HO'!DQ8</f>
        <v>0</v>
      </c>
      <c r="K18" s="984">
        <f>'EntrySheetDD+SWOTotal+HO'!DR8</f>
        <v>9</v>
      </c>
      <c r="L18" s="984">
        <f>'EntrySheetDD+SWOTotal+HO'!DS8</f>
        <v>9</v>
      </c>
      <c r="M18" s="987">
        <f t="shared" si="0"/>
        <v>42.293906810035843</v>
      </c>
      <c r="N18" s="987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986">
        <v>1.75</v>
      </c>
      <c r="D19" s="983">
        <f>'EntrySheetDD+SWOTotal+HO'!DU8</f>
        <v>1.45</v>
      </c>
      <c r="E19" s="983">
        <f>'EntrySheetDD+SWOTotal+HO'!DV8</f>
        <v>0.76</v>
      </c>
      <c r="F19" s="983">
        <f>'EntrySheetDD+SWOTotal+HO'!DW8</f>
        <v>1.45</v>
      </c>
      <c r="G19" s="984">
        <v>7.6923076923076925</v>
      </c>
      <c r="H19" s="984">
        <f>'EntrySheetDD+SWOTotal+HO'!DY8</f>
        <v>0</v>
      </c>
      <c r="I19" s="984">
        <f>'EntrySheetDD+SWOTotal+HO'!DZ8</f>
        <v>8</v>
      </c>
      <c r="J19" s="984">
        <f>'EntrySheetDD+SWOTotal+HO'!EA8</f>
        <v>0</v>
      </c>
      <c r="K19" s="984">
        <f>'EntrySheetDD+SWOTotal+HO'!EB8</f>
        <v>8</v>
      </c>
      <c r="L19" s="984">
        <f>'EntrySheetDD+SWOTotal+HO'!EC8</f>
        <v>8</v>
      </c>
      <c r="M19" s="987">
        <f t="shared" si="0"/>
        <v>82.857142857142847</v>
      </c>
      <c r="N19" s="987">
        <f t="shared" si="1"/>
        <v>100</v>
      </c>
    </row>
    <row r="20" spans="1:14" s="502" customFormat="1" ht="24.6" customHeight="1" x14ac:dyDescent="0.25">
      <c r="A20" s="563">
        <v>14</v>
      </c>
      <c r="B20" s="523" t="s">
        <v>329</v>
      </c>
      <c r="C20" s="986">
        <v>1.82</v>
      </c>
      <c r="D20" s="983">
        <f>'EntrySheetDD+SWOTotal+HO'!EE8</f>
        <v>1.84</v>
      </c>
      <c r="E20" s="983">
        <f>'EntrySheetDD+SWOTotal+HO'!EF8</f>
        <v>0.11</v>
      </c>
      <c r="F20" s="983">
        <f>'EntrySheetDD+SWOTotal+HO'!EG8</f>
        <v>1.84</v>
      </c>
      <c r="G20" s="984">
        <v>8</v>
      </c>
      <c r="H20" s="984">
        <f>'EntrySheetDD+SWOTotal+HO'!EI8</f>
        <v>0</v>
      </c>
      <c r="I20" s="984">
        <f>'EntrySheetDD+SWOTotal+HO'!EJ8</f>
        <v>8</v>
      </c>
      <c r="J20" s="984">
        <f>'EntrySheetDD+SWOTotal+HO'!EK8</f>
        <v>0</v>
      </c>
      <c r="K20" s="984">
        <f>'EntrySheetDD+SWOTotal+HO'!EL8</f>
        <v>8</v>
      </c>
      <c r="L20" s="984">
        <f>'EntrySheetDD+SWOTotal+HO'!EM8</f>
        <v>8</v>
      </c>
      <c r="M20" s="987">
        <f t="shared" si="0"/>
        <v>101.09890109890109</v>
      </c>
      <c r="N20" s="987">
        <f t="shared" si="1"/>
        <v>100</v>
      </c>
    </row>
    <row r="21" spans="1:14" s="502" customFormat="1" ht="24.6" customHeight="1" x14ac:dyDescent="0.25">
      <c r="A21" s="563">
        <v>15</v>
      </c>
      <c r="B21" s="523" t="s">
        <v>330</v>
      </c>
      <c r="C21" s="986">
        <v>1.78</v>
      </c>
      <c r="D21" s="983">
        <f>'EntrySheetDD+SWOTotal+HO'!EO8</f>
        <v>0.1</v>
      </c>
      <c r="E21" s="983">
        <f>'EntrySheetDD+SWOTotal+HO'!EP8</f>
        <v>0</v>
      </c>
      <c r="F21" s="983">
        <f>'EntrySheetDD+SWOTotal+HO'!EQ8</f>
        <v>0.1</v>
      </c>
      <c r="G21" s="984">
        <v>7.6923076923076925</v>
      </c>
      <c r="H21" s="984">
        <f>'EntrySheetDD+SWOTotal+HO'!ES8</f>
        <v>0</v>
      </c>
      <c r="I21" s="984">
        <f>'EntrySheetDD+SWOTotal+HO'!ET8</f>
        <v>8</v>
      </c>
      <c r="J21" s="984">
        <f>'EntrySheetDD+SWOTotal+HO'!EU8</f>
        <v>0</v>
      </c>
      <c r="K21" s="984">
        <f>'EntrySheetDD+SWOTotal+HO'!EV8</f>
        <v>8</v>
      </c>
      <c r="L21" s="984">
        <f>'EntrySheetDD+SWOTotal+HO'!EW8</f>
        <v>8</v>
      </c>
      <c r="M21" s="987">
        <f t="shared" si="0"/>
        <v>5.617977528089888</v>
      </c>
      <c r="N21" s="987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986">
        <v>1.93</v>
      </c>
      <c r="D22" s="983">
        <f>'EntrySheetDD+SWOTotal+HO'!EY8</f>
        <v>1.93</v>
      </c>
      <c r="E22" s="983">
        <f>'EntrySheetDD+SWOTotal+HO'!EZ8</f>
        <v>1.33</v>
      </c>
      <c r="F22" s="983">
        <f>'EntrySheetDD+SWOTotal+HO'!FA8</f>
        <v>1.93</v>
      </c>
      <c r="G22" s="984">
        <v>7.6923076923076925</v>
      </c>
      <c r="H22" s="984">
        <f>'EntrySheetDD+SWOTotal+HO'!FC8</f>
        <v>0</v>
      </c>
      <c r="I22" s="984">
        <f>'EntrySheetDD+SWOTotal+HO'!FD8</f>
        <v>8</v>
      </c>
      <c r="J22" s="984">
        <f>'EntrySheetDD+SWOTotal+HO'!FE8</f>
        <v>0</v>
      </c>
      <c r="K22" s="984">
        <f>'EntrySheetDD+SWOTotal+HO'!FF8</f>
        <v>8</v>
      </c>
      <c r="L22" s="984">
        <f>'EntrySheetDD+SWOTotal+HO'!FG8</f>
        <v>8</v>
      </c>
      <c r="M22" s="987">
        <f t="shared" si="0"/>
        <v>100</v>
      </c>
      <c r="N22" s="987">
        <f t="shared" si="1"/>
        <v>100</v>
      </c>
    </row>
    <row r="23" spans="1:14" s="502" customFormat="1" ht="24.6" customHeight="1" x14ac:dyDescent="0.25">
      <c r="A23" s="563">
        <v>17</v>
      </c>
      <c r="B23" s="523" t="s">
        <v>332</v>
      </c>
      <c r="C23" s="986">
        <v>1.28</v>
      </c>
      <c r="D23" s="983">
        <f>'EntrySheetDD+SWOTotal+HO'!FI8</f>
        <v>1.03</v>
      </c>
      <c r="E23" s="983">
        <f>'EntrySheetDD+SWOTotal+HO'!FJ8</f>
        <v>0</v>
      </c>
      <c r="F23" s="983">
        <f>'EntrySheetDD+SWOTotal+HO'!FK8</f>
        <v>0.99</v>
      </c>
      <c r="G23" s="984">
        <v>7.6923076923076925</v>
      </c>
      <c r="H23" s="984">
        <f>'EntrySheetDD+SWOTotal+HO'!FM8</f>
        <v>0</v>
      </c>
      <c r="I23" s="984">
        <f>'EntrySheetDD+SWOTotal+HO'!FN8</f>
        <v>8</v>
      </c>
      <c r="J23" s="984">
        <f>'EntrySheetDD+SWOTotal+HO'!FO8</f>
        <v>0</v>
      </c>
      <c r="K23" s="984">
        <f>'EntrySheetDD+SWOTotal+HO'!FP8</f>
        <v>8</v>
      </c>
      <c r="L23" s="984">
        <f>'EntrySheetDD+SWOTotal+HO'!FQ8</f>
        <v>8</v>
      </c>
      <c r="M23" s="987">
        <f t="shared" si="0"/>
        <v>77.34375</v>
      </c>
      <c r="N23" s="987">
        <f t="shared" si="1"/>
        <v>96.116504854368941</v>
      </c>
    </row>
    <row r="24" spans="1:14" s="502" customFormat="1" ht="24.6" customHeight="1" x14ac:dyDescent="0.25">
      <c r="A24" s="563">
        <v>18</v>
      </c>
      <c r="B24" s="523" t="s">
        <v>333</v>
      </c>
      <c r="C24" s="986">
        <v>0</v>
      </c>
      <c r="D24" s="983">
        <f>'EntrySheetDD+SWOTotal+HO'!FS8</f>
        <v>0</v>
      </c>
      <c r="E24" s="983">
        <f>'EntrySheetDD+SWOTotal+HO'!FT8</f>
        <v>0</v>
      </c>
      <c r="F24" s="983">
        <f>'EntrySheetDD+SWOTotal+HO'!FU8</f>
        <v>0</v>
      </c>
      <c r="G24" s="984">
        <v>0</v>
      </c>
      <c r="H24" s="984">
        <f>'EntrySheetDD+SWOTotal+HO'!FW8</f>
        <v>0</v>
      </c>
      <c r="I24" s="984">
        <f>'EntrySheetDD+SWOTotal+HO'!FX8</f>
        <v>0</v>
      </c>
      <c r="J24" s="984">
        <f>'EntrySheetDD+SWOTotal+HO'!FY8</f>
        <v>0</v>
      </c>
      <c r="K24" s="984">
        <f>'EntrySheetDD+SWOTotal+HO'!FZ8</f>
        <v>0</v>
      </c>
      <c r="L24" s="984">
        <f>'EntrySheetDD+SWOTotal+HO'!GA8</f>
        <v>0</v>
      </c>
      <c r="M24" s="987" t="e">
        <f t="shared" si="0"/>
        <v>#DIV/0!</v>
      </c>
      <c r="N24" s="987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986">
        <v>1.76</v>
      </c>
      <c r="D25" s="983">
        <f>'EntrySheetDD+SWOTotal+HO'!GC8</f>
        <v>1.76</v>
      </c>
      <c r="E25" s="983">
        <f>'EntrySheetDD+SWOTotal+HO'!GD8</f>
        <v>0.28999999999999998</v>
      </c>
      <c r="F25" s="983">
        <f>'EntrySheetDD+SWOTotal+HO'!GE8</f>
        <v>1.76</v>
      </c>
      <c r="G25" s="984">
        <v>6</v>
      </c>
      <c r="H25" s="984">
        <f>'EntrySheetDD+SWOTotal+HO'!GG8</f>
        <v>0</v>
      </c>
      <c r="I25" s="984">
        <f>'EntrySheetDD+SWOTotal+HO'!GH8</f>
        <v>8</v>
      </c>
      <c r="J25" s="984">
        <f>'EntrySheetDD+SWOTotal+HO'!GI8</f>
        <v>0</v>
      </c>
      <c r="K25" s="984">
        <f>'EntrySheetDD+SWOTotal+HO'!GJ8</f>
        <v>8</v>
      </c>
      <c r="L25" s="984">
        <f>'EntrySheetDD+SWOTotal+HO'!GK8</f>
        <v>8</v>
      </c>
      <c r="M25" s="987">
        <f t="shared" si="0"/>
        <v>100</v>
      </c>
      <c r="N25" s="987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988">
        <v>0</v>
      </c>
      <c r="D26" s="983">
        <f>'EntrySheetDD+SWOTotal+HO'!GM8</f>
        <v>0</v>
      </c>
      <c r="E26" s="983">
        <f>'EntrySheetDD+SWOTotal+HO'!GN8</f>
        <v>0</v>
      </c>
      <c r="F26" s="983">
        <f>'EntrySheetDD+SWOTotal+HO'!GO8</f>
        <v>0</v>
      </c>
      <c r="G26" s="984">
        <v>0</v>
      </c>
      <c r="H26" s="984">
        <f>'EntrySheetDD+SWOTotal+HO'!GQ8</f>
        <v>0</v>
      </c>
      <c r="I26" s="984">
        <f>'EntrySheetDD+SWOTotal+HO'!GR8</f>
        <v>0</v>
      </c>
      <c r="J26" s="984">
        <f>'EntrySheetDD+SWOTotal+HO'!GS8</f>
        <v>0</v>
      </c>
      <c r="K26" s="984">
        <f>'EntrySheetDD+SWOTotal+HO'!GT8</f>
        <v>0</v>
      </c>
      <c r="L26" s="984">
        <f>'EntrySheetDD+SWOTotal+HO'!GU8</f>
        <v>0</v>
      </c>
      <c r="M26" s="987" t="e">
        <f t="shared" si="0"/>
        <v>#DIV/0!</v>
      </c>
      <c r="N26" s="987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986">
        <v>0</v>
      </c>
      <c r="D27" s="983">
        <f>'EntrySheetDD+SWOTotal+HO'!GW8</f>
        <v>0</v>
      </c>
      <c r="E27" s="983">
        <f>'EntrySheetDD+SWOTotal+HO'!GX8</f>
        <v>0</v>
      </c>
      <c r="F27" s="983">
        <f>'EntrySheetDD+SWOTotal+HO'!GY8</f>
        <v>0</v>
      </c>
      <c r="G27" s="984">
        <v>0</v>
      </c>
      <c r="H27" s="984">
        <f>'EntrySheetDD+SWOTotal+HO'!HA8</f>
        <v>0</v>
      </c>
      <c r="I27" s="984">
        <f>'EntrySheetDD+SWOTotal+HO'!HB8</f>
        <v>0</v>
      </c>
      <c r="J27" s="984">
        <f>'EntrySheetDD+SWOTotal+HO'!HC8</f>
        <v>0</v>
      </c>
      <c r="K27" s="984">
        <f>'EntrySheetDD+SWOTotal+HO'!HD8</f>
        <v>0</v>
      </c>
      <c r="L27" s="984">
        <f>'EntrySheetDD+SWOTotal+HO'!HE8</f>
        <v>0</v>
      </c>
      <c r="M27" s="987" t="e">
        <f t="shared" si="0"/>
        <v>#DIV/0!</v>
      </c>
      <c r="N27" s="987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988">
        <v>0</v>
      </c>
      <c r="D28" s="983">
        <f>'EntrySheetDD+SWOTotal+HO'!HG8</f>
        <v>0</v>
      </c>
      <c r="E28" s="983">
        <f>'EntrySheetDD+SWOTotal+HO'!HH8</f>
        <v>0</v>
      </c>
      <c r="F28" s="983">
        <f>'EntrySheetDD+SWOTotal+HO'!HI8</f>
        <v>0</v>
      </c>
      <c r="G28" s="984">
        <v>0</v>
      </c>
      <c r="H28" s="984">
        <f>'EntrySheetDD+SWOTotal+HO'!HK8</f>
        <v>0</v>
      </c>
      <c r="I28" s="984">
        <f>'EntrySheetDD+SWOTotal+HO'!HL8</f>
        <v>0</v>
      </c>
      <c r="J28" s="984">
        <f>'EntrySheetDD+SWOTotal+HO'!HM8</f>
        <v>0</v>
      </c>
      <c r="K28" s="984">
        <f>'EntrySheetDD+SWOTotal+HO'!HN8</f>
        <v>0</v>
      </c>
      <c r="L28" s="984">
        <f>'EntrySheetDD+SWOTotal+HO'!HO8</f>
        <v>0</v>
      </c>
      <c r="M28" s="987" t="e">
        <f t="shared" si="0"/>
        <v>#DIV/0!</v>
      </c>
      <c r="N28" s="987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988">
        <v>0</v>
      </c>
      <c r="D29" s="983">
        <f>'EntrySheetDD+SWOTotal+HO'!HQ8</f>
        <v>0</v>
      </c>
      <c r="E29" s="983">
        <f>'EntrySheetDD+SWOTotal+HO'!HR8</f>
        <v>0</v>
      </c>
      <c r="F29" s="983">
        <f>'EntrySheetDD+SWOTotal+HO'!HS8</f>
        <v>0</v>
      </c>
      <c r="G29" s="984">
        <v>0</v>
      </c>
      <c r="H29" s="984">
        <f>'EntrySheetDD+SWOTotal+HO'!HU8</f>
        <v>0</v>
      </c>
      <c r="I29" s="984">
        <f>'EntrySheetDD+SWOTotal+HO'!HV8</f>
        <v>0</v>
      </c>
      <c r="J29" s="984">
        <f>'EntrySheetDD+SWOTotal+HO'!HW8</f>
        <v>0</v>
      </c>
      <c r="K29" s="984">
        <f>'EntrySheetDD+SWOTotal+HO'!HX8</f>
        <v>0</v>
      </c>
      <c r="L29" s="984">
        <f>'EntrySheetDD+SWOTotal+HO'!HY8</f>
        <v>0</v>
      </c>
      <c r="M29" s="987" t="e">
        <f t="shared" si="0"/>
        <v>#DIV/0!</v>
      </c>
      <c r="N29" s="987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988">
        <v>0</v>
      </c>
      <c r="D30" s="983">
        <f>'EntrySheetDD+SWOTotal+HO'!IA8</f>
        <v>0</v>
      </c>
      <c r="E30" s="983">
        <f>'EntrySheetDD+SWOTotal+HO'!IB8</f>
        <v>0</v>
      </c>
      <c r="F30" s="983">
        <f>'EntrySheetDD+SWOTotal+HO'!IC8</f>
        <v>0</v>
      </c>
      <c r="G30" s="984">
        <v>0</v>
      </c>
      <c r="H30" s="984">
        <f>'EntrySheetDD+SWOTotal+HO'!IE8</f>
        <v>0</v>
      </c>
      <c r="I30" s="984">
        <f>'EntrySheetDD+SWOTotal+HO'!IF8</f>
        <v>0</v>
      </c>
      <c r="J30" s="984">
        <f>'EntrySheetDD+SWOTotal+HO'!IG8</f>
        <v>0</v>
      </c>
      <c r="K30" s="984">
        <f>'EntrySheetDD+SWOTotal+HO'!IH8</f>
        <v>0</v>
      </c>
      <c r="L30" s="984">
        <f>'EntrySheetDD+SWOTotal+HO'!II8</f>
        <v>0</v>
      </c>
      <c r="M30" s="987" t="e">
        <f t="shared" si="0"/>
        <v>#DIV/0!</v>
      </c>
      <c r="N30" s="987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988">
        <v>0</v>
      </c>
      <c r="D31" s="983">
        <f>'EntrySheetDD+SWOTotal+HO'!IK8</f>
        <v>0</v>
      </c>
      <c r="E31" s="983">
        <f>'EntrySheetDD+SWOTotal+HO'!IL8</f>
        <v>0</v>
      </c>
      <c r="F31" s="983">
        <f>'EntrySheetDD+SWOTotal+HO'!IM8</f>
        <v>0</v>
      </c>
      <c r="G31" s="984">
        <v>0</v>
      </c>
      <c r="H31" s="984">
        <f>'EntrySheetDD+SWOTotal+HO'!IO8</f>
        <v>0</v>
      </c>
      <c r="I31" s="984">
        <f>'EntrySheetDD+SWOTotal+HO'!IP8</f>
        <v>0</v>
      </c>
      <c r="J31" s="984">
        <f>'EntrySheetDD+SWOTotal+HO'!IQ8</f>
        <v>0</v>
      </c>
      <c r="K31" s="984">
        <f>'EntrySheetDD+SWOTotal+HO'!IR8</f>
        <v>0</v>
      </c>
      <c r="L31" s="984">
        <f>'EntrySheetDD+SWOTotal+HO'!IS8</f>
        <v>0</v>
      </c>
      <c r="M31" s="987" t="e">
        <f t="shared" si="0"/>
        <v>#DIV/0!</v>
      </c>
      <c r="N31" s="987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988">
        <v>0</v>
      </c>
      <c r="D32" s="983">
        <f>'EntrySheetDD+SWOTotal+HO'!IU8</f>
        <v>0</v>
      </c>
      <c r="E32" s="983">
        <f>'EntrySheetDD+SWOTotal+HO'!IV8</f>
        <v>0</v>
      </c>
      <c r="F32" s="983">
        <f>'EntrySheetDD+SWOTotal+HO'!IW8</f>
        <v>0</v>
      </c>
      <c r="G32" s="984">
        <v>0</v>
      </c>
      <c r="H32" s="984">
        <f>'EntrySheetDD+SWOTotal+HO'!IY8</f>
        <v>0</v>
      </c>
      <c r="I32" s="984">
        <f>'EntrySheetDD+SWOTotal+HO'!IZ8</f>
        <v>0</v>
      </c>
      <c r="J32" s="984">
        <f>'EntrySheetDD+SWOTotal+HO'!JA8</f>
        <v>0</v>
      </c>
      <c r="K32" s="984">
        <f>'EntrySheetDD+SWOTotal+HO'!JB8</f>
        <v>0</v>
      </c>
      <c r="L32" s="984">
        <f>'EntrySheetDD+SWOTotal+HO'!JC8</f>
        <v>0</v>
      </c>
      <c r="M32" s="987" t="e">
        <f t="shared" si="0"/>
        <v>#DIV/0!</v>
      </c>
      <c r="N32" s="987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988">
        <v>0</v>
      </c>
      <c r="D33" s="983">
        <f>'EntrySheetDD+SWOTotal+HO'!JE8</f>
        <v>0</v>
      </c>
      <c r="E33" s="983">
        <f>'EntrySheetDD+SWOTotal+HO'!JF8</f>
        <v>0</v>
      </c>
      <c r="F33" s="983">
        <f>'EntrySheetDD+SWOTotal+HO'!JG8</f>
        <v>0</v>
      </c>
      <c r="G33" s="984">
        <v>0</v>
      </c>
      <c r="H33" s="984">
        <f>'EntrySheetDD+SWOTotal+HO'!JI8</f>
        <v>0</v>
      </c>
      <c r="I33" s="984">
        <f>'EntrySheetDD+SWOTotal+HO'!JJ8</f>
        <v>0</v>
      </c>
      <c r="J33" s="984">
        <f>'EntrySheetDD+SWOTotal+HO'!JK8</f>
        <v>0</v>
      </c>
      <c r="K33" s="984">
        <f>'EntrySheetDD+SWOTotal+HO'!JL8</f>
        <v>0</v>
      </c>
      <c r="L33" s="984">
        <f>'EntrySheetDD+SWOTotal+HO'!JM8</f>
        <v>0</v>
      </c>
      <c r="M33" s="987" t="e">
        <f t="shared" si="0"/>
        <v>#DIV/0!</v>
      </c>
      <c r="N33" s="987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988">
        <v>0</v>
      </c>
      <c r="D34" s="983">
        <f>'EntrySheetDD+SWOTotal+HO'!JO8</f>
        <v>0</v>
      </c>
      <c r="E34" s="983">
        <f>'EntrySheetDD+SWOTotal+HO'!JP8</f>
        <v>0</v>
      </c>
      <c r="F34" s="983">
        <f>'EntrySheetDD+SWOTotal+HO'!JQ8</f>
        <v>0</v>
      </c>
      <c r="G34" s="984">
        <v>0</v>
      </c>
      <c r="H34" s="984">
        <f>'EntrySheetDD+SWOTotal+HO'!JS8</f>
        <v>0</v>
      </c>
      <c r="I34" s="984">
        <f>'EntrySheetDD+SWOTotal+HO'!JT8</f>
        <v>0</v>
      </c>
      <c r="J34" s="984">
        <f>'EntrySheetDD+SWOTotal+HO'!JU8</f>
        <v>0</v>
      </c>
      <c r="K34" s="984">
        <f>'EntrySheetDD+SWOTotal+HO'!JV8</f>
        <v>0</v>
      </c>
      <c r="L34" s="984">
        <f>'EntrySheetDD+SWOTotal+HO'!JW8</f>
        <v>0</v>
      </c>
      <c r="M34" s="987" t="e">
        <f t="shared" si="0"/>
        <v>#DIV/0!</v>
      </c>
      <c r="N34" s="987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986">
        <v>0</v>
      </c>
      <c r="D35" s="983">
        <f>'EntrySheetDD+SWOTotal+HO'!JY8</f>
        <v>0</v>
      </c>
      <c r="E35" s="983">
        <f>'EntrySheetDD+SWOTotal+HO'!JZ8</f>
        <v>0</v>
      </c>
      <c r="F35" s="983">
        <f>'EntrySheetDD+SWOTotal+HO'!KA8</f>
        <v>0</v>
      </c>
      <c r="G35" s="984">
        <v>0</v>
      </c>
      <c r="H35" s="984">
        <f>'EntrySheetDD+SWOTotal+HO'!KC8</f>
        <v>0</v>
      </c>
      <c r="I35" s="984">
        <f>'EntrySheetDD+SWOTotal+HO'!KD8</f>
        <v>0</v>
      </c>
      <c r="J35" s="984">
        <f>'EntrySheetDD+SWOTotal+HO'!KE8</f>
        <v>0</v>
      </c>
      <c r="K35" s="984">
        <f>'EntrySheetDD+SWOTotal+HO'!KF8</f>
        <v>0</v>
      </c>
      <c r="L35" s="984">
        <f>'EntrySheetDD+SWOTotal+HO'!KG8</f>
        <v>0</v>
      </c>
      <c r="M35" s="987" t="e">
        <f t="shared" si="0"/>
        <v>#DIV/0!</v>
      </c>
      <c r="N35" s="987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988">
        <v>0</v>
      </c>
      <c r="D36" s="983">
        <f>'EntrySheetDD+SWOTotal+HO'!KI8</f>
        <v>0</v>
      </c>
      <c r="E36" s="983">
        <f>'EntrySheetDD+SWOTotal+HO'!KJ8</f>
        <v>0</v>
      </c>
      <c r="F36" s="983">
        <f>'EntrySheetDD+SWOTotal+HO'!KK8</f>
        <v>0</v>
      </c>
      <c r="G36" s="984">
        <v>0</v>
      </c>
      <c r="H36" s="984">
        <f>'EntrySheetDD+SWOTotal+HO'!KM8</f>
        <v>0</v>
      </c>
      <c r="I36" s="984">
        <f>'EntrySheetDD+SWOTotal+HO'!KN8</f>
        <v>0</v>
      </c>
      <c r="J36" s="984">
        <f>'EntrySheetDD+SWOTotal+HO'!KO8</f>
        <v>0</v>
      </c>
      <c r="K36" s="984">
        <f>'EntrySheetDD+SWOTotal+HO'!KP8</f>
        <v>0</v>
      </c>
      <c r="L36" s="984">
        <f>'EntrySheetDD+SWOTotal+HO'!KQ8</f>
        <v>0</v>
      </c>
      <c r="M36" s="987" t="e">
        <f t="shared" si="0"/>
        <v>#DIV/0!</v>
      </c>
      <c r="N36" s="987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988">
        <v>0</v>
      </c>
      <c r="D37" s="983">
        <f>'EntrySheetDD+SWOTotal+HO'!KS8</f>
        <v>0</v>
      </c>
      <c r="E37" s="983">
        <f>'EntrySheetDD+SWOTotal+HO'!KT8</f>
        <v>0</v>
      </c>
      <c r="F37" s="983">
        <f>'EntrySheetDD+SWOTotal+HO'!KU8</f>
        <v>0</v>
      </c>
      <c r="G37" s="984">
        <v>0</v>
      </c>
      <c r="H37" s="984">
        <f>'EntrySheetDD+SWOTotal+HO'!KW8</f>
        <v>0</v>
      </c>
      <c r="I37" s="984">
        <f>'EntrySheetDD+SWOTotal+HO'!KX8</f>
        <v>0</v>
      </c>
      <c r="J37" s="984">
        <f>'EntrySheetDD+SWOTotal+HO'!KY8</f>
        <v>0</v>
      </c>
      <c r="K37" s="984">
        <f>'EntrySheetDD+SWOTotal+HO'!KZ8</f>
        <v>0</v>
      </c>
      <c r="L37" s="984">
        <f>'EntrySheetDD+SWOTotal+HO'!LA8</f>
        <v>0</v>
      </c>
      <c r="M37" s="987" t="e">
        <f t="shared" si="0"/>
        <v>#DIV/0!</v>
      </c>
      <c r="N37" s="987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988">
        <v>0</v>
      </c>
      <c r="D38" s="983">
        <f>'EntrySheetDD+SWOTotal+HO'!LC8</f>
        <v>0</v>
      </c>
      <c r="E38" s="983">
        <f>'EntrySheetDD+SWOTotal+HO'!LD8</f>
        <v>0</v>
      </c>
      <c r="F38" s="983">
        <f>'EntrySheetDD+SWOTotal+HO'!LE8</f>
        <v>0</v>
      </c>
      <c r="G38" s="984">
        <v>0</v>
      </c>
      <c r="H38" s="984">
        <f>'EntrySheetDD+SWOTotal+HO'!LG8</f>
        <v>0</v>
      </c>
      <c r="I38" s="984">
        <f>'EntrySheetDD+SWOTotal+HO'!LH8</f>
        <v>0</v>
      </c>
      <c r="J38" s="984">
        <f>'EntrySheetDD+SWOTotal+HO'!LI8</f>
        <v>0</v>
      </c>
      <c r="K38" s="984">
        <f>'EntrySheetDD+SWOTotal+HO'!LJ8</f>
        <v>0</v>
      </c>
      <c r="L38" s="984">
        <f>'EntrySheetDD+SWOTotal+HO'!LK8</f>
        <v>0</v>
      </c>
      <c r="M38" s="987" t="e">
        <f t="shared" si="0"/>
        <v>#DIV/0!</v>
      </c>
      <c r="N38" s="987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989">
        <v>0</v>
      </c>
      <c r="D39" s="983">
        <f>'EntrySheetDD+SWOTotal+HO'!LM8</f>
        <v>0</v>
      </c>
      <c r="E39" s="983">
        <f>'EntrySheetDD+SWOTotal+HO'!LN8</f>
        <v>0</v>
      </c>
      <c r="F39" s="983">
        <f>'EntrySheetDD+SWOTotal+HO'!LO8</f>
        <v>0</v>
      </c>
      <c r="G39" s="984">
        <v>0</v>
      </c>
      <c r="H39" s="984">
        <f>'EntrySheetDD+SWOTotal+HO'!LQ8</f>
        <v>0</v>
      </c>
      <c r="I39" s="984">
        <f>'EntrySheetDD+SWOTotal+HO'!LR8</f>
        <v>0</v>
      </c>
      <c r="J39" s="984">
        <f>'EntrySheetDD+SWOTotal+HO'!LS8</f>
        <v>0</v>
      </c>
      <c r="K39" s="984">
        <f>'EntrySheetDD+SWOTotal+HO'!LT8</f>
        <v>0</v>
      </c>
      <c r="L39" s="984">
        <f>'EntrySheetDD+SWOTotal+HO'!LU8</f>
        <v>0</v>
      </c>
      <c r="M39" s="990" t="e">
        <f t="shared" si="0"/>
        <v>#DIV/0!</v>
      </c>
      <c r="N39" s="990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991">
        <f>SUM(C7:C39)</f>
        <v>45</v>
      </c>
      <c r="D40" s="992">
        <f t="shared" ref="D40:L40" si="2">SUM(D7:D39)</f>
        <v>37.99</v>
      </c>
      <c r="E40" s="992">
        <f t="shared" si="2"/>
        <v>10.009999999999998</v>
      </c>
      <c r="F40" s="992">
        <f t="shared" si="2"/>
        <v>36.900000000000006</v>
      </c>
      <c r="G40" s="993">
        <f t="shared" si="2"/>
        <v>176.76923076923072</v>
      </c>
      <c r="H40" s="993">
        <f t="shared" si="2"/>
        <v>54</v>
      </c>
      <c r="I40" s="993">
        <f t="shared" si="2"/>
        <v>136</v>
      </c>
      <c r="J40" s="993">
        <f t="shared" si="2"/>
        <v>0</v>
      </c>
      <c r="K40" s="993">
        <f t="shared" si="2"/>
        <v>150</v>
      </c>
      <c r="L40" s="993">
        <f t="shared" si="2"/>
        <v>150</v>
      </c>
      <c r="M40" s="994">
        <f t="shared" si="0"/>
        <v>82.000000000000014</v>
      </c>
      <c r="N40" s="995">
        <f t="shared" si="1"/>
        <v>97.130823901026602</v>
      </c>
    </row>
    <row r="41" spans="1:14" ht="25.5" x14ac:dyDescent="0.25">
      <c r="A41" s="2027" t="s">
        <v>362</v>
      </c>
      <c r="B41" s="2028"/>
      <c r="C41" s="996">
        <v>0</v>
      </c>
      <c r="D41" s="997">
        <f>'EntrySheetDD+SWOTotal+HO'!MQ8</f>
        <v>0</v>
      </c>
      <c r="E41" s="997">
        <f>'EntrySheetDD+SWOTotal+HO'!MR8</f>
        <v>0</v>
      </c>
      <c r="F41" s="997">
        <f>'EntrySheetDD+SWOTotal+HO'!MS8</f>
        <v>0</v>
      </c>
      <c r="G41" s="998">
        <f>'EntrySheetDD+SWOTotal+HO'!MT8</f>
        <v>0</v>
      </c>
      <c r="H41" s="998">
        <f>'EntrySheetDD+SWOTotal+HO'!MU8</f>
        <v>0</v>
      </c>
      <c r="I41" s="998">
        <f>'EntrySheetDD+SWOTotal+HO'!MV8</f>
        <v>0</v>
      </c>
      <c r="J41" s="998">
        <f>'EntrySheetDD+SWOTotal+HO'!MW8</f>
        <v>0</v>
      </c>
      <c r="K41" s="998">
        <f>'EntrySheetDD+SWOTotal+HO'!MX8</f>
        <v>0</v>
      </c>
      <c r="L41" s="998">
        <f>'EntrySheetDD+SWOTotal+HO'!MY8</f>
        <v>0</v>
      </c>
      <c r="M41" s="985" t="e">
        <f t="shared" si="0"/>
        <v>#DIV/0!</v>
      </c>
      <c r="N41" s="985" t="e">
        <f t="shared" si="1"/>
        <v>#DIV/0!</v>
      </c>
    </row>
    <row r="42" spans="1:14" ht="26.25" thickBot="1" x14ac:dyDescent="0.3">
      <c r="A42" s="2029" t="s">
        <v>364</v>
      </c>
      <c r="B42" s="2030"/>
      <c r="C42" s="999">
        <v>0</v>
      </c>
      <c r="D42" s="1000">
        <v>0</v>
      </c>
      <c r="E42" s="1000">
        <v>0</v>
      </c>
      <c r="F42" s="1000">
        <v>0</v>
      </c>
      <c r="G42" s="1001">
        <v>0</v>
      </c>
      <c r="H42" s="1001">
        <v>0</v>
      </c>
      <c r="I42" s="1001">
        <v>0</v>
      </c>
      <c r="J42" s="1001">
        <v>0</v>
      </c>
      <c r="K42" s="1001">
        <v>0</v>
      </c>
      <c r="L42" s="1001">
        <v>0</v>
      </c>
      <c r="M42" s="990" t="e">
        <f t="shared" si="0"/>
        <v>#DIV/0!</v>
      </c>
      <c r="N42" s="990" t="e">
        <f t="shared" si="1"/>
        <v>#DIV/0!</v>
      </c>
    </row>
    <row r="43" spans="1:14" ht="26.25" thickBot="1" x14ac:dyDescent="0.3">
      <c r="A43" s="2014" t="s">
        <v>363</v>
      </c>
      <c r="B43" s="2015"/>
      <c r="C43" s="1002">
        <f t="shared" ref="C43:L43" si="3">C40+C41+C42</f>
        <v>45</v>
      </c>
      <c r="D43" s="1003">
        <f t="shared" si="3"/>
        <v>37.99</v>
      </c>
      <c r="E43" s="1003">
        <f t="shared" si="3"/>
        <v>10.009999999999998</v>
      </c>
      <c r="F43" s="1003">
        <f t="shared" si="3"/>
        <v>36.900000000000006</v>
      </c>
      <c r="G43" s="1004">
        <f t="shared" si="3"/>
        <v>176.76923076923072</v>
      </c>
      <c r="H43" s="1004">
        <f t="shared" si="3"/>
        <v>54</v>
      </c>
      <c r="I43" s="1004">
        <f t="shared" si="3"/>
        <v>136</v>
      </c>
      <c r="J43" s="1004">
        <f t="shared" si="3"/>
        <v>0</v>
      </c>
      <c r="K43" s="1004">
        <f t="shared" si="3"/>
        <v>150</v>
      </c>
      <c r="L43" s="1004">
        <f t="shared" si="3"/>
        <v>150</v>
      </c>
      <c r="M43" s="994">
        <f t="shared" si="0"/>
        <v>82.000000000000014</v>
      </c>
      <c r="N43" s="995">
        <f t="shared" si="1"/>
        <v>97.130823901026602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8"/>
  <sheetViews>
    <sheetView view="pageBreakPreview" zoomScale="80" zoomScaleNormal="57" zoomScaleSheetLayoutView="80" workbookViewId="0">
      <selection activeCell="C14" sqref="C14"/>
    </sheetView>
  </sheetViews>
  <sheetFormatPr defaultColWidth="9.28515625" defaultRowHeight="15" x14ac:dyDescent="0.25"/>
  <cols>
    <col min="1" max="1" width="6.42578125" style="6" customWidth="1"/>
    <col min="2" max="2" width="13.5703125" style="6" customWidth="1"/>
    <col min="3" max="3" width="42" style="6" customWidth="1"/>
    <col min="4" max="4" width="9.85546875" style="6" customWidth="1"/>
    <col min="5" max="5" width="5.85546875" style="6" customWidth="1"/>
    <col min="6" max="7" width="12.28515625" style="6" customWidth="1"/>
    <col min="8" max="8" width="13.140625" style="6" customWidth="1"/>
    <col min="9" max="9" width="12.28515625" style="6" customWidth="1"/>
    <col min="10" max="10" width="13" style="6" customWidth="1"/>
    <col min="11" max="14" width="12.28515625" style="6" customWidth="1"/>
    <col min="15" max="238" width="9.28515625" style="6"/>
    <col min="239" max="239" width="4.42578125" style="6" customWidth="1"/>
    <col min="240" max="240" width="14.7109375" style="6" customWidth="1"/>
    <col min="241" max="241" width="53.28515625" style="6" customWidth="1"/>
    <col min="242" max="242" width="14.28515625" style="6" customWidth="1"/>
    <col min="243" max="243" width="15.7109375" style="6" customWidth="1"/>
    <col min="244" max="244" width="13.5703125" style="6" customWidth="1"/>
    <col min="245" max="245" width="11.85546875" style="6" customWidth="1"/>
    <col min="246" max="246" width="16.140625" style="6" customWidth="1"/>
    <col min="247" max="247" width="11.5703125" style="6" bestFit="1" customWidth="1"/>
    <col min="248" max="494" width="9.28515625" style="6"/>
    <col min="495" max="495" width="4.42578125" style="6" customWidth="1"/>
    <col min="496" max="496" width="14.7109375" style="6" customWidth="1"/>
    <col min="497" max="497" width="53.28515625" style="6" customWidth="1"/>
    <col min="498" max="498" width="14.28515625" style="6" customWidth="1"/>
    <col min="499" max="499" width="15.7109375" style="6" customWidth="1"/>
    <col min="500" max="500" width="13.5703125" style="6" customWidth="1"/>
    <col min="501" max="501" width="11.85546875" style="6" customWidth="1"/>
    <col min="502" max="502" width="16.140625" style="6" customWidth="1"/>
    <col min="503" max="503" width="11.5703125" style="6" bestFit="1" customWidth="1"/>
    <col min="504" max="750" width="9.28515625" style="6"/>
    <col min="751" max="751" width="4.42578125" style="6" customWidth="1"/>
    <col min="752" max="752" width="14.7109375" style="6" customWidth="1"/>
    <col min="753" max="753" width="53.28515625" style="6" customWidth="1"/>
    <col min="754" max="754" width="14.28515625" style="6" customWidth="1"/>
    <col min="755" max="755" width="15.7109375" style="6" customWidth="1"/>
    <col min="756" max="756" width="13.5703125" style="6" customWidth="1"/>
    <col min="757" max="757" width="11.85546875" style="6" customWidth="1"/>
    <col min="758" max="758" width="16.140625" style="6" customWidth="1"/>
    <col min="759" max="759" width="11.5703125" style="6" bestFit="1" customWidth="1"/>
    <col min="760" max="1006" width="9.28515625" style="6"/>
    <col min="1007" max="1007" width="4.42578125" style="6" customWidth="1"/>
    <col min="1008" max="1008" width="14.7109375" style="6" customWidth="1"/>
    <col min="1009" max="1009" width="53.28515625" style="6" customWidth="1"/>
    <col min="1010" max="1010" width="14.28515625" style="6" customWidth="1"/>
    <col min="1011" max="1011" width="15.7109375" style="6" customWidth="1"/>
    <col min="1012" max="1012" width="13.5703125" style="6" customWidth="1"/>
    <col min="1013" max="1013" width="11.85546875" style="6" customWidth="1"/>
    <col min="1014" max="1014" width="16.140625" style="6" customWidth="1"/>
    <col min="1015" max="1015" width="11.5703125" style="6" bestFit="1" customWidth="1"/>
    <col min="1016" max="1262" width="9.28515625" style="6"/>
    <col min="1263" max="1263" width="4.42578125" style="6" customWidth="1"/>
    <col min="1264" max="1264" width="14.7109375" style="6" customWidth="1"/>
    <col min="1265" max="1265" width="53.28515625" style="6" customWidth="1"/>
    <col min="1266" max="1266" width="14.28515625" style="6" customWidth="1"/>
    <col min="1267" max="1267" width="15.7109375" style="6" customWidth="1"/>
    <col min="1268" max="1268" width="13.5703125" style="6" customWidth="1"/>
    <col min="1269" max="1269" width="11.85546875" style="6" customWidth="1"/>
    <col min="1270" max="1270" width="16.140625" style="6" customWidth="1"/>
    <col min="1271" max="1271" width="11.5703125" style="6" bestFit="1" customWidth="1"/>
    <col min="1272" max="1518" width="9.28515625" style="6"/>
    <col min="1519" max="1519" width="4.42578125" style="6" customWidth="1"/>
    <col min="1520" max="1520" width="14.7109375" style="6" customWidth="1"/>
    <col min="1521" max="1521" width="53.28515625" style="6" customWidth="1"/>
    <col min="1522" max="1522" width="14.28515625" style="6" customWidth="1"/>
    <col min="1523" max="1523" width="15.7109375" style="6" customWidth="1"/>
    <col min="1524" max="1524" width="13.5703125" style="6" customWidth="1"/>
    <col min="1525" max="1525" width="11.85546875" style="6" customWidth="1"/>
    <col min="1526" max="1526" width="16.140625" style="6" customWidth="1"/>
    <col min="1527" max="1527" width="11.5703125" style="6" bestFit="1" customWidth="1"/>
    <col min="1528" max="1774" width="9.28515625" style="6"/>
    <col min="1775" max="1775" width="4.42578125" style="6" customWidth="1"/>
    <col min="1776" max="1776" width="14.7109375" style="6" customWidth="1"/>
    <col min="1777" max="1777" width="53.28515625" style="6" customWidth="1"/>
    <col min="1778" max="1778" width="14.28515625" style="6" customWidth="1"/>
    <col min="1779" max="1779" width="15.7109375" style="6" customWidth="1"/>
    <col min="1780" max="1780" width="13.5703125" style="6" customWidth="1"/>
    <col min="1781" max="1781" width="11.85546875" style="6" customWidth="1"/>
    <col min="1782" max="1782" width="16.140625" style="6" customWidth="1"/>
    <col min="1783" max="1783" width="11.5703125" style="6" bestFit="1" customWidth="1"/>
    <col min="1784" max="2030" width="9.28515625" style="6"/>
    <col min="2031" max="2031" width="4.42578125" style="6" customWidth="1"/>
    <col min="2032" max="2032" width="14.7109375" style="6" customWidth="1"/>
    <col min="2033" max="2033" width="53.28515625" style="6" customWidth="1"/>
    <col min="2034" max="2034" width="14.28515625" style="6" customWidth="1"/>
    <col min="2035" max="2035" width="15.7109375" style="6" customWidth="1"/>
    <col min="2036" max="2036" width="13.5703125" style="6" customWidth="1"/>
    <col min="2037" max="2037" width="11.85546875" style="6" customWidth="1"/>
    <col min="2038" max="2038" width="16.140625" style="6" customWidth="1"/>
    <col min="2039" max="2039" width="11.5703125" style="6" bestFit="1" customWidth="1"/>
    <col min="2040" max="2286" width="9.28515625" style="6"/>
    <col min="2287" max="2287" width="4.42578125" style="6" customWidth="1"/>
    <col min="2288" max="2288" width="14.7109375" style="6" customWidth="1"/>
    <col min="2289" max="2289" width="53.28515625" style="6" customWidth="1"/>
    <col min="2290" max="2290" width="14.28515625" style="6" customWidth="1"/>
    <col min="2291" max="2291" width="15.7109375" style="6" customWidth="1"/>
    <col min="2292" max="2292" width="13.5703125" style="6" customWidth="1"/>
    <col min="2293" max="2293" width="11.85546875" style="6" customWidth="1"/>
    <col min="2294" max="2294" width="16.140625" style="6" customWidth="1"/>
    <col min="2295" max="2295" width="11.5703125" style="6" bestFit="1" customWidth="1"/>
    <col min="2296" max="2542" width="9.28515625" style="6"/>
    <col min="2543" max="2543" width="4.42578125" style="6" customWidth="1"/>
    <col min="2544" max="2544" width="14.7109375" style="6" customWidth="1"/>
    <col min="2545" max="2545" width="53.28515625" style="6" customWidth="1"/>
    <col min="2546" max="2546" width="14.28515625" style="6" customWidth="1"/>
    <col min="2547" max="2547" width="15.7109375" style="6" customWidth="1"/>
    <col min="2548" max="2548" width="13.5703125" style="6" customWidth="1"/>
    <col min="2549" max="2549" width="11.85546875" style="6" customWidth="1"/>
    <col min="2550" max="2550" width="16.140625" style="6" customWidth="1"/>
    <col min="2551" max="2551" width="11.5703125" style="6" bestFit="1" customWidth="1"/>
    <col min="2552" max="2798" width="9.28515625" style="6"/>
    <col min="2799" max="2799" width="4.42578125" style="6" customWidth="1"/>
    <col min="2800" max="2800" width="14.7109375" style="6" customWidth="1"/>
    <col min="2801" max="2801" width="53.28515625" style="6" customWidth="1"/>
    <col min="2802" max="2802" width="14.28515625" style="6" customWidth="1"/>
    <col min="2803" max="2803" width="15.7109375" style="6" customWidth="1"/>
    <col min="2804" max="2804" width="13.5703125" style="6" customWidth="1"/>
    <col min="2805" max="2805" width="11.85546875" style="6" customWidth="1"/>
    <col min="2806" max="2806" width="16.140625" style="6" customWidth="1"/>
    <col min="2807" max="2807" width="11.5703125" style="6" bestFit="1" customWidth="1"/>
    <col min="2808" max="3054" width="9.28515625" style="6"/>
    <col min="3055" max="3055" width="4.42578125" style="6" customWidth="1"/>
    <col min="3056" max="3056" width="14.7109375" style="6" customWidth="1"/>
    <col min="3057" max="3057" width="53.28515625" style="6" customWidth="1"/>
    <col min="3058" max="3058" width="14.28515625" style="6" customWidth="1"/>
    <col min="3059" max="3059" width="15.7109375" style="6" customWidth="1"/>
    <col min="3060" max="3060" width="13.5703125" style="6" customWidth="1"/>
    <col min="3061" max="3061" width="11.85546875" style="6" customWidth="1"/>
    <col min="3062" max="3062" width="16.140625" style="6" customWidth="1"/>
    <col min="3063" max="3063" width="11.5703125" style="6" bestFit="1" customWidth="1"/>
    <col min="3064" max="3310" width="9.28515625" style="6"/>
    <col min="3311" max="3311" width="4.42578125" style="6" customWidth="1"/>
    <col min="3312" max="3312" width="14.7109375" style="6" customWidth="1"/>
    <col min="3313" max="3313" width="53.28515625" style="6" customWidth="1"/>
    <col min="3314" max="3314" width="14.28515625" style="6" customWidth="1"/>
    <col min="3315" max="3315" width="15.7109375" style="6" customWidth="1"/>
    <col min="3316" max="3316" width="13.5703125" style="6" customWidth="1"/>
    <col min="3317" max="3317" width="11.85546875" style="6" customWidth="1"/>
    <col min="3318" max="3318" width="16.140625" style="6" customWidth="1"/>
    <col min="3319" max="3319" width="11.5703125" style="6" bestFit="1" customWidth="1"/>
    <col min="3320" max="3566" width="9.28515625" style="6"/>
    <col min="3567" max="3567" width="4.42578125" style="6" customWidth="1"/>
    <col min="3568" max="3568" width="14.7109375" style="6" customWidth="1"/>
    <col min="3569" max="3569" width="53.28515625" style="6" customWidth="1"/>
    <col min="3570" max="3570" width="14.28515625" style="6" customWidth="1"/>
    <col min="3571" max="3571" width="15.7109375" style="6" customWidth="1"/>
    <col min="3572" max="3572" width="13.5703125" style="6" customWidth="1"/>
    <col min="3573" max="3573" width="11.85546875" style="6" customWidth="1"/>
    <col min="3574" max="3574" width="16.140625" style="6" customWidth="1"/>
    <col min="3575" max="3575" width="11.5703125" style="6" bestFit="1" customWidth="1"/>
    <col min="3576" max="3822" width="9.28515625" style="6"/>
    <col min="3823" max="3823" width="4.42578125" style="6" customWidth="1"/>
    <col min="3824" max="3824" width="14.7109375" style="6" customWidth="1"/>
    <col min="3825" max="3825" width="53.28515625" style="6" customWidth="1"/>
    <col min="3826" max="3826" width="14.28515625" style="6" customWidth="1"/>
    <col min="3827" max="3827" width="15.7109375" style="6" customWidth="1"/>
    <col min="3828" max="3828" width="13.5703125" style="6" customWidth="1"/>
    <col min="3829" max="3829" width="11.85546875" style="6" customWidth="1"/>
    <col min="3830" max="3830" width="16.140625" style="6" customWidth="1"/>
    <col min="3831" max="3831" width="11.5703125" style="6" bestFit="1" customWidth="1"/>
    <col min="3832" max="4078" width="9.28515625" style="6"/>
    <col min="4079" max="4079" width="4.42578125" style="6" customWidth="1"/>
    <col min="4080" max="4080" width="14.7109375" style="6" customWidth="1"/>
    <col min="4081" max="4081" width="53.28515625" style="6" customWidth="1"/>
    <col min="4082" max="4082" width="14.28515625" style="6" customWidth="1"/>
    <col min="4083" max="4083" width="15.7109375" style="6" customWidth="1"/>
    <col min="4084" max="4084" width="13.5703125" style="6" customWidth="1"/>
    <col min="4085" max="4085" width="11.85546875" style="6" customWidth="1"/>
    <col min="4086" max="4086" width="16.140625" style="6" customWidth="1"/>
    <col min="4087" max="4087" width="11.5703125" style="6" bestFit="1" customWidth="1"/>
    <col min="4088" max="4334" width="9.28515625" style="6"/>
    <col min="4335" max="4335" width="4.42578125" style="6" customWidth="1"/>
    <col min="4336" max="4336" width="14.7109375" style="6" customWidth="1"/>
    <col min="4337" max="4337" width="53.28515625" style="6" customWidth="1"/>
    <col min="4338" max="4338" width="14.28515625" style="6" customWidth="1"/>
    <col min="4339" max="4339" width="15.7109375" style="6" customWidth="1"/>
    <col min="4340" max="4340" width="13.5703125" style="6" customWidth="1"/>
    <col min="4341" max="4341" width="11.85546875" style="6" customWidth="1"/>
    <col min="4342" max="4342" width="16.140625" style="6" customWidth="1"/>
    <col min="4343" max="4343" width="11.5703125" style="6" bestFit="1" customWidth="1"/>
    <col min="4344" max="4590" width="9.28515625" style="6"/>
    <col min="4591" max="4591" width="4.42578125" style="6" customWidth="1"/>
    <col min="4592" max="4592" width="14.7109375" style="6" customWidth="1"/>
    <col min="4593" max="4593" width="53.28515625" style="6" customWidth="1"/>
    <col min="4594" max="4594" width="14.28515625" style="6" customWidth="1"/>
    <col min="4595" max="4595" width="15.7109375" style="6" customWidth="1"/>
    <col min="4596" max="4596" width="13.5703125" style="6" customWidth="1"/>
    <col min="4597" max="4597" width="11.85546875" style="6" customWidth="1"/>
    <col min="4598" max="4598" width="16.140625" style="6" customWidth="1"/>
    <col min="4599" max="4599" width="11.5703125" style="6" bestFit="1" customWidth="1"/>
    <col min="4600" max="4846" width="9.28515625" style="6"/>
    <col min="4847" max="4847" width="4.42578125" style="6" customWidth="1"/>
    <col min="4848" max="4848" width="14.7109375" style="6" customWidth="1"/>
    <col min="4849" max="4849" width="53.28515625" style="6" customWidth="1"/>
    <col min="4850" max="4850" width="14.28515625" style="6" customWidth="1"/>
    <col min="4851" max="4851" width="15.7109375" style="6" customWidth="1"/>
    <col min="4852" max="4852" width="13.5703125" style="6" customWidth="1"/>
    <col min="4853" max="4853" width="11.85546875" style="6" customWidth="1"/>
    <col min="4854" max="4854" width="16.140625" style="6" customWidth="1"/>
    <col min="4855" max="4855" width="11.5703125" style="6" bestFit="1" customWidth="1"/>
    <col min="4856" max="5102" width="9.28515625" style="6"/>
    <col min="5103" max="5103" width="4.42578125" style="6" customWidth="1"/>
    <col min="5104" max="5104" width="14.7109375" style="6" customWidth="1"/>
    <col min="5105" max="5105" width="53.28515625" style="6" customWidth="1"/>
    <col min="5106" max="5106" width="14.28515625" style="6" customWidth="1"/>
    <col min="5107" max="5107" width="15.7109375" style="6" customWidth="1"/>
    <col min="5108" max="5108" width="13.5703125" style="6" customWidth="1"/>
    <col min="5109" max="5109" width="11.85546875" style="6" customWidth="1"/>
    <col min="5110" max="5110" width="16.140625" style="6" customWidth="1"/>
    <col min="5111" max="5111" width="11.5703125" style="6" bestFit="1" customWidth="1"/>
    <col min="5112" max="5358" width="9.28515625" style="6"/>
    <col min="5359" max="5359" width="4.42578125" style="6" customWidth="1"/>
    <col min="5360" max="5360" width="14.7109375" style="6" customWidth="1"/>
    <col min="5361" max="5361" width="53.28515625" style="6" customWidth="1"/>
    <col min="5362" max="5362" width="14.28515625" style="6" customWidth="1"/>
    <col min="5363" max="5363" width="15.7109375" style="6" customWidth="1"/>
    <col min="5364" max="5364" width="13.5703125" style="6" customWidth="1"/>
    <col min="5365" max="5365" width="11.85546875" style="6" customWidth="1"/>
    <col min="5366" max="5366" width="16.140625" style="6" customWidth="1"/>
    <col min="5367" max="5367" width="11.5703125" style="6" bestFit="1" customWidth="1"/>
    <col min="5368" max="5614" width="9.28515625" style="6"/>
    <col min="5615" max="5615" width="4.42578125" style="6" customWidth="1"/>
    <col min="5616" max="5616" width="14.7109375" style="6" customWidth="1"/>
    <col min="5617" max="5617" width="53.28515625" style="6" customWidth="1"/>
    <col min="5618" max="5618" width="14.28515625" style="6" customWidth="1"/>
    <col min="5619" max="5619" width="15.7109375" style="6" customWidth="1"/>
    <col min="5620" max="5620" width="13.5703125" style="6" customWidth="1"/>
    <col min="5621" max="5621" width="11.85546875" style="6" customWidth="1"/>
    <col min="5622" max="5622" width="16.140625" style="6" customWidth="1"/>
    <col min="5623" max="5623" width="11.5703125" style="6" bestFit="1" customWidth="1"/>
    <col min="5624" max="5870" width="9.28515625" style="6"/>
    <col min="5871" max="5871" width="4.42578125" style="6" customWidth="1"/>
    <col min="5872" max="5872" width="14.7109375" style="6" customWidth="1"/>
    <col min="5873" max="5873" width="53.28515625" style="6" customWidth="1"/>
    <col min="5874" max="5874" width="14.28515625" style="6" customWidth="1"/>
    <col min="5875" max="5875" width="15.7109375" style="6" customWidth="1"/>
    <col min="5876" max="5876" width="13.5703125" style="6" customWidth="1"/>
    <col min="5877" max="5877" width="11.85546875" style="6" customWidth="1"/>
    <col min="5878" max="5878" width="16.140625" style="6" customWidth="1"/>
    <col min="5879" max="5879" width="11.5703125" style="6" bestFit="1" customWidth="1"/>
    <col min="5880" max="6126" width="9.28515625" style="6"/>
    <col min="6127" max="6127" width="4.42578125" style="6" customWidth="1"/>
    <col min="6128" max="6128" width="14.7109375" style="6" customWidth="1"/>
    <col min="6129" max="6129" width="53.28515625" style="6" customWidth="1"/>
    <col min="6130" max="6130" width="14.28515625" style="6" customWidth="1"/>
    <col min="6131" max="6131" width="15.7109375" style="6" customWidth="1"/>
    <col min="6132" max="6132" width="13.5703125" style="6" customWidth="1"/>
    <col min="6133" max="6133" width="11.85546875" style="6" customWidth="1"/>
    <col min="6134" max="6134" width="16.140625" style="6" customWidth="1"/>
    <col min="6135" max="6135" width="11.5703125" style="6" bestFit="1" customWidth="1"/>
    <col min="6136" max="6382" width="9.28515625" style="6"/>
    <col min="6383" max="6383" width="4.42578125" style="6" customWidth="1"/>
    <col min="6384" max="6384" width="14.7109375" style="6" customWidth="1"/>
    <col min="6385" max="6385" width="53.28515625" style="6" customWidth="1"/>
    <col min="6386" max="6386" width="14.28515625" style="6" customWidth="1"/>
    <col min="6387" max="6387" width="15.7109375" style="6" customWidth="1"/>
    <col min="6388" max="6388" width="13.5703125" style="6" customWidth="1"/>
    <col min="6389" max="6389" width="11.85546875" style="6" customWidth="1"/>
    <col min="6390" max="6390" width="16.140625" style="6" customWidth="1"/>
    <col min="6391" max="6391" width="11.5703125" style="6" bestFit="1" customWidth="1"/>
    <col min="6392" max="6638" width="9.28515625" style="6"/>
    <col min="6639" max="6639" width="4.42578125" style="6" customWidth="1"/>
    <col min="6640" max="6640" width="14.7109375" style="6" customWidth="1"/>
    <col min="6641" max="6641" width="53.28515625" style="6" customWidth="1"/>
    <col min="6642" max="6642" width="14.28515625" style="6" customWidth="1"/>
    <col min="6643" max="6643" width="15.7109375" style="6" customWidth="1"/>
    <col min="6644" max="6644" width="13.5703125" style="6" customWidth="1"/>
    <col min="6645" max="6645" width="11.85546875" style="6" customWidth="1"/>
    <col min="6646" max="6646" width="16.140625" style="6" customWidth="1"/>
    <col min="6647" max="6647" width="11.5703125" style="6" bestFit="1" customWidth="1"/>
    <col min="6648" max="6894" width="9.28515625" style="6"/>
    <col min="6895" max="6895" width="4.42578125" style="6" customWidth="1"/>
    <col min="6896" max="6896" width="14.7109375" style="6" customWidth="1"/>
    <col min="6897" max="6897" width="53.28515625" style="6" customWidth="1"/>
    <col min="6898" max="6898" width="14.28515625" style="6" customWidth="1"/>
    <col min="6899" max="6899" width="15.7109375" style="6" customWidth="1"/>
    <col min="6900" max="6900" width="13.5703125" style="6" customWidth="1"/>
    <col min="6901" max="6901" width="11.85546875" style="6" customWidth="1"/>
    <col min="6902" max="6902" width="16.140625" style="6" customWidth="1"/>
    <col min="6903" max="6903" width="11.5703125" style="6" bestFit="1" customWidth="1"/>
    <col min="6904" max="7150" width="9.28515625" style="6"/>
    <col min="7151" max="7151" width="4.42578125" style="6" customWidth="1"/>
    <col min="7152" max="7152" width="14.7109375" style="6" customWidth="1"/>
    <col min="7153" max="7153" width="53.28515625" style="6" customWidth="1"/>
    <col min="7154" max="7154" width="14.28515625" style="6" customWidth="1"/>
    <col min="7155" max="7155" width="15.7109375" style="6" customWidth="1"/>
    <col min="7156" max="7156" width="13.5703125" style="6" customWidth="1"/>
    <col min="7157" max="7157" width="11.85546875" style="6" customWidth="1"/>
    <col min="7158" max="7158" width="16.140625" style="6" customWidth="1"/>
    <col min="7159" max="7159" width="11.5703125" style="6" bestFit="1" customWidth="1"/>
    <col min="7160" max="7406" width="9.28515625" style="6"/>
    <col min="7407" max="7407" width="4.42578125" style="6" customWidth="1"/>
    <col min="7408" max="7408" width="14.7109375" style="6" customWidth="1"/>
    <col min="7409" max="7409" width="53.28515625" style="6" customWidth="1"/>
    <col min="7410" max="7410" width="14.28515625" style="6" customWidth="1"/>
    <col min="7411" max="7411" width="15.7109375" style="6" customWidth="1"/>
    <col min="7412" max="7412" width="13.5703125" style="6" customWidth="1"/>
    <col min="7413" max="7413" width="11.85546875" style="6" customWidth="1"/>
    <col min="7414" max="7414" width="16.140625" style="6" customWidth="1"/>
    <col min="7415" max="7415" width="11.5703125" style="6" bestFit="1" customWidth="1"/>
    <col min="7416" max="7662" width="9.28515625" style="6"/>
    <col min="7663" max="7663" width="4.42578125" style="6" customWidth="1"/>
    <col min="7664" max="7664" width="14.7109375" style="6" customWidth="1"/>
    <col min="7665" max="7665" width="53.28515625" style="6" customWidth="1"/>
    <col min="7666" max="7666" width="14.28515625" style="6" customWidth="1"/>
    <col min="7667" max="7667" width="15.7109375" style="6" customWidth="1"/>
    <col min="7668" max="7668" width="13.5703125" style="6" customWidth="1"/>
    <col min="7669" max="7669" width="11.85546875" style="6" customWidth="1"/>
    <col min="7670" max="7670" width="16.140625" style="6" customWidth="1"/>
    <col min="7671" max="7671" width="11.5703125" style="6" bestFit="1" customWidth="1"/>
    <col min="7672" max="7918" width="9.28515625" style="6"/>
    <col min="7919" max="7919" width="4.42578125" style="6" customWidth="1"/>
    <col min="7920" max="7920" width="14.7109375" style="6" customWidth="1"/>
    <col min="7921" max="7921" width="53.28515625" style="6" customWidth="1"/>
    <col min="7922" max="7922" width="14.28515625" style="6" customWidth="1"/>
    <col min="7923" max="7923" width="15.7109375" style="6" customWidth="1"/>
    <col min="7924" max="7924" width="13.5703125" style="6" customWidth="1"/>
    <col min="7925" max="7925" width="11.85546875" style="6" customWidth="1"/>
    <col min="7926" max="7926" width="16.140625" style="6" customWidth="1"/>
    <col min="7927" max="7927" width="11.5703125" style="6" bestFit="1" customWidth="1"/>
    <col min="7928" max="8174" width="9.28515625" style="6"/>
    <col min="8175" max="8175" width="4.42578125" style="6" customWidth="1"/>
    <col min="8176" max="8176" width="14.7109375" style="6" customWidth="1"/>
    <col min="8177" max="8177" width="53.28515625" style="6" customWidth="1"/>
    <col min="8178" max="8178" width="14.28515625" style="6" customWidth="1"/>
    <col min="8179" max="8179" width="15.7109375" style="6" customWidth="1"/>
    <col min="8180" max="8180" width="13.5703125" style="6" customWidth="1"/>
    <col min="8181" max="8181" width="11.85546875" style="6" customWidth="1"/>
    <col min="8182" max="8182" width="16.140625" style="6" customWidth="1"/>
    <col min="8183" max="8183" width="11.5703125" style="6" bestFit="1" customWidth="1"/>
    <col min="8184" max="8430" width="9.28515625" style="6"/>
    <col min="8431" max="8431" width="4.42578125" style="6" customWidth="1"/>
    <col min="8432" max="8432" width="14.7109375" style="6" customWidth="1"/>
    <col min="8433" max="8433" width="53.28515625" style="6" customWidth="1"/>
    <col min="8434" max="8434" width="14.28515625" style="6" customWidth="1"/>
    <col min="8435" max="8435" width="15.7109375" style="6" customWidth="1"/>
    <col min="8436" max="8436" width="13.5703125" style="6" customWidth="1"/>
    <col min="8437" max="8437" width="11.85546875" style="6" customWidth="1"/>
    <col min="8438" max="8438" width="16.140625" style="6" customWidth="1"/>
    <col min="8439" max="8439" width="11.5703125" style="6" bestFit="1" customWidth="1"/>
    <col min="8440" max="8686" width="9.28515625" style="6"/>
    <col min="8687" max="8687" width="4.42578125" style="6" customWidth="1"/>
    <col min="8688" max="8688" width="14.7109375" style="6" customWidth="1"/>
    <col min="8689" max="8689" width="53.28515625" style="6" customWidth="1"/>
    <col min="8690" max="8690" width="14.28515625" style="6" customWidth="1"/>
    <col min="8691" max="8691" width="15.7109375" style="6" customWidth="1"/>
    <col min="8692" max="8692" width="13.5703125" style="6" customWidth="1"/>
    <col min="8693" max="8693" width="11.85546875" style="6" customWidth="1"/>
    <col min="8694" max="8694" width="16.140625" style="6" customWidth="1"/>
    <col min="8695" max="8695" width="11.5703125" style="6" bestFit="1" customWidth="1"/>
    <col min="8696" max="8942" width="9.28515625" style="6"/>
    <col min="8943" max="8943" width="4.42578125" style="6" customWidth="1"/>
    <col min="8944" max="8944" width="14.7109375" style="6" customWidth="1"/>
    <col min="8945" max="8945" width="53.28515625" style="6" customWidth="1"/>
    <col min="8946" max="8946" width="14.28515625" style="6" customWidth="1"/>
    <col min="8947" max="8947" width="15.7109375" style="6" customWidth="1"/>
    <col min="8948" max="8948" width="13.5703125" style="6" customWidth="1"/>
    <col min="8949" max="8949" width="11.85546875" style="6" customWidth="1"/>
    <col min="8950" max="8950" width="16.140625" style="6" customWidth="1"/>
    <col min="8951" max="8951" width="11.5703125" style="6" bestFit="1" customWidth="1"/>
    <col min="8952" max="9198" width="9.28515625" style="6"/>
    <col min="9199" max="9199" width="4.42578125" style="6" customWidth="1"/>
    <col min="9200" max="9200" width="14.7109375" style="6" customWidth="1"/>
    <col min="9201" max="9201" width="53.28515625" style="6" customWidth="1"/>
    <col min="9202" max="9202" width="14.28515625" style="6" customWidth="1"/>
    <col min="9203" max="9203" width="15.7109375" style="6" customWidth="1"/>
    <col min="9204" max="9204" width="13.5703125" style="6" customWidth="1"/>
    <col min="9205" max="9205" width="11.85546875" style="6" customWidth="1"/>
    <col min="9206" max="9206" width="16.140625" style="6" customWidth="1"/>
    <col min="9207" max="9207" width="11.5703125" style="6" bestFit="1" customWidth="1"/>
    <col min="9208" max="9454" width="9.28515625" style="6"/>
    <col min="9455" max="9455" width="4.42578125" style="6" customWidth="1"/>
    <col min="9456" max="9456" width="14.7109375" style="6" customWidth="1"/>
    <col min="9457" max="9457" width="53.28515625" style="6" customWidth="1"/>
    <col min="9458" max="9458" width="14.28515625" style="6" customWidth="1"/>
    <col min="9459" max="9459" width="15.7109375" style="6" customWidth="1"/>
    <col min="9460" max="9460" width="13.5703125" style="6" customWidth="1"/>
    <col min="9461" max="9461" width="11.85546875" style="6" customWidth="1"/>
    <col min="9462" max="9462" width="16.140625" style="6" customWidth="1"/>
    <col min="9463" max="9463" width="11.5703125" style="6" bestFit="1" customWidth="1"/>
    <col min="9464" max="9710" width="9.28515625" style="6"/>
    <col min="9711" max="9711" width="4.42578125" style="6" customWidth="1"/>
    <col min="9712" max="9712" width="14.7109375" style="6" customWidth="1"/>
    <col min="9713" max="9713" width="53.28515625" style="6" customWidth="1"/>
    <col min="9714" max="9714" width="14.28515625" style="6" customWidth="1"/>
    <col min="9715" max="9715" width="15.7109375" style="6" customWidth="1"/>
    <col min="9716" max="9716" width="13.5703125" style="6" customWidth="1"/>
    <col min="9717" max="9717" width="11.85546875" style="6" customWidth="1"/>
    <col min="9718" max="9718" width="16.140625" style="6" customWidth="1"/>
    <col min="9719" max="9719" width="11.5703125" style="6" bestFit="1" customWidth="1"/>
    <col min="9720" max="9966" width="9.28515625" style="6"/>
    <col min="9967" max="9967" width="4.42578125" style="6" customWidth="1"/>
    <col min="9968" max="9968" width="14.7109375" style="6" customWidth="1"/>
    <col min="9969" max="9969" width="53.28515625" style="6" customWidth="1"/>
    <col min="9970" max="9970" width="14.28515625" style="6" customWidth="1"/>
    <col min="9971" max="9971" width="15.7109375" style="6" customWidth="1"/>
    <col min="9972" max="9972" width="13.5703125" style="6" customWidth="1"/>
    <col min="9973" max="9973" width="11.85546875" style="6" customWidth="1"/>
    <col min="9974" max="9974" width="16.140625" style="6" customWidth="1"/>
    <col min="9975" max="9975" width="11.5703125" style="6" bestFit="1" customWidth="1"/>
    <col min="9976" max="10222" width="9.28515625" style="6"/>
    <col min="10223" max="10223" width="4.42578125" style="6" customWidth="1"/>
    <col min="10224" max="10224" width="14.7109375" style="6" customWidth="1"/>
    <col min="10225" max="10225" width="53.28515625" style="6" customWidth="1"/>
    <col min="10226" max="10226" width="14.28515625" style="6" customWidth="1"/>
    <col min="10227" max="10227" width="15.7109375" style="6" customWidth="1"/>
    <col min="10228" max="10228" width="13.5703125" style="6" customWidth="1"/>
    <col min="10229" max="10229" width="11.85546875" style="6" customWidth="1"/>
    <col min="10230" max="10230" width="16.140625" style="6" customWidth="1"/>
    <col min="10231" max="10231" width="11.5703125" style="6" bestFit="1" customWidth="1"/>
    <col min="10232" max="10478" width="9.28515625" style="6"/>
    <col min="10479" max="10479" width="4.42578125" style="6" customWidth="1"/>
    <col min="10480" max="10480" width="14.7109375" style="6" customWidth="1"/>
    <col min="10481" max="10481" width="53.28515625" style="6" customWidth="1"/>
    <col min="10482" max="10482" width="14.28515625" style="6" customWidth="1"/>
    <col min="10483" max="10483" width="15.7109375" style="6" customWidth="1"/>
    <col min="10484" max="10484" width="13.5703125" style="6" customWidth="1"/>
    <col min="10485" max="10485" width="11.85546875" style="6" customWidth="1"/>
    <col min="10486" max="10486" width="16.140625" style="6" customWidth="1"/>
    <col min="10487" max="10487" width="11.5703125" style="6" bestFit="1" customWidth="1"/>
    <col min="10488" max="10734" width="9.28515625" style="6"/>
    <col min="10735" max="10735" width="4.42578125" style="6" customWidth="1"/>
    <col min="10736" max="10736" width="14.7109375" style="6" customWidth="1"/>
    <col min="10737" max="10737" width="53.28515625" style="6" customWidth="1"/>
    <col min="10738" max="10738" width="14.28515625" style="6" customWidth="1"/>
    <col min="10739" max="10739" width="15.7109375" style="6" customWidth="1"/>
    <col min="10740" max="10740" width="13.5703125" style="6" customWidth="1"/>
    <col min="10741" max="10741" width="11.85546875" style="6" customWidth="1"/>
    <col min="10742" max="10742" width="16.140625" style="6" customWidth="1"/>
    <col min="10743" max="10743" width="11.5703125" style="6" bestFit="1" customWidth="1"/>
    <col min="10744" max="10990" width="9.28515625" style="6"/>
    <col min="10991" max="10991" width="4.42578125" style="6" customWidth="1"/>
    <col min="10992" max="10992" width="14.7109375" style="6" customWidth="1"/>
    <col min="10993" max="10993" width="53.28515625" style="6" customWidth="1"/>
    <col min="10994" max="10994" width="14.28515625" style="6" customWidth="1"/>
    <col min="10995" max="10995" width="15.7109375" style="6" customWidth="1"/>
    <col min="10996" max="10996" width="13.5703125" style="6" customWidth="1"/>
    <col min="10997" max="10997" width="11.85546875" style="6" customWidth="1"/>
    <col min="10998" max="10998" width="16.140625" style="6" customWidth="1"/>
    <col min="10999" max="10999" width="11.5703125" style="6" bestFit="1" customWidth="1"/>
    <col min="11000" max="11246" width="9.28515625" style="6"/>
    <col min="11247" max="11247" width="4.42578125" style="6" customWidth="1"/>
    <col min="11248" max="11248" width="14.7109375" style="6" customWidth="1"/>
    <col min="11249" max="11249" width="53.28515625" style="6" customWidth="1"/>
    <col min="11250" max="11250" width="14.28515625" style="6" customWidth="1"/>
    <col min="11251" max="11251" width="15.7109375" style="6" customWidth="1"/>
    <col min="11252" max="11252" width="13.5703125" style="6" customWidth="1"/>
    <col min="11253" max="11253" width="11.85546875" style="6" customWidth="1"/>
    <col min="11254" max="11254" width="16.140625" style="6" customWidth="1"/>
    <col min="11255" max="11255" width="11.5703125" style="6" bestFit="1" customWidth="1"/>
    <col min="11256" max="11502" width="9.28515625" style="6"/>
    <col min="11503" max="11503" width="4.42578125" style="6" customWidth="1"/>
    <col min="11504" max="11504" width="14.7109375" style="6" customWidth="1"/>
    <col min="11505" max="11505" width="53.28515625" style="6" customWidth="1"/>
    <col min="11506" max="11506" width="14.28515625" style="6" customWidth="1"/>
    <col min="11507" max="11507" width="15.7109375" style="6" customWidth="1"/>
    <col min="11508" max="11508" width="13.5703125" style="6" customWidth="1"/>
    <col min="11509" max="11509" width="11.85546875" style="6" customWidth="1"/>
    <col min="11510" max="11510" width="16.140625" style="6" customWidth="1"/>
    <col min="11511" max="11511" width="11.5703125" style="6" bestFit="1" customWidth="1"/>
    <col min="11512" max="11758" width="9.28515625" style="6"/>
    <col min="11759" max="11759" width="4.42578125" style="6" customWidth="1"/>
    <col min="11760" max="11760" width="14.7109375" style="6" customWidth="1"/>
    <col min="11761" max="11761" width="53.28515625" style="6" customWidth="1"/>
    <col min="11762" max="11762" width="14.28515625" style="6" customWidth="1"/>
    <col min="11763" max="11763" width="15.7109375" style="6" customWidth="1"/>
    <col min="11764" max="11764" width="13.5703125" style="6" customWidth="1"/>
    <col min="11765" max="11765" width="11.85546875" style="6" customWidth="1"/>
    <col min="11766" max="11766" width="16.140625" style="6" customWidth="1"/>
    <col min="11767" max="11767" width="11.5703125" style="6" bestFit="1" customWidth="1"/>
    <col min="11768" max="12014" width="9.28515625" style="6"/>
    <col min="12015" max="12015" width="4.42578125" style="6" customWidth="1"/>
    <col min="12016" max="12016" width="14.7109375" style="6" customWidth="1"/>
    <col min="12017" max="12017" width="53.28515625" style="6" customWidth="1"/>
    <col min="12018" max="12018" width="14.28515625" style="6" customWidth="1"/>
    <col min="12019" max="12019" width="15.7109375" style="6" customWidth="1"/>
    <col min="12020" max="12020" width="13.5703125" style="6" customWidth="1"/>
    <col min="12021" max="12021" width="11.85546875" style="6" customWidth="1"/>
    <col min="12022" max="12022" width="16.140625" style="6" customWidth="1"/>
    <col min="12023" max="12023" width="11.5703125" style="6" bestFit="1" customWidth="1"/>
    <col min="12024" max="12270" width="9.28515625" style="6"/>
    <col min="12271" max="12271" width="4.42578125" style="6" customWidth="1"/>
    <col min="12272" max="12272" width="14.7109375" style="6" customWidth="1"/>
    <col min="12273" max="12273" width="53.28515625" style="6" customWidth="1"/>
    <col min="12274" max="12274" width="14.28515625" style="6" customWidth="1"/>
    <col min="12275" max="12275" width="15.7109375" style="6" customWidth="1"/>
    <col min="12276" max="12276" width="13.5703125" style="6" customWidth="1"/>
    <col min="12277" max="12277" width="11.85546875" style="6" customWidth="1"/>
    <col min="12278" max="12278" width="16.140625" style="6" customWidth="1"/>
    <col min="12279" max="12279" width="11.5703125" style="6" bestFit="1" customWidth="1"/>
    <col min="12280" max="12526" width="9.28515625" style="6"/>
    <col min="12527" max="12527" width="4.42578125" style="6" customWidth="1"/>
    <col min="12528" max="12528" width="14.7109375" style="6" customWidth="1"/>
    <col min="12529" max="12529" width="53.28515625" style="6" customWidth="1"/>
    <col min="12530" max="12530" width="14.28515625" style="6" customWidth="1"/>
    <col min="12531" max="12531" width="15.7109375" style="6" customWidth="1"/>
    <col min="12532" max="12532" width="13.5703125" style="6" customWidth="1"/>
    <col min="12533" max="12533" width="11.85546875" style="6" customWidth="1"/>
    <col min="12534" max="12534" width="16.140625" style="6" customWidth="1"/>
    <col min="12535" max="12535" width="11.5703125" style="6" bestFit="1" customWidth="1"/>
    <col min="12536" max="12782" width="9.28515625" style="6"/>
    <col min="12783" max="12783" width="4.42578125" style="6" customWidth="1"/>
    <col min="12784" max="12784" width="14.7109375" style="6" customWidth="1"/>
    <col min="12785" max="12785" width="53.28515625" style="6" customWidth="1"/>
    <col min="12786" max="12786" width="14.28515625" style="6" customWidth="1"/>
    <col min="12787" max="12787" width="15.7109375" style="6" customWidth="1"/>
    <col min="12788" max="12788" width="13.5703125" style="6" customWidth="1"/>
    <col min="12789" max="12789" width="11.85546875" style="6" customWidth="1"/>
    <col min="12790" max="12790" width="16.140625" style="6" customWidth="1"/>
    <col min="12791" max="12791" width="11.5703125" style="6" bestFit="1" customWidth="1"/>
    <col min="12792" max="13038" width="9.28515625" style="6"/>
    <col min="13039" max="13039" width="4.42578125" style="6" customWidth="1"/>
    <col min="13040" max="13040" width="14.7109375" style="6" customWidth="1"/>
    <col min="13041" max="13041" width="53.28515625" style="6" customWidth="1"/>
    <col min="13042" max="13042" width="14.28515625" style="6" customWidth="1"/>
    <col min="13043" max="13043" width="15.7109375" style="6" customWidth="1"/>
    <col min="13044" max="13044" width="13.5703125" style="6" customWidth="1"/>
    <col min="13045" max="13045" width="11.85546875" style="6" customWidth="1"/>
    <col min="13046" max="13046" width="16.140625" style="6" customWidth="1"/>
    <col min="13047" max="13047" width="11.5703125" style="6" bestFit="1" customWidth="1"/>
    <col min="13048" max="13294" width="9.28515625" style="6"/>
    <col min="13295" max="13295" width="4.42578125" style="6" customWidth="1"/>
    <col min="13296" max="13296" width="14.7109375" style="6" customWidth="1"/>
    <col min="13297" max="13297" width="53.28515625" style="6" customWidth="1"/>
    <col min="13298" max="13298" width="14.28515625" style="6" customWidth="1"/>
    <col min="13299" max="13299" width="15.7109375" style="6" customWidth="1"/>
    <col min="13300" max="13300" width="13.5703125" style="6" customWidth="1"/>
    <col min="13301" max="13301" width="11.85546875" style="6" customWidth="1"/>
    <col min="13302" max="13302" width="16.140625" style="6" customWidth="1"/>
    <col min="13303" max="13303" width="11.5703125" style="6" bestFit="1" customWidth="1"/>
    <col min="13304" max="13550" width="9.28515625" style="6"/>
    <col min="13551" max="13551" width="4.42578125" style="6" customWidth="1"/>
    <col min="13552" max="13552" width="14.7109375" style="6" customWidth="1"/>
    <col min="13553" max="13553" width="53.28515625" style="6" customWidth="1"/>
    <col min="13554" max="13554" width="14.28515625" style="6" customWidth="1"/>
    <col min="13555" max="13555" width="15.7109375" style="6" customWidth="1"/>
    <col min="13556" max="13556" width="13.5703125" style="6" customWidth="1"/>
    <col min="13557" max="13557" width="11.85546875" style="6" customWidth="1"/>
    <col min="13558" max="13558" width="16.140625" style="6" customWidth="1"/>
    <col min="13559" max="13559" width="11.5703125" style="6" bestFit="1" customWidth="1"/>
    <col min="13560" max="13806" width="9.28515625" style="6"/>
    <col min="13807" max="13807" width="4.42578125" style="6" customWidth="1"/>
    <col min="13808" max="13808" width="14.7109375" style="6" customWidth="1"/>
    <col min="13809" max="13809" width="53.28515625" style="6" customWidth="1"/>
    <col min="13810" max="13810" width="14.28515625" style="6" customWidth="1"/>
    <col min="13811" max="13811" width="15.7109375" style="6" customWidth="1"/>
    <col min="13812" max="13812" width="13.5703125" style="6" customWidth="1"/>
    <col min="13813" max="13813" width="11.85546875" style="6" customWidth="1"/>
    <col min="13814" max="13814" width="16.140625" style="6" customWidth="1"/>
    <col min="13815" max="13815" width="11.5703125" style="6" bestFit="1" customWidth="1"/>
    <col min="13816" max="14062" width="9.28515625" style="6"/>
    <col min="14063" max="14063" width="4.42578125" style="6" customWidth="1"/>
    <col min="14064" max="14064" width="14.7109375" style="6" customWidth="1"/>
    <col min="14065" max="14065" width="53.28515625" style="6" customWidth="1"/>
    <col min="14066" max="14066" width="14.28515625" style="6" customWidth="1"/>
    <col min="14067" max="14067" width="15.7109375" style="6" customWidth="1"/>
    <col min="14068" max="14068" width="13.5703125" style="6" customWidth="1"/>
    <col min="14069" max="14069" width="11.85546875" style="6" customWidth="1"/>
    <col min="14070" max="14070" width="16.140625" style="6" customWidth="1"/>
    <col min="14071" max="14071" width="11.5703125" style="6" bestFit="1" customWidth="1"/>
    <col min="14072" max="14318" width="9.28515625" style="6"/>
    <col min="14319" max="14319" width="4.42578125" style="6" customWidth="1"/>
    <col min="14320" max="14320" width="14.7109375" style="6" customWidth="1"/>
    <col min="14321" max="14321" width="53.28515625" style="6" customWidth="1"/>
    <col min="14322" max="14322" width="14.28515625" style="6" customWidth="1"/>
    <col min="14323" max="14323" width="15.7109375" style="6" customWidth="1"/>
    <col min="14324" max="14324" width="13.5703125" style="6" customWidth="1"/>
    <col min="14325" max="14325" width="11.85546875" style="6" customWidth="1"/>
    <col min="14326" max="14326" width="16.140625" style="6" customWidth="1"/>
    <col min="14327" max="14327" width="11.5703125" style="6" bestFit="1" customWidth="1"/>
    <col min="14328" max="14574" width="9.28515625" style="6"/>
    <col min="14575" max="14575" width="4.42578125" style="6" customWidth="1"/>
    <col min="14576" max="14576" width="14.7109375" style="6" customWidth="1"/>
    <col min="14577" max="14577" width="53.28515625" style="6" customWidth="1"/>
    <col min="14578" max="14578" width="14.28515625" style="6" customWidth="1"/>
    <col min="14579" max="14579" width="15.7109375" style="6" customWidth="1"/>
    <col min="14580" max="14580" width="13.5703125" style="6" customWidth="1"/>
    <col min="14581" max="14581" width="11.85546875" style="6" customWidth="1"/>
    <col min="14582" max="14582" width="16.140625" style="6" customWidth="1"/>
    <col min="14583" max="14583" width="11.5703125" style="6" bestFit="1" customWidth="1"/>
    <col min="14584" max="14830" width="9.28515625" style="6"/>
    <col min="14831" max="14831" width="4.42578125" style="6" customWidth="1"/>
    <col min="14832" max="14832" width="14.7109375" style="6" customWidth="1"/>
    <col min="14833" max="14833" width="53.28515625" style="6" customWidth="1"/>
    <col min="14834" max="14834" width="14.28515625" style="6" customWidth="1"/>
    <col min="14835" max="14835" width="15.7109375" style="6" customWidth="1"/>
    <col min="14836" max="14836" width="13.5703125" style="6" customWidth="1"/>
    <col min="14837" max="14837" width="11.85546875" style="6" customWidth="1"/>
    <col min="14838" max="14838" width="16.140625" style="6" customWidth="1"/>
    <col min="14839" max="14839" width="11.5703125" style="6" bestFit="1" customWidth="1"/>
    <col min="14840" max="15086" width="9.28515625" style="6"/>
    <col min="15087" max="15087" width="4.42578125" style="6" customWidth="1"/>
    <col min="15088" max="15088" width="14.7109375" style="6" customWidth="1"/>
    <col min="15089" max="15089" width="53.28515625" style="6" customWidth="1"/>
    <col min="15090" max="15090" width="14.28515625" style="6" customWidth="1"/>
    <col min="15091" max="15091" width="15.7109375" style="6" customWidth="1"/>
    <col min="15092" max="15092" width="13.5703125" style="6" customWidth="1"/>
    <col min="15093" max="15093" width="11.85546875" style="6" customWidth="1"/>
    <col min="15094" max="15094" width="16.140625" style="6" customWidth="1"/>
    <col min="15095" max="15095" width="11.5703125" style="6" bestFit="1" customWidth="1"/>
    <col min="15096" max="15342" width="9.28515625" style="6"/>
    <col min="15343" max="15343" width="4.42578125" style="6" customWidth="1"/>
    <col min="15344" max="15344" width="14.7109375" style="6" customWidth="1"/>
    <col min="15345" max="15345" width="53.28515625" style="6" customWidth="1"/>
    <col min="15346" max="15346" width="14.28515625" style="6" customWidth="1"/>
    <col min="15347" max="15347" width="15.7109375" style="6" customWidth="1"/>
    <col min="15348" max="15348" width="13.5703125" style="6" customWidth="1"/>
    <col min="15349" max="15349" width="11.85546875" style="6" customWidth="1"/>
    <col min="15350" max="15350" width="16.140625" style="6" customWidth="1"/>
    <col min="15351" max="15351" width="11.5703125" style="6" bestFit="1" customWidth="1"/>
    <col min="15352" max="15598" width="9.28515625" style="6"/>
    <col min="15599" max="15599" width="4.42578125" style="6" customWidth="1"/>
    <col min="15600" max="15600" width="14.7109375" style="6" customWidth="1"/>
    <col min="15601" max="15601" width="53.28515625" style="6" customWidth="1"/>
    <col min="15602" max="15602" width="14.28515625" style="6" customWidth="1"/>
    <col min="15603" max="15603" width="15.7109375" style="6" customWidth="1"/>
    <col min="15604" max="15604" width="13.5703125" style="6" customWidth="1"/>
    <col min="15605" max="15605" width="11.85546875" style="6" customWidth="1"/>
    <col min="15606" max="15606" width="16.140625" style="6" customWidth="1"/>
    <col min="15607" max="15607" width="11.5703125" style="6" bestFit="1" customWidth="1"/>
    <col min="15608" max="15854" width="9.28515625" style="6"/>
    <col min="15855" max="15855" width="4.42578125" style="6" customWidth="1"/>
    <col min="15856" max="15856" width="14.7109375" style="6" customWidth="1"/>
    <col min="15857" max="15857" width="53.28515625" style="6" customWidth="1"/>
    <col min="15858" max="15858" width="14.28515625" style="6" customWidth="1"/>
    <col min="15859" max="15859" width="15.7109375" style="6" customWidth="1"/>
    <col min="15860" max="15860" width="13.5703125" style="6" customWidth="1"/>
    <col min="15861" max="15861" width="11.85546875" style="6" customWidth="1"/>
    <col min="15862" max="15862" width="16.140625" style="6" customWidth="1"/>
    <col min="15863" max="15863" width="11.5703125" style="6" bestFit="1" customWidth="1"/>
    <col min="15864" max="16110" width="9.28515625" style="6"/>
    <col min="16111" max="16111" width="4.42578125" style="6" customWidth="1"/>
    <col min="16112" max="16112" width="14.7109375" style="6" customWidth="1"/>
    <col min="16113" max="16113" width="53.28515625" style="6" customWidth="1"/>
    <col min="16114" max="16114" width="14.28515625" style="6" customWidth="1"/>
    <col min="16115" max="16115" width="15.7109375" style="6" customWidth="1"/>
    <col min="16116" max="16116" width="13.5703125" style="6" customWidth="1"/>
    <col min="16117" max="16117" width="11.85546875" style="6" customWidth="1"/>
    <col min="16118" max="16118" width="16.140625" style="6" customWidth="1"/>
    <col min="16119" max="16119" width="11.5703125" style="6" bestFit="1" customWidth="1"/>
    <col min="16120" max="16384" width="9.28515625" style="6"/>
  </cols>
  <sheetData>
    <row r="1" spans="1:14" ht="23.25" x14ac:dyDescent="0.25">
      <c r="A1" s="1271" t="s">
        <v>587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271"/>
      <c r="M1" s="1271"/>
      <c r="N1" s="1271"/>
    </row>
    <row r="2" spans="1:14" ht="23.25" x14ac:dyDescent="0.25">
      <c r="A2" s="1271" t="s">
        <v>588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271"/>
      <c r="M2" s="1271"/>
      <c r="N2" s="1271"/>
    </row>
    <row r="3" spans="1:14" ht="23.25" x14ac:dyDescent="0.25">
      <c r="A3" s="1271" t="s">
        <v>606</v>
      </c>
      <c r="B3" s="1271"/>
      <c r="C3" s="1271"/>
      <c r="D3" s="1271"/>
      <c r="E3" s="1271"/>
      <c r="F3" s="1271"/>
      <c r="G3" s="1271"/>
      <c r="H3" s="1271"/>
      <c r="I3" s="1271"/>
      <c r="J3" s="1271"/>
      <c r="K3" s="1271"/>
      <c r="L3" s="1271"/>
      <c r="M3" s="1271"/>
      <c r="N3" s="1271"/>
    </row>
    <row r="4" spans="1:14" ht="23.25" x14ac:dyDescent="0.25">
      <c r="A4" s="1271" t="s">
        <v>590</v>
      </c>
      <c r="B4" s="1271"/>
      <c r="C4" s="1271"/>
      <c r="D4" s="1271"/>
      <c r="E4" s="1271"/>
      <c r="F4" s="1271"/>
      <c r="G4" s="1271"/>
      <c r="H4" s="1271"/>
      <c r="I4" s="1271"/>
      <c r="J4" s="1271"/>
      <c r="K4" s="1271"/>
      <c r="L4" s="1271"/>
      <c r="M4" s="1271"/>
      <c r="N4" s="1271"/>
    </row>
    <row r="5" spans="1:14" ht="23.25" x14ac:dyDescent="0.25">
      <c r="A5" s="1271" t="s">
        <v>591</v>
      </c>
      <c r="B5" s="1271"/>
      <c r="C5" s="1271"/>
      <c r="D5" s="1271"/>
      <c r="E5" s="1271"/>
      <c r="F5" s="1271"/>
      <c r="G5" s="1271"/>
      <c r="H5" s="1271"/>
      <c r="I5" s="1271"/>
      <c r="J5" s="1271"/>
      <c r="K5" s="1271"/>
      <c r="L5" s="1271"/>
      <c r="M5" s="1271"/>
      <c r="N5" s="1271"/>
    </row>
    <row r="6" spans="1:14" s="16" customFormat="1" ht="18" x14ac:dyDescent="0.25">
      <c r="A6" s="1270" t="s">
        <v>592</v>
      </c>
      <c r="B6" s="1270" t="s">
        <v>593</v>
      </c>
      <c r="C6" s="1272" t="s">
        <v>594</v>
      </c>
      <c r="D6" s="1270" t="s">
        <v>595</v>
      </c>
      <c r="E6" s="1273" t="s">
        <v>596</v>
      </c>
      <c r="F6" s="1272" t="s">
        <v>597</v>
      </c>
      <c r="G6" s="1270" t="s">
        <v>602</v>
      </c>
      <c r="H6" s="1278" t="s">
        <v>603</v>
      </c>
      <c r="I6" s="1278"/>
      <c r="J6" s="1278" t="s">
        <v>604</v>
      </c>
      <c r="K6" s="1278"/>
      <c r="L6" s="1278" t="s">
        <v>605</v>
      </c>
      <c r="M6" s="1278"/>
      <c r="N6" s="652" t="s">
        <v>598</v>
      </c>
    </row>
    <row r="7" spans="1:14" s="16" customFormat="1" x14ac:dyDescent="0.25">
      <c r="A7" s="1270"/>
      <c r="B7" s="1270"/>
      <c r="C7" s="1272"/>
      <c r="D7" s="1270"/>
      <c r="E7" s="1274"/>
      <c r="F7" s="1272"/>
      <c r="G7" s="1270"/>
      <c r="H7" s="1270" t="s">
        <v>599</v>
      </c>
      <c r="I7" s="1270" t="s">
        <v>600</v>
      </c>
      <c r="J7" s="1270" t="s">
        <v>599</v>
      </c>
      <c r="K7" s="1270" t="s">
        <v>600</v>
      </c>
      <c r="L7" s="1270" t="s">
        <v>599</v>
      </c>
      <c r="M7" s="1270" t="s">
        <v>600</v>
      </c>
      <c r="N7" s="1270" t="s">
        <v>601</v>
      </c>
    </row>
    <row r="8" spans="1:14" s="16" customFormat="1" x14ac:dyDescent="0.25">
      <c r="A8" s="1270"/>
      <c r="B8" s="1270"/>
      <c r="C8" s="1272"/>
      <c r="D8" s="1270"/>
      <c r="E8" s="1274"/>
      <c r="F8" s="1272"/>
      <c r="G8" s="1270"/>
      <c r="H8" s="1270"/>
      <c r="I8" s="1270"/>
      <c r="J8" s="1270"/>
      <c r="K8" s="1270"/>
      <c r="L8" s="1270"/>
      <c r="M8" s="1270"/>
      <c r="N8" s="1270"/>
    </row>
    <row r="9" spans="1:14" s="16" customFormat="1" x14ac:dyDescent="0.25">
      <c r="A9" s="1270"/>
      <c r="B9" s="1270"/>
      <c r="C9" s="1272"/>
      <c r="D9" s="1270"/>
      <c r="E9" s="1274"/>
      <c r="F9" s="1272"/>
      <c r="G9" s="1270"/>
      <c r="H9" s="1270"/>
      <c r="I9" s="1270"/>
      <c r="J9" s="1270"/>
      <c r="K9" s="1270"/>
      <c r="L9" s="1270"/>
      <c r="M9" s="1270"/>
      <c r="N9" s="1270"/>
    </row>
    <row r="10" spans="1:14" s="16" customFormat="1" x14ac:dyDescent="0.25">
      <c r="A10" s="1270"/>
      <c r="B10" s="1270"/>
      <c r="C10" s="1272"/>
      <c r="D10" s="1270"/>
      <c r="E10" s="1274"/>
      <c r="F10" s="1272"/>
      <c r="G10" s="1270"/>
      <c r="H10" s="1270"/>
      <c r="I10" s="1270"/>
      <c r="J10" s="1270"/>
      <c r="K10" s="1270"/>
      <c r="L10" s="1270"/>
      <c r="M10" s="1270"/>
      <c r="N10" s="1270"/>
    </row>
    <row r="11" spans="1:14" ht="15" customHeight="1" x14ac:dyDescent="0.25">
      <c r="A11" s="653">
        <v>1</v>
      </c>
      <c r="B11" s="1277">
        <v>2</v>
      </c>
      <c r="C11" s="1277"/>
      <c r="D11" s="666">
        <v>3</v>
      </c>
      <c r="E11" s="1277">
        <v>4</v>
      </c>
      <c r="F11" s="1277"/>
      <c r="G11" s="666">
        <v>5</v>
      </c>
      <c r="H11" s="1277">
        <v>6</v>
      </c>
      <c r="I11" s="1277"/>
      <c r="J11" s="666">
        <v>7</v>
      </c>
      <c r="K11" s="1277">
        <v>8</v>
      </c>
      <c r="L11" s="1277"/>
      <c r="M11" s="666">
        <v>9</v>
      </c>
      <c r="N11" s="667">
        <v>10</v>
      </c>
    </row>
    <row r="12" spans="1:14" ht="16.5" customHeight="1" x14ac:dyDescent="0.25">
      <c r="A12" s="1279" t="s">
        <v>259</v>
      </c>
      <c r="B12" s="1279"/>
      <c r="C12" s="1279"/>
      <c r="D12" s="654"/>
      <c r="E12" s="654"/>
      <c r="F12" s="654"/>
      <c r="G12" s="654"/>
      <c r="H12" s="654"/>
      <c r="I12" s="654"/>
      <c r="J12" s="654"/>
      <c r="K12" s="654"/>
      <c r="L12" s="654"/>
      <c r="M12" s="654"/>
      <c r="N12" s="654"/>
    </row>
    <row r="13" spans="1:14" ht="30" x14ac:dyDescent="0.25">
      <c r="A13" s="592">
        <v>1</v>
      </c>
      <c r="B13" s="644" t="s">
        <v>10</v>
      </c>
      <c r="C13" s="645" t="s">
        <v>11</v>
      </c>
      <c r="D13" s="592">
        <v>137401</v>
      </c>
      <c r="E13" s="592"/>
      <c r="F13" s="668">
        <v>800</v>
      </c>
      <c r="G13" s="668">
        <v>347.51</v>
      </c>
      <c r="H13" s="668">
        <f>I13-G13</f>
        <v>198.57000000000005</v>
      </c>
      <c r="I13" s="668">
        <v>546.08000000000004</v>
      </c>
      <c r="J13" s="668">
        <f>K13-I13</f>
        <v>-546.08000000000004</v>
      </c>
      <c r="K13" s="668"/>
      <c r="L13" s="668">
        <f>M13-K13</f>
        <v>0</v>
      </c>
      <c r="M13" s="668"/>
      <c r="N13" s="668"/>
    </row>
    <row r="14" spans="1:14" ht="18" x14ac:dyDescent="0.25">
      <c r="A14" s="592">
        <v>2</v>
      </c>
      <c r="B14" s="644" t="s">
        <v>12</v>
      </c>
      <c r="C14" s="645" t="s">
        <v>13</v>
      </c>
      <c r="D14" s="592">
        <v>338012</v>
      </c>
      <c r="E14" s="592"/>
      <c r="F14" s="668">
        <v>45</v>
      </c>
      <c r="G14" s="668">
        <v>7.15</v>
      </c>
      <c r="H14" s="668">
        <f t="shared" ref="H14:H77" si="0">I14-G14</f>
        <v>2.3399999999999981</v>
      </c>
      <c r="I14" s="668">
        <v>9.4899999999999984</v>
      </c>
      <c r="J14" s="668">
        <f t="shared" ref="J14:J77" si="1">K14-I14</f>
        <v>-9.4899999999999984</v>
      </c>
      <c r="K14" s="668"/>
      <c r="L14" s="668">
        <f t="shared" ref="L14:L77" si="2">M14-K14</f>
        <v>0</v>
      </c>
      <c r="M14" s="668"/>
      <c r="N14" s="668"/>
    </row>
    <row r="15" spans="1:14" ht="45" x14ac:dyDescent="0.25">
      <c r="A15" s="592">
        <v>3</v>
      </c>
      <c r="B15" s="643" t="s">
        <v>14</v>
      </c>
      <c r="C15" s="646" t="s">
        <v>15</v>
      </c>
      <c r="D15" s="592">
        <v>137402</v>
      </c>
      <c r="E15" s="592"/>
      <c r="F15" s="668">
        <v>4</v>
      </c>
      <c r="G15" s="668">
        <v>0</v>
      </c>
      <c r="H15" s="668">
        <f t="shared" si="0"/>
        <v>2.0499999999999998</v>
      </c>
      <c r="I15" s="668">
        <v>2.0499999999999998</v>
      </c>
      <c r="J15" s="668">
        <f t="shared" si="1"/>
        <v>-2.0499999999999998</v>
      </c>
      <c r="K15" s="668"/>
      <c r="L15" s="668">
        <f t="shared" si="2"/>
        <v>0</v>
      </c>
      <c r="M15" s="668"/>
      <c r="N15" s="668"/>
    </row>
    <row r="16" spans="1:14" ht="60" x14ac:dyDescent="0.25">
      <c r="A16" s="592">
        <v>4</v>
      </c>
      <c r="B16" s="643" t="s">
        <v>16</v>
      </c>
      <c r="C16" s="646" t="s">
        <v>566</v>
      </c>
      <c r="D16" s="592">
        <v>537403</v>
      </c>
      <c r="E16" s="592"/>
      <c r="F16" s="668">
        <v>5500</v>
      </c>
      <c r="G16" s="668">
        <v>2882.420000000001</v>
      </c>
      <c r="H16" s="668">
        <f t="shared" si="0"/>
        <v>1066.6799999999994</v>
      </c>
      <c r="I16" s="668">
        <v>3949.1000000000004</v>
      </c>
      <c r="J16" s="668">
        <f t="shared" si="1"/>
        <v>-3949.1000000000004</v>
      </c>
      <c r="K16" s="668"/>
      <c r="L16" s="668">
        <f t="shared" si="2"/>
        <v>0</v>
      </c>
      <c r="M16" s="668"/>
      <c r="N16" s="668"/>
    </row>
    <row r="17" spans="1:14" ht="60" x14ac:dyDescent="0.25">
      <c r="A17" s="592">
        <v>5</v>
      </c>
      <c r="B17" s="643" t="s">
        <v>17</v>
      </c>
      <c r="C17" s="645" t="s">
        <v>18</v>
      </c>
      <c r="D17" s="592">
        <v>137404</v>
      </c>
      <c r="E17" s="592"/>
      <c r="F17" s="668">
        <v>500</v>
      </c>
      <c r="G17" s="668">
        <v>206.60999999999999</v>
      </c>
      <c r="H17" s="668">
        <f t="shared" si="0"/>
        <v>71.400000000000006</v>
      </c>
      <c r="I17" s="668">
        <v>278.01</v>
      </c>
      <c r="J17" s="668">
        <f t="shared" si="1"/>
        <v>-278.01</v>
      </c>
      <c r="K17" s="668"/>
      <c r="L17" s="668">
        <f t="shared" si="2"/>
        <v>0</v>
      </c>
      <c r="M17" s="668"/>
      <c r="N17" s="668"/>
    </row>
    <row r="18" spans="1:14" ht="30" x14ac:dyDescent="0.25">
      <c r="A18" s="592">
        <v>6</v>
      </c>
      <c r="B18" s="643" t="s">
        <v>19</v>
      </c>
      <c r="C18" s="646" t="s">
        <v>192</v>
      </c>
      <c r="D18" s="592">
        <v>137405</v>
      </c>
      <c r="E18" s="592"/>
      <c r="F18" s="668">
        <v>600</v>
      </c>
      <c r="G18" s="668">
        <v>144</v>
      </c>
      <c r="H18" s="668">
        <f t="shared" si="0"/>
        <v>-144</v>
      </c>
      <c r="I18" s="668">
        <v>0</v>
      </c>
      <c r="J18" s="668">
        <f t="shared" si="1"/>
        <v>0</v>
      </c>
      <c r="K18" s="668"/>
      <c r="L18" s="668">
        <f t="shared" si="2"/>
        <v>0</v>
      </c>
      <c r="M18" s="668"/>
      <c r="N18" s="668"/>
    </row>
    <row r="19" spans="1:14" ht="30" x14ac:dyDescent="0.25">
      <c r="A19" s="592">
        <v>7</v>
      </c>
      <c r="B19" s="643" t="s">
        <v>20</v>
      </c>
      <c r="C19" s="645" t="s">
        <v>193</v>
      </c>
      <c r="D19" s="592"/>
      <c r="E19" s="592"/>
      <c r="F19" s="668">
        <v>25000</v>
      </c>
      <c r="G19" s="668">
        <v>9814.27</v>
      </c>
      <c r="H19" s="668">
        <f t="shared" si="0"/>
        <v>4841.8599999999969</v>
      </c>
      <c r="I19" s="668">
        <v>14656.129999999997</v>
      </c>
      <c r="J19" s="668">
        <f t="shared" si="1"/>
        <v>-14656.129999999997</v>
      </c>
      <c r="K19" s="668"/>
      <c r="L19" s="668">
        <f t="shared" si="2"/>
        <v>0</v>
      </c>
      <c r="M19" s="668"/>
      <c r="N19" s="668"/>
    </row>
    <row r="20" spans="1:14" ht="30" x14ac:dyDescent="0.25">
      <c r="A20" s="592">
        <v>8</v>
      </c>
      <c r="B20" s="643" t="s">
        <v>21</v>
      </c>
      <c r="C20" s="646" t="s">
        <v>22</v>
      </c>
      <c r="D20" s="592">
        <v>137406</v>
      </c>
      <c r="E20" s="592"/>
      <c r="F20" s="668">
        <v>300</v>
      </c>
      <c r="G20" s="668">
        <v>16.5</v>
      </c>
      <c r="H20" s="668">
        <f t="shared" si="0"/>
        <v>23.349999999999994</v>
      </c>
      <c r="I20" s="668">
        <v>39.849999999999994</v>
      </c>
      <c r="J20" s="668">
        <f t="shared" si="1"/>
        <v>-39.849999999999994</v>
      </c>
      <c r="K20" s="668"/>
      <c r="L20" s="668">
        <f t="shared" si="2"/>
        <v>0</v>
      </c>
      <c r="M20" s="668"/>
      <c r="N20" s="668"/>
    </row>
    <row r="21" spans="1:14" ht="30" x14ac:dyDescent="0.25">
      <c r="A21" s="592">
        <v>9</v>
      </c>
      <c r="B21" s="643" t="s">
        <v>23</v>
      </c>
      <c r="C21" s="646" t="s">
        <v>24</v>
      </c>
      <c r="D21" s="592">
        <v>137407</v>
      </c>
      <c r="E21" s="592"/>
      <c r="F21" s="668">
        <v>7</v>
      </c>
      <c r="G21" s="668">
        <v>0</v>
      </c>
      <c r="H21" s="668">
        <f t="shared" si="0"/>
        <v>0.93</v>
      </c>
      <c r="I21" s="668">
        <v>0.93</v>
      </c>
      <c r="J21" s="668">
        <f t="shared" si="1"/>
        <v>-0.93</v>
      </c>
      <c r="K21" s="668"/>
      <c r="L21" s="668">
        <f t="shared" si="2"/>
        <v>0</v>
      </c>
      <c r="M21" s="668"/>
      <c r="N21" s="668"/>
    </row>
    <row r="22" spans="1:14" ht="60" x14ac:dyDescent="0.25">
      <c r="A22" s="592">
        <v>10</v>
      </c>
      <c r="B22" s="643" t="s">
        <v>25</v>
      </c>
      <c r="C22" s="645" t="s">
        <v>194</v>
      </c>
      <c r="D22" s="592">
        <v>137409</v>
      </c>
      <c r="E22" s="592"/>
      <c r="F22" s="668">
        <v>405</v>
      </c>
      <c r="G22" s="668">
        <v>166.98</v>
      </c>
      <c r="H22" s="668">
        <f t="shared" si="0"/>
        <v>68.62</v>
      </c>
      <c r="I22" s="668">
        <v>235.6</v>
      </c>
      <c r="J22" s="668">
        <f t="shared" si="1"/>
        <v>-235.6</v>
      </c>
      <c r="K22" s="668"/>
      <c r="L22" s="668">
        <f t="shared" si="2"/>
        <v>0</v>
      </c>
      <c r="M22" s="668"/>
      <c r="N22" s="668"/>
    </row>
    <row r="23" spans="1:14" ht="45" x14ac:dyDescent="0.25">
      <c r="A23" s="592">
        <v>11</v>
      </c>
      <c r="B23" s="643" t="s">
        <v>26</v>
      </c>
      <c r="C23" s="646" t="s">
        <v>195</v>
      </c>
      <c r="D23" s="592">
        <v>137410</v>
      </c>
      <c r="E23" s="592"/>
      <c r="F23" s="668">
        <v>20</v>
      </c>
      <c r="G23" s="668">
        <v>0</v>
      </c>
      <c r="H23" s="668">
        <f t="shared" si="0"/>
        <v>12.95</v>
      </c>
      <c r="I23" s="668">
        <v>12.95</v>
      </c>
      <c r="J23" s="668">
        <f t="shared" si="1"/>
        <v>-12.95</v>
      </c>
      <c r="K23" s="668"/>
      <c r="L23" s="668">
        <f t="shared" si="2"/>
        <v>0</v>
      </c>
      <c r="M23" s="668"/>
      <c r="N23" s="668"/>
    </row>
    <row r="24" spans="1:14" ht="45" x14ac:dyDescent="0.25">
      <c r="A24" s="592">
        <v>12</v>
      </c>
      <c r="B24" s="643" t="s">
        <v>27</v>
      </c>
      <c r="C24" s="646" t="s">
        <v>196</v>
      </c>
      <c r="D24" s="592">
        <v>137411</v>
      </c>
      <c r="E24" s="592"/>
      <c r="F24" s="668">
        <v>85</v>
      </c>
      <c r="G24" s="668">
        <v>26.47</v>
      </c>
      <c r="H24" s="668">
        <f t="shared" si="0"/>
        <v>6.1299999999999955</v>
      </c>
      <c r="I24" s="668">
        <v>32.599999999999994</v>
      </c>
      <c r="J24" s="668">
        <f t="shared" si="1"/>
        <v>-32.599999999999994</v>
      </c>
      <c r="K24" s="668"/>
      <c r="L24" s="668">
        <f t="shared" si="2"/>
        <v>0</v>
      </c>
      <c r="M24" s="668"/>
      <c r="N24" s="668"/>
    </row>
    <row r="25" spans="1:14" ht="30" x14ac:dyDescent="0.25">
      <c r="A25" s="592">
        <v>13</v>
      </c>
      <c r="B25" s="647" t="s">
        <v>28</v>
      </c>
      <c r="C25" s="645" t="s">
        <v>29</v>
      </c>
      <c r="D25" s="592">
        <v>137412</v>
      </c>
      <c r="E25" s="592"/>
      <c r="F25" s="668">
        <v>775</v>
      </c>
      <c r="G25" s="668">
        <v>536.13</v>
      </c>
      <c r="H25" s="668">
        <f t="shared" si="0"/>
        <v>97.569999999999936</v>
      </c>
      <c r="I25" s="668">
        <v>633.69999999999993</v>
      </c>
      <c r="J25" s="668">
        <f t="shared" si="1"/>
        <v>-633.69999999999993</v>
      </c>
      <c r="K25" s="668"/>
      <c r="L25" s="668">
        <f t="shared" si="2"/>
        <v>0</v>
      </c>
      <c r="M25" s="668"/>
      <c r="N25" s="668"/>
    </row>
    <row r="26" spans="1:14" ht="30" x14ac:dyDescent="0.25">
      <c r="A26" s="592">
        <v>14</v>
      </c>
      <c r="B26" s="643" t="s">
        <v>30</v>
      </c>
      <c r="C26" s="646" t="s">
        <v>197</v>
      </c>
      <c r="D26" s="592">
        <v>137413</v>
      </c>
      <c r="E26" s="592"/>
      <c r="F26" s="668">
        <v>200</v>
      </c>
      <c r="G26" s="668">
        <v>25</v>
      </c>
      <c r="H26" s="668">
        <f t="shared" si="0"/>
        <v>0</v>
      </c>
      <c r="I26" s="668">
        <v>25</v>
      </c>
      <c r="J26" s="668">
        <f t="shared" si="1"/>
        <v>-25</v>
      </c>
      <c r="K26" s="668"/>
      <c r="L26" s="668">
        <f t="shared" si="2"/>
        <v>0</v>
      </c>
      <c r="M26" s="668"/>
      <c r="N26" s="668"/>
    </row>
    <row r="27" spans="1:14" ht="30" x14ac:dyDescent="0.25">
      <c r="A27" s="592">
        <v>15</v>
      </c>
      <c r="B27" s="643" t="s">
        <v>31</v>
      </c>
      <c r="C27" s="646" t="s">
        <v>198</v>
      </c>
      <c r="D27" s="592">
        <v>137414</v>
      </c>
      <c r="E27" s="592"/>
      <c r="F27" s="668">
        <v>2175</v>
      </c>
      <c r="G27" s="668">
        <v>0</v>
      </c>
      <c r="H27" s="668">
        <f t="shared" si="0"/>
        <v>554</v>
      </c>
      <c r="I27" s="668">
        <v>554</v>
      </c>
      <c r="J27" s="668">
        <f t="shared" si="1"/>
        <v>-554</v>
      </c>
      <c r="K27" s="668"/>
      <c r="L27" s="668">
        <f t="shared" si="2"/>
        <v>0</v>
      </c>
      <c r="M27" s="668"/>
      <c r="N27" s="668"/>
    </row>
    <row r="28" spans="1:14" ht="18" x14ac:dyDescent="0.25">
      <c r="A28" s="592">
        <v>16</v>
      </c>
      <c r="B28" s="643" t="s">
        <v>32</v>
      </c>
      <c r="C28" s="646" t="s">
        <v>199</v>
      </c>
      <c r="D28" s="592">
        <v>137415</v>
      </c>
      <c r="E28" s="592"/>
      <c r="F28" s="668">
        <v>1500</v>
      </c>
      <c r="G28" s="668">
        <v>765.9699999999998</v>
      </c>
      <c r="H28" s="668">
        <f t="shared" si="0"/>
        <v>236.06000000000017</v>
      </c>
      <c r="I28" s="668">
        <v>1002.03</v>
      </c>
      <c r="J28" s="668">
        <f t="shared" si="1"/>
        <v>-1002.03</v>
      </c>
      <c r="K28" s="668"/>
      <c r="L28" s="668">
        <f t="shared" si="2"/>
        <v>0</v>
      </c>
      <c r="M28" s="668"/>
      <c r="N28" s="668"/>
    </row>
    <row r="29" spans="1:14" ht="50.25" customHeight="1" x14ac:dyDescent="0.25">
      <c r="A29" s="592">
        <v>17</v>
      </c>
      <c r="B29" s="643" t="s">
        <v>33</v>
      </c>
      <c r="C29" s="646" t="s">
        <v>34</v>
      </c>
      <c r="D29" s="592">
        <v>137416</v>
      </c>
      <c r="E29" s="592"/>
      <c r="F29" s="668">
        <v>700</v>
      </c>
      <c r="G29" s="668">
        <v>251.99999999999997</v>
      </c>
      <c r="H29" s="668">
        <f t="shared" si="0"/>
        <v>137.65</v>
      </c>
      <c r="I29" s="668">
        <v>389.65</v>
      </c>
      <c r="J29" s="668">
        <f t="shared" si="1"/>
        <v>-389.65</v>
      </c>
      <c r="K29" s="668"/>
      <c r="L29" s="668">
        <f t="shared" si="2"/>
        <v>0</v>
      </c>
      <c r="M29" s="668"/>
      <c r="N29" s="668"/>
    </row>
    <row r="30" spans="1:14" ht="58.5" customHeight="1" x14ac:dyDescent="0.25">
      <c r="A30" s="592">
        <v>18</v>
      </c>
      <c r="B30" s="643" t="s">
        <v>35</v>
      </c>
      <c r="C30" s="646" t="s">
        <v>36</v>
      </c>
      <c r="D30" s="592">
        <v>137576</v>
      </c>
      <c r="E30" s="592"/>
      <c r="F30" s="668">
        <v>15</v>
      </c>
      <c r="G30" s="668">
        <v>0.09</v>
      </c>
      <c r="H30" s="668">
        <f t="shared" si="0"/>
        <v>3.8800000000000008</v>
      </c>
      <c r="I30" s="668">
        <v>3.9700000000000006</v>
      </c>
      <c r="J30" s="668">
        <f t="shared" si="1"/>
        <v>-3.9700000000000006</v>
      </c>
      <c r="K30" s="668"/>
      <c r="L30" s="668">
        <f t="shared" si="2"/>
        <v>0</v>
      </c>
      <c r="M30" s="668"/>
      <c r="N30" s="668"/>
    </row>
    <row r="31" spans="1:14" ht="30" x14ac:dyDescent="0.25">
      <c r="A31" s="592">
        <v>19</v>
      </c>
      <c r="B31" s="643" t="s">
        <v>37</v>
      </c>
      <c r="C31" s="645" t="s">
        <v>38</v>
      </c>
      <c r="D31" s="592">
        <v>167418</v>
      </c>
      <c r="E31" s="592"/>
      <c r="F31" s="668">
        <v>4425</v>
      </c>
      <c r="G31" s="668">
        <v>625.62</v>
      </c>
      <c r="H31" s="668">
        <f t="shared" si="0"/>
        <v>1416.6400000000003</v>
      </c>
      <c r="I31" s="668">
        <v>2042.2600000000002</v>
      </c>
      <c r="J31" s="668">
        <f t="shared" si="1"/>
        <v>-2042.2600000000002</v>
      </c>
      <c r="K31" s="668"/>
      <c r="L31" s="668">
        <f t="shared" si="2"/>
        <v>0</v>
      </c>
      <c r="M31" s="668"/>
      <c r="N31" s="668"/>
    </row>
    <row r="32" spans="1:14" ht="30" x14ac:dyDescent="0.25">
      <c r="A32" s="592">
        <v>20</v>
      </c>
      <c r="B32" s="643" t="s">
        <v>39</v>
      </c>
      <c r="C32" s="646" t="s">
        <v>40</v>
      </c>
      <c r="D32" s="592">
        <v>167419</v>
      </c>
      <c r="E32" s="592"/>
      <c r="F32" s="668">
        <v>10.5</v>
      </c>
      <c r="G32" s="668">
        <v>0</v>
      </c>
      <c r="H32" s="668">
        <f t="shared" si="0"/>
        <v>1.25</v>
      </c>
      <c r="I32" s="668">
        <v>1.25</v>
      </c>
      <c r="J32" s="668">
        <f t="shared" si="1"/>
        <v>-1.25</v>
      </c>
      <c r="K32" s="668"/>
      <c r="L32" s="668">
        <f t="shared" si="2"/>
        <v>0</v>
      </c>
      <c r="M32" s="668"/>
      <c r="N32" s="668"/>
    </row>
    <row r="33" spans="1:14" ht="30" x14ac:dyDescent="0.25">
      <c r="A33" s="592">
        <v>21</v>
      </c>
      <c r="B33" s="643" t="s">
        <v>41</v>
      </c>
      <c r="C33" s="646" t="s">
        <v>42</v>
      </c>
      <c r="D33" s="592">
        <v>167420</v>
      </c>
      <c r="E33" s="592"/>
      <c r="F33" s="668">
        <v>7.5</v>
      </c>
      <c r="G33" s="668">
        <v>0</v>
      </c>
      <c r="H33" s="668">
        <f t="shared" si="0"/>
        <v>0</v>
      </c>
      <c r="I33" s="668">
        <v>0</v>
      </c>
      <c r="J33" s="668">
        <f t="shared" si="1"/>
        <v>0</v>
      </c>
      <c r="K33" s="668"/>
      <c r="L33" s="668">
        <f t="shared" si="2"/>
        <v>0</v>
      </c>
      <c r="M33" s="668"/>
      <c r="N33" s="668"/>
    </row>
    <row r="34" spans="1:14" ht="30" x14ac:dyDescent="0.25">
      <c r="A34" s="592">
        <v>22</v>
      </c>
      <c r="B34" s="643" t="s">
        <v>43</v>
      </c>
      <c r="C34" s="645" t="s">
        <v>200</v>
      </c>
      <c r="D34" s="592">
        <v>167421</v>
      </c>
      <c r="E34" s="592"/>
      <c r="F34" s="668">
        <v>5</v>
      </c>
      <c r="G34" s="668">
        <v>0</v>
      </c>
      <c r="H34" s="668">
        <f t="shared" si="0"/>
        <v>0</v>
      </c>
      <c r="I34" s="668">
        <v>0</v>
      </c>
      <c r="J34" s="668">
        <f t="shared" si="1"/>
        <v>0</v>
      </c>
      <c r="K34" s="668"/>
      <c r="L34" s="668">
        <f t="shared" si="2"/>
        <v>0</v>
      </c>
      <c r="M34" s="668"/>
      <c r="N34" s="668"/>
    </row>
    <row r="35" spans="1:14" ht="45" x14ac:dyDescent="0.25">
      <c r="A35" s="592">
        <v>23</v>
      </c>
      <c r="B35" s="643" t="s">
        <v>132</v>
      </c>
      <c r="C35" s="646" t="s">
        <v>567</v>
      </c>
      <c r="D35" s="592">
        <v>137423</v>
      </c>
      <c r="E35" s="592"/>
      <c r="F35" s="668">
        <v>4296.8600000000006</v>
      </c>
      <c r="G35" s="668">
        <v>636.85000000000014</v>
      </c>
      <c r="H35" s="668">
        <f t="shared" si="0"/>
        <v>859.32999999999993</v>
      </c>
      <c r="I35" s="668">
        <v>1496.18</v>
      </c>
      <c r="J35" s="668">
        <f t="shared" si="1"/>
        <v>-1496.18</v>
      </c>
      <c r="K35" s="668"/>
      <c r="L35" s="668">
        <f t="shared" si="2"/>
        <v>0</v>
      </c>
      <c r="M35" s="668"/>
      <c r="N35" s="668"/>
    </row>
    <row r="36" spans="1:14" ht="30" x14ac:dyDescent="0.25">
      <c r="A36" s="592">
        <v>24</v>
      </c>
      <c r="B36" s="643" t="s">
        <v>44</v>
      </c>
      <c r="C36" s="645" t="s">
        <v>201</v>
      </c>
      <c r="D36" s="592">
        <v>137426</v>
      </c>
      <c r="E36" s="592"/>
      <c r="F36" s="668">
        <v>3234</v>
      </c>
      <c r="G36" s="668">
        <v>414.06999999999994</v>
      </c>
      <c r="H36" s="668">
        <f t="shared" si="0"/>
        <v>811.77</v>
      </c>
      <c r="I36" s="668">
        <v>1225.8399999999999</v>
      </c>
      <c r="J36" s="668">
        <f t="shared" si="1"/>
        <v>-1225.8399999999999</v>
      </c>
      <c r="K36" s="668"/>
      <c r="L36" s="668">
        <f t="shared" si="2"/>
        <v>0</v>
      </c>
      <c r="M36" s="668"/>
      <c r="N36" s="668"/>
    </row>
    <row r="37" spans="1:14" ht="30" x14ac:dyDescent="0.25">
      <c r="A37" s="592">
        <v>25</v>
      </c>
      <c r="B37" s="643" t="s">
        <v>45</v>
      </c>
      <c r="C37" s="645" t="s">
        <v>46</v>
      </c>
      <c r="D37" s="592">
        <v>137427</v>
      </c>
      <c r="E37" s="592"/>
      <c r="F37" s="668">
        <v>2035.32</v>
      </c>
      <c r="G37" s="668">
        <v>441.97999999999996</v>
      </c>
      <c r="H37" s="668">
        <f t="shared" si="0"/>
        <v>380.86999999999995</v>
      </c>
      <c r="I37" s="668">
        <v>822.84999999999991</v>
      </c>
      <c r="J37" s="668">
        <f t="shared" si="1"/>
        <v>-822.84999999999991</v>
      </c>
      <c r="K37" s="668"/>
      <c r="L37" s="668">
        <f t="shared" si="2"/>
        <v>0</v>
      </c>
      <c r="M37" s="668"/>
      <c r="N37" s="668"/>
    </row>
    <row r="38" spans="1:14" ht="30" x14ac:dyDescent="0.25">
      <c r="A38" s="592">
        <v>26</v>
      </c>
      <c r="B38" s="643" t="s">
        <v>47</v>
      </c>
      <c r="C38" s="646" t="s">
        <v>202</v>
      </c>
      <c r="D38" s="592">
        <v>137428</v>
      </c>
      <c r="E38" s="592"/>
      <c r="F38" s="668">
        <v>18</v>
      </c>
      <c r="G38" s="668">
        <v>0</v>
      </c>
      <c r="H38" s="668">
        <f t="shared" si="0"/>
        <v>1.3399999999999999</v>
      </c>
      <c r="I38" s="668">
        <v>1.3399999999999999</v>
      </c>
      <c r="J38" s="668">
        <f t="shared" si="1"/>
        <v>-1.3399999999999999</v>
      </c>
      <c r="K38" s="668"/>
      <c r="L38" s="668">
        <f t="shared" si="2"/>
        <v>0</v>
      </c>
      <c r="M38" s="668"/>
      <c r="N38" s="668"/>
    </row>
    <row r="39" spans="1:14" ht="27.75" customHeight="1" x14ac:dyDescent="0.25">
      <c r="A39" s="592">
        <v>27</v>
      </c>
      <c r="B39" s="643" t="s">
        <v>48</v>
      </c>
      <c r="C39" s="646" t="s">
        <v>49</v>
      </c>
      <c r="D39" s="592">
        <v>137429</v>
      </c>
      <c r="E39" s="592"/>
      <c r="F39" s="668">
        <v>13.5</v>
      </c>
      <c r="G39" s="668">
        <v>0</v>
      </c>
      <c r="H39" s="668">
        <f t="shared" si="0"/>
        <v>0</v>
      </c>
      <c r="I39" s="668">
        <v>0</v>
      </c>
      <c r="J39" s="668">
        <f t="shared" si="1"/>
        <v>0</v>
      </c>
      <c r="K39" s="668"/>
      <c r="L39" s="668">
        <f t="shared" si="2"/>
        <v>0</v>
      </c>
      <c r="M39" s="668"/>
      <c r="N39" s="668"/>
    </row>
    <row r="40" spans="1:14" ht="30" x14ac:dyDescent="0.25">
      <c r="A40" s="592">
        <v>28</v>
      </c>
      <c r="B40" s="643" t="s">
        <v>50</v>
      </c>
      <c r="C40" s="645" t="s">
        <v>203</v>
      </c>
      <c r="D40" s="592">
        <v>537433</v>
      </c>
      <c r="E40" s="592"/>
      <c r="F40" s="668">
        <v>2062</v>
      </c>
      <c r="G40" s="668">
        <v>303.31</v>
      </c>
      <c r="H40" s="668">
        <f t="shared" si="0"/>
        <v>466.48999999999995</v>
      </c>
      <c r="I40" s="668">
        <v>769.8</v>
      </c>
      <c r="J40" s="668">
        <f t="shared" si="1"/>
        <v>-769.8</v>
      </c>
      <c r="K40" s="668"/>
      <c r="L40" s="668">
        <f t="shared" si="2"/>
        <v>0</v>
      </c>
      <c r="M40" s="668"/>
      <c r="N40" s="668"/>
    </row>
    <row r="41" spans="1:14" ht="18" x14ac:dyDescent="0.25">
      <c r="A41" s="592">
        <v>29</v>
      </c>
      <c r="B41" s="643" t="s">
        <v>264</v>
      </c>
      <c r="C41" s="646" t="s">
        <v>204</v>
      </c>
      <c r="D41" s="592"/>
      <c r="E41" s="592"/>
      <c r="F41" s="668">
        <v>132</v>
      </c>
      <c r="G41" s="668">
        <v>5.6</v>
      </c>
      <c r="H41" s="668">
        <f t="shared" si="0"/>
        <v>3.4000000000000004</v>
      </c>
      <c r="I41" s="668">
        <v>9</v>
      </c>
      <c r="J41" s="668">
        <f t="shared" si="1"/>
        <v>-9</v>
      </c>
      <c r="K41" s="668"/>
      <c r="L41" s="668">
        <f t="shared" si="2"/>
        <v>0</v>
      </c>
      <c r="M41" s="668"/>
      <c r="N41" s="668"/>
    </row>
    <row r="42" spans="1:14" ht="30" x14ac:dyDescent="0.25">
      <c r="A42" s="592">
        <v>30</v>
      </c>
      <c r="B42" s="643" t="s">
        <v>265</v>
      </c>
      <c r="C42" s="646" t="s">
        <v>53</v>
      </c>
      <c r="D42" s="592"/>
      <c r="E42" s="592"/>
      <c r="F42" s="668">
        <v>60</v>
      </c>
      <c r="G42" s="668">
        <v>4.74</v>
      </c>
      <c r="H42" s="668">
        <f t="shared" si="0"/>
        <v>0.26999999999999957</v>
      </c>
      <c r="I42" s="668">
        <v>5.01</v>
      </c>
      <c r="J42" s="668">
        <f t="shared" si="1"/>
        <v>-5.01</v>
      </c>
      <c r="K42" s="668"/>
      <c r="L42" s="668">
        <f t="shared" si="2"/>
        <v>0</v>
      </c>
      <c r="M42" s="668"/>
      <c r="N42" s="668"/>
    </row>
    <row r="43" spans="1:14" ht="30" x14ac:dyDescent="0.25">
      <c r="A43" s="592">
        <v>31</v>
      </c>
      <c r="B43" s="643" t="s">
        <v>266</v>
      </c>
      <c r="C43" s="646" t="s">
        <v>205</v>
      </c>
      <c r="D43" s="592"/>
      <c r="E43" s="592"/>
      <c r="F43" s="668">
        <v>15</v>
      </c>
      <c r="G43" s="668">
        <v>0</v>
      </c>
      <c r="H43" s="668">
        <f t="shared" si="0"/>
        <v>0</v>
      </c>
      <c r="I43" s="668">
        <v>0</v>
      </c>
      <c r="J43" s="668">
        <f t="shared" si="1"/>
        <v>0</v>
      </c>
      <c r="K43" s="668"/>
      <c r="L43" s="668">
        <f t="shared" si="2"/>
        <v>0</v>
      </c>
      <c r="M43" s="668"/>
      <c r="N43" s="668"/>
    </row>
    <row r="44" spans="1:14" ht="30" x14ac:dyDescent="0.25">
      <c r="A44" s="592">
        <v>32</v>
      </c>
      <c r="B44" s="643" t="s">
        <v>267</v>
      </c>
      <c r="C44" s="646" t="s">
        <v>206</v>
      </c>
      <c r="D44" s="592"/>
      <c r="E44" s="592"/>
      <c r="F44" s="668">
        <v>30</v>
      </c>
      <c r="G44" s="668">
        <v>1.88</v>
      </c>
      <c r="H44" s="668">
        <f t="shared" si="0"/>
        <v>5.65</v>
      </c>
      <c r="I44" s="668">
        <v>7.53</v>
      </c>
      <c r="J44" s="668">
        <f t="shared" si="1"/>
        <v>-7.53</v>
      </c>
      <c r="K44" s="668"/>
      <c r="L44" s="668">
        <f t="shared" si="2"/>
        <v>0</v>
      </c>
      <c r="M44" s="668"/>
      <c r="N44" s="668"/>
    </row>
    <row r="45" spans="1:14" ht="18" x14ac:dyDescent="0.25">
      <c r="A45" s="592"/>
      <c r="B45" s="643" t="s">
        <v>557</v>
      </c>
      <c r="C45" s="646" t="s">
        <v>561</v>
      </c>
      <c r="D45" s="592"/>
      <c r="E45" s="592"/>
      <c r="F45" s="668">
        <v>175</v>
      </c>
      <c r="G45" s="668">
        <v>0</v>
      </c>
      <c r="H45" s="668">
        <f t="shared" si="0"/>
        <v>0</v>
      </c>
      <c r="I45" s="668">
        <v>0</v>
      </c>
      <c r="J45" s="668">
        <f t="shared" si="1"/>
        <v>0</v>
      </c>
      <c r="K45" s="668"/>
      <c r="L45" s="668">
        <f t="shared" si="2"/>
        <v>0</v>
      </c>
      <c r="M45" s="668"/>
      <c r="N45" s="668"/>
    </row>
    <row r="46" spans="1:14" ht="18" x14ac:dyDescent="0.25">
      <c r="A46" s="2034" t="s">
        <v>56</v>
      </c>
      <c r="B46" s="2034"/>
      <c r="C46" s="2034"/>
      <c r="D46" s="592"/>
      <c r="E46" s="592"/>
      <c r="F46" s="668">
        <f t="shared" ref="F46:M46" si="3">SUM(F13:F45)</f>
        <v>55150.68</v>
      </c>
      <c r="G46" s="668">
        <f t="shared" si="3"/>
        <v>17625.150000000001</v>
      </c>
      <c r="H46" s="668">
        <f t="shared" si="3"/>
        <v>11127.049999999997</v>
      </c>
      <c r="I46" s="668">
        <f t="shared" si="3"/>
        <v>28752.19999999999</v>
      </c>
      <c r="J46" s="668">
        <f t="shared" si="3"/>
        <v>-28752.19999999999</v>
      </c>
      <c r="K46" s="668">
        <f t="shared" si="3"/>
        <v>0</v>
      </c>
      <c r="L46" s="668">
        <f t="shared" si="3"/>
        <v>0</v>
      </c>
      <c r="M46" s="668">
        <f t="shared" si="3"/>
        <v>0</v>
      </c>
      <c r="N46" s="668"/>
    </row>
    <row r="47" spans="1:14" ht="18" x14ac:dyDescent="0.25">
      <c r="A47" s="2035" t="s">
        <v>260</v>
      </c>
      <c r="B47" s="2035"/>
      <c r="C47" s="2035"/>
      <c r="D47" s="592"/>
      <c r="E47" s="592"/>
      <c r="F47" s="668"/>
      <c r="G47" s="668"/>
      <c r="H47" s="668"/>
      <c r="I47" s="668"/>
      <c r="J47" s="668"/>
      <c r="K47" s="668"/>
      <c r="L47" s="668"/>
      <c r="M47" s="668"/>
      <c r="N47" s="668"/>
    </row>
    <row r="48" spans="1:14" ht="27.75" customHeight="1" x14ac:dyDescent="0.25">
      <c r="A48" s="592">
        <v>33</v>
      </c>
      <c r="B48" s="643" t="s">
        <v>57</v>
      </c>
      <c r="C48" s="646" t="s">
        <v>207</v>
      </c>
      <c r="D48" s="592">
        <v>177430</v>
      </c>
      <c r="E48" s="592"/>
      <c r="F48" s="668">
        <v>1000</v>
      </c>
      <c r="G48" s="668">
        <v>0</v>
      </c>
      <c r="H48" s="668">
        <f t="shared" si="0"/>
        <v>250</v>
      </c>
      <c r="I48" s="668">
        <v>250</v>
      </c>
      <c r="J48" s="668">
        <f t="shared" si="1"/>
        <v>-250</v>
      </c>
      <c r="K48" s="668"/>
      <c r="L48" s="668">
        <f t="shared" si="2"/>
        <v>0</v>
      </c>
      <c r="M48" s="668"/>
      <c r="N48" s="668"/>
    </row>
    <row r="49" spans="1:14" ht="18" x14ac:dyDescent="0.25">
      <c r="A49" s="592">
        <v>34</v>
      </c>
      <c r="B49" s="643" t="s">
        <v>57</v>
      </c>
      <c r="C49" s="646" t="s">
        <v>58</v>
      </c>
      <c r="D49" s="592"/>
      <c r="E49" s="592"/>
      <c r="F49" s="668">
        <v>1000</v>
      </c>
      <c r="G49" s="668">
        <v>0</v>
      </c>
      <c r="H49" s="668">
        <f t="shared" si="0"/>
        <v>0</v>
      </c>
      <c r="I49" s="668">
        <v>0</v>
      </c>
      <c r="J49" s="668">
        <f t="shared" si="1"/>
        <v>0</v>
      </c>
      <c r="K49" s="668"/>
      <c r="L49" s="668">
        <f t="shared" si="2"/>
        <v>0</v>
      </c>
      <c r="M49" s="668"/>
      <c r="N49" s="668"/>
    </row>
    <row r="50" spans="1:14" ht="46.5" x14ac:dyDescent="0.25">
      <c r="A50" s="592">
        <v>35</v>
      </c>
      <c r="B50" s="643" t="s">
        <v>59</v>
      </c>
      <c r="C50" s="646" t="s">
        <v>571</v>
      </c>
      <c r="D50" s="592">
        <v>137431</v>
      </c>
      <c r="E50" s="592"/>
      <c r="F50" s="668">
        <v>97.2</v>
      </c>
      <c r="G50" s="668">
        <v>10.25</v>
      </c>
      <c r="H50" s="668">
        <f t="shared" si="0"/>
        <v>22.799999999999997</v>
      </c>
      <c r="I50" s="668">
        <v>33.049999999999997</v>
      </c>
      <c r="J50" s="668">
        <f t="shared" si="1"/>
        <v>-33.049999999999997</v>
      </c>
      <c r="K50" s="668"/>
      <c r="L50" s="668">
        <f t="shared" si="2"/>
        <v>0</v>
      </c>
      <c r="M50" s="668"/>
      <c r="N50" s="668"/>
    </row>
    <row r="51" spans="1:14" ht="33" customHeight="1" x14ac:dyDescent="0.25">
      <c r="A51" s="592">
        <v>36</v>
      </c>
      <c r="B51" s="643" t="s">
        <v>62</v>
      </c>
      <c r="C51" s="646" t="s">
        <v>572</v>
      </c>
      <c r="D51" s="592">
        <v>167431</v>
      </c>
      <c r="E51" s="592"/>
      <c r="F51" s="668">
        <v>0.5</v>
      </c>
      <c r="G51" s="668">
        <v>0</v>
      </c>
      <c r="H51" s="668">
        <f t="shared" si="0"/>
        <v>0</v>
      </c>
      <c r="I51" s="668">
        <v>0</v>
      </c>
      <c r="J51" s="668">
        <f t="shared" si="1"/>
        <v>0</v>
      </c>
      <c r="K51" s="668"/>
      <c r="L51" s="668">
        <f t="shared" si="2"/>
        <v>0</v>
      </c>
      <c r="M51" s="668"/>
      <c r="N51" s="668"/>
    </row>
    <row r="52" spans="1:14" ht="41.25" customHeight="1" x14ac:dyDescent="0.25">
      <c r="A52" s="592">
        <v>37</v>
      </c>
      <c r="B52" s="643" t="s">
        <v>60</v>
      </c>
      <c r="C52" s="646" t="s">
        <v>573</v>
      </c>
      <c r="D52" s="592">
        <v>168015</v>
      </c>
      <c r="E52" s="592"/>
      <c r="F52" s="668">
        <v>8.5</v>
      </c>
      <c r="G52" s="668">
        <v>0</v>
      </c>
      <c r="H52" s="668">
        <f t="shared" si="0"/>
        <v>6</v>
      </c>
      <c r="I52" s="668">
        <v>6</v>
      </c>
      <c r="J52" s="668">
        <f t="shared" si="1"/>
        <v>-6</v>
      </c>
      <c r="K52" s="668"/>
      <c r="L52" s="668">
        <f t="shared" si="2"/>
        <v>0</v>
      </c>
      <c r="M52" s="668"/>
      <c r="N52" s="668"/>
    </row>
    <row r="53" spans="1:14" ht="47.25" x14ac:dyDescent="0.25">
      <c r="A53" s="592">
        <v>38</v>
      </c>
      <c r="B53" s="643" t="s">
        <v>61</v>
      </c>
      <c r="C53" s="646" t="s">
        <v>574</v>
      </c>
      <c r="D53" s="592">
        <v>168014</v>
      </c>
      <c r="E53" s="592"/>
      <c r="F53" s="668">
        <v>2.8</v>
      </c>
      <c r="G53" s="668">
        <v>0</v>
      </c>
      <c r="H53" s="668">
        <f t="shared" si="0"/>
        <v>2.5</v>
      </c>
      <c r="I53" s="668">
        <v>2.5</v>
      </c>
      <c r="J53" s="668">
        <f t="shared" si="1"/>
        <v>-2.5</v>
      </c>
      <c r="K53" s="668"/>
      <c r="L53" s="668">
        <f t="shared" si="2"/>
        <v>0</v>
      </c>
      <c r="M53" s="668"/>
      <c r="N53" s="668"/>
    </row>
    <row r="54" spans="1:14" ht="18" x14ac:dyDescent="0.25">
      <c r="A54" s="592">
        <v>39</v>
      </c>
      <c r="B54" s="643" t="s">
        <v>63</v>
      </c>
      <c r="C54" s="646" t="s">
        <v>64</v>
      </c>
      <c r="D54" s="592">
        <v>137432</v>
      </c>
      <c r="E54" s="592"/>
      <c r="F54" s="668">
        <v>25</v>
      </c>
      <c r="G54" s="668">
        <v>8.6999999999999993</v>
      </c>
      <c r="H54" s="668">
        <f t="shared" si="0"/>
        <v>10.420000000000002</v>
      </c>
      <c r="I54" s="668">
        <v>19.12</v>
      </c>
      <c r="J54" s="668">
        <f t="shared" si="1"/>
        <v>-19.12</v>
      </c>
      <c r="K54" s="668"/>
      <c r="L54" s="668">
        <f t="shared" si="2"/>
        <v>0</v>
      </c>
      <c r="M54" s="668"/>
      <c r="N54" s="668"/>
    </row>
    <row r="55" spans="1:14" ht="45.75" x14ac:dyDescent="0.25">
      <c r="A55" s="592">
        <v>40</v>
      </c>
      <c r="B55" s="643" t="s">
        <v>65</v>
      </c>
      <c r="C55" s="646" t="s">
        <v>575</v>
      </c>
      <c r="D55" s="592">
        <v>537433</v>
      </c>
      <c r="E55" s="592"/>
      <c r="F55" s="668">
        <v>5</v>
      </c>
      <c r="G55" s="668">
        <v>99.99</v>
      </c>
      <c r="H55" s="668">
        <f t="shared" si="0"/>
        <v>-99.99</v>
      </c>
      <c r="I55" s="668">
        <v>0</v>
      </c>
      <c r="J55" s="668">
        <f t="shared" si="1"/>
        <v>0</v>
      </c>
      <c r="K55" s="668"/>
      <c r="L55" s="668">
        <f t="shared" si="2"/>
        <v>0</v>
      </c>
      <c r="M55" s="668"/>
      <c r="N55" s="668"/>
    </row>
    <row r="56" spans="1:14" ht="18" x14ac:dyDescent="0.25">
      <c r="A56" s="592">
        <v>41</v>
      </c>
      <c r="B56" s="643" t="s">
        <v>66</v>
      </c>
      <c r="C56" s="646" t="s">
        <v>208</v>
      </c>
      <c r="D56" s="592"/>
      <c r="E56" s="592"/>
      <c r="F56" s="668">
        <v>2649.99</v>
      </c>
      <c r="G56" s="668">
        <v>146.79999999999998</v>
      </c>
      <c r="H56" s="668">
        <f t="shared" si="0"/>
        <v>687.83</v>
      </c>
      <c r="I56" s="668">
        <v>834.63</v>
      </c>
      <c r="J56" s="668">
        <f t="shared" si="1"/>
        <v>-834.63</v>
      </c>
      <c r="K56" s="668"/>
      <c r="L56" s="668">
        <f t="shared" si="2"/>
        <v>0</v>
      </c>
      <c r="M56" s="668"/>
      <c r="N56" s="668"/>
    </row>
    <row r="57" spans="1:14" ht="30.75" x14ac:dyDescent="0.25">
      <c r="A57" s="592">
        <v>42</v>
      </c>
      <c r="B57" s="643" t="s">
        <v>67</v>
      </c>
      <c r="C57" s="646" t="s">
        <v>576</v>
      </c>
      <c r="D57" s="592">
        <v>137435</v>
      </c>
      <c r="E57" s="592"/>
      <c r="F57" s="668">
        <v>2</v>
      </c>
      <c r="G57" s="668">
        <v>0</v>
      </c>
      <c r="H57" s="668">
        <f t="shared" si="0"/>
        <v>0</v>
      </c>
      <c r="I57" s="668">
        <v>0</v>
      </c>
      <c r="J57" s="668">
        <f t="shared" si="1"/>
        <v>0</v>
      </c>
      <c r="K57" s="668"/>
      <c r="L57" s="668">
        <f t="shared" si="2"/>
        <v>0</v>
      </c>
      <c r="M57" s="668"/>
      <c r="N57" s="668"/>
    </row>
    <row r="58" spans="1:14" ht="45.75" x14ac:dyDescent="0.25">
      <c r="A58" s="592">
        <v>43</v>
      </c>
      <c r="B58" s="643" t="s">
        <v>68</v>
      </c>
      <c r="C58" s="646" t="s">
        <v>577</v>
      </c>
      <c r="D58" s="592">
        <v>138020</v>
      </c>
      <c r="E58" s="592"/>
      <c r="F58" s="668">
        <v>25</v>
      </c>
      <c r="G58" s="668">
        <v>0</v>
      </c>
      <c r="H58" s="668">
        <f t="shared" si="0"/>
        <v>0</v>
      </c>
      <c r="I58" s="668">
        <v>0</v>
      </c>
      <c r="J58" s="668">
        <f t="shared" si="1"/>
        <v>0</v>
      </c>
      <c r="K58" s="668"/>
      <c r="L58" s="668">
        <f t="shared" si="2"/>
        <v>0</v>
      </c>
      <c r="M58" s="668"/>
      <c r="N58" s="668"/>
    </row>
    <row r="59" spans="1:14" ht="30" x14ac:dyDescent="0.25">
      <c r="A59" s="592">
        <v>44</v>
      </c>
      <c r="B59" s="643" t="s">
        <v>69</v>
      </c>
      <c r="C59" s="646" t="s">
        <v>70</v>
      </c>
      <c r="D59" s="592">
        <v>137437</v>
      </c>
      <c r="E59" s="592"/>
      <c r="F59" s="668">
        <v>25</v>
      </c>
      <c r="G59" s="668">
        <v>0</v>
      </c>
      <c r="H59" s="668">
        <f t="shared" si="0"/>
        <v>0</v>
      </c>
      <c r="I59" s="668">
        <v>0</v>
      </c>
      <c r="J59" s="668">
        <f t="shared" si="1"/>
        <v>0</v>
      </c>
      <c r="K59" s="668"/>
      <c r="L59" s="668">
        <f t="shared" si="2"/>
        <v>0</v>
      </c>
      <c r="M59" s="668"/>
      <c r="N59" s="668"/>
    </row>
    <row r="60" spans="1:14" ht="18" x14ac:dyDescent="0.25">
      <c r="A60" s="592">
        <v>45</v>
      </c>
      <c r="B60" s="643" t="s">
        <v>71</v>
      </c>
      <c r="C60" s="646" t="s">
        <v>209</v>
      </c>
      <c r="D60" s="592">
        <v>137438</v>
      </c>
      <c r="E60" s="592"/>
      <c r="F60" s="668">
        <v>3</v>
      </c>
      <c r="G60" s="668">
        <v>0</v>
      </c>
      <c r="H60" s="668">
        <f t="shared" si="0"/>
        <v>0</v>
      </c>
      <c r="I60" s="668">
        <v>0</v>
      </c>
      <c r="J60" s="668">
        <f t="shared" si="1"/>
        <v>0</v>
      </c>
      <c r="K60" s="668"/>
      <c r="L60" s="668">
        <f t="shared" si="2"/>
        <v>0</v>
      </c>
      <c r="M60" s="668"/>
      <c r="N60" s="668"/>
    </row>
    <row r="61" spans="1:14" ht="39.75" customHeight="1" x14ac:dyDescent="0.25">
      <c r="A61" s="592">
        <v>46</v>
      </c>
      <c r="B61" s="643" t="s">
        <v>72</v>
      </c>
      <c r="C61" s="646" t="s">
        <v>73</v>
      </c>
      <c r="D61" s="592">
        <v>167439</v>
      </c>
      <c r="E61" s="592"/>
      <c r="F61" s="668">
        <v>624</v>
      </c>
      <c r="G61" s="668">
        <v>0</v>
      </c>
      <c r="H61" s="668">
        <f t="shared" si="0"/>
        <v>300</v>
      </c>
      <c r="I61" s="668">
        <v>300</v>
      </c>
      <c r="J61" s="668">
        <f t="shared" si="1"/>
        <v>-300</v>
      </c>
      <c r="K61" s="668"/>
      <c r="L61" s="668">
        <f t="shared" si="2"/>
        <v>0</v>
      </c>
      <c r="M61" s="668"/>
      <c r="N61" s="668"/>
    </row>
    <row r="62" spans="1:14" ht="30" x14ac:dyDescent="0.25">
      <c r="A62" s="592">
        <v>47</v>
      </c>
      <c r="B62" s="643" t="s">
        <v>74</v>
      </c>
      <c r="C62" s="646" t="s">
        <v>75</v>
      </c>
      <c r="D62" s="592">
        <v>168021</v>
      </c>
      <c r="E62" s="592"/>
      <c r="F62" s="668">
        <v>125</v>
      </c>
      <c r="G62" s="668">
        <v>0</v>
      </c>
      <c r="H62" s="668">
        <f t="shared" si="0"/>
        <v>0</v>
      </c>
      <c r="I62" s="668">
        <v>0</v>
      </c>
      <c r="J62" s="668">
        <f t="shared" si="1"/>
        <v>0</v>
      </c>
      <c r="K62" s="668"/>
      <c r="L62" s="668">
        <f t="shared" si="2"/>
        <v>0</v>
      </c>
      <c r="M62" s="668"/>
      <c r="N62" s="668"/>
    </row>
    <row r="63" spans="1:14" ht="30" x14ac:dyDescent="0.25">
      <c r="A63" s="592">
        <v>48</v>
      </c>
      <c r="B63" s="643" t="s">
        <v>76</v>
      </c>
      <c r="C63" s="646" t="s">
        <v>191</v>
      </c>
      <c r="D63" s="592">
        <v>167440</v>
      </c>
      <c r="E63" s="592"/>
      <c r="F63" s="668">
        <v>225</v>
      </c>
      <c r="G63" s="668">
        <v>0</v>
      </c>
      <c r="H63" s="668">
        <f t="shared" si="0"/>
        <v>40</v>
      </c>
      <c r="I63" s="668">
        <v>40</v>
      </c>
      <c r="J63" s="668">
        <f t="shared" si="1"/>
        <v>-40</v>
      </c>
      <c r="K63" s="668"/>
      <c r="L63" s="668">
        <f t="shared" si="2"/>
        <v>0</v>
      </c>
      <c r="M63" s="668"/>
      <c r="N63" s="668"/>
    </row>
    <row r="64" spans="1:14" ht="30" customHeight="1" x14ac:dyDescent="0.25">
      <c r="A64" s="592">
        <v>49</v>
      </c>
      <c r="B64" s="643" t="s">
        <v>77</v>
      </c>
      <c r="C64" s="646" t="s">
        <v>78</v>
      </c>
      <c r="D64" s="592">
        <v>167441</v>
      </c>
      <c r="E64" s="592"/>
      <c r="F64" s="668">
        <v>136</v>
      </c>
      <c r="G64" s="668">
        <v>0</v>
      </c>
      <c r="H64" s="668">
        <f t="shared" si="0"/>
        <v>0</v>
      </c>
      <c r="I64" s="668">
        <v>0</v>
      </c>
      <c r="J64" s="668">
        <f t="shared" si="1"/>
        <v>0</v>
      </c>
      <c r="K64" s="668"/>
      <c r="L64" s="668">
        <f t="shared" si="2"/>
        <v>0</v>
      </c>
      <c r="M64" s="668"/>
      <c r="N64" s="668"/>
    </row>
    <row r="65" spans="1:14" ht="23.25" customHeight="1" x14ac:dyDescent="0.25">
      <c r="A65" s="592">
        <v>50</v>
      </c>
      <c r="B65" s="643" t="s">
        <v>79</v>
      </c>
      <c r="C65" s="646" t="s">
        <v>578</v>
      </c>
      <c r="D65" s="592">
        <v>168022</v>
      </c>
      <c r="E65" s="592"/>
      <c r="F65" s="668">
        <v>0</v>
      </c>
      <c r="G65" s="668">
        <v>0</v>
      </c>
      <c r="H65" s="668">
        <f t="shared" si="0"/>
        <v>0</v>
      </c>
      <c r="I65" s="668">
        <v>0</v>
      </c>
      <c r="J65" s="668">
        <f t="shared" si="1"/>
        <v>0</v>
      </c>
      <c r="K65" s="668"/>
      <c r="L65" s="668">
        <f t="shared" si="2"/>
        <v>0</v>
      </c>
      <c r="M65" s="668"/>
      <c r="N65" s="668"/>
    </row>
    <row r="66" spans="1:14" ht="15" customHeight="1" x14ac:dyDescent="0.25">
      <c r="A66" s="592">
        <v>51</v>
      </c>
      <c r="B66" s="643" t="s">
        <v>80</v>
      </c>
      <c r="C66" s="646" t="s">
        <v>81</v>
      </c>
      <c r="D66" s="592">
        <v>137442</v>
      </c>
      <c r="E66" s="592"/>
      <c r="F66" s="668">
        <v>12</v>
      </c>
      <c r="G66" s="668">
        <v>0</v>
      </c>
      <c r="H66" s="668">
        <f t="shared" si="0"/>
        <v>0.45</v>
      </c>
      <c r="I66" s="668">
        <v>0.45</v>
      </c>
      <c r="J66" s="668">
        <f t="shared" si="1"/>
        <v>-0.45</v>
      </c>
      <c r="K66" s="668"/>
      <c r="L66" s="668">
        <f t="shared" si="2"/>
        <v>0</v>
      </c>
      <c r="M66" s="668"/>
      <c r="N66" s="668"/>
    </row>
    <row r="67" spans="1:14" ht="25.5" customHeight="1" x14ac:dyDescent="0.25">
      <c r="A67" s="592">
        <v>52</v>
      </c>
      <c r="B67" s="643" t="s">
        <v>82</v>
      </c>
      <c r="C67" s="646" t="s">
        <v>579</v>
      </c>
      <c r="D67" s="592"/>
      <c r="E67" s="592"/>
      <c r="F67" s="668">
        <v>0</v>
      </c>
      <c r="G67" s="668">
        <v>0</v>
      </c>
      <c r="H67" s="668">
        <f t="shared" si="0"/>
        <v>0</v>
      </c>
      <c r="I67" s="668">
        <v>0</v>
      </c>
      <c r="J67" s="668">
        <f t="shared" si="1"/>
        <v>0</v>
      </c>
      <c r="K67" s="668"/>
      <c r="L67" s="668">
        <f t="shared" si="2"/>
        <v>0</v>
      </c>
      <c r="M67" s="668"/>
      <c r="N67" s="668"/>
    </row>
    <row r="68" spans="1:14" ht="30" customHeight="1" x14ac:dyDescent="0.25">
      <c r="A68" s="592">
        <v>53</v>
      </c>
      <c r="B68" s="643" t="s">
        <v>83</v>
      </c>
      <c r="C68" s="646" t="s">
        <v>190</v>
      </c>
      <c r="D68" s="592">
        <v>137443</v>
      </c>
      <c r="E68" s="592"/>
      <c r="F68" s="668">
        <v>10</v>
      </c>
      <c r="G68" s="668">
        <v>0</v>
      </c>
      <c r="H68" s="668">
        <f t="shared" si="0"/>
        <v>0</v>
      </c>
      <c r="I68" s="668">
        <v>0</v>
      </c>
      <c r="J68" s="668">
        <f t="shared" si="1"/>
        <v>0</v>
      </c>
      <c r="K68" s="668"/>
      <c r="L68" s="668">
        <f t="shared" si="2"/>
        <v>0</v>
      </c>
      <c r="M68" s="668"/>
      <c r="N68" s="668"/>
    </row>
    <row r="69" spans="1:14" ht="18" x14ac:dyDescent="0.25">
      <c r="A69" s="592">
        <v>54</v>
      </c>
      <c r="B69" s="643" t="s">
        <v>84</v>
      </c>
      <c r="C69" s="646" t="s">
        <v>85</v>
      </c>
      <c r="D69" s="592">
        <v>177444</v>
      </c>
      <c r="E69" s="592"/>
      <c r="F69" s="668">
        <v>1</v>
      </c>
      <c r="G69" s="668">
        <v>0</v>
      </c>
      <c r="H69" s="668">
        <f t="shared" si="0"/>
        <v>0</v>
      </c>
      <c r="I69" s="668">
        <v>0</v>
      </c>
      <c r="J69" s="668">
        <f t="shared" si="1"/>
        <v>0</v>
      </c>
      <c r="K69" s="668"/>
      <c r="L69" s="668">
        <f t="shared" si="2"/>
        <v>0</v>
      </c>
      <c r="M69" s="668"/>
      <c r="N69" s="668"/>
    </row>
    <row r="70" spans="1:14" ht="18" x14ac:dyDescent="0.25">
      <c r="A70" s="592"/>
      <c r="B70" s="643" t="s">
        <v>557</v>
      </c>
      <c r="C70" s="646" t="s">
        <v>562</v>
      </c>
      <c r="D70" s="592"/>
      <c r="E70" s="592"/>
      <c r="F70" s="668">
        <v>2000</v>
      </c>
      <c r="G70" s="668">
        <v>0</v>
      </c>
      <c r="H70" s="668">
        <f t="shared" si="0"/>
        <v>0</v>
      </c>
      <c r="I70" s="668">
        <v>0</v>
      </c>
      <c r="J70" s="668">
        <f t="shared" si="1"/>
        <v>0</v>
      </c>
      <c r="K70" s="668"/>
      <c r="L70" s="668">
        <f t="shared" si="2"/>
        <v>0</v>
      </c>
      <c r="M70" s="668"/>
      <c r="N70" s="668"/>
    </row>
    <row r="71" spans="1:14" ht="18" x14ac:dyDescent="0.25">
      <c r="A71" s="2034" t="s">
        <v>86</v>
      </c>
      <c r="B71" s="2034"/>
      <c r="C71" s="2034"/>
      <c r="D71" s="592"/>
      <c r="E71" s="592"/>
      <c r="F71" s="668">
        <f>SUM(F48:F70)</f>
        <v>7976.99</v>
      </c>
      <c r="G71" s="668">
        <f t="shared" ref="G71:L71" si="4">SUM(G48:G70)</f>
        <v>265.74</v>
      </c>
      <c r="H71" s="668">
        <f t="shared" si="4"/>
        <v>1220.01</v>
      </c>
      <c r="I71" s="668">
        <f t="shared" si="4"/>
        <v>1485.75</v>
      </c>
      <c r="J71" s="668">
        <f t="shared" si="4"/>
        <v>-1485.75</v>
      </c>
      <c r="K71" s="668">
        <f t="shared" si="4"/>
        <v>0</v>
      </c>
      <c r="L71" s="668">
        <f t="shared" si="4"/>
        <v>0</v>
      </c>
      <c r="M71" s="668">
        <f>SUM(M48:M70)</f>
        <v>0</v>
      </c>
      <c r="N71" s="668"/>
    </row>
    <row r="72" spans="1:14" ht="18" x14ac:dyDescent="0.25">
      <c r="A72" s="1279" t="s">
        <v>226</v>
      </c>
      <c r="B72" s="1279"/>
      <c r="C72" s="1279"/>
      <c r="D72" s="592"/>
      <c r="E72" s="592"/>
      <c r="F72" s="668"/>
      <c r="G72" s="668"/>
      <c r="H72" s="668"/>
      <c r="I72" s="668"/>
      <c r="J72" s="668"/>
      <c r="K72" s="668"/>
      <c r="L72" s="668"/>
      <c r="M72" s="668"/>
      <c r="N72" s="668"/>
    </row>
    <row r="73" spans="1:14" ht="30" x14ac:dyDescent="0.25">
      <c r="A73" s="592">
        <v>55</v>
      </c>
      <c r="B73" s="643" t="s">
        <v>87</v>
      </c>
      <c r="C73" s="646" t="s">
        <v>210</v>
      </c>
      <c r="D73" s="592">
        <v>137446</v>
      </c>
      <c r="E73" s="592"/>
      <c r="F73" s="668">
        <v>250</v>
      </c>
      <c r="G73" s="668">
        <v>0</v>
      </c>
      <c r="H73" s="668">
        <f t="shared" si="0"/>
        <v>85</v>
      </c>
      <c r="I73" s="668">
        <v>85</v>
      </c>
      <c r="J73" s="668">
        <f t="shared" si="1"/>
        <v>-85</v>
      </c>
      <c r="K73" s="668"/>
      <c r="L73" s="668">
        <f t="shared" si="2"/>
        <v>0</v>
      </c>
      <c r="M73" s="668"/>
      <c r="N73" s="668"/>
    </row>
    <row r="74" spans="1:14" ht="30" x14ac:dyDescent="0.25">
      <c r="A74" s="592">
        <v>56</v>
      </c>
      <c r="B74" s="643" t="s">
        <v>88</v>
      </c>
      <c r="C74" s="646" t="s">
        <v>639</v>
      </c>
      <c r="D74" s="592">
        <v>138019</v>
      </c>
      <c r="E74" s="592"/>
      <c r="F74" s="668">
        <v>1201.2</v>
      </c>
      <c r="G74" s="668">
        <v>26.010000000000009</v>
      </c>
      <c r="H74" s="668">
        <f t="shared" si="0"/>
        <v>24.979999999999993</v>
      </c>
      <c r="I74" s="668">
        <v>50.99</v>
      </c>
      <c r="J74" s="668">
        <f t="shared" si="1"/>
        <v>-50.99</v>
      </c>
      <c r="K74" s="668"/>
      <c r="L74" s="668">
        <f t="shared" si="2"/>
        <v>0</v>
      </c>
      <c r="M74" s="668"/>
      <c r="N74" s="668"/>
    </row>
    <row r="75" spans="1:14" ht="45" x14ac:dyDescent="0.25">
      <c r="A75" s="592">
        <v>57</v>
      </c>
      <c r="B75" s="643" t="s">
        <v>89</v>
      </c>
      <c r="C75" s="646" t="s">
        <v>568</v>
      </c>
      <c r="D75" s="592">
        <v>137449</v>
      </c>
      <c r="E75" s="592"/>
      <c r="F75" s="668">
        <v>2450</v>
      </c>
      <c r="G75" s="668">
        <v>216.38000000000005</v>
      </c>
      <c r="H75" s="668">
        <f t="shared" si="0"/>
        <v>613.13999999999987</v>
      </c>
      <c r="I75" s="668">
        <v>829.51999999999987</v>
      </c>
      <c r="J75" s="668">
        <f t="shared" si="1"/>
        <v>-829.51999999999987</v>
      </c>
      <c r="K75" s="668"/>
      <c r="L75" s="668">
        <f t="shared" si="2"/>
        <v>0</v>
      </c>
      <c r="M75" s="668"/>
      <c r="N75" s="668"/>
    </row>
    <row r="76" spans="1:14" ht="30" x14ac:dyDescent="0.25">
      <c r="A76" s="592">
        <v>58</v>
      </c>
      <c r="B76" s="643" t="s">
        <v>90</v>
      </c>
      <c r="C76" s="646" t="s">
        <v>91</v>
      </c>
      <c r="D76" s="592">
        <v>137450</v>
      </c>
      <c r="E76" s="592"/>
      <c r="F76" s="668">
        <v>15</v>
      </c>
      <c r="G76" s="668">
        <v>0</v>
      </c>
      <c r="H76" s="668">
        <f t="shared" si="0"/>
        <v>14.4</v>
      </c>
      <c r="I76" s="668">
        <v>14.4</v>
      </c>
      <c r="J76" s="668">
        <f t="shared" si="1"/>
        <v>-14.4</v>
      </c>
      <c r="K76" s="668"/>
      <c r="L76" s="668">
        <f t="shared" si="2"/>
        <v>0</v>
      </c>
      <c r="M76" s="668"/>
      <c r="N76" s="668"/>
    </row>
    <row r="77" spans="1:14" ht="54" customHeight="1" x14ac:dyDescent="0.2">
      <c r="A77" s="592">
        <v>59</v>
      </c>
      <c r="B77" s="643" t="s">
        <v>92</v>
      </c>
      <c r="C77" s="648" t="s">
        <v>570</v>
      </c>
      <c r="D77" s="592">
        <v>137451</v>
      </c>
      <c r="E77" s="592"/>
      <c r="F77" s="668">
        <v>875</v>
      </c>
      <c r="G77" s="668">
        <v>31.339999999999996</v>
      </c>
      <c r="H77" s="668">
        <f t="shared" si="0"/>
        <v>103.63000000000002</v>
      </c>
      <c r="I77" s="668">
        <v>134.97000000000003</v>
      </c>
      <c r="J77" s="668">
        <f t="shared" si="1"/>
        <v>-134.97000000000003</v>
      </c>
      <c r="K77" s="668"/>
      <c r="L77" s="668">
        <f t="shared" si="2"/>
        <v>0</v>
      </c>
      <c r="M77" s="668"/>
      <c r="N77" s="668"/>
    </row>
    <row r="78" spans="1:14" ht="30" x14ac:dyDescent="0.25">
      <c r="A78" s="592">
        <v>60</v>
      </c>
      <c r="B78" s="643" t="s">
        <v>94</v>
      </c>
      <c r="C78" s="646" t="s">
        <v>212</v>
      </c>
      <c r="D78" s="592">
        <v>137453</v>
      </c>
      <c r="E78" s="592"/>
      <c r="F78" s="668">
        <v>500</v>
      </c>
      <c r="G78" s="668">
        <v>78.25</v>
      </c>
      <c r="H78" s="668">
        <f t="shared" ref="H78:H115" si="5">I78-G78</f>
        <v>85.75</v>
      </c>
      <c r="I78" s="668">
        <v>164</v>
      </c>
      <c r="J78" s="668">
        <f t="shared" ref="J78:J115" si="6">K78-I78</f>
        <v>-164</v>
      </c>
      <c r="K78" s="668"/>
      <c r="L78" s="668">
        <f t="shared" ref="L78:L115" si="7">M78-K78</f>
        <v>0</v>
      </c>
      <c r="M78" s="668"/>
      <c r="N78" s="668"/>
    </row>
    <row r="79" spans="1:14" ht="30" x14ac:dyDescent="0.25">
      <c r="A79" s="592">
        <v>61</v>
      </c>
      <c r="B79" s="643" t="s">
        <v>95</v>
      </c>
      <c r="C79" s="646" t="s">
        <v>213</v>
      </c>
      <c r="D79" s="592">
        <v>137454</v>
      </c>
      <c r="E79" s="592"/>
      <c r="F79" s="668">
        <v>800</v>
      </c>
      <c r="G79" s="668">
        <v>127</v>
      </c>
      <c r="H79" s="668">
        <f t="shared" si="5"/>
        <v>352.6</v>
      </c>
      <c r="I79" s="668">
        <v>479.6</v>
      </c>
      <c r="J79" s="668">
        <f t="shared" si="6"/>
        <v>-479.6</v>
      </c>
      <c r="K79" s="668"/>
      <c r="L79" s="668">
        <f t="shared" si="7"/>
        <v>0</v>
      </c>
      <c r="M79" s="668"/>
      <c r="N79" s="668"/>
    </row>
    <row r="80" spans="1:14" ht="41.25" customHeight="1" x14ac:dyDescent="0.25">
      <c r="A80" s="592">
        <v>62</v>
      </c>
      <c r="B80" s="643" t="s">
        <v>96</v>
      </c>
      <c r="C80" s="646" t="s">
        <v>97</v>
      </c>
      <c r="D80" s="592">
        <v>137456</v>
      </c>
      <c r="E80" s="592"/>
      <c r="F80" s="668">
        <v>150</v>
      </c>
      <c r="G80" s="668">
        <v>49.58</v>
      </c>
      <c r="H80" s="668">
        <f t="shared" si="5"/>
        <v>36.299999999999983</v>
      </c>
      <c r="I80" s="668">
        <v>85.879999999999981</v>
      </c>
      <c r="J80" s="668">
        <f t="shared" si="6"/>
        <v>-85.879999999999981</v>
      </c>
      <c r="K80" s="668"/>
      <c r="L80" s="668">
        <f t="shared" si="7"/>
        <v>0</v>
      </c>
      <c r="M80" s="668"/>
      <c r="N80" s="668"/>
    </row>
    <row r="81" spans="1:14" ht="28.5" customHeight="1" x14ac:dyDescent="0.25">
      <c r="A81" s="592">
        <v>63</v>
      </c>
      <c r="B81" s="643" t="s">
        <v>98</v>
      </c>
      <c r="C81" s="646" t="s">
        <v>99</v>
      </c>
      <c r="D81" s="592">
        <v>137457</v>
      </c>
      <c r="E81" s="592"/>
      <c r="F81" s="668">
        <v>100</v>
      </c>
      <c r="G81" s="668">
        <v>0</v>
      </c>
      <c r="H81" s="668">
        <f t="shared" si="5"/>
        <v>0</v>
      </c>
      <c r="I81" s="668">
        <v>0</v>
      </c>
      <c r="J81" s="668">
        <f t="shared" si="6"/>
        <v>0</v>
      </c>
      <c r="K81" s="668"/>
      <c r="L81" s="668">
        <f t="shared" si="7"/>
        <v>0</v>
      </c>
      <c r="M81" s="668"/>
      <c r="N81" s="668"/>
    </row>
    <row r="82" spans="1:14" ht="30" x14ac:dyDescent="0.25">
      <c r="A82" s="592">
        <v>64</v>
      </c>
      <c r="B82" s="643" t="s">
        <v>172</v>
      </c>
      <c r="C82" s="646" t="s">
        <v>569</v>
      </c>
      <c r="D82" s="592">
        <v>537459</v>
      </c>
      <c r="E82" s="592"/>
      <c r="F82" s="668">
        <v>1474.95</v>
      </c>
      <c r="G82" s="668">
        <v>215.12</v>
      </c>
      <c r="H82" s="668">
        <f t="shared" si="5"/>
        <v>651.99000000000012</v>
      </c>
      <c r="I82" s="668">
        <v>867.11000000000013</v>
      </c>
      <c r="J82" s="668">
        <f t="shared" si="6"/>
        <v>-867.11000000000013</v>
      </c>
      <c r="K82" s="668"/>
      <c r="L82" s="668">
        <f t="shared" si="7"/>
        <v>0</v>
      </c>
      <c r="M82" s="668"/>
      <c r="N82" s="668"/>
    </row>
    <row r="83" spans="1:14" ht="30" x14ac:dyDescent="0.25">
      <c r="A83" s="592">
        <v>65</v>
      </c>
      <c r="B83" s="643" t="s">
        <v>100</v>
      </c>
      <c r="C83" s="646" t="s">
        <v>101</v>
      </c>
      <c r="D83" s="592"/>
      <c r="E83" s="592"/>
      <c r="F83" s="668">
        <v>50.45</v>
      </c>
      <c r="G83" s="668">
        <v>8.18</v>
      </c>
      <c r="H83" s="668">
        <f t="shared" si="5"/>
        <v>8.129999999999999</v>
      </c>
      <c r="I83" s="668">
        <v>16.309999999999999</v>
      </c>
      <c r="J83" s="668">
        <f t="shared" si="6"/>
        <v>-16.309999999999999</v>
      </c>
      <c r="K83" s="668"/>
      <c r="L83" s="668">
        <f t="shared" si="7"/>
        <v>0</v>
      </c>
      <c r="M83" s="668"/>
      <c r="N83" s="668"/>
    </row>
    <row r="84" spans="1:14" ht="18" x14ac:dyDescent="0.25">
      <c r="A84" s="592">
        <v>66</v>
      </c>
      <c r="B84" s="643" t="s">
        <v>102</v>
      </c>
      <c r="C84" s="646" t="s">
        <v>103</v>
      </c>
      <c r="D84" s="592">
        <v>137460</v>
      </c>
      <c r="E84" s="592"/>
      <c r="F84" s="668">
        <v>2.1</v>
      </c>
      <c r="G84" s="668">
        <v>0</v>
      </c>
      <c r="H84" s="668">
        <f t="shared" si="5"/>
        <v>0</v>
      </c>
      <c r="I84" s="668">
        <v>0</v>
      </c>
      <c r="J84" s="668">
        <f t="shared" si="6"/>
        <v>0</v>
      </c>
      <c r="K84" s="668"/>
      <c r="L84" s="668">
        <f t="shared" si="7"/>
        <v>0</v>
      </c>
      <c r="M84" s="668"/>
      <c r="N84" s="668"/>
    </row>
    <row r="85" spans="1:14" ht="30" x14ac:dyDescent="0.25">
      <c r="A85" s="592">
        <v>67</v>
      </c>
      <c r="B85" s="643" t="s">
        <v>104</v>
      </c>
      <c r="C85" s="646" t="s">
        <v>565</v>
      </c>
      <c r="D85" s="592">
        <v>137461</v>
      </c>
      <c r="E85" s="592"/>
      <c r="F85" s="668">
        <v>300</v>
      </c>
      <c r="G85" s="668">
        <v>134.63000000000002</v>
      </c>
      <c r="H85" s="668">
        <f t="shared" si="5"/>
        <v>125.69999999999996</v>
      </c>
      <c r="I85" s="668">
        <v>260.33</v>
      </c>
      <c r="J85" s="668">
        <f t="shared" si="6"/>
        <v>-260.33</v>
      </c>
      <c r="K85" s="668"/>
      <c r="L85" s="668">
        <f t="shared" si="7"/>
        <v>0</v>
      </c>
      <c r="M85" s="668"/>
      <c r="N85" s="668"/>
    </row>
    <row r="86" spans="1:14" ht="18" x14ac:dyDescent="0.25">
      <c r="A86" s="2036" t="s">
        <v>106</v>
      </c>
      <c r="B86" s="2036"/>
      <c r="C86" s="2036"/>
      <c r="D86" s="592"/>
      <c r="E86" s="592"/>
      <c r="F86" s="668">
        <f>SUM(F73:F85)</f>
        <v>8168.7</v>
      </c>
      <c r="G86" s="668">
        <f t="shared" ref="G86:M86" si="8">SUM(G73:G85)</f>
        <v>886.49</v>
      </c>
      <c r="H86" s="668">
        <f t="shared" si="8"/>
        <v>2101.62</v>
      </c>
      <c r="I86" s="668">
        <f t="shared" si="8"/>
        <v>2988.11</v>
      </c>
      <c r="J86" s="668">
        <f t="shared" si="8"/>
        <v>-2988.11</v>
      </c>
      <c r="K86" s="668">
        <f t="shared" si="8"/>
        <v>0</v>
      </c>
      <c r="L86" s="668">
        <f t="shared" si="8"/>
        <v>0</v>
      </c>
      <c r="M86" s="668">
        <f t="shared" si="8"/>
        <v>0</v>
      </c>
      <c r="N86" s="668"/>
    </row>
    <row r="87" spans="1:14" ht="18" x14ac:dyDescent="0.25">
      <c r="A87" s="1279" t="s">
        <v>261</v>
      </c>
      <c r="B87" s="1279"/>
      <c r="C87" s="1279"/>
      <c r="D87" s="592"/>
      <c r="E87" s="592"/>
      <c r="F87" s="668"/>
      <c r="G87" s="668"/>
      <c r="H87" s="668"/>
      <c r="I87" s="668"/>
      <c r="J87" s="668"/>
      <c r="K87" s="668"/>
      <c r="L87" s="668"/>
      <c r="M87" s="668"/>
      <c r="N87" s="668"/>
    </row>
    <row r="88" spans="1:14" ht="39.75" customHeight="1" x14ac:dyDescent="0.25">
      <c r="A88" s="655">
        <v>68</v>
      </c>
      <c r="B88" s="643" t="s">
        <v>107</v>
      </c>
      <c r="C88" s="643" t="s">
        <v>564</v>
      </c>
      <c r="D88" s="592">
        <v>137462</v>
      </c>
      <c r="E88" s="592"/>
      <c r="F88" s="668">
        <v>459.4</v>
      </c>
      <c r="G88" s="668">
        <v>93.299999999999983</v>
      </c>
      <c r="H88" s="668">
        <f t="shared" si="5"/>
        <v>96.390000000000043</v>
      </c>
      <c r="I88" s="668">
        <v>189.69000000000003</v>
      </c>
      <c r="J88" s="668">
        <f t="shared" si="6"/>
        <v>-189.69000000000003</v>
      </c>
      <c r="K88" s="668"/>
      <c r="L88" s="668">
        <f t="shared" si="7"/>
        <v>0</v>
      </c>
      <c r="M88" s="668"/>
      <c r="N88" s="668"/>
    </row>
    <row r="89" spans="1:14" ht="30" x14ac:dyDescent="0.25">
      <c r="A89" s="655">
        <v>69</v>
      </c>
      <c r="B89" s="643" t="s">
        <v>108</v>
      </c>
      <c r="C89" s="643" t="s">
        <v>185</v>
      </c>
      <c r="D89" s="592">
        <v>137464</v>
      </c>
      <c r="E89" s="592"/>
      <c r="F89" s="668">
        <v>1.38</v>
      </c>
      <c r="G89" s="668">
        <v>0</v>
      </c>
      <c r="H89" s="668">
        <f t="shared" si="5"/>
        <v>0.39</v>
      </c>
      <c r="I89" s="668">
        <v>0.39</v>
      </c>
      <c r="J89" s="668">
        <f t="shared" si="6"/>
        <v>-0.39</v>
      </c>
      <c r="K89" s="668"/>
      <c r="L89" s="668">
        <f t="shared" si="7"/>
        <v>0</v>
      </c>
      <c r="M89" s="668"/>
      <c r="N89" s="668"/>
    </row>
    <row r="90" spans="1:14" ht="26.25" customHeight="1" x14ac:dyDescent="0.25">
      <c r="A90" s="655">
        <v>70</v>
      </c>
      <c r="B90" s="643" t="s">
        <v>109</v>
      </c>
      <c r="C90" s="643" t="s">
        <v>110</v>
      </c>
      <c r="D90" s="592">
        <v>137465</v>
      </c>
      <c r="E90" s="592"/>
      <c r="F90" s="668">
        <v>520.29</v>
      </c>
      <c r="G90" s="668">
        <v>66.819999999999993</v>
      </c>
      <c r="H90" s="668">
        <f t="shared" si="5"/>
        <v>104.43099999999998</v>
      </c>
      <c r="I90" s="668">
        <v>171.25099999999998</v>
      </c>
      <c r="J90" s="668">
        <f t="shared" si="6"/>
        <v>-171.25099999999998</v>
      </c>
      <c r="K90" s="668"/>
      <c r="L90" s="668">
        <f t="shared" si="7"/>
        <v>0</v>
      </c>
      <c r="M90" s="668"/>
      <c r="N90" s="668"/>
    </row>
    <row r="91" spans="1:14" ht="27.75" customHeight="1" x14ac:dyDescent="0.25">
      <c r="A91" s="655">
        <v>71</v>
      </c>
      <c r="B91" s="643" t="s">
        <v>111</v>
      </c>
      <c r="C91" s="643" t="s">
        <v>186</v>
      </c>
      <c r="D91" s="592">
        <v>177467</v>
      </c>
      <c r="E91" s="592"/>
      <c r="F91" s="668">
        <v>895</v>
      </c>
      <c r="G91" s="668">
        <v>214.15999999999997</v>
      </c>
      <c r="H91" s="668">
        <f t="shared" si="5"/>
        <v>200.61000000000007</v>
      </c>
      <c r="I91" s="668">
        <v>414.77000000000004</v>
      </c>
      <c r="J91" s="668">
        <f t="shared" si="6"/>
        <v>-414.77000000000004</v>
      </c>
      <c r="K91" s="668"/>
      <c r="L91" s="668">
        <f t="shared" si="7"/>
        <v>0</v>
      </c>
      <c r="M91" s="668"/>
      <c r="N91" s="668"/>
    </row>
    <row r="92" spans="1:14" ht="20.25" x14ac:dyDescent="0.25">
      <c r="A92" s="655">
        <v>72</v>
      </c>
      <c r="B92" s="643" t="s">
        <v>112</v>
      </c>
      <c r="C92" s="644" t="s">
        <v>113</v>
      </c>
      <c r="D92" s="592">
        <v>137468</v>
      </c>
      <c r="E92" s="592"/>
      <c r="F92" s="668">
        <v>8</v>
      </c>
      <c r="G92" s="668">
        <v>0.48</v>
      </c>
      <c r="H92" s="668">
        <f t="shared" si="5"/>
        <v>0.24</v>
      </c>
      <c r="I92" s="668">
        <v>0.72</v>
      </c>
      <c r="J92" s="668">
        <f t="shared" si="6"/>
        <v>-0.72</v>
      </c>
      <c r="K92" s="668"/>
      <c r="L92" s="668">
        <f t="shared" si="7"/>
        <v>0</v>
      </c>
      <c r="M92" s="668"/>
      <c r="N92" s="668"/>
    </row>
    <row r="93" spans="1:14" ht="30" x14ac:dyDescent="0.25">
      <c r="A93" s="655">
        <v>73</v>
      </c>
      <c r="B93" s="643" t="s">
        <v>114</v>
      </c>
      <c r="C93" s="643" t="s">
        <v>115</v>
      </c>
      <c r="D93" s="592">
        <v>137469</v>
      </c>
      <c r="E93" s="592"/>
      <c r="F93" s="668">
        <v>5</v>
      </c>
      <c r="G93" s="668">
        <v>0</v>
      </c>
      <c r="H93" s="668">
        <f t="shared" si="5"/>
        <v>0</v>
      </c>
      <c r="I93" s="668">
        <v>0</v>
      </c>
      <c r="J93" s="668">
        <f t="shared" si="6"/>
        <v>0</v>
      </c>
      <c r="K93" s="668"/>
      <c r="L93" s="668">
        <f t="shared" si="7"/>
        <v>0</v>
      </c>
      <c r="M93" s="668"/>
      <c r="N93" s="668"/>
    </row>
    <row r="94" spans="1:14" ht="18" x14ac:dyDescent="0.25">
      <c r="A94" s="2037" t="s">
        <v>116</v>
      </c>
      <c r="B94" s="2034"/>
      <c r="C94" s="2034"/>
      <c r="D94" s="592"/>
      <c r="E94" s="592"/>
      <c r="F94" s="668">
        <f>SUM(F88:F93)</f>
        <v>1889.07</v>
      </c>
      <c r="G94" s="668">
        <f t="shared" ref="G94:M94" si="9">SUM(G88:G93)</f>
        <v>374.76</v>
      </c>
      <c r="H94" s="668">
        <f t="shared" si="9"/>
        <v>402.06100000000009</v>
      </c>
      <c r="I94" s="668">
        <f t="shared" si="9"/>
        <v>776.82100000000014</v>
      </c>
      <c r="J94" s="668">
        <f t="shared" si="9"/>
        <v>-776.82100000000014</v>
      </c>
      <c r="K94" s="668">
        <f t="shared" si="9"/>
        <v>0</v>
      </c>
      <c r="L94" s="668">
        <f t="shared" si="9"/>
        <v>0</v>
      </c>
      <c r="M94" s="668">
        <f t="shared" si="9"/>
        <v>0</v>
      </c>
      <c r="N94" s="668"/>
    </row>
    <row r="95" spans="1:14" ht="18" x14ac:dyDescent="0.25">
      <c r="A95" s="1279" t="s">
        <v>262</v>
      </c>
      <c r="B95" s="1279"/>
      <c r="C95" s="1279"/>
      <c r="D95" s="592"/>
      <c r="E95" s="592"/>
      <c r="F95" s="668"/>
      <c r="G95" s="668"/>
      <c r="H95" s="668"/>
      <c r="I95" s="668"/>
      <c r="J95" s="668"/>
      <c r="K95" s="668"/>
      <c r="L95" s="668"/>
      <c r="M95" s="668"/>
      <c r="N95" s="668"/>
    </row>
    <row r="96" spans="1:14" ht="30" x14ac:dyDescent="0.25">
      <c r="A96" s="592">
        <v>74</v>
      </c>
      <c r="B96" s="643" t="s">
        <v>117</v>
      </c>
      <c r="C96" s="643" t="s">
        <v>215</v>
      </c>
      <c r="D96" s="592">
        <v>197470</v>
      </c>
      <c r="E96" s="592"/>
      <c r="F96" s="668">
        <v>275</v>
      </c>
      <c r="G96" s="668">
        <v>115.19</v>
      </c>
      <c r="H96" s="668">
        <f t="shared" si="5"/>
        <v>82.549999999999983</v>
      </c>
      <c r="I96" s="668">
        <v>197.73999999999998</v>
      </c>
      <c r="J96" s="668">
        <f t="shared" si="6"/>
        <v>-197.73999999999998</v>
      </c>
      <c r="K96" s="668"/>
      <c r="L96" s="668">
        <f t="shared" si="7"/>
        <v>0</v>
      </c>
      <c r="M96" s="668"/>
      <c r="N96" s="668"/>
    </row>
    <row r="97" spans="1:14" ht="45" x14ac:dyDescent="0.25">
      <c r="A97" s="592">
        <v>75</v>
      </c>
      <c r="B97" s="643" t="s">
        <v>118</v>
      </c>
      <c r="C97" s="644" t="s">
        <v>119</v>
      </c>
      <c r="D97" s="592">
        <v>167471</v>
      </c>
      <c r="E97" s="592"/>
      <c r="F97" s="668">
        <v>37</v>
      </c>
      <c r="G97" s="668">
        <v>2.63</v>
      </c>
      <c r="H97" s="668">
        <f t="shared" si="5"/>
        <v>7.69</v>
      </c>
      <c r="I97" s="668">
        <v>10.32</v>
      </c>
      <c r="J97" s="668">
        <f t="shared" si="6"/>
        <v>-10.32</v>
      </c>
      <c r="K97" s="668"/>
      <c r="L97" s="668">
        <f t="shared" si="7"/>
        <v>0</v>
      </c>
      <c r="M97" s="668"/>
      <c r="N97" s="668"/>
    </row>
    <row r="98" spans="1:14" ht="30" x14ac:dyDescent="0.25">
      <c r="A98" s="592">
        <v>76</v>
      </c>
      <c r="B98" s="643" t="s">
        <v>120</v>
      </c>
      <c r="C98" s="643" t="s">
        <v>121</v>
      </c>
      <c r="D98" s="592">
        <v>197472</v>
      </c>
      <c r="E98" s="592"/>
      <c r="F98" s="668">
        <v>2</v>
      </c>
      <c r="G98" s="668">
        <v>0</v>
      </c>
      <c r="H98" s="668">
        <f t="shared" si="5"/>
        <v>0</v>
      </c>
      <c r="I98" s="668">
        <v>0</v>
      </c>
      <c r="J98" s="668">
        <f t="shared" si="6"/>
        <v>0</v>
      </c>
      <c r="K98" s="668"/>
      <c r="L98" s="668">
        <f t="shared" si="7"/>
        <v>0</v>
      </c>
      <c r="M98" s="668"/>
      <c r="N98" s="668"/>
    </row>
    <row r="99" spans="1:14" ht="30.75" x14ac:dyDescent="0.25">
      <c r="A99" s="592">
        <v>77</v>
      </c>
      <c r="B99" s="643" t="s">
        <v>122</v>
      </c>
      <c r="C99" s="643" t="s">
        <v>581</v>
      </c>
      <c r="D99" s="592"/>
      <c r="E99" s="592"/>
      <c r="F99" s="668">
        <v>0</v>
      </c>
      <c r="G99" s="668">
        <v>0</v>
      </c>
      <c r="H99" s="668">
        <f t="shared" si="5"/>
        <v>0</v>
      </c>
      <c r="I99" s="668">
        <v>0</v>
      </c>
      <c r="J99" s="668">
        <f t="shared" si="6"/>
        <v>0</v>
      </c>
      <c r="K99" s="668"/>
      <c r="L99" s="668">
        <f t="shared" si="7"/>
        <v>0</v>
      </c>
      <c r="M99" s="668"/>
      <c r="N99" s="668"/>
    </row>
    <row r="100" spans="1:14" ht="30" x14ac:dyDescent="0.25">
      <c r="A100" s="592">
        <v>78</v>
      </c>
      <c r="B100" s="643" t="s">
        <v>123</v>
      </c>
      <c r="C100" s="644" t="s">
        <v>216</v>
      </c>
      <c r="D100" s="592">
        <v>197446</v>
      </c>
      <c r="E100" s="592"/>
      <c r="F100" s="668">
        <v>75</v>
      </c>
      <c r="G100" s="668">
        <v>0</v>
      </c>
      <c r="H100" s="668">
        <f t="shared" si="5"/>
        <v>35</v>
      </c>
      <c r="I100" s="668">
        <v>35</v>
      </c>
      <c r="J100" s="668">
        <f t="shared" si="6"/>
        <v>-35</v>
      </c>
      <c r="K100" s="668"/>
      <c r="L100" s="668">
        <f t="shared" si="7"/>
        <v>0</v>
      </c>
      <c r="M100" s="668"/>
      <c r="N100" s="668"/>
    </row>
    <row r="101" spans="1:14" ht="28.5" customHeight="1" x14ac:dyDescent="0.25">
      <c r="A101" s="2034" t="s">
        <v>124</v>
      </c>
      <c r="B101" s="2034"/>
      <c r="C101" s="2034"/>
      <c r="D101" s="592"/>
      <c r="E101" s="592"/>
      <c r="F101" s="668">
        <f>SUM(F96:F100)</f>
        <v>389</v>
      </c>
      <c r="G101" s="668">
        <f t="shared" ref="G101:M101" si="10">SUM(G96:G100)</f>
        <v>117.82</v>
      </c>
      <c r="H101" s="668">
        <f t="shared" si="10"/>
        <v>125.23999999999998</v>
      </c>
      <c r="I101" s="668">
        <f t="shared" si="10"/>
        <v>243.05999999999997</v>
      </c>
      <c r="J101" s="668">
        <f t="shared" si="10"/>
        <v>-243.05999999999997</v>
      </c>
      <c r="K101" s="668">
        <f t="shared" si="10"/>
        <v>0</v>
      </c>
      <c r="L101" s="668">
        <f t="shared" si="10"/>
        <v>0</v>
      </c>
      <c r="M101" s="668">
        <f t="shared" si="10"/>
        <v>0</v>
      </c>
      <c r="N101" s="668"/>
    </row>
    <row r="102" spans="1:14" ht="30" x14ac:dyDescent="0.25">
      <c r="A102" s="592">
        <v>79</v>
      </c>
      <c r="B102" s="643" t="s">
        <v>125</v>
      </c>
      <c r="C102" s="644" t="s">
        <v>126</v>
      </c>
      <c r="D102" s="592">
        <v>137474</v>
      </c>
      <c r="E102" s="592"/>
      <c r="F102" s="668">
        <v>1088.3</v>
      </c>
      <c r="G102" s="668">
        <v>0</v>
      </c>
      <c r="H102" s="668">
        <f t="shared" si="5"/>
        <v>100</v>
      </c>
      <c r="I102" s="668">
        <v>100</v>
      </c>
      <c r="J102" s="668">
        <f t="shared" si="6"/>
        <v>-100</v>
      </c>
      <c r="K102" s="668"/>
      <c r="L102" s="668">
        <f t="shared" si="7"/>
        <v>0</v>
      </c>
      <c r="M102" s="668"/>
      <c r="N102" s="668"/>
    </row>
    <row r="103" spans="1:14" ht="18" x14ac:dyDescent="0.25">
      <c r="A103" s="656" t="s">
        <v>9</v>
      </c>
      <c r="B103" s="2037" t="s">
        <v>228</v>
      </c>
      <c r="C103" s="2034"/>
      <c r="D103" s="592"/>
      <c r="E103" s="592"/>
      <c r="F103" s="668">
        <f>F46+F71+F86+F94+F101+F102</f>
        <v>74662.740000000005</v>
      </c>
      <c r="G103" s="668">
        <f t="shared" ref="G103:M103" si="11">G46+G71+G86+G94+G101+G102</f>
        <v>19269.960000000003</v>
      </c>
      <c r="H103" s="668">
        <f t="shared" si="11"/>
        <v>15075.980999999996</v>
      </c>
      <c r="I103" s="668">
        <f t="shared" si="11"/>
        <v>34345.940999999992</v>
      </c>
      <c r="J103" s="668">
        <f t="shared" si="11"/>
        <v>-34345.940999999992</v>
      </c>
      <c r="K103" s="668">
        <f t="shared" si="11"/>
        <v>0</v>
      </c>
      <c r="L103" s="668">
        <f t="shared" si="11"/>
        <v>0</v>
      </c>
      <c r="M103" s="668">
        <f t="shared" si="11"/>
        <v>0</v>
      </c>
      <c r="N103" s="668"/>
    </row>
    <row r="104" spans="1:14" ht="18" x14ac:dyDescent="0.25">
      <c r="A104" s="1279" t="s">
        <v>626</v>
      </c>
      <c r="B104" s="1279"/>
      <c r="C104" s="1279"/>
      <c r="D104" s="592"/>
      <c r="E104" s="592"/>
      <c r="F104" s="668"/>
      <c r="G104" s="668"/>
      <c r="H104" s="668"/>
      <c r="I104" s="668"/>
      <c r="J104" s="668"/>
      <c r="K104" s="668"/>
      <c r="L104" s="668"/>
      <c r="M104" s="668"/>
      <c r="N104" s="668"/>
    </row>
    <row r="105" spans="1:14" ht="60" x14ac:dyDescent="0.25">
      <c r="A105" s="592">
        <v>1</v>
      </c>
      <c r="B105" s="657" t="s">
        <v>243</v>
      </c>
      <c r="C105" s="650" t="s">
        <v>249</v>
      </c>
      <c r="D105" s="592">
        <v>537424</v>
      </c>
      <c r="E105" s="592"/>
      <c r="F105" s="668">
        <v>8200</v>
      </c>
      <c r="G105" s="668">
        <v>526</v>
      </c>
      <c r="H105" s="668">
        <f t="shared" si="5"/>
        <v>1727.44</v>
      </c>
      <c r="I105" s="668">
        <v>2253.44</v>
      </c>
      <c r="J105" s="668">
        <f t="shared" si="6"/>
        <v>-2253.44</v>
      </c>
      <c r="K105" s="668"/>
      <c r="L105" s="668">
        <f t="shared" si="7"/>
        <v>0</v>
      </c>
      <c r="M105" s="668"/>
      <c r="N105" s="668"/>
    </row>
    <row r="106" spans="1:14" ht="30.75" x14ac:dyDescent="0.25">
      <c r="A106" s="592">
        <v>2</v>
      </c>
      <c r="B106" s="657" t="s">
        <v>244</v>
      </c>
      <c r="C106" s="649" t="s">
        <v>582</v>
      </c>
      <c r="D106" s="592">
        <v>138013</v>
      </c>
      <c r="E106" s="592"/>
      <c r="F106" s="668">
        <v>300</v>
      </c>
      <c r="G106" s="668">
        <v>0</v>
      </c>
      <c r="H106" s="668">
        <f t="shared" si="5"/>
        <v>0</v>
      </c>
      <c r="I106" s="668">
        <v>0</v>
      </c>
      <c r="J106" s="668">
        <f t="shared" si="6"/>
        <v>0</v>
      </c>
      <c r="K106" s="668"/>
      <c r="L106" s="668">
        <f t="shared" si="7"/>
        <v>0</v>
      </c>
      <c r="M106" s="668"/>
      <c r="N106" s="668"/>
    </row>
    <row r="107" spans="1:14" ht="60" x14ac:dyDescent="0.25">
      <c r="A107" s="592">
        <v>3</v>
      </c>
      <c r="B107" s="657" t="s">
        <v>245</v>
      </c>
      <c r="C107" s="650" t="s">
        <v>250</v>
      </c>
      <c r="D107" s="592">
        <v>537425</v>
      </c>
      <c r="E107" s="592"/>
      <c r="F107" s="668">
        <v>6900</v>
      </c>
      <c r="G107" s="668">
        <v>0.67</v>
      </c>
      <c r="H107" s="668">
        <f t="shared" si="5"/>
        <v>544.97</v>
      </c>
      <c r="I107" s="668">
        <v>545.64</v>
      </c>
      <c r="J107" s="668">
        <f t="shared" si="6"/>
        <v>-545.64</v>
      </c>
      <c r="K107" s="668"/>
      <c r="L107" s="668">
        <f t="shared" si="7"/>
        <v>0</v>
      </c>
      <c r="M107" s="668"/>
      <c r="N107" s="668"/>
    </row>
    <row r="108" spans="1:14" ht="30" x14ac:dyDescent="0.25">
      <c r="A108" s="592">
        <v>4</v>
      </c>
      <c r="B108" s="657" t="s">
        <v>246</v>
      </c>
      <c r="C108" s="649" t="s">
        <v>251</v>
      </c>
      <c r="D108" s="592">
        <v>137427</v>
      </c>
      <c r="E108" s="592"/>
      <c r="F108" s="668">
        <v>3605</v>
      </c>
      <c r="G108" s="668">
        <v>57</v>
      </c>
      <c r="H108" s="668">
        <f t="shared" si="5"/>
        <v>102</v>
      </c>
      <c r="I108" s="668">
        <v>159</v>
      </c>
      <c r="J108" s="668">
        <f t="shared" si="6"/>
        <v>-159</v>
      </c>
      <c r="K108" s="668"/>
      <c r="L108" s="668">
        <f t="shared" si="7"/>
        <v>0</v>
      </c>
      <c r="M108" s="668"/>
      <c r="N108" s="668"/>
    </row>
    <row r="109" spans="1:14" ht="30" x14ac:dyDescent="0.25">
      <c r="A109" s="592">
        <v>5</v>
      </c>
      <c r="B109" s="657" t="s">
        <v>247</v>
      </c>
      <c r="C109" s="651" t="s">
        <v>252</v>
      </c>
      <c r="D109" s="592">
        <v>137448</v>
      </c>
      <c r="E109" s="592"/>
      <c r="F109" s="668">
        <v>300</v>
      </c>
      <c r="G109" s="668">
        <v>40.340000000000003</v>
      </c>
      <c r="H109" s="668">
        <f t="shared" si="5"/>
        <v>83.22999999999999</v>
      </c>
      <c r="I109" s="668">
        <v>123.57</v>
      </c>
      <c r="J109" s="668">
        <f t="shared" si="6"/>
        <v>-123.57</v>
      </c>
      <c r="K109" s="668"/>
      <c r="L109" s="668">
        <f t="shared" si="7"/>
        <v>0</v>
      </c>
      <c r="M109" s="668"/>
      <c r="N109" s="668"/>
    </row>
    <row r="110" spans="1:14" ht="30.75" x14ac:dyDescent="0.25">
      <c r="A110" s="592">
        <v>6</v>
      </c>
      <c r="B110" s="657" t="s">
        <v>248</v>
      </c>
      <c r="C110" s="649" t="s">
        <v>583</v>
      </c>
      <c r="D110" s="592">
        <v>138019</v>
      </c>
      <c r="E110" s="592"/>
      <c r="F110" s="668">
        <v>400</v>
      </c>
      <c r="G110" s="668">
        <v>0</v>
      </c>
      <c r="H110" s="668">
        <f t="shared" si="5"/>
        <v>0</v>
      </c>
      <c r="I110" s="668">
        <v>0</v>
      </c>
      <c r="J110" s="668">
        <f t="shared" si="6"/>
        <v>0</v>
      </c>
      <c r="K110" s="668"/>
      <c r="L110" s="668">
        <f t="shared" si="7"/>
        <v>0</v>
      </c>
      <c r="M110" s="668"/>
      <c r="N110" s="668"/>
    </row>
    <row r="111" spans="1:14" ht="18" x14ac:dyDescent="0.25">
      <c r="A111" s="2034" t="s">
        <v>253</v>
      </c>
      <c r="B111" s="2034"/>
      <c r="C111" s="2034"/>
      <c r="D111" s="592"/>
      <c r="E111" s="592"/>
      <c r="F111" s="668">
        <f>SUM(F105:F110)</f>
        <v>19705</v>
      </c>
      <c r="G111" s="668">
        <f t="shared" ref="G111:M111" si="12">SUM(G105:G110)</f>
        <v>624.01</v>
      </c>
      <c r="H111" s="668">
        <f t="shared" si="12"/>
        <v>2457.64</v>
      </c>
      <c r="I111" s="668">
        <f t="shared" si="12"/>
        <v>3081.65</v>
      </c>
      <c r="J111" s="668">
        <f t="shared" si="12"/>
        <v>-3081.65</v>
      </c>
      <c r="K111" s="668">
        <f t="shared" si="12"/>
        <v>0</v>
      </c>
      <c r="L111" s="668">
        <f t="shared" si="12"/>
        <v>0</v>
      </c>
      <c r="M111" s="668">
        <f t="shared" si="12"/>
        <v>0</v>
      </c>
      <c r="N111" s="668"/>
    </row>
    <row r="112" spans="1:14" ht="18" x14ac:dyDescent="0.25">
      <c r="A112" s="2038" t="s">
        <v>627</v>
      </c>
      <c r="B112" s="2039"/>
      <c r="C112" s="2040"/>
      <c r="D112" s="592"/>
      <c r="E112" s="592"/>
      <c r="F112" s="668"/>
      <c r="G112" s="668"/>
      <c r="H112" s="668"/>
      <c r="I112" s="668"/>
      <c r="J112" s="668"/>
      <c r="K112" s="668"/>
      <c r="L112" s="668"/>
      <c r="M112" s="668"/>
      <c r="N112" s="668"/>
    </row>
    <row r="113" spans="1:14" ht="30.75" x14ac:dyDescent="0.25">
      <c r="A113" s="592">
        <v>7</v>
      </c>
      <c r="B113" s="657" t="s">
        <v>254</v>
      </c>
      <c r="C113" s="650" t="s">
        <v>584</v>
      </c>
      <c r="D113" s="592">
        <v>137433</v>
      </c>
      <c r="E113" s="592"/>
      <c r="F113" s="668">
        <v>0</v>
      </c>
      <c r="G113" s="668">
        <v>0</v>
      </c>
      <c r="H113" s="668">
        <f t="shared" si="5"/>
        <v>0</v>
      </c>
      <c r="I113" s="668">
        <v>0</v>
      </c>
      <c r="J113" s="668">
        <f t="shared" si="6"/>
        <v>0</v>
      </c>
      <c r="K113" s="668"/>
      <c r="L113" s="668">
        <f t="shared" si="7"/>
        <v>0</v>
      </c>
      <c r="M113" s="668"/>
      <c r="N113" s="668"/>
    </row>
    <row r="114" spans="1:14" ht="26.25" customHeight="1" x14ac:dyDescent="0.25">
      <c r="A114" s="592">
        <v>8</v>
      </c>
      <c r="B114" s="657" t="s">
        <v>255</v>
      </c>
      <c r="C114" s="650" t="s">
        <v>585</v>
      </c>
      <c r="D114" s="592"/>
      <c r="E114" s="592"/>
      <c r="F114" s="668">
        <v>80</v>
      </c>
      <c r="G114" s="668">
        <v>1.33</v>
      </c>
      <c r="H114" s="668">
        <f t="shared" si="5"/>
        <v>9.36</v>
      </c>
      <c r="I114" s="668">
        <v>10.69</v>
      </c>
      <c r="J114" s="668">
        <f t="shared" si="6"/>
        <v>-10.69</v>
      </c>
      <c r="K114" s="668"/>
      <c r="L114" s="668">
        <f t="shared" si="7"/>
        <v>0</v>
      </c>
      <c r="M114" s="668"/>
      <c r="N114" s="668"/>
    </row>
    <row r="115" spans="1:14" ht="18" x14ac:dyDescent="0.25">
      <c r="A115" s="592">
        <v>9</v>
      </c>
      <c r="B115" s="657" t="s">
        <v>256</v>
      </c>
      <c r="C115" s="650" t="s">
        <v>257</v>
      </c>
      <c r="D115" s="592">
        <v>137466</v>
      </c>
      <c r="E115" s="592"/>
      <c r="F115" s="668">
        <v>51</v>
      </c>
      <c r="G115" s="668">
        <v>5.96</v>
      </c>
      <c r="H115" s="668">
        <f t="shared" si="5"/>
        <v>9.9400000000000013</v>
      </c>
      <c r="I115" s="668">
        <v>15.9</v>
      </c>
      <c r="J115" s="668">
        <f t="shared" si="6"/>
        <v>-15.9</v>
      </c>
      <c r="K115" s="668"/>
      <c r="L115" s="668">
        <f t="shared" si="7"/>
        <v>0</v>
      </c>
      <c r="M115" s="668"/>
      <c r="N115" s="668"/>
    </row>
    <row r="116" spans="1:14" ht="18" x14ac:dyDescent="0.25">
      <c r="A116" s="2034" t="s">
        <v>269</v>
      </c>
      <c r="B116" s="2034"/>
      <c r="C116" s="2034"/>
      <c r="D116" s="592"/>
      <c r="E116" s="592"/>
      <c r="F116" s="668">
        <f>SUM(F113:F115)</f>
        <v>131</v>
      </c>
      <c r="G116" s="668">
        <f t="shared" ref="G116:M116" si="13">SUM(G113:G115)</f>
        <v>7.29</v>
      </c>
      <c r="H116" s="668">
        <f t="shared" si="13"/>
        <v>19.3</v>
      </c>
      <c r="I116" s="668">
        <f t="shared" si="13"/>
        <v>26.59</v>
      </c>
      <c r="J116" s="668">
        <f t="shared" si="13"/>
        <v>-26.59</v>
      </c>
      <c r="K116" s="668">
        <f t="shared" si="13"/>
        <v>0</v>
      </c>
      <c r="L116" s="668">
        <f t="shared" si="13"/>
        <v>0</v>
      </c>
      <c r="M116" s="668">
        <f t="shared" si="13"/>
        <v>0</v>
      </c>
      <c r="N116" s="668"/>
    </row>
    <row r="117" spans="1:14" ht="18" x14ac:dyDescent="0.25">
      <c r="A117" s="2034" t="s">
        <v>271</v>
      </c>
      <c r="B117" s="2034"/>
      <c r="C117" s="2034"/>
      <c r="D117" s="592"/>
      <c r="E117" s="592"/>
      <c r="F117" s="668">
        <f>F103+F111+F116</f>
        <v>94498.74</v>
      </c>
      <c r="G117" s="668">
        <f t="shared" ref="G117:M117" si="14">G103+G111+G116</f>
        <v>19901.260000000002</v>
      </c>
      <c r="H117" s="668">
        <f t="shared" si="14"/>
        <v>17552.920999999995</v>
      </c>
      <c r="I117" s="668">
        <f t="shared" si="14"/>
        <v>37454.18099999999</v>
      </c>
      <c r="J117" s="668">
        <f t="shared" si="14"/>
        <v>-37454.18099999999</v>
      </c>
      <c r="K117" s="668">
        <f t="shared" si="14"/>
        <v>0</v>
      </c>
      <c r="L117" s="668">
        <f t="shared" si="14"/>
        <v>0</v>
      </c>
      <c r="M117" s="668">
        <f t="shared" si="14"/>
        <v>0</v>
      </c>
      <c r="N117" s="668"/>
    </row>
    <row r="122" spans="1:14" ht="23.25" x14ac:dyDescent="0.25">
      <c r="A122" s="1284" t="s">
        <v>587</v>
      </c>
      <c r="B122" s="1284"/>
      <c r="C122" s="1284"/>
      <c r="D122" s="1284"/>
      <c r="E122" s="1284"/>
      <c r="F122" s="1284"/>
      <c r="G122" s="1284"/>
      <c r="H122" s="1284"/>
      <c r="I122" s="1284"/>
      <c r="J122" s="1284"/>
      <c r="K122" s="1284"/>
      <c r="L122" s="1284"/>
      <c r="M122" s="1284"/>
      <c r="N122" s="1284"/>
    </row>
    <row r="123" spans="1:14" ht="23.25" x14ac:dyDescent="0.25">
      <c r="A123" s="1284" t="s">
        <v>588</v>
      </c>
      <c r="B123" s="1284"/>
      <c r="C123" s="1284"/>
      <c r="D123" s="1284"/>
      <c r="E123" s="1284"/>
      <c r="F123" s="1284"/>
      <c r="G123" s="1284"/>
      <c r="H123" s="1284"/>
      <c r="I123" s="1284"/>
      <c r="J123" s="1284"/>
      <c r="K123" s="1284"/>
      <c r="L123" s="1284"/>
      <c r="M123" s="1284"/>
      <c r="N123" s="1284"/>
    </row>
    <row r="124" spans="1:14" ht="23.25" x14ac:dyDescent="0.25">
      <c r="A124" s="1284" t="s">
        <v>589</v>
      </c>
      <c r="B124" s="1284"/>
      <c r="C124" s="1284"/>
      <c r="D124" s="1284"/>
      <c r="E124" s="1284"/>
      <c r="F124" s="1284"/>
      <c r="G124" s="1284"/>
      <c r="H124" s="1284"/>
      <c r="I124" s="1284"/>
      <c r="J124" s="1284"/>
      <c r="K124" s="1284"/>
      <c r="L124" s="1284"/>
      <c r="M124" s="1284"/>
      <c r="N124" s="1284"/>
    </row>
    <row r="125" spans="1:14" ht="23.25" x14ac:dyDescent="0.25">
      <c r="A125" s="1284" t="s">
        <v>590</v>
      </c>
      <c r="B125" s="1284"/>
      <c r="C125" s="1284"/>
      <c r="D125" s="1284"/>
      <c r="E125" s="1284"/>
      <c r="F125" s="1284"/>
      <c r="G125" s="1284"/>
      <c r="H125" s="1284"/>
      <c r="I125" s="1284"/>
      <c r="J125" s="1284"/>
      <c r="K125" s="1284"/>
      <c r="L125" s="1284"/>
      <c r="M125" s="1284"/>
      <c r="N125" s="1284"/>
    </row>
    <row r="126" spans="1:14" ht="24" thickBot="1" x14ac:dyDescent="0.3">
      <c r="A126" s="1284" t="s">
        <v>591</v>
      </c>
      <c r="B126" s="1284"/>
      <c r="C126" s="1284"/>
      <c r="D126" s="1284"/>
      <c r="E126" s="1284"/>
      <c r="F126" s="1284"/>
      <c r="G126" s="1284"/>
      <c r="H126" s="1284"/>
      <c r="I126" s="1284"/>
      <c r="J126" s="1284"/>
      <c r="K126" s="1284"/>
      <c r="L126" s="1284"/>
      <c r="M126" s="1284"/>
      <c r="N126" s="1284"/>
    </row>
    <row r="127" spans="1:14" ht="16.5" thickBot="1" x14ac:dyDescent="0.3">
      <c r="A127" s="1289" t="s">
        <v>592</v>
      </c>
      <c r="B127" s="1291" t="s">
        <v>232</v>
      </c>
      <c r="C127" s="1292"/>
      <c r="D127" s="1289" t="s">
        <v>595</v>
      </c>
      <c r="E127" s="1289" t="s">
        <v>607</v>
      </c>
      <c r="F127" s="1296" t="s">
        <v>597</v>
      </c>
      <c r="G127" s="1289" t="s">
        <v>602</v>
      </c>
      <c r="H127" s="1298" t="s">
        <v>603</v>
      </c>
      <c r="I127" s="1299"/>
      <c r="J127" s="1298" t="s">
        <v>604</v>
      </c>
      <c r="K127" s="1299"/>
      <c r="L127" s="1298" t="s">
        <v>605</v>
      </c>
      <c r="M127" s="1304"/>
      <c r="N127" s="669" t="s">
        <v>598</v>
      </c>
    </row>
    <row r="128" spans="1:14" ht="60.75" customHeight="1" x14ac:dyDescent="0.25">
      <c r="A128" s="1290"/>
      <c r="B128" s="1293"/>
      <c r="C128" s="1294"/>
      <c r="D128" s="1295"/>
      <c r="E128" s="1295"/>
      <c r="F128" s="1297"/>
      <c r="G128" s="1295"/>
      <c r="H128" s="670" t="s">
        <v>599</v>
      </c>
      <c r="I128" s="670" t="s">
        <v>600</v>
      </c>
      <c r="J128" s="670" t="s">
        <v>599</v>
      </c>
      <c r="K128" s="670" t="s">
        <v>600</v>
      </c>
      <c r="L128" s="670" t="s">
        <v>599</v>
      </c>
      <c r="M128" s="670" t="s">
        <v>600</v>
      </c>
      <c r="N128" s="671" t="s">
        <v>601</v>
      </c>
    </row>
    <row r="129" spans="1:14" ht="18" x14ac:dyDescent="0.25">
      <c r="A129" s="592">
        <v>1</v>
      </c>
      <c r="B129" s="592">
        <v>2</v>
      </c>
      <c r="C129" s="592"/>
      <c r="D129" s="592">
        <v>3</v>
      </c>
      <c r="E129" s="592">
        <v>4</v>
      </c>
      <c r="F129" s="592">
        <v>5</v>
      </c>
      <c r="G129" s="592">
        <v>6</v>
      </c>
      <c r="H129" s="592">
        <v>7</v>
      </c>
      <c r="I129" s="592">
        <v>8</v>
      </c>
      <c r="J129" s="592">
        <v>9</v>
      </c>
      <c r="K129" s="592">
        <v>10</v>
      </c>
      <c r="L129" s="592">
        <v>11</v>
      </c>
      <c r="M129" s="592">
        <v>12</v>
      </c>
      <c r="N129" s="592">
        <v>13</v>
      </c>
    </row>
    <row r="130" spans="1:14" ht="23.25" x14ac:dyDescent="0.35">
      <c r="A130" s="592">
        <v>2</v>
      </c>
      <c r="B130" s="658" t="s">
        <v>3</v>
      </c>
      <c r="C130" s="663"/>
      <c r="D130" s="659"/>
      <c r="E130" s="660"/>
      <c r="F130" s="668">
        <f>F46</f>
        <v>55150.68</v>
      </c>
      <c r="G130" s="668">
        <f t="shared" ref="G130:M130" si="15">G46</f>
        <v>17625.150000000001</v>
      </c>
      <c r="H130" s="668">
        <f t="shared" si="15"/>
        <v>11127.049999999997</v>
      </c>
      <c r="I130" s="668">
        <f t="shared" si="15"/>
        <v>28752.19999999999</v>
      </c>
      <c r="J130" s="668">
        <f t="shared" si="15"/>
        <v>-28752.19999999999</v>
      </c>
      <c r="K130" s="668">
        <f t="shared" si="15"/>
        <v>0</v>
      </c>
      <c r="L130" s="668">
        <f t="shared" si="15"/>
        <v>0</v>
      </c>
      <c r="M130" s="668">
        <f t="shared" si="15"/>
        <v>0</v>
      </c>
      <c r="N130" s="668"/>
    </row>
    <row r="131" spans="1:14" ht="23.25" x14ac:dyDescent="0.35">
      <c r="A131" s="592">
        <v>2</v>
      </c>
      <c r="B131" s="1305" t="s">
        <v>608</v>
      </c>
      <c r="C131" s="1305"/>
      <c r="D131" s="659"/>
      <c r="E131" s="660"/>
      <c r="F131" s="668">
        <f>F71</f>
        <v>7976.99</v>
      </c>
      <c r="G131" s="668">
        <f t="shared" ref="G131:M131" si="16">G71</f>
        <v>265.74</v>
      </c>
      <c r="H131" s="668">
        <f t="shared" si="16"/>
        <v>1220.01</v>
      </c>
      <c r="I131" s="668">
        <f t="shared" si="16"/>
        <v>1485.75</v>
      </c>
      <c r="J131" s="668">
        <f t="shared" si="16"/>
        <v>-1485.75</v>
      </c>
      <c r="K131" s="668">
        <f t="shared" si="16"/>
        <v>0</v>
      </c>
      <c r="L131" s="668">
        <f t="shared" si="16"/>
        <v>0</v>
      </c>
      <c r="M131" s="668">
        <f t="shared" si="16"/>
        <v>0</v>
      </c>
      <c r="N131" s="668"/>
    </row>
    <row r="132" spans="1:14" ht="23.25" x14ac:dyDescent="0.35">
      <c r="A132" s="592">
        <v>3</v>
      </c>
      <c r="B132" s="1305" t="s">
        <v>609</v>
      </c>
      <c r="C132" s="1305"/>
      <c r="D132" s="659"/>
      <c r="E132" s="660"/>
      <c r="F132" s="668">
        <f>F86</f>
        <v>8168.7</v>
      </c>
      <c r="G132" s="668">
        <f t="shared" ref="G132:M132" si="17">G86</f>
        <v>886.49</v>
      </c>
      <c r="H132" s="668">
        <f t="shared" si="17"/>
        <v>2101.62</v>
      </c>
      <c r="I132" s="668">
        <f t="shared" si="17"/>
        <v>2988.11</v>
      </c>
      <c r="J132" s="668">
        <f t="shared" si="17"/>
        <v>-2988.11</v>
      </c>
      <c r="K132" s="668">
        <f t="shared" si="17"/>
        <v>0</v>
      </c>
      <c r="L132" s="668">
        <f t="shared" si="17"/>
        <v>0</v>
      </c>
      <c r="M132" s="668">
        <f t="shared" si="17"/>
        <v>0</v>
      </c>
      <c r="N132" s="668"/>
    </row>
    <row r="133" spans="1:14" ht="23.25" x14ac:dyDescent="0.35">
      <c r="A133" s="592">
        <v>4</v>
      </c>
      <c r="B133" s="664" t="s">
        <v>610</v>
      </c>
      <c r="C133" s="665"/>
      <c r="D133" s="659"/>
      <c r="E133" s="660"/>
      <c r="F133" s="668">
        <f>F94</f>
        <v>1889.07</v>
      </c>
      <c r="G133" s="668">
        <f t="shared" ref="G133:M133" si="18">G94</f>
        <v>374.76</v>
      </c>
      <c r="H133" s="668">
        <f t="shared" si="18"/>
        <v>402.06100000000009</v>
      </c>
      <c r="I133" s="668">
        <f t="shared" si="18"/>
        <v>776.82100000000014</v>
      </c>
      <c r="J133" s="668">
        <f t="shared" si="18"/>
        <v>-776.82100000000014</v>
      </c>
      <c r="K133" s="668">
        <f t="shared" si="18"/>
        <v>0</v>
      </c>
      <c r="L133" s="668">
        <f t="shared" si="18"/>
        <v>0</v>
      </c>
      <c r="M133" s="668">
        <f t="shared" si="18"/>
        <v>0</v>
      </c>
      <c r="N133" s="668"/>
    </row>
    <row r="134" spans="1:14" ht="23.25" x14ac:dyDescent="0.35">
      <c r="A134" s="592">
        <v>5</v>
      </c>
      <c r="B134" s="1305" t="s">
        <v>611</v>
      </c>
      <c r="C134" s="1305"/>
      <c r="D134" s="659"/>
      <c r="E134" s="660"/>
      <c r="F134" s="668">
        <f>F101</f>
        <v>389</v>
      </c>
      <c r="G134" s="668">
        <f t="shared" ref="G134:M134" si="19">G101</f>
        <v>117.82</v>
      </c>
      <c r="H134" s="668">
        <f t="shared" si="19"/>
        <v>125.23999999999998</v>
      </c>
      <c r="I134" s="668">
        <f t="shared" si="19"/>
        <v>243.05999999999997</v>
      </c>
      <c r="J134" s="668">
        <f t="shared" si="19"/>
        <v>-243.05999999999997</v>
      </c>
      <c r="K134" s="668">
        <f t="shared" si="19"/>
        <v>0</v>
      </c>
      <c r="L134" s="668">
        <f t="shared" si="19"/>
        <v>0</v>
      </c>
      <c r="M134" s="668">
        <f t="shared" si="19"/>
        <v>0</v>
      </c>
      <c r="N134" s="668"/>
    </row>
    <row r="135" spans="1:14" ht="23.25" x14ac:dyDescent="0.35">
      <c r="A135" s="592">
        <v>6</v>
      </c>
      <c r="B135" s="1306" t="s">
        <v>612</v>
      </c>
      <c r="C135" s="1307"/>
      <c r="D135" s="659"/>
      <c r="E135" s="660"/>
      <c r="F135" s="668">
        <f>F102</f>
        <v>1088.3</v>
      </c>
      <c r="G135" s="668">
        <f t="shared" ref="G135:M135" si="20">G102</f>
        <v>0</v>
      </c>
      <c r="H135" s="668">
        <f t="shared" si="20"/>
        <v>100</v>
      </c>
      <c r="I135" s="668">
        <f t="shared" si="20"/>
        <v>100</v>
      </c>
      <c r="J135" s="668">
        <f t="shared" si="20"/>
        <v>-100</v>
      </c>
      <c r="K135" s="668">
        <f t="shared" si="20"/>
        <v>0</v>
      </c>
      <c r="L135" s="668">
        <f t="shared" si="20"/>
        <v>0</v>
      </c>
      <c r="M135" s="668">
        <f t="shared" si="20"/>
        <v>0</v>
      </c>
      <c r="N135" s="668"/>
    </row>
    <row r="136" spans="1:14" ht="22.5" x14ac:dyDescent="0.3">
      <c r="A136" s="1300" t="s">
        <v>363</v>
      </c>
      <c r="B136" s="1300"/>
      <c r="C136" s="1300"/>
      <c r="D136" s="661"/>
      <c r="E136" s="662"/>
      <c r="F136" s="668">
        <f>SUM(F130:F135)</f>
        <v>74662.740000000005</v>
      </c>
      <c r="G136" s="668">
        <f t="shared" ref="G136:M136" si="21">SUM(G130:G135)</f>
        <v>19269.960000000003</v>
      </c>
      <c r="H136" s="668">
        <f t="shared" si="21"/>
        <v>15075.980999999996</v>
      </c>
      <c r="I136" s="668">
        <f t="shared" si="21"/>
        <v>34345.940999999992</v>
      </c>
      <c r="J136" s="668">
        <f t="shared" si="21"/>
        <v>-34345.940999999992</v>
      </c>
      <c r="K136" s="668">
        <f t="shared" si="21"/>
        <v>0</v>
      </c>
      <c r="L136" s="668">
        <f t="shared" si="21"/>
        <v>0</v>
      </c>
      <c r="M136" s="668">
        <f t="shared" si="21"/>
        <v>0</v>
      </c>
      <c r="N136" s="668"/>
    </row>
    <row r="137" spans="1:14" ht="23.25" x14ac:dyDescent="0.35">
      <c r="A137" s="592">
        <v>7</v>
      </c>
      <c r="B137" s="1301" t="s">
        <v>628</v>
      </c>
      <c r="C137" s="1302"/>
      <c r="D137" s="659"/>
      <c r="E137" s="660"/>
      <c r="F137" s="668">
        <f>F111+F116</f>
        <v>19836</v>
      </c>
      <c r="G137" s="668">
        <f t="shared" ref="G137:M137" si="22">G111+G116</f>
        <v>631.29999999999995</v>
      </c>
      <c r="H137" s="668">
        <f t="shared" si="22"/>
        <v>2476.94</v>
      </c>
      <c r="I137" s="668">
        <f t="shared" si="22"/>
        <v>3108.2400000000002</v>
      </c>
      <c r="J137" s="668">
        <f t="shared" si="22"/>
        <v>-3108.2400000000002</v>
      </c>
      <c r="K137" s="668">
        <f t="shared" si="22"/>
        <v>0</v>
      </c>
      <c r="L137" s="668">
        <f t="shared" si="22"/>
        <v>0</v>
      </c>
      <c r="M137" s="668">
        <f t="shared" si="22"/>
        <v>0</v>
      </c>
      <c r="N137" s="668"/>
    </row>
    <row r="138" spans="1:14" ht="22.5" x14ac:dyDescent="0.3">
      <c r="A138" s="1303" t="s">
        <v>613</v>
      </c>
      <c r="B138" s="1303"/>
      <c r="C138" s="1303"/>
      <c r="D138" s="661"/>
      <c r="E138" s="662"/>
      <c r="F138" s="668">
        <f>F136+F137</f>
        <v>94498.74</v>
      </c>
      <c r="G138" s="668">
        <f t="shared" ref="G138:M138" si="23">G136+G137</f>
        <v>19901.260000000002</v>
      </c>
      <c r="H138" s="668">
        <f t="shared" si="23"/>
        <v>17552.920999999995</v>
      </c>
      <c r="I138" s="668">
        <f t="shared" si="23"/>
        <v>37454.18099999999</v>
      </c>
      <c r="J138" s="668">
        <f t="shared" si="23"/>
        <v>-37454.18099999999</v>
      </c>
      <c r="K138" s="668">
        <f t="shared" si="23"/>
        <v>0</v>
      </c>
      <c r="L138" s="668">
        <f t="shared" si="23"/>
        <v>0</v>
      </c>
      <c r="M138" s="668">
        <f t="shared" si="23"/>
        <v>0</v>
      </c>
      <c r="N138" s="668"/>
    </row>
  </sheetData>
  <mergeCells count="63">
    <mergeCell ref="A136:C136"/>
    <mergeCell ref="B137:C137"/>
    <mergeCell ref="A126:N126"/>
    <mergeCell ref="A138:C138"/>
    <mergeCell ref="G127:G128"/>
    <mergeCell ref="H127:I127"/>
    <mergeCell ref="J127:K127"/>
    <mergeCell ref="L127:M127"/>
    <mergeCell ref="B131:C131"/>
    <mergeCell ref="A127:A128"/>
    <mergeCell ref="B127:C128"/>
    <mergeCell ref="D127:D128"/>
    <mergeCell ref="E127:E128"/>
    <mergeCell ref="F127:F128"/>
    <mergeCell ref="B132:C132"/>
    <mergeCell ref="B134:C134"/>
    <mergeCell ref="B135:C135"/>
    <mergeCell ref="N7:N10"/>
    <mergeCell ref="A122:N122"/>
    <mergeCell ref="A123:N123"/>
    <mergeCell ref="A124:N124"/>
    <mergeCell ref="A125:N125"/>
    <mergeCell ref="A111:C111"/>
    <mergeCell ref="A116:C116"/>
    <mergeCell ref="A117:C117"/>
    <mergeCell ref="A94:C94"/>
    <mergeCell ref="A95:C95"/>
    <mergeCell ref="A101:C101"/>
    <mergeCell ref="B103:C103"/>
    <mergeCell ref="A104:C104"/>
    <mergeCell ref="A87:C87"/>
    <mergeCell ref="A112:C112"/>
    <mergeCell ref="J6:K6"/>
    <mergeCell ref="L6:M6"/>
    <mergeCell ref="A6:A10"/>
    <mergeCell ref="B6:B10"/>
    <mergeCell ref="C6:C10"/>
    <mergeCell ref="D6:D10"/>
    <mergeCell ref="E6:E10"/>
    <mergeCell ref="F6:F10"/>
    <mergeCell ref="J7:J10"/>
    <mergeCell ref="K7:K10"/>
    <mergeCell ref="L7:L10"/>
    <mergeCell ref="M7:M10"/>
    <mergeCell ref="G6:G10"/>
    <mergeCell ref="H7:H10"/>
    <mergeCell ref="I7:I10"/>
    <mergeCell ref="H6:I6"/>
    <mergeCell ref="A1:N1"/>
    <mergeCell ref="A2:N2"/>
    <mergeCell ref="A3:N3"/>
    <mergeCell ref="A4:N4"/>
    <mergeCell ref="A5:N5"/>
    <mergeCell ref="E11:F11"/>
    <mergeCell ref="H11:I11"/>
    <mergeCell ref="K11:L11"/>
    <mergeCell ref="B11:C11"/>
    <mergeCell ref="A12:C12"/>
    <mergeCell ref="A46:C46"/>
    <mergeCell ref="A47:C47"/>
    <mergeCell ref="A71:C71"/>
    <mergeCell ref="A72:C72"/>
    <mergeCell ref="A86:C86"/>
  </mergeCells>
  <pageMargins left="0.7" right="0.7" top="0.75" bottom="0.75" header="0.3" footer="0.3"/>
  <pageSetup paperSize="9" scale="70" orientation="landscape" r:id="rId1"/>
  <rowBreaks count="5" manualBreakCount="5">
    <brk id="24" max="13" man="1"/>
    <brk id="46" max="13" man="1"/>
    <brk id="71" max="13" man="1"/>
    <brk id="94" max="13" man="1"/>
    <brk id="117" max="13" man="1"/>
  </rowBreaks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7"/>
  <sheetViews>
    <sheetView view="pageBreakPreview" topLeftCell="A106" zoomScale="84" zoomScaleNormal="57" zoomScaleSheetLayoutView="84" workbookViewId="0">
      <selection activeCell="J116" sqref="J116"/>
    </sheetView>
  </sheetViews>
  <sheetFormatPr defaultColWidth="9.28515625" defaultRowHeight="15" x14ac:dyDescent="0.25"/>
  <cols>
    <col min="1" max="1" width="6.42578125" style="6" customWidth="1"/>
    <col min="2" max="2" width="13.5703125" style="6" customWidth="1"/>
    <col min="3" max="3" width="36.5703125" style="6" customWidth="1"/>
    <col min="4" max="4" width="3.42578125" style="6" customWidth="1"/>
    <col min="5" max="5" width="2.28515625" style="6" customWidth="1"/>
    <col min="6" max="6" width="4" style="6" customWidth="1"/>
    <col min="7" max="7" width="12.42578125" style="6" customWidth="1"/>
    <col min="8" max="14" width="11.28515625" style="6" customWidth="1"/>
    <col min="15" max="15" width="8.140625" style="6" customWidth="1"/>
    <col min="16" max="16" width="6.5703125" style="6" customWidth="1"/>
    <col min="17" max="17" width="7.28515625" style="6" customWidth="1"/>
    <col min="18" max="18" width="7.7109375" style="6" customWidth="1"/>
    <col min="19" max="236" width="9.28515625" style="6"/>
    <col min="237" max="237" width="4.42578125" style="6" customWidth="1"/>
    <col min="238" max="238" width="14.7109375" style="6" customWidth="1"/>
    <col min="239" max="239" width="53.28515625" style="6" customWidth="1"/>
    <col min="240" max="240" width="14.28515625" style="6" customWidth="1"/>
    <col min="241" max="241" width="15.7109375" style="6" customWidth="1"/>
    <col min="242" max="242" width="13.5703125" style="6" customWidth="1"/>
    <col min="243" max="243" width="11.85546875" style="6" customWidth="1"/>
    <col min="244" max="244" width="16.140625" style="6" customWidth="1"/>
    <col min="245" max="245" width="11.5703125" style="6" bestFit="1" customWidth="1"/>
    <col min="246" max="492" width="9.28515625" style="6"/>
    <col min="493" max="493" width="4.42578125" style="6" customWidth="1"/>
    <col min="494" max="494" width="14.7109375" style="6" customWidth="1"/>
    <col min="495" max="495" width="53.28515625" style="6" customWidth="1"/>
    <col min="496" max="496" width="14.28515625" style="6" customWidth="1"/>
    <col min="497" max="497" width="15.7109375" style="6" customWidth="1"/>
    <col min="498" max="498" width="13.5703125" style="6" customWidth="1"/>
    <col min="499" max="499" width="11.85546875" style="6" customWidth="1"/>
    <col min="500" max="500" width="16.140625" style="6" customWidth="1"/>
    <col min="501" max="501" width="11.5703125" style="6" bestFit="1" customWidth="1"/>
    <col min="502" max="748" width="9.28515625" style="6"/>
    <col min="749" max="749" width="4.42578125" style="6" customWidth="1"/>
    <col min="750" max="750" width="14.7109375" style="6" customWidth="1"/>
    <col min="751" max="751" width="53.28515625" style="6" customWidth="1"/>
    <col min="752" max="752" width="14.28515625" style="6" customWidth="1"/>
    <col min="753" max="753" width="15.7109375" style="6" customWidth="1"/>
    <col min="754" max="754" width="13.5703125" style="6" customWidth="1"/>
    <col min="755" max="755" width="11.85546875" style="6" customWidth="1"/>
    <col min="756" max="756" width="16.140625" style="6" customWidth="1"/>
    <col min="757" max="757" width="11.5703125" style="6" bestFit="1" customWidth="1"/>
    <col min="758" max="1004" width="9.28515625" style="6"/>
    <col min="1005" max="1005" width="4.42578125" style="6" customWidth="1"/>
    <col min="1006" max="1006" width="14.7109375" style="6" customWidth="1"/>
    <col min="1007" max="1007" width="53.28515625" style="6" customWidth="1"/>
    <col min="1008" max="1008" width="14.28515625" style="6" customWidth="1"/>
    <col min="1009" max="1009" width="15.7109375" style="6" customWidth="1"/>
    <col min="1010" max="1010" width="13.5703125" style="6" customWidth="1"/>
    <col min="1011" max="1011" width="11.85546875" style="6" customWidth="1"/>
    <col min="1012" max="1012" width="16.140625" style="6" customWidth="1"/>
    <col min="1013" max="1013" width="11.5703125" style="6" bestFit="1" customWidth="1"/>
    <col min="1014" max="1260" width="9.28515625" style="6"/>
    <col min="1261" max="1261" width="4.42578125" style="6" customWidth="1"/>
    <col min="1262" max="1262" width="14.7109375" style="6" customWidth="1"/>
    <col min="1263" max="1263" width="53.28515625" style="6" customWidth="1"/>
    <col min="1264" max="1264" width="14.28515625" style="6" customWidth="1"/>
    <col min="1265" max="1265" width="15.7109375" style="6" customWidth="1"/>
    <col min="1266" max="1266" width="13.5703125" style="6" customWidth="1"/>
    <col min="1267" max="1267" width="11.85546875" style="6" customWidth="1"/>
    <col min="1268" max="1268" width="16.140625" style="6" customWidth="1"/>
    <col min="1269" max="1269" width="11.5703125" style="6" bestFit="1" customWidth="1"/>
    <col min="1270" max="1516" width="9.28515625" style="6"/>
    <col min="1517" max="1517" width="4.42578125" style="6" customWidth="1"/>
    <col min="1518" max="1518" width="14.7109375" style="6" customWidth="1"/>
    <col min="1519" max="1519" width="53.28515625" style="6" customWidth="1"/>
    <col min="1520" max="1520" width="14.28515625" style="6" customWidth="1"/>
    <col min="1521" max="1521" width="15.7109375" style="6" customWidth="1"/>
    <col min="1522" max="1522" width="13.5703125" style="6" customWidth="1"/>
    <col min="1523" max="1523" width="11.85546875" style="6" customWidth="1"/>
    <col min="1524" max="1524" width="16.140625" style="6" customWidth="1"/>
    <col min="1525" max="1525" width="11.5703125" style="6" bestFit="1" customWidth="1"/>
    <col min="1526" max="1772" width="9.28515625" style="6"/>
    <col min="1773" max="1773" width="4.42578125" style="6" customWidth="1"/>
    <col min="1774" max="1774" width="14.7109375" style="6" customWidth="1"/>
    <col min="1775" max="1775" width="53.28515625" style="6" customWidth="1"/>
    <col min="1776" max="1776" width="14.28515625" style="6" customWidth="1"/>
    <col min="1777" max="1777" width="15.7109375" style="6" customWidth="1"/>
    <col min="1778" max="1778" width="13.5703125" style="6" customWidth="1"/>
    <col min="1779" max="1779" width="11.85546875" style="6" customWidth="1"/>
    <col min="1780" max="1780" width="16.140625" style="6" customWidth="1"/>
    <col min="1781" max="1781" width="11.5703125" style="6" bestFit="1" customWidth="1"/>
    <col min="1782" max="2028" width="9.28515625" style="6"/>
    <col min="2029" max="2029" width="4.42578125" style="6" customWidth="1"/>
    <col min="2030" max="2030" width="14.7109375" style="6" customWidth="1"/>
    <col min="2031" max="2031" width="53.28515625" style="6" customWidth="1"/>
    <col min="2032" max="2032" width="14.28515625" style="6" customWidth="1"/>
    <col min="2033" max="2033" width="15.7109375" style="6" customWidth="1"/>
    <col min="2034" max="2034" width="13.5703125" style="6" customWidth="1"/>
    <col min="2035" max="2035" width="11.85546875" style="6" customWidth="1"/>
    <col min="2036" max="2036" width="16.140625" style="6" customWidth="1"/>
    <col min="2037" max="2037" width="11.5703125" style="6" bestFit="1" customWidth="1"/>
    <col min="2038" max="2284" width="9.28515625" style="6"/>
    <col min="2285" max="2285" width="4.42578125" style="6" customWidth="1"/>
    <col min="2286" max="2286" width="14.7109375" style="6" customWidth="1"/>
    <col min="2287" max="2287" width="53.28515625" style="6" customWidth="1"/>
    <col min="2288" max="2288" width="14.28515625" style="6" customWidth="1"/>
    <col min="2289" max="2289" width="15.7109375" style="6" customWidth="1"/>
    <col min="2290" max="2290" width="13.5703125" style="6" customWidth="1"/>
    <col min="2291" max="2291" width="11.85546875" style="6" customWidth="1"/>
    <col min="2292" max="2292" width="16.140625" style="6" customWidth="1"/>
    <col min="2293" max="2293" width="11.5703125" style="6" bestFit="1" customWidth="1"/>
    <col min="2294" max="2540" width="9.28515625" style="6"/>
    <col min="2541" max="2541" width="4.42578125" style="6" customWidth="1"/>
    <col min="2542" max="2542" width="14.7109375" style="6" customWidth="1"/>
    <col min="2543" max="2543" width="53.28515625" style="6" customWidth="1"/>
    <col min="2544" max="2544" width="14.28515625" style="6" customWidth="1"/>
    <col min="2545" max="2545" width="15.7109375" style="6" customWidth="1"/>
    <col min="2546" max="2546" width="13.5703125" style="6" customWidth="1"/>
    <col min="2547" max="2547" width="11.85546875" style="6" customWidth="1"/>
    <col min="2548" max="2548" width="16.140625" style="6" customWidth="1"/>
    <col min="2549" max="2549" width="11.5703125" style="6" bestFit="1" customWidth="1"/>
    <col min="2550" max="2796" width="9.28515625" style="6"/>
    <col min="2797" max="2797" width="4.42578125" style="6" customWidth="1"/>
    <col min="2798" max="2798" width="14.7109375" style="6" customWidth="1"/>
    <col min="2799" max="2799" width="53.28515625" style="6" customWidth="1"/>
    <col min="2800" max="2800" width="14.28515625" style="6" customWidth="1"/>
    <col min="2801" max="2801" width="15.7109375" style="6" customWidth="1"/>
    <col min="2802" max="2802" width="13.5703125" style="6" customWidth="1"/>
    <col min="2803" max="2803" width="11.85546875" style="6" customWidth="1"/>
    <col min="2804" max="2804" width="16.140625" style="6" customWidth="1"/>
    <col min="2805" max="2805" width="11.5703125" style="6" bestFit="1" customWidth="1"/>
    <col min="2806" max="3052" width="9.28515625" style="6"/>
    <col min="3053" max="3053" width="4.42578125" style="6" customWidth="1"/>
    <col min="3054" max="3054" width="14.7109375" style="6" customWidth="1"/>
    <col min="3055" max="3055" width="53.28515625" style="6" customWidth="1"/>
    <col min="3056" max="3056" width="14.28515625" style="6" customWidth="1"/>
    <col min="3057" max="3057" width="15.7109375" style="6" customWidth="1"/>
    <col min="3058" max="3058" width="13.5703125" style="6" customWidth="1"/>
    <col min="3059" max="3059" width="11.85546875" style="6" customWidth="1"/>
    <col min="3060" max="3060" width="16.140625" style="6" customWidth="1"/>
    <col min="3061" max="3061" width="11.5703125" style="6" bestFit="1" customWidth="1"/>
    <col min="3062" max="3308" width="9.28515625" style="6"/>
    <col min="3309" max="3309" width="4.42578125" style="6" customWidth="1"/>
    <col min="3310" max="3310" width="14.7109375" style="6" customWidth="1"/>
    <col min="3311" max="3311" width="53.28515625" style="6" customWidth="1"/>
    <col min="3312" max="3312" width="14.28515625" style="6" customWidth="1"/>
    <col min="3313" max="3313" width="15.7109375" style="6" customWidth="1"/>
    <col min="3314" max="3314" width="13.5703125" style="6" customWidth="1"/>
    <col min="3315" max="3315" width="11.85546875" style="6" customWidth="1"/>
    <col min="3316" max="3316" width="16.140625" style="6" customWidth="1"/>
    <col min="3317" max="3317" width="11.5703125" style="6" bestFit="1" customWidth="1"/>
    <col min="3318" max="3564" width="9.28515625" style="6"/>
    <col min="3565" max="3565" width="4.42578125" style="6" customWidth="1"/>
    <col min="3566" max="3566" width="14.7109375" style="6" customWidth="1"/>
    <col min="3567" max="3567" width="53.28515625" style="6" customWidth="1"/>
    <col min="3568" max="3568" width="14.28515625" style="6" customWidth="1"/>
    <col min="3569" max="3569" width="15.7109375" style="6" customWidth="1"/>
    <col min="3570" max="3570" width="13.5703125" style="6" customWidth="1"/>
    <col min="3571" max="3571" width="11.85546875" style="6" customWidth="1"/>
    <col min="3572" max="3572" width="16.140625" style="6" customWidth="1"/>
    <col min="3573" max="3573" width="11.5703125" style="6" bestFit="1" customWidth="1"/>
    <col min="3574" max="3820" width="9.28515625" style="6"/>
    <col min="3821" max="3821" width="4.42578125" style="6" customWidth="1"/>
    <col min="3822" max="3822" width="14.7109375" style="6" customWidth="1"/>
    <col min="3823" max="3823" width="53.28515625" style="6" customWidth="1"/>
    <col min="3824" max="3824" width="14.28515625" style="6" customWidth="1"/>
    <col min="3825" max="3825" width="15.7109375" style="6" customWidth="1"/>
    <col min="3826" max="3826" width="13.5703125" style="6" customWidth="1"/>
    <col min="3827" max="3827" width="11.85546875" style="6" customWidth="1"/>
    <col min="3828" max="3828" width="16.140625" style="6" customWidth="1"/>
    <col min="3829" max="3829" width="11.5703125" style="6" bestFit="1" customWidth="1"/>
    <col min="3830" max="4076" width="9.28515625" style="6"/>
    <col min="4077" max="4077" width="4.42578125" style="6" customWidth="1"/>
    <col min="4078" max="4078" width="14.7109375" style="6" customWidth="1"/>
    <col min="4079" max="4079" width="53.28515625" style="6" customWidth="1"/>
    <col min="4080" max="4080" width="14.28515625" style="6" customWidth="1"/>
    <col min="4081" max="4081" width="15.7109375" style="6" customWidth="1"/>
    <col min="4082" max="4082" width="13.5703125" style="6" customWidth="1"/>
    <col min="4083" max="4083" width="11.85546875" style="6" customWidth="1"/>
    <col min="4084" max="4084" width="16.140625" style="6" customWidth="1"/>
    <col min="4085" max="4085" width="11.5703125" style="6" bestFit="1" customWidth="1"/>
    <col min="4086" max="4332" width="9.28515625" style="6"/>
    <col min="4333" max="4333" width="4.42578125" style="6" customWidth="1"/>
    <col min="4334" max="4334" width="14.7109375" style="6" customWidth="1"/>
    <col min="4335" max="4335" width="53.28515625" style="6" customWidth="1"/>
    <col min="4336" max="4336" width="14.28515625" style="6" customWidth="1"/>
    <col min="4337" max="4337" width="15.7109375" style="6" customWidth="1"/>
    <col min="4338" max="4338" width="13.5703125" style="6" customWidth="1"/>
    <col min="4339" max="4339" width="11.85546875" style="6" customWidth="1"/>
    <col min="4340" max="4340" width="16.140625" style="6" customWidth="1"/>
    <col min="4341" max="4341" width="11.5703125" style="6" bestFit="1" customWidth="1"/>
    <col min="4342" max="4588" width="9.28515625" style="6"/>
    <col min="4589" max="4589" width="4.42578125" style="6" customWidth="1"/>
    <col min="4590" max="4590" width="14.7109375" style="6" customWidth="1"/>
    <col min="4591" max="4591" width="53.28515625" style="6" customWidth="1"/>
    <col min="4592" max="4592" width="14.28515625" style="6" customWidth="1"/>
    <col min="4593" max="4593" width="15.7109375" style="6" customWidth="1"/>
    <col min="4594" max="4594" width="13.5703125" style="6" customWidth="1"/>
    <col min="4595" max="4595" width="11.85546875" style="6" customWidth="1"/>
    <col min="4596" max="4596" width="16.140625" style="6" customWidth="1"/>
    <col min="4597" max="4597" width="11.5703125" style="6" bestFit="1" customWidth="1"/>
    <col min="4598" max="4844" width="9.28515625" style="6"/>
    <col min="4845" max="4845" width="4.42578125" style="6" customWidth="1"/>
    <col min="4846" max="4846" width="14.7109375" style="6" customWidth="1"/>
    <col min="4847" max="4847" width="53.28515625" style="6" customWidth="1"/>
    <col min="4848" max="4848" width="14.28515625" style="6" customWidth="1"/>
    <col min="4849" max="4849" width="15.7109375" style="6" customWidth="1"/>
    <col min="4850" max="4850" width="13.5703125" style="6" customWidth="1"/>
    <col min="4851" max="4851" width="11.85546875" style="6" customWidth="1"/>
    <col min="4852" max="4852" width="16.140625" style="6" customWidth="1"/>
    <col min="4853" max="4853" width="11.5703125" style="6" bestFit="1" customWidth="1"/>
    <col min="4854" max="5100" width="9.28515625" style="6"/>
    <col min="5101" max="5101" width="4.42578125" style="6" customWidth="1"/>
    <col min="5102" max="5102" width="14.7109375" style="6" customWidth="1"/>
    <col min="5103" max="5103" width="53.28515625" style="6" customWidth="1"/>
    <col min="5104" max="5104" width="14.28515625" style="6" customWidth="1"/>
    <col min="5105" max="5105" width="15.7109375" style="6" customWidth="1"/>
    <col min="5106" max="5106" width="13.5703125" style="6" customWidth="1"/>
    <col min="5107" max="5107" width="11.85546875" style="6" customWidth="1"/>
    <col min="5108" max="5108" width="16.140625" style="6" customWidth="1"/>
    <col min="5109" max="5109" width="11.5703125" style="6" bestFit="1" customWidth="1"/>
    <col min="5110" max="5356" width="9.28515625" style="6"/>
    <col min="5357" max="5357" width="4.42578125" style="6" customWidth="1"/>
    <col min="5358" max="5358" width="14.7109375" style="6" customWidth="1"/>
    <col min="5359" max="5359" width="53.28515625" style="6" customWidth="1"/>
    <col min="5360" max="5360" width="14.28515625" style="6" customWidth="1"/>
    <col min="5361" max="5361" width="15.7109375" style="6" customWidth="1"/>
    <col min="5362" max="5362" width="13.5703125" style="6" customWidth="1"/>
    <col min="5363" max="5363" width="11.85546875" style="6" customWidth="1"/>
    <col min="5364" max="5364" width="16.140625" style="6" customWidth="1"/>
    <col min="5365" max="5365" width="11.5703125" style="6" bestFit="1" customWidth="1"/>
    <col min="5366" max="5612" width="9.28515625" style="6"/>
    <col min="5613" max="5613" width="4.42578125" style="6" customWidth="1"/>
    <col min="5614" max="5614" width="14.7109375" style="6" customWidth="1"/>
    <col min="5615" max="5615" width="53.28515625" style="6" customWidth="1"/>
    <col min="5616" max="5616" width="14.28515625" style="6" customWidth="1"/>
    <col min="5617" max="5617" width="15.7109375" style="6" customWidth="1"/>
    <col min="5618" max="5618" width="13.5703125" style="6" customWidth="1"/>
    <col min="5619" max="5619" width="11.85546875" style="6" customWidth="1"/>
    <col min="5620" max="5620" width="16.140625" style="6" customWidth="1"/>
    <col min="5621" max="5621" width="11.5703125" style="6" bestFit="1" customWidth="1"/>
    <col min="5622" max="5868" width="9.28515625" style="6"/>
    <col min="5869" max="5869" width="4.42578125" style="6" customWidth="1"/>
    <col min="5870" max="5870" width="14.7109375" style="6" customWidth="1"/>
    <col min="5871" max="5871" width="53.28515625" style="6" customWidth="1"/>
    <col min="5872" max="5872" width="14.28515625" style="6" customWidth="1"/>
    <col min="5873" max="5873" width="15.7109375" style="6" customWidth="1"/>
    <col min="5874" max="5874" width="13.5703125" style="6" customWidth="1"/>
    <col min="5875" max="5875" width="11.85546875" style="6" customWidth="1"/>
    <col min="5876" max="5876" width="16.140625" style="6" customWidth="1"/>
    <col min="5877" max="5877" width="11.5703125" style="6" bestFit="1" customWidth="1"/>
    <col min="5878" max="6124" width="9.28515625" style="6"/>
    <col min="6125" max="6125" width="4.42578125" style="6" customWidth="1"/>
    <col min="6126" max="6126" width="14.7109375" style="6" customWidth="1"/>
    <col min="6127" max="6127" width="53.28515625" style="6" customWidth="1"/>
    <col min="6128" max="6128" width="14.28515625" style="6" customWidth="1"/>
    <col min="6129" max="6129" width="15.7109375" style="6" customWidth="1"/>
    <col min="6130" max="6130" width="13.5703125" style="6" customWidth="1"/>
    <col min="6131" max="6131" width="11.85546875" style="6" customWidth="1"/>
    <col min="6132" max="6132" width="16.140625" style="6" customWidth="1"/>
    <col min="6133" max="6133" width="11.5703125" style="6" bestFit="1" customWidth="1"/>
    <col min="6134" max="6380" width="9.28515625" style="6"/>
    <col min="6381" max="6381" width="4.42578125" style="6" customWidth="1"/>
    <col min="6382" max="6382" width="14.7109375" style="6" customWidth="1"/>
    <col min="6383" max="6383" width="53.28515625" style="6" customWidth="1"/>
    <col min="6384" max="6384" width="14.28515625" style="6" customWidth="1"/>
    <col min="6385" max="6385" width="15.7109375" style="6" customWidth="1"/>
    <col min="6386" max="6386" width="13.5703125" style="6" customWidth="1"/>
    <col min="6387" max="6387" width="11.85546875" style="6" customWidth="1"/>
    <col min="6388" max="6388" width="16.140625" style="6" customWidth="1"/>
    <col min="6389" max="6389" width="11.5703125" style="6" bestFit="1" customWidth="1"/>
    <col min="6390" max="6636" width="9.28515625" style="6"/>
    <col min="6637" max="6637" width="4.42578125" style="6" customWidth="1"/>
    <col min="6638" max="6638" width="14.7109375" style="6" customWidth="1"/>
    <col min="6639" max="6639" width="53.28515625" style="6" customWidth="1"/>
    <col min="6640" max="6640" width="14.28515625" style="6" customWidth="1"/>
    <col min="6641" max="6641" width="15.7109375" style="6" customWidth="1"/>
    <col min="6642" max="6642" width="13.5703125" style="6" customWidth="1"/>
    <col min="6643" max="6643" width="11.85546875" style="6" customWidth="1"/>
    <col min="6644" max="6644" width="16.140625" style="6" customWidth="1"/>
    <col min="6645" max="6645" width="11.5703125" style="6" bestFit="1" customWidth="1"/>
    <col min="6646" max="6892" width="9.28515625" style="6"/>
    <col min="6893" max="6893" width="4.42578125" style="6" customWidth="1"/>
    <col min="6894" max="6894" width="14.7109375" style="6" customWidth="1"/>
    <col min="6895" max="6895" width="53.28515625" style="6" customWidth="1"/>
    <col min="6896" max="6896" width="14.28515625" style="6" customWidth="1"/>
    <col min="6897" max="6897" width="15.7109375" style="6" customWidth="1"/>
    <col min="6898" max="6898" width="13.5703125" style="6" customWidth="1"/>
    <col min="6899" max="6899" width="11.85546875" style="6" customWidth="1"/>
    <col min="6900" max="6900" width="16.140625" style="6" customWidth="1"/>
    <col min="6901" max="6901" width="11.5703125" style="6" bestFit="1" customWidth="1"/>
    <col min="6902" max="7148" width="9.28515625" style="6"/>
    <col min="7149" max="7149" width="4.42578125" style="6" customWidth="1"/>
    <col min="7150" max="7150" width="14.7109375" style="6" customWidth="1"/>
    <col min="7151" max="7151" width="53.28515625" style="6" customWidth="1"/>
    <col min="7152" max="7152" width="14.28515625" style="6" customWidth="1"/>
    <col min="7153" max="7153" width="15.7109375" style="6" customWidth="1"/>
    <col min="7154" max="7154" width="13.5703125" style="6" customWidth="1"/>
    <col min="7155" max="7155" width="11.85546875" style="6" customWidth="1"/>
    <col min="7156" max="7156" width="16.140625" style="6" customWidth="1"/>
    <col min="7157" max="7157" width="11.5703125" style="6" bestFit="1" customWidth="1"/>
    <col min="7158" max="7404" width="9.28515625" style="6"/>
    <col min="7405" max="7405" width="4.42578125" style="6" customWidth="1"/>
    <col min="7406" max="7406" width="14.7109375" style="6" customWidth="1"/>
    <col min="7407" max="7407" width="53.28515625" style="6" customWidth="1"/>
    <col min="7408" max="7408" width="14.28515625" style="6" customWidth="1"/>
    <col min="7409" max="7409" width="15.7109375" style="6" customWidth="1"/>
    <col min="7410" max="7410" width="13.5703125" style="6" customWidth="1"/>
    <col min="7411" max="7411" width="11.85546875" style="6" customWidth="1"/>
    <col min="7412" max="7412" width="16.140625" style="6" customWidth="1"/>
    <col min="7413" max="7413" width="11.5703125" style="6" bestFit="1" customWidth="1"/>
    <col min="7414" max="7660" width="9.28515625" style="6"/>
    <col min="7661" max="7661" width="4.42578125" style="6" customWidth="1"/>
    <col min="7662" max="7662" width="14.7109375" style="6" customWidth="1"/>
    <col min="7663" max="7663" width="53.28515625" style="6" customWidth="1"/>
    <col min="7664" max="7664" width="14.28515625" style="6" customWidth="1"/>
    <col min="7665" max="7665" width="15.7109375" style="6" customWidth="1"/>
    <col min="7666" max="7666" width="13.5703125" style="6" customWidth="1"/>
    <col min="7667" max="7667" width="11.85546875" style="6" customWidth="1"/>
    <col min="7668" max="7668" width="16.140625" style="6" customWidth="1"/>
    <col min="7669" max="7669" width="11.5703125" style="6" bestFit="1" customWidth="1"/>
    <col min="7670" max="7916" width="9.28515625" style="6"/>
    <col min="7917" max="7917" width="4.42578125" style="6" customWidth="1"/>
    <col min="7918" max="7918" width="14.7109375" style="6" customWidth="1"/>
    <col min="7919" max="7919" width="53.28515625" style="6" customWidth="1"/>
    <col min="7920" max="7920" width="14.28515625" style="6" customWidth="1"/>
    <col min="7921" max="7921" width="15.7109375" style="6" customWidth="1"/>
    <col min="7922" max="7922" width="13.5703125" style="6" customWidth="1"/>
    <col min="7923" max="7923" width="11.85546875" style="6" customWidth="1"/>
    <col min="7924" max="7924" width="16.140625" style="6" customWidth="1"/>
    <col min="7925" max="7925" width="11.5703125" style="6" bestFit="1" customWidth="1"/>
    <col min="7926" max="8172" width="9.28515625" style="6"/>
    <col min="8173" max="8173" width="4.42578125" style="6" customWidth="1"/>
    <col min="8174" max="8174" width="14.7109375" style="6" customWidth="1"/>
    <col min="8175" max="8175" width="53.28515625" style="6" customWidth="1"/>
    <col min="8176" max="8176" width="14.28515625" style="6" customWidth="1"/>
    <col min="8177" max="8177" width="15.7109375" style="6" customWidth="1"/>
    <col min="8178" max="8178" width="13.5703125" style="6" customWidth="1"/>
    <col min="8179" max="8179" width="11.85546875" style="6" customWidth="1"/>
    <col min="8180" max="8180" width="16.140625" style="6" customWidth="1"/>
    <col min="8181" max="8181" width="11.5703125" style="6" bestFit="1" customWidth="1"/>
    <col min="8182" max="8428" width="9.28515625" style="6"/>
    <col min="8429" max="8429" width="4.42578125" style="6" customWidth="1"/>
    <col min="8430" max="8430" width="14.7109375" style="6" customWidth="1"/>
    <col min="8431" max="8431" width="53.28515625" style="6" customWidth="1"/>
    <col min="8432" max="8432" width="14.28515625" style="6" customWidth="1"/>
    <col min="8433" max="8433" width="15.7109375" style="6" customWidth="1"/>
    <col min="8434" max="8434" width="13.5703125" style="6" customWidth="1"/>
    <col min="8435" max="8435" width="11.85546875" style="6" customWidth="1"/>
    <col min="8436" max="8436" width="16.140625" style="6" customWidth="1"/>
    <col min="8437" max="8437" width="11.5703125" style="6" bestFit="1" customWidth="1"/>
    <col min="8438" max="8684" width="9.28515625" style="6"/>
    <col min="8685" max="8685" width="4.42578125" style="6" customWidth="1"/>
    <col min="8686" max="8686" width="14.7109375" style="6" customWidth="1"/>
    <col min="8687" max="8687" width="53.28515625" style="6" customWidth="1"/>
    <col min="8688" max="8688" width="14.28515625" style="6" customWidth="1"/>
    <col min="8689" max="8689" width="15.7109375" style="6" customWidth="1"/>
    <col min="8690" max="8690" width="13.5703125" style="6" customWidth="1"/>
    <col min="8691" max="8691" width="11.85546875" style="6" customWidth="1"/>
    <col min="8692" max="8692" width="16.140625" style="6" customWidth="1"/>
    <col min="8693" max="8693" width="11.5703125" style="6" bestFit="1" customWidth="1"/>
    <col min="8694" max="8940" width="9.28515625" style="6"/>
    <col min="8941" max="8941" width="4.42578125" style="6" customWidth="1"/>
    <col min="8942" max="8942" width="14.7109375" style="6" customWidth="1"/>
    <col min="8943" max="8943" width="53.28515625" style="6" customWidth="1"/>
    <col min="8944" max="8944" width="14.28515625" style="6" customWidth="1"/>
    <col min="8945" max="8945" width="15.7109375" style="6" customWidth="1"/>
    <col min="8946" max="8946" width="13.5703125" style="6" customWidth="1"/>
    <col min="8947" max="8947" width="11.85546875" style="6" customWidth="1"/>
    <col min="8948" max="8948" width="16.140625" style="6" customWidth="1"/>
    <col min="8949" max="8949" width="11.5703125" style="6" bestFit="1" customWidth="1"/>
    <col min="8950" max="9196" width="9.28515625" style="6"/>
    <col min="9197" max="9197" width="4.42578125" style="6" customWidth="1"/>
    <col min="9198" max="9198" width="14.7109375" style="6" customWidth="1"/>
    <col min="9199" max="9199" width="53.28515625" style="6" customWidth="1"/>
    <col min="9200" max="9200" width="14.28515625" style="6" customWidth="1"/>
    <col min="9201" max="9201" width="15.7109375" style="6" customWidth="1"/>
    <col min="9202" max="9202" width="13.5703125" style="6" customWidth="1"/>
    <col min="9203" max="9203" width="11.85546875" style="6" customWidth="1"/>
    <col min="9204" max="9204" width="16.140625" style="6" customWidth="1"/>
    <col min="9205" max="9205" width="11.5703125" style="6" bestFit="1" customWidth="1"/>
    <col min="9206" max="9452" width="9.28515625" style="6"/>
    <col min="9453" max="9453" width="4.42578125" style="6" customWidth="1"/>
    <col min="9454" max="9454" width="14.7109375" style="6" customWidth="1"/>
    <col min="9455" max="9455" width="53.28515625" style="6" customWidth="1"/>
    <col min="9456" max="9456" width="14.28515625" style="6" customWidth="1"/>
    <col min="9457" max="9457" width="15.7109375" style="6" customWidth="1"/>
    <col min="9458" max="9458" width="13.5703125" style="6" customWidth="1"/>
    <col min="9459" max="9459" width="11.85546875" style="6" customWidth="1"/>
    <col min="9460" max="9460" width="16.140625" style="6" customWidth="1"/>
    <col min="9461" max="9461" width="11.5703125" style="6" bestFit="1" customWidth="1"/>
    <col min="9462" max="9708" width="9.28515625" style="6"/>
    <col min="9709" max="9709" width="4.42578125" style="6" customWidth="1"/>
    <col min="9710" max="9710" width="14.7109375" style="6" customWidth="1"/>
    <col min="9711" max="9711" width="53.28515625" style="6" customWidth="1"/>
    <col min="9712" max="9712" width="14.28515625" style="6" customWidth="1"/>
    <col min="9713" max="9713" width="15.7109375" style="6" customWidth="1"/>
    <col min="9714" max="9714" width="13.5703125" style="6" customWidth="1"/>
    <col min="9715" max="9715" width="11.85546875" style="6" customWidth="1"/>
    <col min="9716" max="9716" width="16.140625" style="6" customWidth="1"/>
    <col min="9717" max="9717" width="11.5703125" style="6" bestFit="1" customWidth="1"/>
    <col min="9718" max="9964" width="9.28515625" style="6"/>
    <col min="9965" max="9965" width="4.42578125" style="6" customWidth="1"/>
    <col min="9966" max="9966" width="14.7109375" style="6" customWidth="1"/>
    <col min="9967" max="9967" width="53.28515625" style="6" customWidth="1"/>
    <col min="9968" max="9968" width="14.28515625" style="6" customWidth="1"/>
    <col min="9969" max="9969" width="15.7109375" style="6" customWidth="1"/>
    <col min="9970" max="9970" width="13.5703125" style="6" customWidth="1"/>
    <col min="9971" max="9971" width="11.85546875" style="6" customWidth="1"/>
    <col min="9972" max="9972" width="16.140625" style="6" customWidth="1"/>
    <col min="9973" max="9973" width="11.5703125" style="6" bestFit="1" customWidth="1"/>
    <col min="9974" max="10220" width="9.28515625" style="6"/>
    <col min="10221" max="10221" width="4.42578125" style="6" customWidth="1"/>
    <col min="10222" max="10222" width="14.7109375" style="6" customWidth="1"/>
    <col min="10223" max="10223" width="53.28515625" style="6" customWidth="1"/>
    <col min="10224" max="10224" width="14.28515625" style="6" customWidth="1"/>
    <col min="10225" max="10225" width="15.7109375" style="6" customWidth="1"/>
    <col min="10226" max="10226" width="13.5703125" style="6" customWidth="1"/>
    <col min="10227" max="10227" width="11.85546875" style="6" customWidth="1"/>
    <col min="10228" max="10228" width="16.140625" style="6" customWidth="1"/>
    <col min="10229" max="10229" width="11.5703125" style="6" bestFit="1" customWidth="1"/>
    <col min="10230" max="10476" width="9.28515625" style="6"/>
    <col min="10477" max="10477" width="4.42578125" style="6" customWidth="1"/>
    <col min="10478" max="10478" width="14.7109375" style="6" customWidth="1"/>
    <col min="10479" max="10479" width="53.28515625" style="6" customWidth="1"/>
    <col min="10480" max="10480" width="14.28515625" style="6" customWidth="1"/>
    <col min="10481" max="10481" width="15.7109375" style="6" customWidth="1"/>
    <col min="10482" max="10482" width="13.5703125" style="6" customWidth="1"/>
    <col min="10483" max="10483" width="11.85546875" style="6" customWidth="1"/>
    <col min="10484" max="10484" width="16.140625" style="6" customWidth="1"/>
    <col min="10485" max="10485" width="11.5703125" style="6" bestFit="1" customWidth="1"/>
    <col min="10486" max="10732" width="9.28515625" style="6"/>
    <col min="10733" max="10733" width="4.42578125" style="6" customWidth="1"/>
    <col min="10734" max="10734" width="14.7109375" style="6" customWidth="1"/>
    <col min="10735" max="10735" width="53.28515625" style="6" customWidth="1"/>
    <col min="10736" max="10736" width="14.28515625" style="6" customWidth="1"/>
    <col min="10737" max="10737" width="15.7109375" style="6" customWidth="1"/>
    <col min="10738" max="10738" width="13.5703125" style="6" customWidth="1"/>
    <col min="10739" max="10739" width="11.85546875" style="6" customWidth="1"/>
    <col min="10740" max="10740" width="16.140625" style="6" customWidth="1"/>
    <col min="10741" max="10741" width="11.5703125" style="6" bestFit="1" customWidth="1"/>
    <col min="10742" max="10988" width="9.28515625" style="6"/>
    <col min="10989" max="10989" width="4.42578125" style="6" customWidth="1"/>
    <col min="10990" max="10990" width="14.7109375" style="6" customWidth="1"/>
    <col min="10991" max="10991" width="53.28515625" style="6" customWidth="1"/>
    <col min="10992" max="10992" width="14.28515625" style="6" customWidth="1"/>
    <col min="10993" max="10993" width="15.7109375" style="6" customWidth="1"/>
    <col min="10994" max="10994" width="13.5703125" style="6" customWidth="1"/>
    <col min="10995" max="10995" width="11.85546875" style="6" customWidth="1"/>
    <col min="10996" max="10996" width="16.140625" style="6" customWidth="1"/>
    <col min="10997" max="10997" width="11.5703125" style="6" bestFit="1" customWidth="1"/>
    <col min="10998" max="11244" width="9.28515625" style="6"/>
    <col min="11245" max="11245" width="4.42578125" style="6" customWidth="1"/>
    <col min="11246" max="11246" width="14.7109375" style="6" customWidth="1"/>
    <col min="11247" max="11247" width="53.28515625" style="6" customWidth="1"/>
    <col min="11248" max="11248" width="14.28515625" style="6" customWidth="1"/>
    <col min="11249" max="11249" width="15.7109375" style="6" customWidth="1"/>
    <col min="11250" max="11250" width="13.5703125" style="6" customWidth="1"/>
    <col min="11251" max="11251" width="11.85546875" style="6" customWidth="1"/>
    <col min="11252" max="11252" width="16.140625" style="6" customWidth="1"/>
    <col min="11253" max="11253" width="11.5703125" style="6" bestFit="1" customWidth="1"/>
    <col min="11254" max="11500" width="9.28515625" style="6"/>
    <col min="11501" max="11501" width="4.42578125" style="6" customWidth="1"/>
    <col min="11502" max="11502" width="14.7109375" style="6" customWidth="1"/>
    <col min="11503" max="11503" width="53.28515625" style="6" customWidth="1"/>
    <col min="11504" max="11504" width="14.28515625" style="6" customWidth="1"/>
    <col min="11505" max="11505" width="15.7109375" style="6" customWidth="1"/>
    <col min="11506" max="11506" width="13.5703125" style="6" customWidth="1"/>
    <col min="11507" max="11507" width="11.85546875" style="6" customWidth="1"/>
    <col min="11508" max="11508" width="16.140625" style="6" customWidth="1"/>
    <col min="11509" max="11509" width="11.5703125" style="6" bestFit="1" customWidth="1"/>
    <col min="11510" max="11756" width="9.28515625" style="6"/>
    <col min="11757" max="11757" width="4.42578125" style="6" customWidth="1"/>
    <col min="11758" max="11758" width="14.7109375" style="6" customWidth="1"/>
    <col min="11759" max="11759" width="53.28515625" style="6" customWidth="1"/>
    <col min="11760" max="11760" width="14.28515625" style="6" customWidth="1"/>
    <col min="11761" max="11761" width="15.7109375" style="6" customWidth="1"/>
    <col min="11762" max="11762" width="13.5703125" style="6" customWidth="1"/>
    <col min="11763" max="11763" width="11.85546875" style="6" customWidth="1"/>
    <col min="11764" max="11764" width="16.140625" style="6" customWidth="1"/>
    <col min="11765" max="11765" width="11.5703125" style="6" bestFit="1" customWidth="1"/>
    <col min="11766" max="12012" width="9.28515625" style="6"/>
    <col min="12013" max="12013" width="4.42578125" style="6" customWidth="1"/>
    <col min="12014" max="12014" width="14.7109375" style="6" customWidth="1"/>
    <col min="12015" max="12015" width="53.28515625" style="6" customWidth="1"/>
    <col min="12016" max="12016" width="14.28515625" style="6" customWidth="1"/>
    <col min="12017" max="12017" width="15.7109375" style="6" customWidth="1"/>
    <col min="12018" max="12018" width="13.5703125" style="6" customWidth="1"/>
    <col min="12019" max="12019" width="11.85546875" style="6" customWidth="1"/>
    <col min="12020" max="12020" width="16.140625" style="6" customWidth="1"/>
    <col min="12021" max="12021" width="11.5703125" style="6" bestFit="1" customWidth="1"/>
    <col min="12022" max="12268" width="9.28515625" style="6"/>
    <col min="12269" max="12269" width="4.42578125" style="6" customWidth="1"/>
    <col min="12270" max="12270" width="14.7109375" style="6" customWidth="1"/>
    <col min="12271" max="12271" width="53.28515625" style="6" customWidth="1"/>
    <col min="12272" max="12272" width="14.28515625" style="6" customWidth="1"/>
    <col min="12273" max="12273" width="15.7109375" style="6" customWidth="1"/>
    <col min="12274" max="12274" width="13.5703125" style="6" customWidth="1"/>
    <col min="12275" max="12275" width="11.85546875" style="6" customWidth="1"/>
    <col min="12276" max="12276" width="16.140625" style="6" customWidth="1"/>
    <col min="12277" max="12277" width="11.5703125" style="6" bestFit="1" customWidth="1"/>
    <col min="12278" max="12524" width="9.28515625" style="6"/>
    <col min="12525" max="12525" width="4.42578125" style="6" customWidth="1"/>
    <col min="12526" max="12526" width="14.7109375" style="6" customWidth="1"/>
    <col min="12527" max="12527" width="53.28515625" style="6" customWidth="1"/>
    <col min="12528" max="12528" width="14.28515625" style="6" customWidth="1"/>
    <col min="12529" max="12529" width="15.7109375" style="6" customWidth="1"/>
    <col min="12530" max="12530" width="13.5703125" style="6" customWidth="1"/>
    <col min="12531" max="12531" width="11.85546875" style="6" customWidth="1"/>
    <col min="12532" max="12532" width="16.140625" style="6" customWidth="1"/>
    <col min="12533" max="12533" width="11.5703125" style="6" bestFit="1" customWidth="1"/>
    <col min="12534" max="12780" width="9.28515625" style="6"/>
    <col min="12781" max="12781" width="4.42578125" style="6" customWidth="1"/>
    <col min="12782" max="12782" width="14.7109375" style="6" customWidth="1"/>
    <col min="12783" max="12783" width="53.28515625" style="6" customWidth="1"/>
    <col min="12784" max="12784" width="14.28515625" style="6" customWidth="1"/>
    <col min="12785" max="12785" width="15.7109375" style="6" customWidth="1"/>
    <col min="12786" max="12786" width="13.5703125" style="6" customWidth="1"/>
    <col min="12787" max="12787" width="11.85546875" style="6" customWidth="1"/>
    <col min="12788" max="12788" width="16.140625" style="6" customWidth="1"/>
    <col min="12789" max="12789" width="11.5703125" style="6" bestFit="1" customWidth="1"/>
    <col min="12790" max="13036" width="9.28515625" style="6"/>
    <col min="13037" max="13037" width="4.42578125" style="6" customWidth="1"/>
    <col min="13038" max="13038" width="14.7109375" style="6" customWidth="1"/>
    <col min="13039" max="13039" width="53.28515625" style="6" customWidth="1"/>
    <col min="13040" max="13040" width="14.28515625" style="6" customWidth="1"/>
    <col min="13041" max="13041" width="15.7109375" style="6" customWidth="1"/>
    <col min="13042" max="13042" width="13.5703125" style="6" customWidth="1"/>
    <col min="13043" max="13043" width="11.85546875" style="6" customWidth="1"/>
    <col min="13044" max="13044" width="16.140625" style="6" customWidth="1"/>
    <col min="13045" max="13045" width="11.5703125" style="6" bestFit="1" customWidth="1"/>
    <col min="13046" max="13292" width="9.28515625" style="6"/>
    <col min="13293" max="13293" width="4.42578125" style="6" customWidth="1"/>
    <col min="13294" max="13294" width="14.7109375" style="6" customWidth="1"/>
    <col min="13295" max="13295" width="53.28515625" style="6" customWidth="1"/>
    <col min="13296" max="13296" width="14.28515625" style="6" customWidth="1"/>
    <col min="13297" max="13297" width="15.7109375" style="6" customWidth="1"/>
    <col min="13298" max="13298" width="13.5703125" style="6" customWidth="1"/>
    <col min="13299" max="13299" width="11.85546875" style="6" customWidth="1"/>
    <col min="13300" max="13300" width="16.140625" style="6" customWidth="1"/>
    <col min="13301" max="13301" width="11.5703125" style="6" bestFit="1" customWidth="1"/>
    <col min="13302" max="13548" width="9.28515625" style="6"/>
    <col min="13549" max="13549" width="4.42578125" style="6" customWidth="1"/>
    <col min="13550" max="13550" width="14.7109375" style="6" customWidth="1"/>
    <col min="13551" max="13551" width="53.28515625" style="6" customWidth="1"/>
    <col min="13552" max="13552" width="14.28515625" style="6" customWidth="1"/>
    <col min="13553" max="13553" width="15.7109375" style="6" customWidth="1"/>
    <col min="13554" max="13554" width="13.5703125" style="6" customWidth="1"/>
    <col min="13555" max="13555" width="11.85546875" style="6" customWidth="1"/>
    <col min="13556" max="13556" width="16.140625" style="6" customWidth="1"/>
    <col min="13557" max="13557" width="11.5703125" style="6" bestFit="1" customWidth="1"/>
    <col min="13558" max="13804" width="9.28515625" style="6"/>
    <col min="13805" max="13805" width="4.42578125" style="6" customWidth="1"/>
    <col min="13806" max="13806" width="14.7109375" style="6" customWidth="1"/>
    <col min="13807" max="13807" width="53.28515625" style="6" customWidth="1"/>
    <col min="13808" max="13808" width="14.28515625" style="6" customWidth="1"/>
    <col min="13809" max="13809" width="15.7109375" style="6" customWidth="1"/>
    <col min="13810" max="13810" width="13.5703125" style="6" customWidth="1"/>
    <col min="13811" max="13811" width="11.85546875" style="6" customWidth="1"/>
    <col min="13812" max="13812" width="16.140625" style="6" customWidth="1"/>
    <col min="13813" max="13813" width="11.5703125" style="6" bestFit="1" customWidth="1"/>
    <col min="13814" max="14060" width="9.28515625" style="6"/>
    <col min="14061" max="14061" width="4.42578125" style="6" customWidth="1"/>
    <col min="14062" max="14062" width="14.7109375" style="6" customWidth="1"/>
    <col min="14063" max="14063" width="53.28515625" style="6" customWidth="1"/>
    <col min="14064" max="14064" width="14.28515625" style="6" customWidth="1"/>
    <col min="14065" max="14065" width="15.7109375" style="6" customWidth="1"/>
    <col min="14066" max="14066" width="13.5703125" style="6" customWidth="1"/>
    <col min="14067" max="14067" width="11.85546875" style="6" customWidth="1"/>
    <col min="14068" max="14068" width="16.140625" style="6" customWidth="1"/>
    <col min="14069" max="14069" width="11.5703125" style="6" bestFit="1" customWidth="1"/>
    <col min="14070" max="14316" width="9.28515625" style="6"/>
    <col min="14317" max="14317" width="4.42578125" style="6" customWidth="1"/>
    <col min="14318" max="14318" width="14.7109375" style="6" customWidth="1"/>
    <col min="14319" max="14319" width="53.28515625" style="6" customWidth="1"/>
    <col min="14320" max="14320" width="14.28515625" style="6" customWidth="1"/>
    <col min="14321" max="14321" width="15.7109375" style="6" customWidth="1"/>
    <col min="14322" max="14322" width="13.5703125" style="6" customWidth="1"/>
    <col min="14323" max="14323" width="11.85546875" style="6" customWidth="1"/>
    <col min="14324" max="14324" width="16.140625" style="6" customWidth="1"/>
    <col min="14325" max="14325" width="11.5703125" style="6" bestFit="1" customWidth="1"/>
    <col min="14326" max="14572" width="9.28515625" style="6"/>
    <col min="14573" max="14573" width="4.42578125" style="6" customWidth="1"/>
    <col min="14574" max="14574" width="14.7109375" style="6" customWidth="1"/>
    <col min="14575" max="14575" width="53.28515625" style="6" customWidth="1"/>
    <col min="14576" max="14576" width="14.28515625" style="6" customWidth="1"/>
    <col min="14577" max="14577" width="15.7109375" style="6" customWidth="1"/>
    <col min="14578" max="14578" width="13.5703125" style="6" customWidth="1"/>
    <col min="14579" max="14579" width="11.85546875" style="6" customWidth="1"/>
    <col min="14580" max="14580" width="16.140625" style="6" customWidth="1"/>
    <col min="14581" max="14581" width="11.5703125" style="6" bestFit="1" customWidth="1"/>
    <col min="14582" max="14828" width="9.28515625" style="6"/>
    <col min="14829" max="14829" width="4.42578125" style="6" customWidth="1"/>
    <col min="14830" max="14830" width="14.7109375" style="6" customWidth="1"/>
    <col min="14831" max="14831" width="53.28515625" style="6" customWidth="1"/>
    <col min="14832" max="14832" width="14.28515625" style="6" customWidth="1"/>
    <col min="14833" max="14833" width="15.7109375" style="6" customWidth="1"/>
    <col min="14834" max="14834" width="13.5703125" style="6" customWidth="1"/>
    <col min="14835" max="14835" width="11.85546875" style="6" customWidth="1"/>
    <col min="14836" max="14836" width="16.140625" style="6" customWidth="1"/>
    <col min="14837" max="14837" width="11.5703125" style="6" bestFit="1" customWidth="1"/>
    <col min="14838" max="15084" width="9.28515625" style="6"/>
    <col min="15085" max="15085" width="4.42578125" style="6" customWidth="1"/>
    <col min="15086" max="15086" width="14.7109375" style="6" customWidth="1"/>
    <col min="15087" max="15087" width="53.28515625" style="6" customWidth="1"/>
    <col min="15088" max="15088" width="14.28515625" style="6" customWidth="1"/>
    <col min="15089" max="15089" width="15.7109375" style="6" customWidth="1"/>
    <col min="15090" max="15090" width="13.5703125" style="6" customWidth="1"/>
    <col min="15091" max="15091" width="11.85546875" style="6" customWidth="1"/>
    <col min="15092" max="15092" width="16.140625" style="6" customWidth="1"/>
    <col min="15093" max="15093" width="11.5703125" style="6" bestFit="1" customWidth="1"/>
    <col min="15094" max="15340" width="9.28515625" style="6"/>
    <col min="15341" max="15341" width="4.42578125" style="6" customWidth="1"/>
    <col min="15342" max="15342" width="14.7109375" style="6" customWidth="1"/>
    <col min="15343" max="15343" width="53.28515625" style="6" customWidth="1"/>
    <col min="15344" max="15344" width="14.28515625" style="6" customWidth="1"/>
    <col min="15345" max="15345" width="15.7109375" style="6" customWidth="1"/>
    <col min="15346" max="15346" width="13.5703125" style="6" customWidth="1"/>
    <col min="15347" max="15347" width="11.85546875" style="6" customWidth="1"/>
    <col min="15348" max="15348" width="16.140625" style="6" customWidth="1"/>
    <col min="15349" max="15349" width="11.5703125" style="6" bestFit="1" customWidth="1"/>
    <col min="15350" max="15596" width="9.28515625" style="6"/>
    <col min="15597" max="15597" width="4.42578125" style="6" customWidth="1"/>
    <col min="15598" max="15598" width="14.7109375" style="6" customWidth="1"/>
    <col min="15599" max="15599" width="53.28515625" style="6" customWidth="1"/>
    <col min="15600" max="15600" width="14.28515625" style="6" customWidth="1"/>
    <col min="15601" max="15601" width="15.7109375" style="6" customWidth="1"/>
    <col min="15602" max="15602" width="13.5703125" style="6" customWidth="1"/>
    <col min="15603" max="15603" width="11.85546875" style="6" customWidth="1"/>
    <col min="15604" max="15604" width="16.140625" style="6" customWidth="1"/>
    <col min="15605" max="15605" width="11.5703125" style="6" bestFit="1" customWidth="1"/>
    <col min="15606" max="15852" width="9.28515625" style="6"/>
    <col min="15853" max="15853" width="4.42578125" style="6" customWidth="1"/>
    <col min="15854" max="15854" width="14.7109375" style="6" customWidth="1"/>
    <col min="15855" max="15855" width="53.28515625" style="6" customWidth="1"/>
    <col min="15856" max="15856" width="14.28515625" style="6" customWidth="1"/>
    <col min="15857" max="15857" width="15.7109375" style="6" customWidth="1"/>
    <col min="15858" max="15858" width="13.5703125" style="6" customWidth="1"/>
    <col min="15859" max="15859" width="11.85546875" style="6" customWidth="1"/>
    <col min="15860" max="15860" width="16.140625" style="6" customWidth="1"/>
    <col min="15861" max="15861" width="11.5703125" style="6" bestFit="1" customWidth="1"/>
    <col min="15862" max="16108" width="9.28515625" style="6"/>
    <col min="16109" max="16109" width="4.42578125" style="6" customWidth="1"/>
    <col min="16110" max="16110" width="14.7109375" style="6" customWidth="1"/>
    <col min="16111" max="16111" width="53.28515625" style="6" customWidth="1"/>
    <col min="16112" max="16112" width="14.28515625" style="6" customWidth="1"/>
    <col min="16113" max="16113" width="15.7109375" style="6" customWidth="1"/>
    <col min="16114" max="16114" width="13.5703125" style="6" customWidth="1"/>
    <col min="16115" max="16115" width="11.85546875" style="6" customWidth="1"/>
    <col min="16116" max="16116" width="16.140625" style="6" customWidth="1"/>
    <col min="16117" max="16117" width="11.5703125" style="6" bestFit="1" customWidth="1"/>
    <col min="16118" max="16384" width="9.28515625" style="6"/>
  </cols>
  <sheetData>
    <row r="1" spans="1:18" ht="23.25" x14ac:dyDescent="0.25">
      <c r="A1" s="1271" t="s">
        <v>587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271"/>
      <c r="M1" s="1271"/>
      <c r="N1" s="1271"/>
      <c r="O1" s="1271"/>
      <c r="P1" s="1271"/>
      <c r="Q1" s="1271"/>
      <c r="R1" s="1271"/>
    </row>
    <row r="2" spans="1:18" ht="23.25" x14ac:dyDescent="0.25">
      <c r="A2" s="1271" t="s">
        <v>588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271"/>
      <c r="M2" s="1271"/>
      <c r="N2" s="1271"/>
      <c r="O2" s="1271"/>
      <c r="P2" s="1271"/>
      <c r="Q2" s="1271"/>
      <c r="R2" s="1271"/>
    </row>
    <row r="3" spans="1:18" ht="23.25" x14ac:dyDescent="0.25">
      <c r="A3" s="1271" t="s">
        <v>606</v>
      </c>
      <c r="B3" s="1271"/>
      <c r="C3" s="1271"/>
      <c r="D3" s="1271"/>
      <c r="E3" s="1271"/>
      <c r="F3" s="1271"/>
      <c r="G3" s="1271"/>
      <c r="H3" s="1271"/>
      <c r="I3" s="1271"/>
      <c r="J3" s="1271"/>
      <c r="K3" s="1271"/>
      <c r="L3" s="1271"/>
      <c r="M3" s="1271"/>
      <c r="N3" s="1271"/>
      <c r="O3" s="1271"/>
      <c r="P3" s="1271"/>
      <c r="Q3" s="1271"/>
      <c r="R3" s="1271"/>
    </row>
    <row r="4" spans="1:18" ht="23.25" x14ac:dyDescent="0.25">
      <c r="A4" s="1271" t="s">
        <v>590</v>
      </c>
      <c r="B4" s="1271"/>
      <c r="C4" s="1271"/>
      <c r="D4" s="1271"/>
      <c r="E4" s="1271"/>
      <c r="F4" s="1271"/>
      <c r="G4" s="1271"/>
      <c r="H4" s="1271"/>
      <c r="I4" s="1271"/>
      <c r="J4" s="1271"/>
      <c r="K4" s="1271"/>
      <c r="L4" s="1271"/>
      <c r="M4" s="1271"/>
      <c r="N4" s="1271"/>
      <c r="O4" s="1271"/>
      <c r="P4" s="1271"/>
      <c r="Q4" s="1271"/>
      <c r="R4" s="1271"/>
    </row>
    <row r="5" spans="1:18" ht="23.25" x14ac:dyDescent="0.25">
      <c r="A5" s="1271" t="s">
        <v>591</v>
      </c>
      <c r="B5" s="1271"/>
      <c r="C5" s="1271"/>
      <c r="D5" s="1271"/>
      <c r="E5" s="1271"/>
      <c r="F5" s="1271"/>
      <c r="G5" s="1271"/>
      <c r="H5" s="1271"/>
      <c r="I5" s="1271"/>
      <c r="J5" s="1271"/>
      <c r="K5" s="1271"/>
      <c r="L5" s="1271"/>
      <c r="M5" s="1271"/>
      <c r="N5" s="1271"/>
      <c r="O5" s="1271"/>
      <c r="P5" s="1271"/>
      <c r="Q5" s="1271"/>
      <c r="R5" s="1271"/>
    </row>
    <row r="6" spans="1:18" s="16" customFormat="1" ht="31.5" x14ac:dyDescent="0.25">
      <c r="A6" s="1308" t="s">
        <v>592</v>
      </c>
      <c r="B6" s="1308" t="s">
        <v>593</v>
      </c>
      <c r="C6" s="1309" t="s">
        <v>594</v>
      </c>
      <c r="D6" s="1310" t="s">
        <v>634</v>
      </c>
      <c r="E6" s="1308"/>
      <c r="F6" s="1313" t="s">
        <v>596</v>
      </c>
      <c r="G6" s="1289" t="s">
        <v>629</v>
      </c>
      <c r="H6" s="1308" t="s">
        <v>630</v>
      </c>
      <c r="I6" s="1315" t="s">
        <v>603</v>
      </c>
      <c r="J6" s="1315"/>
      <c r="K6" s="1315" t="s">
        <v>604</v>
      </c>
      <c r="L6" s="1315"/>
      <c r="M6" s="1315" t="s">
        <v>605</v>
      </c>
      <c r="N6" s="1315"/>
      <c r="O6" s="1318" t="s">
        <v>636</v>
      </c>
      <c r="P6" s="1318" t="s">
        <v>601</v>
      </c>
      <c r="Q6" s="1318" t="s">
        <v>635</v>
      </c>
      <c r="R6" s="699" t="s">
        <v>598</v>
      </c>
    </row>
    <row r="7" spans="1:18" s="16" customFormat="1" ht="15" customHeight="1" x14ac:dyDescent="0.25">
      <c r="A7" s="1308"/>
      <c r="B7" s="1308"/>
      <c r="C7" s="1309"/>
      <c r="D7" s="1311"/>
      <c r="E7" s="1308"/>
      <c r="F7" s="1314"/>
      <c r="G7" s="1295"/>
      <c r="H7" s="1308"/>
      <c r="I7" s="1308" t="s">
        <v>631</v>
      </c>
      <c r="J7" s="1308" t="s">
        <v>632</v>
      </c>
      <c r="K7" s="1308" t="s">
        <v>631</v>
      </c>
      <c r="L7" s="1308" t="s">
        <v>632</v>
      </c>
      <c r="M7" s="1308" t="s">
        <v>633</v>
      </c>
      <c r="N7" s="1308" t="s">
        <v>632</v>
      </c>
      <c r="O7" s="1319"/>
      <c r="P7" s="1320"/>
      <c r="Q7" s="1320"/>
      <c r="R7" s="1308" t="s">
        <v>601</v>
      </c>
    </row>
    <row r="8" spans="1:18" s="16" customFormat="1" ht="15" customHeight="1" x14ac:dyDescent="0.25">
      <c r="A8" s="1308"/>
      <c r="B8" s="1308"/>
      <c r="C8" s="1309"/>
      <c r="D8" s="1311"/>
      <c r="E8" s="1308"/>
      <c r="F8" s="1314"/>
      <c r="G8" s="1295"/>
      <c r="H8" s="1308"/>
      <c r="I8" s="1308"/>
      <c r="J8" s="1308"/>
      <c r="K8" s="1308"/>
      <c r="L8" s="1308"/>
      <c r="M8" s="1308"/>
      <c r="N8" s="1308"/>
      <c r="O8" s="700" t="s">
        <v>637</v>
      </c>
      <c r="P8" s="1320"/>
      <c r="Q8" s="1320"/>
      <c r="R8" s="1308"/>
    </row>
    <row r="9" spans="1:18" s="16" customFormat="1" ht="15" customHeight="1" x14ac:dyDescent="0.25">
      <c r="A9" s="1308"/>
      <c r="B9" s="1308"/>
      <c r="C9" s="1309"/>
      <c r="D9" s="1311"/>
      <c r="E9" s="1308"/>
      <c r="F9" s="1314"/>
      <c r="G9" s="1295"/>
      <c r="H9" s="1308"/>
      <c r="I9" s="1308"/>
      <c r="J9" s="1308"/>
      <c r="K9" s="1308"/>
      <c r="L9" s="1308"/>
      <c r="M9" s="1308"/>
      <c r="N9" s="1308"/>
      <c r="O9" s="1289" t="s">
        <v>638</v>
      </c>
      <c r="P9" s="1320"/>
      <c r="Q9" s="1320"/>
      <c r="R9" s="1308"/>
    </row>
    <row r="10" spans="1:18" s="16" customFormat="1" ht="38.25" customHeight="1" x14ac:dyDescent="0.25">
      <c r="A10" s="1308"/>
      <c r="B10" s="1308"/>
      <c r="C10" s="1309"/>
      <c r="D10" s="1312"/>
      <c r="E10" s="1308"/>
      <c r="F10" s="1314"/>
      <c r="G10" s="1290"/>
      <c r="H10" s="1308"/>
      <c r="I10" s="1308"/>
      <c r="J10" s="1308"/>
      <c r="K10" s="1308"/>
      <c r="L10" s="1308"/>
      <c r="M10" s="1308"/>
      <c r="N10" s="1308"/>
      <c r="O10" s="1290"/>
      <c r="P10" s="1319"/>
      <c r="Q10" s="1319"/>
      <c r="R10" s="1308"/>
    </row>
    <row r="11" spans="1:18" ht="15" customHeight="1" x14ac:dyDescent="0.25">
      <c r="A11" s="666">
        <v>1</v>
      </c>
      <c r="B11" s="1277">
        <v>2</v>
      </c>
      <c r="C11" s="1277"/>
      <c r="D11" s="666">
        <v>3</v>
      </c>
      <c r="E11" s="1277">
        <v>4</v>
      </c>
      <c r="F11" s="1277"/>
      <c r="G11" s="666">
        <v>5</v>
      </c>
      <c r="H11" s="1277">
        <v>6</v>
      </c>
      <c r="I11" s="1277"/>
      <c r="J11" s="666">
        <v>7</v>
      </c>
      <c r="K11" s="1277">
        <v>8</v>
      </c>
      <c r="L11" s="1277"/>
      <c r="M11" s="666">
        <v>9</v>
      </c>
      <c r="N11" s="1277">
        <v>10</v>
      </c>
      <c r="O11" s="1277"/>
      <c r="P11" s="667">
        <v>11</v>
      </c>
      <c r="Q11" s="667">
        <v>12</v>
      </c>
      <c r="R11" s="667">
        <v>13</v>
      </c>
    </row>
    <row r="12" spans="1:18" ht="16.5" customHeight="1" x14ac:dyDescent="0.25">
      <c r="A12" s="1279" t="s">
        <v>259</v>
      </c>
      <c r="B12" s="1279"/>
      <c r="C12" s="1279"/>
      <c r="D12" s="677"/>
      <c r="E12" s="685"/>
      <c r="F12" s="685"/>
      <c r="G12" s="685"/>
      <c r="H12" s="685"/>
      <c r="I12" s="685"/>
      <c r="J12" s="685"/>
      <c r="K12" s="685"/>
      <c r="L12" s="685"/>
      <c r="M12" s="685"/>
      <c r="N12" s="685"/>
      <c r="O12" s="685"/>
      <c r="P12" s="685"/>
      <c r="Q12" s="685"/>
      <c r="R12" s="685"/>
    </row>
    <row r="13" spans="1:18" ht="30" x14ac:dyDescent="0.25">
      <c r="A13" s="688">
        <v>1</v>
      </c>
      <c r="B13" s="689" t="s">
        <v>10</v>
      </c>
      <c r="C13" s="690" t="s">
        <v>11</v>
      </c>
      <c r="D13" s="672"/>
      <c r="E13" s="673"/>
      <c r="F13" s="673"/>
      <c r="G13" s="592">
        <v>200000</v>
      </c>
      <c r="H13" s="592">
        <v>60422</v>
      </c>
      <c r="I13" s="592">
        <f>J13-H13</f>
        <v>38279</v>
      </c>
      <c r="J13" s="592">
        <v>98701</v>
      </c>
      <c r="K13" s="592">
        <f>L13-J13</f>
        <v>-98701</v>
      </c>
      <c r="L13" s="592"/>
      <c r="M13" s="592">
        <f>N13-L13</f>
        <v>0</v>
      </c>
      <c r="N13" s="673"/>
      <c r="O13" s="673"/>
      <c r="P13" s="673"/>
      <c r="Q13" s="673"/>
      <c r="R13" s="673"/>
    </row>
    <row r="14" spans="1:18" ht="30" x14ac:dyDescent="0.25">
      <c r="A14" s="688">
        <v>2</v>
      </c>
      <c r="B14" s="689" t="s">
        <v>12</v>
      </c>
      <c r="C14" s="690" t="s">
        <v>13</v>
      </c>
      <c r="D14" s="672"/>
      <c r="E14" s="673"/>
      <c r="F14" s="673"/>
      <c r="G14" s="592">
        <v>200</v>
      </c>
      <c r="H14" s="592">
        <v>76</v>
      </c>
      <c r="I14" s="592">
        <f t="shared" ref="I14:I45" si="0">J14-H14</f>
        <v>35</v>
      </c>
      <c r="J14" s="592">
        <v>111</v>
      </c>
      <c r="K14" s="592">
        <f t="shared" ref="K14:K45" si="1">L14-J14</f>
        <v>-111</v>
      </c>
      <c r="L14" s="592"/>
      <c r="M14" s="592">
        <f t="shared" ref="M14:M45" si="2">N14-L14</f>
        <v>0</v>
      </c>
      <c r="N14" s="673"/>
      <c r="O14" s="673"/>
      <c r="P14" s="673"/>
      <c r="Q14" s="673"/>
      <c r="R14" s="673"/>
    </row>
    <row r="15" spans="1:18" ht="35.25" customHeight="1" x14ac:dyDescent="0.25">
      <c r="A15" s="688">
        <v>3</v>
      </c>
      <c r="B15" s="691" t="s">
        <v>14</v>
      </c>
      <c r="C15" s="687" t="s">
        <v>15</v>
      </c>
      <c r="D15" s="674"/>
      <c r="E15" s="673"/>
      <c r="F15" s="673"/>
      <c r="G15" s="592">
        <v>8</v>
      </c>
      <c r="H15" s="592">
        <v>0</v>
      </c>
      <c r="I15" s="592">
        <f t="shared" si="0"/>
        <v>9</v>
      </c>
      <c r="J15" s="592">
        <v>9</v>
      </c>
      <c r="K15" s="592">
        <f t="shared" si="1"/>
        <v>-9</v>
      </c>
      <c r="L15" s="592"/>
      <c r="M15" s="592">
        <f t="shared" si="2"/>
        <v>0</v>
      </c>
      <c r="N15" s="673"/>
      <c r="O15" s="673"/>
      <c r="P15" s="673"/>
      <c r="Q15" s="673"/>
      <c r="R15" s="673"/>
    </row>
    <row r="16" spans="1:18" ht="45" customHeight="1" x14ac:dyDescent="0.25">
      <c r="A16" s="688">
        <v>4</v>
      </c>
      <c r="B16" s="691" t="s">
        <v>16</v>
      </c>
      <c r="C16" s="687" t="s">
        <v>566</v>
      </c>
      <c r="D16" s="674"/>
      <c r="E16" s="673"/>
      <c r="F16" s="673"/>
      <c r="G16" s="592">
        <v>295000</v>
      </c>
      <c r="H16" s="592">
        <v>151211</v>
      </c>
      <c r="I16" s="592">
        <f t="shared" si="0"/>
        <v>50473</v>
      </c>
      <c r="J16" s="592">
        <v>201684</v>
      </c>
      <c r="K16" s="592">
        <f t="shared" si="1"/>
        <v>-201684</v>
      </c>
      <c r="L16" s="592"/>
      <c r="M16" s="592">
        <f t="shared" si="2"/>
        <v>0</v>
      </c>
      <c r="N16" s="673"/>
      <c r="O16" s="673"/>
      <c r="P16" s="673"/>
      <c r="Q16" s="673"/>
      <c r="R16" s="673"/>
    </row>
    <row r="17" spans="1:18" ht="45" customHeight="1" x14ac:dyDescent="0.25">
      <c r="A17" s="688">
        <v>5</v>
      </c>
      <c r="B17" s="691" t="s">
        <v>17</v>
      </c>
      <c r="C17" s="690" t="s">
        <v>18</v>
      </c>
      <c r="D17" s="672"/>
      <c r="E17" s="673"/>
      <c r="F17" s="673"/>
      <c r="G17" s="592">
        <v>6900</v>
      </c>
      <c r="H17" s="592">
        <v>3755</v>
      </c>
      <c r="I17" s="592">
        <f t="shared" si="0"/>
        <v>1709</v>
      </c>
      <c r="J17" s="592">
        <v>5464</v>
      </c>
      <c r="K17" s="592">
        <f t="shared" si="1"/>
        <v>-5464</v>
      </c>
      <c r="L17" s="592"/>
      <c r="M17" s="592">
        <f t="shared" si="2"/>
        <v>0</v>
      </c>
      <c r="N17" s="673"/>
      <c r="O17" s="673"/>
      <c r="P17" s="673"/>
      <c r="Q17" s="673"/>
      <c r="R17" s="673"/>
    </row>
    <row r="18" spans="1:18" ht="45" x14ac:dyDescent="0.25">
      <c r="A18" s="688">
        <v>6</v>
      </c>
      <c r="B18" s="691" t="s">
        <v>19</v>
      </c>
      <c r="C18" s="687" t="s">
        <v>192</v>
      </c>
      <c r="D18" s="674"/>
      <c r="E18" s="673"/>
      <c r="F18" s="673"/>
      <c r="G18" s="592">
        <v>24000</v>
      </c>
      <c r="H18" s="592">
        <v>2866</v>
      </c>
      <c r="I18" s="592">
        <f t="shared" si="0"/>
        <v>14381</v>
      </c>
      <c r="J18" s="592">
        <v>17247</v>
      </c>
      <c r="K18" s="592">
        <f t="shared" si="1"/>
        <v>-17247</v>
      </c>
      <c r="L18" s="592"/>
      <c r="M18" s="592">
        <f t="shared" si="2"/>
        <v>0</v>
      </c>
      <c r="N18" s="673"/>
      <c r="O18" s="673"/>
      <c r="P18" s="673"/>
      <c r="Q18" s="673"/>
      <c r="R18" s="673"/>
    </row>
    <row r="19" spans="1:18" ht="30" x14ac:dyDescent="0.25">
      <c r="A19" s="688">
        <v>7</v>
      </c>
      <c r="B19" s="691" t="s">
        <v>20</v>
      </c>
      <c r="C19" s="690" t="s">
        <v>193</v>
      </c>
      <c r="D19" s="672"/>
      <c r="E19" s="673"/>
      <c r="F19" s="673"/>
      <c r="G19" s="592">
        <v>192000</v>
      </c>
      <c r="H19" s="592">
        <v>47397</v>
      </c>
      <c r="I19" s="592">
        <f t="shared" si="0"/>
        <v>35484</v>
      </c>
      <c r="J19" s="592">
        <v>82881</v>
      </c>
      <c r="K19" s="592">
        <f t="shared" si="1"/>
        <v>-82881</v>
      </c>
      <c r="L19" s="592"/>
      <c r="M19" s="592">
        <f t="shared" si="2"/>
        <v>0</v>
      </c>
      <c r="N19" s="673"/>
      <c r="O19" s="673"/>
      <c r="P19" s="686"/>
      <c r="Q19" s="673"/>
      <c r="R19" s="673"/>
    </row>
    <row r="20" spans="1:18" ht="30" x14ac:dyDescent="0.25">
      <c r="A20" s="688">
        <v>8</v>
      </c>
      <c r="B20" s="691" t="s">
        <v>21</v>
      </c>
      <c r="C20" s="687" t="s">
        <v>22</v>
      </c>
      <c r="D20" s="674"/>
      <c r="E20" s="673"/>
      <c r="F20" s="673"/>
      <c r="G20" s="592">
        <v>1000</v>
      </c>
      <c r="H20" s="592">
        <v>112</v>
      </c>
      <c r="I20" s="592">
        <f t="shared" si="0"/>
        <v>231</v>
      </c>
      <c r="J20" s="592">
        <v>343</v>
      </c>
      <c r="K20" s="592">
        <f t="shared" si="1"/>
        <v>-343</v>
      </c>
      <c r="L20" s="592"/>
      <c r="M20" s="592">
        <f t="shared" si="2"/>
        <v>0</v>
      </c>
      <c r="N20" s="673"/>
      <c r="O20" s="673"/>
      <c r="P20" s="673"/>
      <c r="Q20" s="673"/>
      <c r="R20" s="673"/>
    </row>
    <row r="21" spans="1:18" ht="30" x14ac:dyDescent="0.25">
      <c r="A21" s="688">
        <v>9</v>
      </c>
      <c r="B21" s="691" t="s">
        <v>23</v>
      </c>
      <c r="C21" s="687" t="s">
        <v>24</v>
      </c>
      <c r="D21" s="674"/>
      <c r="E21" s="673"/>
      <c r="F21" s="673"/>
      <c r="G21" s="592">
        <v>75</v>
      </c>
      <c r="H21" s="592">
        <v>0</v>
      </c>
      <c r="I21" s="592">
        <f t="shared" si="0"/>
        <v>17</v>
      </c>
      <c r="J21" s="592">
        <v>17</v>
      </c>
      <c r="K21" s="592">
        <f t="shared" si="1"/>
        <v>-17</v>
      </c>
      <c r="L21" s="592"/>
      <c r="M21" s="592">
        <f t="shared" si="2"/>
        <v>0</v>
      </c>
      <c r="N21" s="673"/>
      <c r="O21" s="673"/>
      <c r="P21" s="673"/>
      <c r="Q21" s="673"/>
      <c r="R21" s="673"/>
    </row>
    <row r="22" spans="1:18" ht="47.25" customHeight="1" x14ac:dyDescent="0.25">
      <c r="A22" s="688">
        <v>10</v>
      </c>
      <c r="B22" s="691" t="s">
        <v>25</v>
      </c>
      <c r="C22" s="690" t="s">
        <v>194</v>
      </c>
      <c r="D22" s="672"/>
      <c r="E22" s="673"/>
      <c r="F22" s="673"/>
      <c r="G22" s="592">
        <v>3125</v>
      </c>
      <c r="H22" s="592">
        <v>3503</v>
      </c>
      <c r="I22" s="592">
        <f t="shared" si="0"/>
        <v>-1063</v>
      </c>
      <c r="J22" s="592">
        <v>2440</v>
      </c>
      <c r="K22" s="592">
        <f t="shared" si="1"/>
        <v>-2440</v>
      </c>
      <c r="L22" s="592"/>
      <c r="M22" s="592">
        <f t="shared" si="2"/>
        <v>0</v>
      </c>
      <c r="N22" s="673"/>
      <c r="O22" s="673"/>
      <c r="P22" s="673"/>
      <c r="Q22" s="673"/>
      <c r="R22" s="673"/>
    </row>
    <row r="23" spans="1:18" ht="45" x14ac:dyDescent="0.25">
      <c r="A23" s="688">
        <v>11</v>
      </c>
      <c r="B23" s="691" t="s">
        <v>26</v>
      </c>
      <c r="C23" s="687" t="s">
        <v>195</v>
      </c>
      <c r="D23" s="674"/>
      <c r="E23" s="673"/>
      <c r="F23" s="673"/>
      <c r="G23" s="592">
        <v>70</v>
      </c>
      <c r="H23" s="592">
        <v>1</v>
      </c>
      <c r="I23" s="592">
        <f t="shared" si="0"/>
        <v>51</v>
      </c>
      <c r="J23" s="592">
        <v>52</v>
      </c>
      <c r="K23" s="592">
        <f t="shared" si="1"/>
        <v>-52</v>
      </c>
      <c r="L23" s="592"/>
      <c r="M23" s="592">
        <f t="shared" si="2"/>
        <v>0</v>
      </c>
      <c r="N23" s="673"/>
      <c r="O23" s="673"/>
      <c r="P23" s="673"/>
      <c r="Q23" s="673"/>
      <c r="R23" s="673"/>
    </row>
    <row r="24" spans="1:18" ht="60" x14ac:dyDescent="0.25">
      <c r="A24" s="688">
        <v>12</v>
      </c>
      <c r="B24" s="691" t="s">
        <v>27</v>
      </c>
      <c r="C24" s="687" t="s">
        <v>196</v>
      </c>
      <c r="D24" s="674"/>
      <c r="E24" s="673"/>
      <c r="F24" s="673"/>
      <c r="G24" s="592">
        <v>583</v>
      </c>
      <c r="H24" s="592">
        <v>609</v>
      </c>
      <c r="I24" s="592">
        <f t="shared" si="0"/>
        <v>192</v>
      </c>
      <c r="J24" s="592">
        <v>801</v>
      </c>
      <c r="K24" s="592">
        <f t="shared" si="1"/>
        <v>-801</v>
      </c>
      <c r="L24" s="592"/>
      <c r="M24" s="592">
        <f t="shared" si="2"/>
        <v>0</v>
      </c>
      <c r="N24" s="673"/>
      <c r="O24" s="673"/>
      <c r="P24" s="673"/>
      <c r="Q24" s="673"/>
      <c r="R24" s="673"/>
    </row>
    <row r="25" spans="1:18" ht="45" x14ac:dyDescent="0.25">
      <c r="A25" s="688">
        <v>13</v>
      </c>
      <c r="B25" s="692" t="s">
        <v>28</v>
      </c>
      <c r="C25" s="690" t="s">
        <v>29</v>
      </c>
      <c r="D25" s="672"/>
      <c r="E25" s="673"/>
      <c r="F25" s="673"/>
      <c r="G25" s="592">
        <v>15500</v>
      </c>
      <c r="H25" s="592">
        <v>13224</v>
      </c>
      <c r="I25" s="592">
        <f t="shared" si="0"/>
        <v>2237</v>
      </c>
      <c r="J25" s="592">
        <v>15461</v>
      </c>
      <c r="K25" s="592">
        <f t="shared" si="1"/>
        <v>-15461</v>
      </c>
      <c r="L25" s="592"/>
      <c r="M25" s="592">
        <f t="shared" si="2"/>
        <v>0</v>
      </c>
      <c r="N25" s="673"/>
      <c r="O25" s="673"/>
      <c r="P25" s="673"/>
      <c r="Q25" s="673"/>
      <c r="R25" s="673"/>
    </row>
    <row r="26" spans="1:18" ht="30" x14ac:dyDescent="0.25">
      <c r="A26" s="688">
        <v>14</v>
      </c>
      <c r="B26" s="691" t="s">
        <v>30</v>
      </c>
      <c r="C26" s="687" t="s">
        <v>197</v>
      </c>
      <c r="D26" s="674"/>
      <c r="E26" s="673"/>
      <c r="F26" s="673"/>
      <c r="G26" s="592">
        <v>8</v>
      </c>
      <c r="H26" s="592">
        <v>0</v>
      </c>
      <c r="I26" s="592">
        <f t="shared" si="0"/>
        <v>1</v>
      </c>
      <c r="J26" s="592">
        <v>1</v>
      </c>
      <c r="K26" s="592">
        <f t="shared" si="1"/>
        <v>-1</v>
      </c>
      <c r="L26" s="592"/>
      <c r="M26" s="592">
        <f t="shared" si="2"/>
        <v>0</v>
      </c>
      <c r="N26" s="673"/>
      <c r="O26" s="673"/>
      <c r="P26" s="673"/>
      <c r="Q26" s="673"/>
      <c r="R26" s="673"/>
    </row>
    <row r="27" spans="1:18" ht="30" x14ac:dyDescent="0.25">
      <c r="A27" s="688">
        <v>15</v>
      </c>
      <c r="B27" s="691" t="s">
        <v>31</v>
      </c>
      <c r="C27" s="687" t="s">
        <v>198</v>
      </c>
      <c r="D27" s="674"/>
      <c r="E27" s="673"/>
      <c r="F27" s="673"/>
      <c r="G27" s="592">
        <v>145</v>
      </c>
      <c r="H27" s="592">
        <v>0</v>
      </c>
      <c r="I27" s="592">
        <f t="shared" si="0"/>
        <v>70</v>
      </c>
      <c r="J27" s="592">
        <v>70</v>
      </c>
      <c r="K27" s="592">
        <f t="shared" si="1"/>
        <v>-70</v>
      </c>
      <c r="L27" s="592"/>
      <c r="M27" s="592">
        <f t="shared" si="2"/>
        <v>0</v>
      </c>
      <c r="N27" s="673"/>
      <c r="O27" s="673"/>
      <c r="P27" s="673"/>
      <c r="Q27" s="673"/>
      <c r="R27" s="673"/>
    </row>
    <row r="28" spans="1:18" ht="30" x14ac:dyDescent="0.25">
      <c r="A28" s="688">
        <v>16</v>
      </c>
      <c r="B28" s="691" t="s">
        <v>32</v>
      </c>
      <c r="C28" s="687" t="s">
        <v>199</v>
      </c>
      <c r="D28" s="674"/>
      <c r="E28" s="673"/>
      <c r="F28" s="673"/>
      <c r="G28" s="592">
        <v>500000</v>
      </c>
      <c r="H28" s="592">
        <v>244874</v>
      </c>
      <c r="I28" s="592">
        <f t="shared" si="0"/>
        <v>85100</v>
      </c>
      <c r="J28" s="592">
        <v>329974</v>
      </c>
      <c r="K28" s="592">
        <f t="shared" si="1"/>
        <v>-329974</v>
      </c>
      <c r="L28" s="592"/>
      <c r="M28" s="592">
        <f t="shared" si="2"/>
        <v>0</v>
      </c>
      <c r="N28" s="673"/>
      <c r="O28" s="673"/>
      <c r="P28" s="673"/>
      <c r="Q28" s="673"/>
      <c r="R28" s="673"/>
    </row>
    <row r="29" spans="1:18" ht="33.75" customHeight="1" x14ac:dyDescent="0.25">
      <c r="A29" s="688">
        <v>17</v>
      </c>
      <c r="B29" s="691" t="s">
        <v>33</v>
      </c>
      <c r="C29" s="687" t="s">
        <v>34</v>
      </c>
      <c r="D29" s="674"/>
      <c r="E29" s="673"/>
      <c r="F29" s="673"/>
      <c r="G29" s="592">
        <v>93333</v>
      </c>
      <c r="H29" s="592">
        <v>33264</v>
      </c>
      <c r="I29" s="592">
        <f t="shared" si="0"/>
        <v>18066</v>
      </c>
      <c r="J29" s="592">
        <v>51330</v>
      </c>
      <c r="K29" s="592">
        <f t="shared" si="1"/>
        <v>-51330</v>
      </c>
      <c r="L29" s="592"/>
      <c r="M29" s="592">
        <f t="shared" si="2"/>
        <v>0</v>
      </c>
      <c r="N29" s="673"/>
      <c r="O29" s="673"/>
      <c r="P29" s="673"/>
      <c r="Q29" s="673"/>
      <c r="R29" s="673"/>
    </row>
    <row r="30" spans="1:18" ht="33.75" customHeight="1" x14ac:dyDescent="0.25">
      <c r="A30" s="688">
        <v>18</v>
      </c>
      <c r="B30" s="691" t="s">
        <v>35</v>
      </c>
      <c r="C30" s="687" t="s">
        <v>36</v>
      </c>
      <c r="D30" s="674"/>
      <c r="E30" s="673"/>
      <c r="F30" s="673"/>
      <c r="G30" s="592">
        <v>1467</v>
      </c>
      <c r="H30" s="592">
        <v>9</v>
      </c>
      <c r="I30" s="592">
        <f t="shared" si="0"/>
        <v>337</v>
      </c>
      <c r="J30" s="592">
        <v>346</v>
      </c>
      <c r="K30" s="592">
        <f t="shared" si="1"/>
        <v>-346</v>
      </c>
      <c r="L30" s="592"/>
      <c r="M30" s="592">
        <f t="shared" si="2"/>
        <v>0</v>
      </c>
      <c r="N30" s="673"/>
      <c r="O30" s="673"/>
      <c r="P30" s="673"/>
      <c r="Q30" s="673"/>
      <c r="R30" s="673"/>
    </row>
    <row r="31" spans="1:18" ht="30" x14ac:dyDescent="0.25">
      <c r="A31" s="688">
        <v>19</v>
      </c>
      <c r="B31" s="691" t="s">
        <v>37</v>
      </c>
      <c r="C31" s="690" t="s">
        <v>38</v>
      </c>
      <c r="D31" s="672"/>
      <c r="E31" s="673"/>
      <c r="F31" s="673"/>
      <c r="G31" s="592">
        <v>564</v>
      </c>
      <c r="H31" s="592">
        <v>255</v>
      </c>
      <c r="I31" s="592">
        <f t="shared" si="0"/>
        <v>324</v>
      </c>
      <c r="J31" s="592">
        <v>579</v>
      </c>
      <c r="K31" s="592">
        <f t="shared" si="1"/>
        <v>-579</v>
      </c>
      <c r="L31" s="592"/>
      <c r="M31" s="592">
        <f t="shared" si="2"/>
        <v>0</v>
      </c>
      <c r="N31" s="673"/>
      <c r="O31" s="673"/>
      <c r="P31" s="673"/>
      <c r="Q31" s="673"/>
      <c r="R31" s="673"/>
    </row>
    <row r="32" spans="1:18" ht="30" x14ac:dyDescent="0.25">
      <c r="A32" s="688">
        <v>20</v>
      </c>
      <c r="B32" s="691" t="s">
        <v>39</v>
      </c>
      <c r="C32" s="687" t="s">
        <v>40</v>
      </c>
      <c r="D32" s="674"/>
      <c r="E32" s="673"/>
      <c r="F32" s="673"/>
      <c r="G32" s="592">
        <v>2</v>
      </c>
      <c r="H32" s="592">
        <v>0</v>
      </c>
      <c r="I32" s="592">
        <f t="shared" si="0"/>
        <v>2</v>
      </c>
      <c r="J32" s="592">
        <v>2</v>
      </c>
      <c r="K32" s="592">
        <f t="shared" si="1"/>
        <v>-2</v>
      </c>
      <c r="L32" s="592"/>
      <c r="M32" s="592">
        <f t="shared" si="2"/>
        <v>0</v>
      </c>
      <c r="N32" s="673"/>
      <c r="O32" s="673"/>
      <c r="P32" s="673"/>
      <c r="Q32" s="673"/>
      <c r="R32" s="673"/>
    </row>
    <row r="33" spans="1:18" ht="30" x14ac:dyDescent="0.25">
      <c r="A33" s="688">
        <v>21</v>
      </c>
      <c r="B33" s="691" t="s">
        <v>41</v>
      </c>
      <c r="C33" s="687" t="s">
        <v>42</v>
      </c>
      <c r="D33" s="674"/>
      <c r="E33" s="673"/>
      <c r="F33" s="673"/>
      <c r="G33" s="592">
        <v>1</v>
      </c>
      <c r="H33" s="592">
        <v>0</v>
      </c>
      <c r="I33" s="592">
        <f t="shared" si="0"/>
        <v>0</v>
      </c>
      <c r="J33" s="592">
        <v>0</v>
      </c>
      <c r="K33" s="592">
        <f t="shared" si="1"/>
        <v>0</v>
      </c>
      <c r="L33" s="592"/>
      <c r="M33" s="592">
        <f t="shared" si="2"/>
        <v>0</v>
      </c>
      <c r="N33" s="673"/>
      <c r="O33" s="673"/>
      <c r="P33" s="673"/>
      <c r="Q33" s="673"/>
      <c r="R33" s="673"/>
    </row>
    <row r="34" spans="1:18" ht="30" x14ac:dyDescent="0.25">
      <c r="A34" s="688">
        <v>22</v>
      </c>
      <c r="B34" s="691" t="s">
        <v>43</v>
      </c>
      <c r="C34" s="690" t="s">
        <v>200</v>
      </c>
      <c r="D34" s="672"/>
      <c r="E34" s="673"/>
      <c r="F34" s="673"/>
      <c r="G34" s="592">
        <v>1</v>
      </c>
      <c r="H34" s="592">
        <v>0</v>
      </c>
      <c r="I34" s="592">
        <f t="shared" si="0"/>
        <v>0</v>
      </c>
      <c r="J34" s="592">
        <v>0</v>
      </c>
      <c r="K34" s="592">
        <f t="shared" si="1"/>
        <v>0</v>
      </c>
      <c r="L34" s="592"/>
      <c r="M34" s="592">
        <f t="shared" si="2"/>
        <v>0</v>
      </c>
      <c r="N34" s="673"/>
      <c r="O34" s="673"/>
      <c r="P34" s="673"/>
      <c r="Q34" s="673"/>
      <c r="R34" s="673"/>
    </row>
    <row r="35" spans="1:18" ht="32.25" customHeight="1" x14ac:dyDescent="0.25">
      <c r="A35" s="688">
        <v>23</v>
      </c>
      <c r="B35" s="691" t="s">
        <v>132</v>
      </c>
      <c r="C35" s="687" t="s">
        <v>567</v>
      </c>
      <c r="D35" s="674"/>
      <c r="E35" s="673"/>
      <c r="F35" s="673"/>
      <c r="G35" s="592">
        <v>72</v>
      </c>
      <c r="H35" s="592">
        <v>36</v>
      </c>
      <c r="I35" s="592">
        <f t="shared" si="0"/>
        <v>38</v>
      </c>
      <c r="J35" s="592">
        <v>74</v>
      </c>
      <c r="K35" s="592">
        <f t="shared" si="1"/>
        <v>-74</v>
      </c>
      <c r="L35" s="592"/>
      <c r="M35" s="592">
        <f t="shared" si="2"/>
        <v>0</v>
      </c>
      <c r="N35" s="673"/>
      <c r="O35" s="673"/>
      <c r="P35" s="673"/>
      <c r="Q35" s="673"/>
      <c r="R35" s="673"/>
    </row>
    <row r="36" spans="1:18" ht="18.75" customHeight="1" x14ac:dyDescent="0.25">
      <c r="A36" s="688">
        <v>24</v>
      </c>
      <c r="B36" s="691" t="s">
        <v>44</v>
      </c>
      <c r="C36" s="690" t="s">
        <v>201</v>
      </c>
      <c r="D36" s="672"/>
      <c r="E36" s="673"/>
      <c r="F36" s="673"/>
      <c r="G36" s="592">
        <v>88</v>
      </c>
      <c r="H36" s="592">
        <v>53</v>
      </c>
      <c r="I36" s="592">
        <f t="shared" si="0"/>
        <v>35</v>
      </c>
      <c r="J36" s="592">
        <v>88</v>
      </c>
      <c r="K36" s="592">
        <f t="shared" si="1"/>
        <v>-88</v>
      </c>
      <c r="L36" s="592"/>
      <c r="M36" s="592">
        <f t="shared" si="2"/>
        <v>0</v>
      </c>
      <c r="N36" s="673"/>
      <c r="O36" s="673"/>
      <c r="P36" s="673"/>
      <c r="Q36" s="673"/>
      <c r="R36" s="673"/>
    </row>
    <row r="37" spans="1:18" ht="30" x14ac:dyDescent="0.25">
      <c r="A37" s="688">
        <v>25</v>
      </c>
      <c r="B37" s="691" t="s">
        <v>45</v>
      </c>
      <c r="C37" s="690" t="s">
        <v>46</v>
      </c>
      <c r="D37" s="672"/>
      <c r="E37" s="673"/>
      <c r="F37" s="673"/>
      <c r="G37" s="592">
        <v>12</v>
      </c>
      <c r="H37" s="592">
        <v>10</v>
      </c>
      <c r="I37" s="592">
        <f t="shared" si="0"/>
        <v>10</v>
      </c>
      <c r="J37" s="592">
        <v>20</v>
      </c>
      <c r="K37" s="592">
        <f t="shared" si="1"/>
        <v>-20</v>
      </c>
      <c r="L37" s="592"/>
      <c r="M37" s="592">
        <f t="shared" si="2"/>
        <v>0</v>
      </c>
      <c r="N37" s="673"/>
      <c r="O37" s="673"/>
      <c r="P37" s="673"/>
      <c r="Q37" s="673"/>
      <c r="R37" s="673"/>
    </row>
    <row r="38" spans="1:18" ht="30" x14ac:dyDescent="0.25">
      <c r="A38" s="688">
        <v>26</v>
      </c>
      <c r="B38" s="691" t="s">
        <v>47</v>
      </c>
      <c r="C38" s="687" t="s">
        <v>202</v>
      </c>
      <c r="D38" s="674"/>
      <c r="E38" s="673"/>
      <c r="F38" s="673"/>
      <c r="G38" s="592">
        <v>350</v>
      </c>
      <c r="H38" s="592">
        <v>0</v>
      </c>
      <c r="I38" s="592">
        <f t="shared" si="0"/>
        <v>27</v>
      </c>
      <c r="J38" s="592">
        <v>27</v>
      </c>
      <c r="K38" s="592">
        <f t="shared" si="1"/>
        <v>-27</v>
      </c>
      <c r="L38" s="592"/>
      <c r="M38" s="592">
        <f t="shared" si="2"/>
        <v>0</v>
      </c>
      <c r="N38" s="673"/>
      <c r="O38" s="673"/>
      <c r="P38" s="673"/>
      <c r="Q38" s="673"/>
      <c r="R38" s="673"/>
    </row>
    <row r="39" spans="1:18" ht="21.75" customHeight="1" x14ac:dyDescent="0.25">
      <c r="A39" s="688">
        <v>27</v>
      </c>
      <c r="B39" s="691" t="s">
        <v>48</v>
      </c>
      <c r="C39" s="687" t="s">
        <v>49</v>
      </c>
      <c r="D39" s="674"/>
      <c r="E39" s="673"/>
      <c r="F39" s="673"/>
      <c r="G39" s="592">
        <v>6</v>
      </c>
      <c r="H39" s="592">
        <v>0</v>
      </c>
      <c r="I39" s="592">
        <f t="shared" si="0"/>
        <v>0</v>
      </c>
      <c r="J39" s="592">
        <v>0</v>
      </c>
      <c r="K39" s="592">
        <f t="shared" si="1"/>
        <v>0</v>
      </c>
      <c r="L39" s="592"/>
      <c r="M39" s="592">
        <f t="shared" si="2"/>
        <v>0</v>
      </c>
      <c r="N39" s="673"/>
      <c r="O39" s="673"/>
      <c r="P39" s="673"/>
      <c r="Q39" s="673"/>
      <c r="R39" s="673"/>
    </row>
    <row r="40" spans="1:18" ht="30" x14ac:dyDescent="0.25">
      <c r="A40" s="688">
        <v>28</v>
      </c>
      <c r="B40" s="691" t="s">
        <v>50</v>
      </c>
      <c r="C40" s="690" t="s">
        <v>203</v>
      </c>
      <c r="D40" s="672"/>
      <c r="E40" s="673"/>
      <c r="F40" s="673"/>
      <c r="G40" s="592">
        <v>72000</v>
      </c>
      <c r="H40" s="592">
        <v>13430</v>
      </c>
      <c r="I40" s="592">
        <f t="shared" si="0"/>
        <v>20157</v>
      </c>
      <c r="J40" s="592">
        <v>33587</v>
      </c>
      <c r="K40" s="592">
        <f t="shared" si="1"/>
        <v>-33587</v>
      </c>
      <c r="L40" s="592"/>
      <c r="M40" s="592">
        <f t="shared" si="2"/>
        <v>0</v>
      </c>
      <c r="N40" s="673"/>
      <c r="O40" s="673"/>
      <c r="P40" s="673"/>
      <c r="Q40" s="673"/>
      <c r="R40" s="673"/>
    </row>
    <row r="41" spans="1:18" ht="30" x14ac:dyDescent="0.25">
      <c r="A41" s="688">
        <v>29</v>
      </c>
      <c r="B41" s="691" t="s">
        <v>264</v>
      </c>
      <c r="C41" s="687" t="s">
        <v>204</v>
      </c>
      <c r="D41" s="674"/>
      <c r="E41" s="673"/>
      <c r="F41" s="673"/>
      <c r="G41" s="592">
        <v>330</v>
      </c>
      <c r="H41" s="592">
        <v>14</v>
      </c>
      <c r="I41" s="592">
        <f t="shared" si="0"/>
        <v>0</v>
      </c>
      <c r="J41" s="592">
        <v>14</v>
      </c>
      <c r="K41" s="592">
        <f t="shared" si="1"/>
        <v>-14</v>
      </c>
      <c r="L41" s="592"/>
      <c r="M41" s="592">
        <f t="shared" si="2"/>
        <v>0</v>
      </c>
      <c r="N41" s="673"/>
      <c r="O41" s="673"/>
      <c r="P41" s="673"/>
      <c r="Q41" s="673"/>
      <c r="R41" s="673"/>
    </row>
    <row r="42" spans="1:18" ht="30" x14ac:dyDescent="0.25">
      <c r="A42" s="688">
        <v>30</v>
      </c>
      <c r="B42" s="691" t="s">
        <v>265</v>
      </c>
      <c r="C42" s="687" t="s">
        <v>53</v>
      </c>
      <c r="D42" s="674"/>
      <c r="E42" s="673"/>
      <c r="F42" s="673"/>
      <c r="G42" s="592">
        <v>1000</v>
      </c>
      <c r="H42" s="592">
        <v>53</v>
      </c>
      <c r="I42" s="592">
        <f t="shared" si="0"/>
        <v>3</v>
      </c>
      <c r="J42" s="592">
        <v>56</v>
      </c>
      <c r="K42" s="592">
        <f t="shared" si="1"/>
        <v>-56</v>
      </c>
      <c r="L42" s="592"/>
      <c r="M42" s="592">
        <f t="shared" si="2"/>
        <v>0</v>
      </c>
      <c r="N42" s="673"/>
      <c r="O42" s="673"/>
      <c r="P42" s="673"/>
      <c r="Q42" s="673"/>
      <c r="R42" s="673"/>
    </row>
    <row r="43" spans="1:18" ht="30" x14ac:dyDescent="0.25">
      <c r="A43" s="688">
        <v>31</v>
      </c>
      <c r="B43" s="691" t="s">
        <v>266</v>
      </c>
      <c r="C43" s="687" t="s">
        <v>205</v>
      </c>
      <c r="D43" s="674"/>
      <c r="E43" s="673"/>
      <c r="F43" s="673"/>
      <c r="G43" s="592">
        <v>75</v>
      </c>
      <c r="H43" s="592">
        <v>0</v>
      </c>
      <c r="I43" s="592">
        <f t="shared" si="0"/>
        <v>0</v>
      </c>
      <c r="J43" s="592">
        <v>0</v>
      </c>
      <c r="K43" s="592">
        <f t="shared" si="1"/>
        <v>0</v>
      </c>
      <c r="L43" s="592"/>
      <c r="M43" s="592">
        <f t="shared" si="2"/>
        <v>0</v>
      </c>
      <c r="N43" s="673"/>
      <c r="O43" s="673"/>
      <c r="P43" s="673"/>
      <c r="Q43" s="673"/>
      <c r="R43" s="673"/>
    </row>
    <row r="44" spans="1:18" ht="45" x14ac:dyDescent="0.25">
      <c r="A44" s="688">
        <v>32</v>
      </c>
      <c r="B44" s="691" t="s">
        <v>267</v>
      </c>
      <c r="C44" s="687" t="s">
        <v>206</v>
      </c>
      <c r="D44" s="674"/>
      <c r="E44" s="673"/>
      <c r="F44" s="673"/>
      <c r="G44" s="592">
        <v>150</v>
      </c>
      <c r="H44" s="592">
        <v>43</v>
      </c>
      <c r="I44" s="592">
        <f t="shared" si="0"/>
        <v>84</v>
      </c>
      <c r="J44" s="592">
        <v>127</v>
      </c>
      <c r="K44" s="592">
        <f t="shared" si="1"/>
        <v>-127</v>
      </c>
      <c r="L44" s="592"/>
      <c r="M44" s="592">
        <f t="shared" si="2"/>
        <v>0</v>
      </c>
      <c r="N44" s="673"/>
      <c r="O44" s="673"/>
      <c r="P44" s="673"/>
      <c r="Q44" s="673"/>
      <c r="R44" s="673"/>
    </row>
    <row r="45" spans="1:18" ht="18" x14ac:dyDescent="0.25">
      <c r="A45" s="688"/>
      <c r="B45" s="691" t="s">
        <v>557</v>
      </c>
      <c r="C45" s="687" t="s">
        <v>561</v>
      </c>
      <c r="D45" s="674"/>
      <c r="E45" s="673"/>
      <c r="F45" s="673"/>
      <c r="G45" s="592">
        <v>0</v>
      </c>
      <c r="H45" s="592">
        <v>0</v>
      </c>
      <c r="I45" s="592">
        <f t="shared" si="0"/>
        <v>0</v>
      </c>
      <c r="J45" s="592">
        <v>0</v>
      </c>
      <c r="K45" s="592">
        <f t="shared" si="1"/>
        <v>0</v>
      </c>
      <c r="L45" s="592"/>
      <c r="M45" s="592">
        <f t="shared" si="2"/>
        <v>0</v>
      </c>
      <c r="N45" s="673"/>
      <c r="O45" s="673"/>
      <c r="P45" s="673"/>
      <c r="Q45" s="673"/>
      <c r="R45" s="673"/>
    </row>
    <row r="46" spans="1:18" ht="18" x14ac:dyDescent="0.25">
      <c r="A46" s="2042" t="s">
        <v>56</v>
      </c>
      <c r="B46" s="2042"/>
      <c r="C46" s="2042"/>
      <c r="D46" s="675"/>
      <c r="E46" s="673"/>
      <c r="F46" s="673"/>
      <c r="G46" s="592">
        <f>SUM(G13:G45)</f>
        <v>1408065</v>
      </c>
      <c r="H46" s="592">
        <f t="shared" ref="H46:M46" si="3">SUM(H13:H45)</f>
        <v>575217</v>
      </c>
      <c r="I46" s="592">
        <f t="shared" si="3"/>
        <v>266289</v>
      </c>
      <c r="J46" s="592">
        <f t="shared" si="3"/>
        <v>841506</v>
      </c>
      <c r="K46" s="592">
        <f t="shared" si="3"/>
        <v>-841506</v>
      </c>
      <c r="L46" s="592">
        <f t="shared" si="3"/>
        <v>0</v>
      </c>
      <c r="M46" s="592">
        <f t="shared" si="3"/>
        <v>0</v>
      </c>
      <c r="N46" s="673"/>
      <c r="O46" s="673"/>
      <c r="P46" s="673"/>
      <c r="Q46" s="673"/>
      <c r="R46" s="673"/>
    </row>
    <row r="47" spans="1:18" ht="18" x14ac:dyDescent="0.25">
      <c r="A47" s="2048" t="s">
        <v>260</v>
      </c>
      <c r="B47" s="2048"/>
      <c r="C47" s="2048"/>
      <c r="D47" s="676"/>
      <c r="E47" s="673"/>
      <c r="F47" s="673"/>
      <c r="G47" s="592"/>
      <c r="H47" s="592"/>
      <c r="I47" s="592"/>
      <c r="J47" s="592"/>
      <c r="K47" s="592"/>
      <c r="L47" s="592"/>
      <c r="M47" s="592"/>
      <c r="N47" s="673"/>
      <c r="O47" s="673"/>
      <c r="P47" s="673"/>
      <c r="Q47" s="673"/>
      <c r="R47" s="673"/>
    </row>
    <row r="48" spans="1:18" ht="30" x14ac:dyDescent="0.25">
      <c r="A48" s="688">
        <v>33</v>
      </c>
      <c r="B48" s="691" t="s">
        <v>57</v>
      </c>
      <c r="C48" s="687" t="s">
        <v>640</v>
      </c>
      <c r="D48" s="674"/>
      <c r="E48" s="673"/>
      <c r="F48" s="673"/>
      <c r="G48" s="592">
        <v>22000</v>
      </c>
      <c r="H48" s="592">
        <v>0</v>
      </c>
      <c r="I48" s="592">
        <f t="shared" ref="I48:I70" si="4">J48-H48</f>
        <v>13000</v>
      </c>
      <c r="J48" s="592">
        <v>13000</v>
      </c>
      <c r="K48" s="592">
        <f t="shared" ref="K48:K70" si="5">L48-J48</f>
        <v>-13000</v>
      </c>
      <c r="L48" s="592"/>
      <c r="M48" s="592">
        <f t="shared" ref="M48:M70" si="6">N48-L48</f>
        <v>0</v>
      </c>
      <c r="N48" s="673"/>
      <c r="O48" s="673"/>
      <c r="P48" s="673"/>
      <c r="Q48" s="673"/>
      <c r="R48" s="673"/>
    </row>
    <row r="49" spans="1:18" ht="18" x14ac:dyDescent="0.25">
      <c r="A49" s="688">
        <v>34</v>
      </c>
      <c r="B49" s="691" t="s">
        <v>57</v>
      </c>
      <c r="C49" s="687" t="s">
        <v>58</v>
      </c>
      <c r="D49" s="674"/>
      <c r="E49" s="673"/>
      <c r="F49" s="673"/>
      <c r="G49" s="592">
        <v>18000</v>
      </c>
      <c r="H49" s="592">
        <v>0</v>
      </c>
      <c r="I49" s="592">
        <f t="shared" si="4"/>
        <v>0</v>
      </c>
      <c r="J49" s="592">
        <v>0</v>
      </c>
      <c r="K49" s="592">
        <f t="shared" si="5"/>
        <v>0</v>
      </c>
      <c r="L49" s="592"/>
      <c r="M49" s="592">
        <f t="shared" si="6"/>
        <v>0</v>
      </c>
      <c r="N49" s="673"/>
      <c r="O49" s="673"/>
      <c r="P49" s="673"/>
      <c r="Q49" s="673"/>
      <c r="R49" s="673"/>
    </row>
    <row r="50" spans="1:18" ht="45.75" x14ac:dyDescent="0.25">
      <c r="A50" s="688">
        <v>35</v>
      </c>
      <c r="B50" s="691" t="s">
        <v>59</v>
      </c>
      <c r="C50" s="687" t="s">
        <v>571</v>
      </c>
      <c r="D50" s="674"/>
      <c r="E50" s="673"/>
      <c r="F50" s="673"/>
      <c r="G50" s="592">
        <v>645</v>
      </c>
      <c r="H50" s="592">
        <v>297</v>
      </c>
      <c r="I50" s="592">
        <f t="shared" si="4"/>
        <v>371</v>
      </c>
      <c r="J50" s="592">
        <v>668</v>
      </c>
      <c r="K50" s="592">
        <f t="shared" si="5"/>
        <v>-668</v>
      </c>
      <c r="L50" s="592"/>
      <c r="M50" s="592">
        <f t="shared" si="6"/>
        <v>0</v>
      </c>
      <c r="N50" s="673"/>
      <c r="O50" s="673"/>
      <c r="P50" s="673"/>
      <c r="Q50" s="673"/>
      <c r="R50" s="673"/>
    </row>
    <row r="51" spans="1:18" ht="42" customHeight="1" x14ac:dyDescent="0.25">
      <c r="A51" s="688">
        <v>36</v>
      </c>
      <c r="B51" s="691" t="s">
        <v>62</v>
      </c>
      <c r="C51" s="687" t="s">
        <v>572</v>
      </c>
      <c r="D51" s="674"/>
      <c r="E51" s="673"/>
      <c r="F51" s="673"/>
      <c r="G51" s="592">
        <v>1</v>
      </c>
      <c r="H51" s="592">
        <v>0</v>
      </c>
      <c r="I51" s="592">
        <f t="shared" si="4"/>
        <v>0</v>
      </c>
      <c r="J51" s="592">
        <v>0</v>
      </c>
      <c r="K51" s="592">
        <f t="shared" si="5"/>
        <v>0</v>
      </c>
      <c r="L51" s="592"/>
      <c r="M51" s="592">
        <f t="shared" si="6"/>
        <v>0</v>
      </c>
      <c r="N51" s="673"/>
      <c r="O51" s="673"/>
      <c r="P51" s="673"/>
      <c r="Q51" s="673"/>
      <c r="R51" s="673"/>
    </row>
    <row r="52" spans="1:18" ht="40.5" customHeight="1" x14ac:dyDescent="0.25">
      <c r="A52" s="688">
        <v>37</v>
      </c>
      <c r="B52" s="691" t="s">
        <v>60</v>
      </c>
      <c r="C52" s="687" t="s">
        <v>573</v>
      </c>
      <c r="D52" s="674"/>
      <c r="E52" s="673"/>
      <c r="F52" s="673"/>
      <c r="G52" s="592">
        <v>2</v>
      </c>
      <c r="H52" s="592">
        <v>0</v>
      </c>
      <c r="I52" s="592">
        <f t="shared" si="4"/>
        <v>2</v>
      </c>
      <c r="J52" s="592">
        <v>2</v>
      </c>
      <c r="K52" s="592">
        <f t="shared" si="5"/>
        <v>-2</v>
      </c>
      <c r="L52" s="592"/>
      <c r="M52" s="592">
        <f t="shared" si="6"/>
        <v>0</v>
      </c>
      <c r="N52" s="673"/>
      <c r="O52" s="673"/>
      <c r="P52" s="673"/>
      <c r="Q52" s="673"/>
      <c r="R52" s="673"/>
    </row>
    <row r="53" spans="1:18" ht="33.75" customHeight="1" x14ac:dyDescent="0.25">
      <c r="A53" s="688">
        <v>38</v>
      </c>
      <c r="B53" s="691" t="s">
        <v>61</v>
      </c>
      <c r="C53" s="687" t="s">
        <v>574</v>
      </c>
      <c r="D53" s="674"/>
      <c r="E53" s="673"/>
      <c r="F53" s="673"/>
      <c r="G53" s="592">
        <v>40</v>
      </c>
      <c r="H53" s="592">
        <v>0</v>
      </c>
      <c r="I53" s="592">
        <f t="shared" si="4"/>
        <v>1</v>
      </c>
      <c r="J53" s="592">
        <v>1</v>
      </c>
      <c r="K53" s="592">
        <f t="shared" si="5"/>
        <v>-1</v>
      </c>
      <c r="L53" s="592"/>
      <c r="M53" s="592">
        <f t="shared" si="6"/>
        <v>0</v>
      </c>
      <c r="N53" s="673"/>
      <c r="O53" s="673"/>
      <c r="P53" s="673"/>
      <c r="Q53" s="673"/>
      <c r="R53" s="673"/>
    </row>
    <row r="54" spans="1:18" ht="30" x14ac:dyDescent="0.25">
      <c r="A54" s="688">
        <v>39</v>
      </c>
      <c r="B54" s="691" t="s">
        <v>63</v>
      </c>
      <c r="C54" s="687" t="s">
        <v>64</v>
      </c>
      <c r="D54" s="674"/>
      <c r="E54" s="673"/>
      <c r="F54" s="673"/>
      <c r="G54" s="592">
        <v>5</v>
      </c>
      <c r="H54" s="592">
        <v>3</v>
      </c>
      <c r="I54" s="592">
        <f t="shared" si="4"/>
        <v>0</v>
      </c>
      <c r="J54" s="592">
        <v>3</v>
      </c>
      <c r="K54" s="592">
        <f t="shared" si="5"/>
        <v>-3</v>
      </c>
      <c r="L54" s="592"/>
      <c r="M54" s="592">
        <f t="shared" si="6"/>
        <v>0</v>
      </c>
      <c r="N54" s="673"/>
      <c r="O54" s="673"/>
      <c r="P54" s="673"/>
      <c r="Q54" s="673"/>
      <c r="R54" s="673"/>
    </row>
    <row r="55" spans="1:18" ht="45.75" x14ac:dyDescent="0.25">
      <c r="A55" s="688">
        <v>40</v>
      </c>
      <c r="B55" s="691" t="s">
        <v>65</v>
      </c>
      <c r="C55" s="687" t="s">
        <v>575</v>
      </c>
      <c r="D55" s="674"/>
      <c r="E55" s="673"/>
      <c r="F55" s="673"/>
      <c r="G55" s="592">
        <v>230</v>
      </c>
      <c r="H55" s="592">
        <v>4444</v>
      </c>
      <c r="I55" s="592">
        <f t="shared" si="4"/>
        <v>-4444</v>
      </c>
      <c r="J55" s="592">
        <v>0</v>
      </c>
      <c r="K55" s="592">
        <f t="shared" si="5"/>
        <v>0</v>
      </c>
      <c r="L55" s="592"/>
      <c r="M55" s="592">
        <f t="shared" si="6"/>
        <v>0</v>
      </c>
      <c r="N55" s="673"/>
      <c r="O55" s="673"/>
      <c r="P55" s="673"/>
      <c r="Q55" s="673"/>
      <c r="R55" s="673"/>
    </row>
    <row r="56" spans="1:18" ht="30" x14ac:dyDescent="0.25">
      <c r="A56" s="688">
        <v>41</v>
      </c>
      <c r="B56" s="691" t="s">
        <v>66</v>
      </c>
      <c r="C56" s="687" t="s">
        <v>208</v>
      </c>
      <c r="D56" s="674"/>
      <c r="E56" s="673"/>
      <c r="F56" s="673"/>
      <c r="G56" s="592">
        <v>3000</v>
      </c>
      <c r="H56" s="592">
        <v>90</v>
      </c>
      <c r="I56" s="592">
        <f t="shared" si="4"/>
        <v>789</v>
      </c>
      <c r="J56" s="592">
        <v>879</v>
      </c>
      <c r="K56" s="592">
        <f t="shared" si="5"/>
        <v>-879</v>
      </c>
      <c r="L56" s="592"/>
      <c r="M56" s="592">
        <f t="shared" si="6"/>
        <v>0</v>
      </c>
      <c r="N56" s="673"/>
      <c r="O56" s="673"/>
      <c r="P56" s="673"/>
      <c r="Q56" s="673"/>
      <c r="R56" s="673"/>
    </row>
    <row r="57" spans="1:18" ht="30.75" x14ac:dyDescent="0.25">
      <c r="A57" s="688">
        <v>42</v>
      </c>
      <c r="B57" s="691" t="s">
        <v>67</v>
      </c>
      <c r="C57" s="687" t="s">
        <v>576</v>
      </c>
      <c r="D57" s="674"/>
      <c r="E57" s="673"/>
      <c r="F57" s="673"/>
      <c r="G57" s="592">
        <v>4</v>
      </c>
      <c r="H57" s="592">
        <v>0</v>
      </c>
      <c r="I57" s="592">
        <f t="shared" si="4"/>
        <v>0</v>
      </c>
      <c r="J57" s="592">
        <v>0</v>
      </c>
      <c r="K57" s="592">
        <f t="shared" si="5"/>
        <v>0</v>
      </c>
      <c r="L57" s="592"/>
      <c r="M57" s="592">
        <f t="shared" si="6"/>
        <v>0</v>
      </c>
      <c r="N57" s="673"/>
      <c r="O57" s="673"/>
      <c r="P57" s="673"/>
      <c r="Q57" s="673"/>
      <c r="R57" s="673"/>
    </row>
    <row r="58" spans="1:18" ht="39.75" customHeight="1" x14ac:dyDescent="0.25">
      <c r="A58" s="688">
        <v>43</v>
      </c>
      <c r="B58" s="691" t="s">
        <v>68</v>
      </c>
      <c r="C58" s="687" t="s">
        <v>577</v>
      </c>
      <c r="D58" s="674"/>
      <c r="E58" s="673"/>
      <c r="F58" s="673"/>
      <c r="G58" s="592">
        <v>27</v>
      </c>
      <c r="H58" s="592">
        <v>0</v>
      </c>
      <c r="I58" s="592">
        <f t="shared" si="4"/>
        <v>0</v>
      </c>
      <c r="J58" s="592">
        <v>0</v>
      </c>
      <c r="K58" s="592">
        <f t="shared" si="5"/>
        <v>0</v>
      </c>
      <c r="L58" s="592"/>
      <c r="M58" s="592">
        <f t="shared" si="6"/>
        <v>0</v>
      </c>
      <c r="N58" s="673"/>
      <c r="O58" s="673"/>
      <c r="P58" s="673"/>
      <c r="Q58" s="673"/>
      <c r="R58" s="673"/>
    </row>
    <row r="59" spans="1:18" ht="23.25" customHeight="1" x14ac:dyDescent="0.25">
      <c r="A59" s="688">
        <v>44</v>
      </c>
      <c r="B59" s="691" t="s">
        <v>69</v>
      </c>
      <c r="C59" s="687" t="s">
        <v>70</v>
      </c>
      <c r="D59" s="674"/>
      <c r="E59" s="673"/>
      <c r="F59" s="673"/>
      <c r="G59" s="592">
        <v>35</v>
      </c>
      <c r="H59" s="592">
        <v>0</v>
      </c>
      <c r="I59" s="592">
        <f t="shared" si="4"/>
        <v>0</v>
      </c>
      <c r="J59" s="592">
        <v>0</v>
      </c>
      <c r="K59" s="592">
        <f t="shared" si="5"/>
        <v>0</v>
      </c>
      <c r="L59" s="592"/>
      <c r="M59" s="592">
        <f t="shared" si="6"/>
        <v>0</v>
      </c>
      <c r="N59" s="673"/>
      <c r="O59" s="673"/>
      <c r="P59" s="673"/>
      <c r="Q59" s="673"/>
      <c r="R59" s="673"/>
    </row>
    <row r="60" spans="1:18" ht="18" x14ac:dyDescent="0.25">
      <c r="A60" s="688">
        <v>45</v>
      </c>
      <c r="B60" s="691" t="s">
        <v>71</v>
      </c>
      <c r="C60" s="687" t="s">
        <v>209</v>
      </c>
      <c r="D60" s="674"/>
      <c r="E60" s="673"/>
      <c r="F60" s="673"/>
      <c r="G60" s="592">
        <v>1</v>
      </c>
      <c r="H60" s="592">
        <v>0</v>
      </c>
      <c r="I60" s="592">
        <f t="shared" si="4"/>
        <v>0</v>
      </c>
      <c r="J60" s="592">
        <v>0</v>
      </c>
      <c r="K60" s="592">
        <f t="shared" si="5"/>
        <v>0</v>
      </c>
      <c r="L60" s="592"/>
      <c r="M60" s="592">
        <f t="shared" si="6"/>
        <v>0</v>
      </c>
      <c r="N60" s="673"/>
      <c r="O60" s="673"/>
      <c r="P60" s="673"/>
      <c r="Q60" s="673"/>
      <c r="R60" s="673"/>
    </row>
    <row r="61" spans="1:18" ht="33.75" customHeight="1" x14ac:dyDescent="0.25">
      <c r="A61" s="688">
        <v>46</v>
      </c>
      <c r="B61" s="691" t="s">
        <v>72</v>
      </c>
      <c r="C61" s="687" t="s">
        <v>73</v>
      </c>
      <c r="D61" s="674"/>
      <c r="E61" s="673"/>
      <c r="F61" s="673"/>
      <c r="G61" s="592">
        <v>1</v>
      </c>
      <c r="H61" s="592">
        <v>0</v>
      </c>
      <c r="I61" s="592">
        <f t="shared" si="4"/>
        <v>0</v>
      </c>
      <c r="J61" s="592">
        <v>0</v>
      </c>
      <c r="K61" s="592">
        <f t="shared" si="5"/>
        <v>0</v>
      </c>
      <c r="L61" s="592"/>
      <c r="M61" s="592">
        <f t="shared" si="6"/>
        <v>0</v>
      </c>
      <c r="N61" s="673"/>
      <c r="O61" s="673"/>
      <c r="P61" s="673"/>
      <c r="Q61" s="673"/>
      <c r="R61" s="673"/>
    </row>
    <row r="62" spans="1:18" ht="24" customHeight="1" x14ac:dyDescent="0.25">
      <c r="A62" s="688">
        <v>47</v>
      </c>
      <c r="B62" s="691" t="s">
        <v>74</v>
      </c>
      <c r="C62" s="687" t="s">
        <v>75</v>
      </c>
      <c r="D62" s="674"/>
      <c r="E62" s="673"/>
      <c r="F62" s="673"/>
      <c r="G62" s="592">
        <v>0</v>
      </c>
      <c r="H62" s="592">
        <v>0</v>
      </c>
      <c r="I62" s="592">
        <f t="shared" si="4"/>
        <v>0</v>
      </c>
      <c r="J62" s="592">
        <v>0</v>
      </c>
      <c r="K62" s="592">
        <f t="shared" si="5"/>
        <v>0</v>
      </c>
      <c r="L62" s="592"/>
      <c r="M62" s="592">
        <f t="shared" si="6"/>
        <v>0</v>
      </c>
      <c r="N62" s="673"/>
      <c r="O62" s="673"/>
      <c r="P62" s="673"/>
      <c r="Q62" s="673"/>
      <c r="R62" s="673"/>
    </row>
    <row r="63" spans="1:18" ht="20.25" customHeight="1" x14ac:dyDescent="0.25">
      <c r="A63" s="688">
        <v>48</v>
      </c>
      <c r="B63" s="691" t="s">
        <v>76</v>
      </c>
      <c r="C63" s="687" t="s">
        <v>191</v>
      </c>
      <c r="D63" s="674"/>
      <c r="E63" s="673"/>
      <c r="F63" s="673"/>
      <c r="G63" s="592">
        <v>1</v>
      </c>
      <c r="H63" s="592">
        <v>0</v>
      </c>
      <c r="I63" s="592">
        <f t="shared" si="4"/>
        <v>0</v>
      </c>
      <c r="J63" s="592">
        <v>0</v>
      </c>
      <c r="K63" s="592">
        <f t="shared" si="5"/>
        <v>0</v>
      </c>
      <c r="L63" s="592"/>
      <c r="M63" s="592">
        <f t="shared" si="6"/>
        <v>0</v>
      </c>
      <c r="N63" s="673"/>
      <c r="O63" s="673"/>
      <c r="P63" s="673"/>
      <c r="Q63" s="673"/>
      <c r="R63" s="673"/>
    </row>
    <row r="64" spans="1:18" ht="30" x14ac:dyDescent="0.25">
      <c r="A64" s="688">
        <v>49</v>
      </c>
      <c r="B64" s="691" t="s">
        <v>77</v>
      </c>
      <c r="C64" s="687" t="s">
        <v>78</v>
      </c>
      <c r="D64" s="674"/>
      <c r="E64" s="673"/>
      <c r="F64" s="673"/>
      <c r="G64" s="592">
        <v>1</v>
      </c>
      <c r="H64" s="592">
        <v>0</v>
      </c>
      <c r="I64" s="592">
        <f t="shared" si="4"/>
        <v>0</v>
      </c>
      <c r="J64" s="592">
        <v>0</v>
      </c>
      <c r="K64" s="592">
        <f t="shared" si="5"/>
        <v>0</v>
      </c>
      <c r="L64" s="592"/>
      <c r="M64" s="592">
        <f t="shared" si="6"/>
        <v>0</v>
      </c>
      <c r="N64" s="673"/>
      <c r="O64" s="673"/>
      <c r="P64" s="673"/>
      <c r="Q64" s="673"/>
      <c r="R64" s="673"/>
    </row>
    <row r="65" spans="1:18" ht="21.75" customHeight="1" x14ac:dyDescent="0.25">
      <c r="A65" s="688">
        <v>50</v>
      </c>
      <c r="B65" s="691" t="s">
        <v>79</v>
      </c>
      <c r="C65" s="687" t="s">
        <v>578</v>
      </c>
      <c r="D65" s="674"/>
      <c r="E65" s="673"/>
      <c r="F65" s="673"/>
      <c r="G65" s="592">
        <v>0</v>
      </c>
      <c r="H65" s="592">
        <v>0</v>
      </c>
      <c r="I65" s="592">
        <f t="shared" si="4"/>
        <v>0</v>
      </c>
      <c r="J65" s="592">
        <v>0</v>
      </c>
      <c r="K65" s="592">
        <f t="shared" si="5"/>
        <v>0</v>
      </c>
      <c r="L65" s="592"/>
      <c r="M65" s="592">
        <f t="shared" si="6"/>
        <v>0</v>
      </c>
      <c r="N65" s="673"/>
      <c r="O65" s="673"/>
      <c r="P65" s="673"/>
      <c r="Q65" s="673"/>
      <c r="R65" s="673"/>
    </row>
    <row r="66" spans="1:18" ht="24.75" customHeight="1" x14ac:dyDescent="0.25">
      <c r="A66" s="688">
        <v>51</v>
      </c>
      <c r="B66" s="691" t="s">
        <v>80</v>
      </c>
      <c r="C66" s="687" t="s">
        <v>81</v>
      </c>
      <c r="D66" s="674"/>
      <c r="E66" s="673"/>
      <c r="F66" s="673"/>
      <c r="G66" s="592">
        <v>12</v>
      </c>
      <c r="H66" s="592">
        <v>0</v>
      </c>
      <c r="I66" s="592">
        <f t="shared" si="4"/>
        <v>3</v>
      </c>
      <c r="J66" s="592">
        <v>3</v>
      </c>
      <c r="K66" s="592">
        <f t="shared" si="5"/>
        <v>-3</v>
      </c>
      <c r="L66" s="592"/>
      <c r="M66" s="592">
        <f t="shared" si="6"/>
        <v>0</v>
      </c>
      <c r="N66" s="673"/>
      <c r="O66" s="673"/>
      <c r="P66" s="673"/>
      <c r="Q66" s="673"/>
      <c r="R66" s="673"/>
    </row>
    <row r="67" spans="1:18" ht="23.25" customHeight="1" x14ac:dyDescent="0.25">
      <c r="A67" s="688">
        <v>52</v>
      </c>
      <c r="B67" s="691" t="s">
        <v>82</v>
      </c>
      <c r="C67" s="687" t="s">
        <v>579</v>
      </c>
      <c r="D67" s="674"/>
      <c r="E67" s="673"/>
      <c r="F67" s="673"/>
      <c r="G67" s="592">
        <v>0</v>
      </c>
      <c r="H67" s="592">
        <v>0</v>
      </c>
      <c r="I67" s="592">
        <f t="shared" si="4"/>
        <v>0</v>
      </c>
      <c r="J67" s="592">
        <v>0</v>
      </c>
      <c r="K67" s="592">
        <f t="shared" si="5"/>
        <v>0</v>
      </c>
      <c r="L67" s="592"/>
      <c r="M67" s="592">
        <f t="shared" si="6"/>
        <v>0</v>
      </c>
      <c r="N67" s="673"/>
      <c r="O67" s="673"/>
      <c r="P67" s="673"/>
      <c r="Q67" s="673"/>
      <c r="R67" s="673"/>
    </row>
    <row r="68" spans="1:18" ht="28.5" customHeight="1" x14ac:dyDescent="0.25">
      <c r="A68" s="688">
        <v>53</v>
      </c>
      <c r="B68" s="691" t="s">
        <v>83</v>
      </c>
      <c r="C68" s="687" t="s">
        <v>190</v>
      </c>
      <c r="D68" s="674"/>
      <c r="E68" s="673"/>
      <c r="F68" s="673"/>
      <c r="G68" s="592">
        <v>5</v>
      </c>
      <c r="H68" s="592">
        <v>0</v>
      </c>
      <c r="I68" s="592">
        <f t="shared" si="4"/>
        <v>0</v>
      </c>
      <c r="J68" s="592">
        <v>0</v>
      </c>
      <c r="K68" s="592">
        <f t="shared" si="5"/>
        <v>0</v>
      </c>
      <c r="L68" s="592"/>
      <c r="M68" s="592">
        <f t="shared" si="6"/>
        <v>0</v>
      </c>
      <c r="N68" s="673"/>
      <c r="O68" s="673"/>
      <c r="P68" s="673"/>
      <c r="Q68" s="673"/>
      <c r="R68" s="673"/>
    </row>
    <row r="69" spans="1:18" ht="18" x14ac:dyDescent="0.25">
      <c r="A69" s="688">
        <v>54</v>
      </c>
      <c r="B69" s="691" t="s">
        <v>84</v>
      </c>
      <c r="C69" s="687" t="s">
        <v>85</v>
      </c>
      <c r="D69" s="674"/>
      <c r="E69" s="673"/>
      <c r="F69" s="673"/>
      <c r="G69" s="592">
        <v>2000</v>
      </c>
      <c r="H69" s="592">
        <v>0</v>
      </c>
      <c r="I69" s="592">
        <f t="shared" si="4"/>
        <v>0</v>
      </c>
      <c r="J69" s="592">
        <v>0</v>
      </c>
      <c r="K69" s="592">
        <f t="shared" si="5"/>
        <v>0</v>
      </c>
      <c r="L69" s="592"/>
      <c r="M69" s="592">
        <f t="shared" si="6"/>
        <v>0</v>
      </c>
      <c r="N69" s="673"/>
      <c r="O69" s="673"/>
      <c r="P69" s="673"/>
      <c r="Q69" s="673"/>
      <c r="R69" s="673"/>
    </row>
    <row r="70" spans="1:18" ht="18" x14ac:dyDescent="0.25">
      <c r="A70" s="688"/>
      <c r="B70" s="691" t="s">
        <v>557</v>
      </c>
      <c r="C70" s="687" t="s">
        <v>562</v>
      </c>
      <c r="D70" s="674"/>
      <c r="E70" s="673"/>
      <c r="F70" s="673"/>
      <c r="G70" s="592">
        <v>0</v>
      </c>
      <c r="H70" s="592">
        <v>0</v>
      </c>
      <c r="I70" s="592">
        <f t="shared" si="4"/>
        <v>0</v>
      </c>
      <c r="J70" s="592">
        <v>0</v>
      </c>
      <c r="K70" s="592">
        <f t="shared" si="5"/>
        <v>0</v>
      </c>
      <c r="L70" s="592"/>
      <c r="M70" s="592">
        <f t="shared" si="6"/>
        <v>0</v>
      </c>
      <c r="N70" s="673"/>
      <c r="O70" s="673"/>
      <c r="P70" s="673"/>
      <c r="Q70" s="673"/>
      <c r="R70" s="673"/>
    </row>
    <row r="71" spans="1:18" ht="18" x14ac:dyDescent="0.25">
      <c r="A71" s="2042" t="s">
        <v>86</v>
      </c>
      <c r="B71" s="2042"/>
      <c r="C71" s="2042"/>
      <c r="D71" s="675"/>
      <c r="E71" s="673"/>
      <c r="F71" s="673"/>
      <c r="G71" s="592">
        <f>SUM(G48:G70)</f>
        <v>46010</v>
      </c>
      <c r="H71" s="592">
        <f t="shared" ref="H71:M71" si="7">SUM(H48:H70)</f>
        <v>4834</v>
      </c>
      <c r="I71" s="592">
        <f t="shared" si="7"/>
        <v>9722</v>
      </c>
      <c r="J71" s="592">
        <f t="shared" si="7"/>
        <v>14556</v>
      </c>
      <c r="K71" s="592">
        <f t="shared" si="7"/>
        <v>-14556</v>
      </c>
      <c r="L71" s="592">
        <f t="shared" si="7"/>
        <v>0</v>
      </c>
      <c r="M71" s="592">
        <f t="shared" si="7"/>
        <v>0</v>
      </c>
      <c r="N71" s="673"/>
      <c r="O71" s="673"/>
      <c r="P71" s="673"/>
      <c r="Q71" s="673"/>
      <c r="R71" s="673"/>
    </row>
    <row r="72" spans="1:18" ht="18" x14ac:dyDescent="0.25">
      <c r="A72" s="1333" t="s">
        <v>226</v>
      </c>
      <c r="B72" s="1333"/>
      <c r="C72" s="1333"/>
      <c r="D72" s="677"/>
      <c r="E72" s="673"/>
      <c r="F72" s="673"/>
      <c r="G72" s="592"/>
      <c r="H72" s="592"/>
      <c r="I72" s="592"/>
      <c r="J72" s="592"/>
      <c r="K72" s="592"/>
      <c r="L72" s="592"/>
      <c r="M72" s="592"/>
      <c r="N72" s="673"/>
      <c r="O72" s="673"/>
      <c r="P72" s="673"/>
      <c r="Q72" s="673"/>
      <c r="R72" s="673"/>
    </row>
    <row r="73" spans="1:18" ht="30" x14ac:dyDescent="0.25">
      <c r="A73" s="688">
        <v>55</v>
      </c>
      <c r="B73" s="691" t="s">
        <v>87</v>
      </c>
      <c r="C73" s="687" t="s">
        <v>210</v>
      </c>
      <c r="D73" s="674"/>
      <c r="E73" s="673"/>
      <c r="F73" s="673"/>
      <c r="G73" s="592">
        <v>25000</v>
      </c>
      <c r="H73" s="592">
        <v>0</v>
      </c>
      <c r="I73" s="592">
        <f t="shared" ref="I73:I116" si="8">J73-H73</f>
        <v>19</v>
      </c>
      <c r="J73" s="592">
        <v>19</v>
      </c>
      <c r="K73" s="592">
        <f t="shared" ref="K73:K116" si="9">L73-J73</f>
        <v>-19</v>
      </c>
      <c r="L73" s="592"/>
      <c r="M73" s="592">
        <f t="shared" ref="M73:M116" si="10">N73-L73</f>
        <v>0</v>
      </c>
      <c r="N73" s="673"/>
      <c r="O73" s="673"/>
      <c r="P73" s="673"/>
      <c r="Q73" s="673"/>
      <c r="R73" s="673"/>
    </row>
    <row r="74" spans="1:18" ht="45.75" x14ac:dyDescent="0.25">
      <c r="A74" s="688">
        <v>56</v>
      </c>
      <c r="B74" s="691" t="s">
        <v>88</v>
      </c>
      <c r="C74" s="687" t="s">
        <v>580</v>
      </c>
      <c r="D74" s="674"/>
      <c r="E74" s="673"/>
      <c r="F74" s="673"/>
      <c r="G74" s="592">
        <v>1</v>
      </c>
      <c r="H74" s="592">
        <v>5</v>
      </c>
      <c r="I74" s="592">
        <f t="shared" si="8"/>
        <v>13</v>
      </c>
      <c r="J74" s="592">
        <v>18</v>
      </c>
      <c r="K74" s="592">
        <f t="shared" si="9"/>
        <v>-18</v>
      </c>
      <c r="L74" s="592"/>
      <c r="M74" s="592">
        <f t="shared" si="10"/>
        <v>0</v>
      </c>
      <c r="N74" s="673"/>
      <c r="O74" s="673"/>
      <c r="P74" s="673"/>
      <c r="Q74" s="673"/>
      <c r="R74" s="673"/>
    </row>
    <row r="75" spans="1:18" ht="45" x14ac:dyDescent="0.25">
      <c r="A75" s="688">
        <v>57</v>
      </c>
      <c r="B75" s="691" t="s">
        <v>89</v>
      </c>
      <c r="C75" s="687" t="s">
        <v>568</v>
      </c>
      <c r="D75" s="674"/>
      <c r="E75" s="673"/>
      <c r="F75" s="673"/>
      <c r="G75" s="592">
        <v>3500</v>
      </c>
      <c r="H75" s="592">
        <v>255</v>
      </c>
      <c r="I75" s="592">
        <f t="shared" si="8"/>
        <v>1597</v>
      </c>
      <c r="J75" s="592">
        <v>1852</v>
      </c>
      <c r="K75" s="592">
        <f t="shared" si="9"/>
        <v>-1852</v>
      </c>
      <c r="L75" s="592"/>
      <c r="M75" s="592">
        <f t="shared" si="10"/>
        <v>0</v>
      </c>
      <c r="N75" s="673"/>
      <c r="O75" s="673"/>
      <c r="P75" s="673"/>
      <c r="Q75" s="673"/>
      <c r="R75" s="673"/>
    </row>
    <row r="76" spans="1:18" ht="30" x14ac:dyDescent="0.25">
      <c r="A76" s="688">
        <v>58</v>
      </c>
      <c r="B76" s="691" t="s">
        <v>90</v>
      </c>
      <c r="C76" s="687" t="s">
        <v>91</v>
      </c>
      <c r="D76" s="674"/>
      <c r="E76" s="673"/>
      <c r="F76" s="673"/>
      <c r="G76" s="592">
        <v>20</v>
      </c>
      <c r="H76" s="592">
        <v>0</v>
      </c>
      <c r="I76" s="592">
        <f t="shared" si="8"/>
        <v>32</v>
      </c>
      <c r="J76" s="592">
        <v>32</v>
      </c>
      <c r="K76" s="592">
        <f t="shared" si="9"/>
        <v>-32</v>
      </c>
      <c r="L76" s="592"/>
      <c r="M76" s="592">
        <f t="shared" si="10"/>
        <v>0</v>
      </c>
      <c r="N76" s="673"/>
      <c r="O76" s="673"/>
      <c r="P76" s="673"/>
      <c r="Q76" s="673"/>
      <c r="R76" s="673"/>
    </row>
    <row r="77" spans="1:18" ht="44.25" customHeight="1" x14ac:dyDescent="0.2">
      <c r="A77" s="688">
        <v>59</v>
      </c>
      <c r="B77" s="691" t="s">
        <v>92</v>
      </c>
      <c r="C77" s="687" t="s">
        <v>570</v>
      </c>
      <c r="D77" s="678"/>
      <c r="E77" s="673"/>
      <c r="F77" s="673"/>
      <c r="G77" s="592">
        <v>1250</v>
      </c>
      <c r="H77" s="592">
        <v>51</v>
      </c>
      <c r="I77" s="592">
        <f t="shared" si="8"/>
        <v>272</v>
      </c>
      <c r="J77" s="592">
        <v>323</v>
      </c>
      <c r="K77" s="592">
        <f t="shared" si="9"/>
        <v>-323</v>
      </c>
      <c r="L77" s="592"/>
      <c r="M77" s="592">
        <f t="shared" si="10"/>
        <v>0</v>
      </c>
      <c r="N77" s="673"/>
      <c r="O77" s="673"/>
      <c r="P77" s="673"/>
      <c r="Q77" s="673"/>
      <c r="R77" s="673"/>
    </row>
    <row r="78" spans="1:18" ht="30" x14ac:dyDescent="0.25">
      <c r="A78" s="688">
        <v>60</v>
      </c>
      <c r="B78" s="691" t="s">
        <v>94</v>
      </c>
      <c r="C78" s="687" t="s">
        <v>212</v>
      </c>
      <c r="D78" s="674"/>
      <c r="E78" s="673"/>
      <c r="F78" s="673"/>
      <c r="G78" s="592">
        <v>1000</v>
      </c>
      <c r="H78" s="592">
        <v>157</v>
      </c>
      <c r="I78" s="592">
        <f t="shared" si="8"/>
        <v>179</v>
      </c>
      <c r="J78" s="592">
        <v>336</v>
      </c>
      <c r="K78" s="592">
        <f t="shared" si="9"/>
        <v>-336</v>
      </c>
      <c r="L78" s="592"/>
      <c r="M78" s="592">
        <f t="shared" si="10"/>
        <v>0</v>
      </c>
      <c r="N78" s="673"/>
      <c r="O78" s="673"/>
      <c r="P78" s="673"/>
      <c r="Q78" s="673"/>
      <c r="R78" s="673"/>
    </row>
    <row r="79" spans="1:18" ht="30" x14ac:dyDescent="0.25">
      <c r="A79" s="688">
        <v>61</v>
      </c>
      <c r="B79" s="691" t="s">
        <v>95</v>
      </c>
      <c r="C79" s="687" t="s">
        <v>213</v>
      </c>
      <c r="D79" s="674"/>
      <c r="E79" s="673"/>
      <c r="F79" s="673"/>
      <c r="G79" s="592">
        <v>8000</v>
      </c>
      <c r="H79" s="592">
        <v>1205</v>
      </c>
      <c r="I79" s="592">
        <f t="shared" si="8"/>
        <v>3040</v>
      </c>
      <c r="J79" s="592">
        <v>4245</v>
      </c>
      <c r="K79" s="592">
        <f t="shared" si="9"/>
        <v>-4245</v>
      </c>
      <c r="L79" s="592"/>
      <c r="M79" s="592">
        <f t="shared" si="10"/>
        <v>0</v>
      </c>
      <c r="N79" s="673"/>
      <c r="O79" s="673"/>
      <c r="P79" s="673"/>
      <c r="Q79" s="673"/>
      <c r="R79" s="673"/>
    </row>
    <row r="80" spans="1:18" ht="45" x14ac:dyDescent="0.25">
      <c r="A80" s="688">
        <v>62</v>
      </c>
      <c r="B80" s="691" t="s">
        <v>96</v>
      </c>
      <c r="C80" s="687" t="s">
        <v>97</v>
      </c>
      <c r="D80" s="674"/>
      <c r="E80" s="673"/>
      <c r="F80" s="673"/>
      <c r="G80" s="592">
        <v>1540</v>
      </c>
      <c r="H80" s="592">
        <v>369</v>
      </c>
      <c r="I80" s="592">
        <f t="shared" si="8"/>
        <v>-178</v>
      </c>
      <c r="J80" s="592">
        <v>191</v>
      </c>
      <c r="K80" s="592">
        <f t="shared" si="9"/>
        <v>-191</v>
      </c>
      <c r="L80" s="592"/>
      <c r="M80" s="592">
        <f t="shared" si="10"/>
        <v>0</v>
      </c>
      <c r="N80" s="673"/>
      <c r="O80" s="673"/>
      <c r="P80" s="673"/>
      <c r="Q80" s="673"/>
      <c r="R80" s="673"/>
    </row>
    <row r="81" spans="1:18" ht="30" x14ac:dyDescent="0.25">
      <c r="A81" s="688">
        <v>63</v>
      </c>
      <c r="B81" s="691" t="s">
        <v>98</v>
      </c>
      <c r="C81" s="687" t="s">
        <v>99</v>
      </c>
      <c r="D81" s="674"/>
      <c r="E81" s="673"/>
      <c r="F81" s="673"/>
      <c r="G81" s="592">
        <v>0</v>
      </c>
      <c r="H81" s="592">
        <v>0</v>
      </c>
      <c r="I81" s="592">
        <f t="shared" si="8"/>
        <v>0</v>
      </c>
      <c r="J81" s="592">
        <v>0</v>
      </c>
      <c r="K81" s="592">
        <f t="shared" si="9"/>
        <v>0</v>
      </c>
      <c r="L81" s="592"/>
      <c r="M81" s="592">
        <f t="shared" si="10"/>
        <v>0</v>
      </c>
      <c r="N81" s="673"/>
      <c r="O81" s="673"/>
      <c r="P81" s="673"/>
      <c r="Q81" s="673"/>
      <c r="R81" s="673"/>
    </row>
    <row r="82" spans="1:18" ht="30" x14ac:dyDescent="0.25">
      <c r="A82" s="688">
        <v>64</v>
      </c>
      <c r="B82" s="691" t="s">
        <v>172</v>
      </c>
      <c r="C82" s="687" t="s">
        <v>569</v>
      </c>
      <c r="D82" s="674"/>
      <c r="E82" s="673"/>
      <c r="F82" s="673"/>
      <c r="G82" s="592">
        <v>0</v>
      </c>
      <c r="H82" s="592">
        <v>89</v>
      </c>
      <c r="I82" s="592">
        <f t="shared" si="8"/>
        <v>1022</v>
      </c>
      <c r="J82" s="592">
        <v>1111</v>
      </c>
      <c r="K82" s="592">
        <f t="shared" si="9"/>
        <v>-1111</v>
      </c>
      <c r="L82" s="592"/>
      <c r="M82" s="592">
        <f t="shared" si="10"/>
        <v>0</v>
      </c>
      <c r="N82" s="673"/>
      <c r="O82" s="673"/>
      <c r="P82" s="673"/>
      <c r="Q82" s="673"/>
      <c r="R82" s="673"/>
    </row>
    <row r="83" spans="1:18" ht="30" x14ac:dyDescent="0.25">
      <c r="A83" s="688">
        <v>65</v>
      </c>
      <c r="B83" s="691" t="s">
        <v>100</v>
      </c>
      <c r="C83" s="687" t="s">
        <v>101</v>
      </c>
      <c r="D83" s="674"/>
      <c r="E83" s="673"/>
      <c r="F83" s="673"/>
      <c r="G83" s="592">
        <v>0</v>
      </c>
      <c r="H83" s="592">
        <v>3</v>
      </c>
      <c r="I83" s="592">
        <f t="shared" si="8"/>
        <v>6</v>
      </c>
      <c r="J83" s="592">
        <v>9</v>
      </c>
      <c r="K83" s="592">
        <f t="shared" si="9"/>
        <v>-9</v>
      </c>
      <c r="L83" s="592"/>
      <c r="M83" s="592">
        <f t="shared" si="10"/>
        <v>0</v>
      </c>
      <c r="N83" s="673"/>
      <c r="O83" s="673"/>
      <c r="P83" s="673"/>
      <c r="Q83" s="673"/>
      <c r="R83" s="673"/>
    </row>
    <row r="84" spans="1:18" ht="30" x14ac:dyDescent="0.25">
      <c r="A84" s="688">
        <v>66</v>
      </c>
      <c r="B84" s="691" t="s">
        <v>102</v>
      </c>
      <c r="C84" s="687" t="s">
        <v>103</v>
      </c>
      <c r="D84" s="674"/>
      <c r="E84" s="673"/>
      <c r="F84" s="673"/>
      <c r="G84" s="592">
        <v>0</v>
      </c>
      <c r="H84" s="592">
        <v>0</v>
      </c>
      <c r="I84" s="592">
        <f t="shared" si="8"/>
        <v>0</v>
      </c>
      <c r="J84" s="592">
        <v>0</v>
      </c>
      <c r="K84" s="592">
        <f t="shared" si="9"/>
        <v>0</v>
      </c>
      <c r="L84" s="592"/>
      <c r="M84" s="592">
        <f t="shared" si="10"/>
        <v>0</v>
      </c>
      <c r="N84" s="673"/>
      <c r="O84" s="673"/>
      <c r="P84" s="673"/>
      <c r="Q84" s="673"/>
      <c r="R84" s="673"/>
    </row>
    <row r="85" spans="1:18" ht="31.5" customHeight="1" x14ac:dyDescent="0.25">
      <c r="A85" s="688">
        <v>67</v>
      </c>
      <c r="B85" s="691" t="s">
        <v>104</v>
      </c>
      <c r="C85" s="687" t="s">
        <v>565</v>
      </c>
      <c r="D85" s="674"/>
      <c r="E85" s="673"/>
      <c r="F85" s="673"/>
      <c r="G85" s="592">
        <v>4700</v>
      </c>
      <c r="H85" s="592">
        <v>2695</v>
      </c>
      <c r="I85" s="592">
        <f t="shared" si="8"/>
        <v>2264</v>
      </c>
      <c r="J85" s="592">
        <v>4959</v>
      </c>
      <c r="K85" s="592">
        <f t="shared" si="9"/>
        <v>-4959</v>
      </c>
      <c r="L85" s="592"/>
      <c r="M85" s="592">
        <f t="shared" si="10"/>
        <v>0</v>
      </c>
      <c r="N85" s="673"/>
      <c r="O85" s="673"/>
      <c r="P85" s="673"/>
      <c r="Q85" s="673"/>
      <c r="R85" s="673"/>
    </row>
    <row r="86" spans="1:18" ht="18" x14ac:dyDescent="0.25">
      <c r="A86" s="2047" t="s">
        <v>106</v>
      </c>
      <c r="B86" s="2047"/>
      <c r="C86" s="2047"/>
      <c r="D86" s="679"/>
      <c r="E86" s="673"/>
      <c r="F86" s="673"/>
      <c r="G86" s="592">
        <f>SUM(G73:G85)</f>
        <v>45011</v>
      </c>
      <c r="H86" s="592">
        <f t="shared" ref="H86:M86" si="11">SUM(H73:H85)</f>
        <v>4829</v>
      </c>
      <c r="I86" s="592">
        <f t="shared" si="11"/>
        <v>8266</v>
      </c>
      <c r="J86" s="592">
        <f t="shared" si="11"/>
        <v>13095</v>
      </c>
      <c r="K86" s="592">
        <f t="shared" si="11"/>
        <v>-13095</v>
      </c>
      <c r="L86" s="592">
        <f t="shared" si="11"/>
        <v>0</v>
      </c>
      <c r="M86" s="592">
        <f t="shared" si="11"/>
        <v>0</v>
      </c>
      <c r="N86" s="673"/>
      <c r="O86" s="673"/>
      <c r="P86" s="673"/>
      <c r="Q86" s="673"/>
      <c r="R86" s="673"/>
    </row>
    <row r="87" spans="1:18" ht="18" x14ac:dyDescent="0.25">
      <c r="A87" s="1333" t="s">
        <v>261</v>
      </c>
      <c r="B87" s="1333"/>
      <c r="C87" s="1333"/>
      <c r="D87" s="677"/>
      <c r="E87" s="673"/>
      <c r="F87" s="673"/>
      <c r="G87" s="592"/>
      <c r="H87" s="592"/>
      <c r="I87" s="592"/>
      <c r="J87" s="592"/>
      <c r="K87" s="592"/>
      <c r="L87" s="592"/>
      <c r="M87" s="592"/>
      <c r="N87" s="673"/>
      <c r="O87" s="673"/>
      <c r="P87" s="673"/>
      <c r="Q87" s="673"/>
      <c r="R87" s="673"/>
    </row>
    <row r="88" spans="1:18" ht="33.75" customHeight="1" x14ac:dyDescent="0.25">
      <c r="A88" s="693">
        <v>68</v>
      </c>
      <c r="B88" s="691" t="s">
        <v>107</v>
      </c>
      <c r="C88" s="691" t="s">
        <v>564</v>
      </c>
      <c r="D88" s="680"/>
      <c r="E88" s="673"/>
      <c r="F88" s="673"/>
      <c r="G88" s="592">
        <v>0</v>
      </c>
      <c r="H88" s="592">
        <v>36.47</v>
      </c>
      <c r="I88" s="592">
        <f t="shared" si="8"/>
        <v>5.5300000000000011</v>
      </c>
      <c r="J88" s="592">
        <v>42</v>
      </c>
      <c r="K88" s="592">
        <f t="shared" si="9"/>
        <v>-42</v>
      </c>
      <c r="L88" s="592"/>
      <c r="M88" s="592">
        <f t="shared" si="10"/>
        <v>0</v>
      </c>
      <c r="N88" s="673"/>
      <c r="O88" s="673"/>
      <c r="P88" s="673"/>
      <c r="Q88" s="673"/>
      <c r="R88" s="673"/>
    </row>
    <row r="89" spans="1:18" ht="35.25" customHeight="1" x14ac:dyDescent="0.25">
      <c r="A89" s="693">
        <v>69</v>
      </c>
      <c r="B89" s="691" t="s">
        <v>108</v>
      </c>
      <c r="C89" s="691" t="s">
        <v>185</v>
      </c>
      <c r="D89" s="680"/>
      <c r="E89" s="673"/>
      <c r="F89" s="673"/>
      <c r="G89" s="592">
        <v>22</v>
      </c>
      <c r="H89" s="592">
        <v>0</v>
      </c>
      <c r="I89" s="592">
        <f t="shared" si="8"/>
        <v>22</v>
      </c>
      <c r="J89" s="592">
        <v>22</v>
      </c>
      <c r="K89" s="592">
        <f t="shared" si="9"/>
        <v>-22</v>
      </c>
      <c r="L89" s="592"/>
      <c r="M89" s="592">
        <f t="shared" si="10"/>
        <v>0</v>
      </c>
      <c r="N89" s="673"/>
      <c r="O89" s="673"/>
      <c r="P89" s="673"/>
      <c r="Q89" s="673"/>
      <c r="R89" s="673"/>
    </row>
    <row r="90" spans="1:18" ht="22.5" customHeight="1" x14ac:dyDescent="0.25">
      <c r="A90" s="693">
        <v>70</v>
      </c>
      <c r="B90" s="691" t="s">
        <v>109</v>
      </c>
      <c r="C90" s="691" t="s">
        <v>110</v>
      </c>
      <c r="D90" s="680"/>
      <c r="E90" s="673"/>
      <c r="F90" s="673"/>
      <c r="G90" s="592">
        <v>0</v>
      </c>
      <c r="H90" s="592">
        <v>5.95</v>
      </c>
      <c r="I90" s="592">
        <f t="shared" si="8"/>
        <v>-5.95</v>
      </c>
      <c r="J90" s="592">
        <v>0</v>
      </c>
      <c r="K90" s="592">
        <f t="shared" si="9"/>
        <v>0</v>
      </c>
      <c r="L90" s="592"/>
      <c r="M90" s="592">
        <f t="shared" si="10"/>
        <v>0</v>
      </c>
      <c r="N90" s="673"/>
      <c r="O90" s="673"/>
      <c r="P90" s="673"/>
      <c r="Q90" s="673"/>
      <c r="R90" s="673"/>
    </row>
    <row r="91" spans="1:18" ht="31.5" customHeight="1" x14ac:dyDescent="0.25">
      <c r="A91" s="693">
        <v>71</v>
      </c>
      <c r="B91" s="691" t="s">
        <v>111</v>
      </c>
      <c r="C91" s="691" t="s">
        <v>186</v>
      </c>
      <c r="D91" s="680"/>
      <c r="E91" s="673"/>
      <c r="F91" s="673"/>
      <c r="G91" s="592">
        <v>67</v>
      </c>
      <c r="H91" s="592">
        <v>38.200000000000003</v>
      </c>
      <c r="I91" s="592">
        <f t="shared" si="8"/>
        <v>1.7999999999999972</v>
      </c>
      <c r="J91" s="592">
        <v>40</v>
      </c>
      <c r="K91" s="592">
        <f t="shared" si="9"/>
        <v>-40</v>
      </c>
      <c r="L91" s="592"/>
      <c r="M91" s="592">
        <f t="shared" si="10"/>
        <v>0</v>
      </c>
      <c r="N91" s="673"/>
      <c r="O91" s="673"/>
      <c r="P91" s="673"/>
      <c r="Q91" s="673"/>
      <c r="R91" s="673"/>
    </row>
    <row r="92" spans="1:18" ht="30" x14ac:dyDescent="0.25">
      <c r="A92" s="693">
        <v>72</v>
      </c>
      <c r="B92" s="691" t="s">
        <v>112</v>
      </c>
      <c r="C92" s="689" t="s">
        <v>113</v>
      </c>
      <c r="D92" s="681"/>
      <c r="E92" s="673"/>
      <c r="F92" s="673"/>
      <c r="G92" s="592">
        <v>0</v>
      </c>
      <c r="H92" s="592">
        <v>0</v>
      </c>
      <c r="I92" s="592">
        <f t="shared" si="8"/>
        <v>0</v>
      </c>
      <c r="J92" s="592">
        <v>0</v>
      </c>
      <c r="K92" s="592">
        <f t="shared" si="9"/>
        <v>0</v>
      </c>
      <c r="L92" s="592"/>
      <c r="M92" s="592">
        <f t="shared" si="10"/>
        <v>0</v>
      </c>
      <c r="N92" s="673"/>
      <c r="O92" s="673"/>
      <c r="P92" s="673"/>
      <c r="Q92" s="673"/>
      <c r="R92" s="673"/>
    </row>
    <row r="93" spans="1:18" ht="30" x14ac:dyDescent="0.25">
      <c r="A93" s="693">
        <v>73</v>
      </c>
      <c r="B93" s="691" t="s">
        <v>114</v>
      </c>
      <c r="C93" s="691" t="s">
        <v>115</v>
      </c>
      <c r="D93" s="680"/>
      <c r="E93" s="673"/>
      <c r="F93" s="673"/>
      <c r="G93" s="592">
        <v>0</v>
      </c>
      <c r="H93" s="592">
        <v>0</v>
      </c>
      <c r="I93" s="592">
        <f t="shared" si="8"/>
        <v>0</v>
      </c>
      <c r="J93" s="592">
        <v>0</v>
      </c>
      <c r="K93" s="592">
        <f t="shared" si="9"/>
        <v>0</v>
      </c>
      <c r="L93" s="592"/>
      <c r="M93" s="592">
        <f t="shared" si="10"/>
        <v>0</v>
      </c>
      <c r="N93" s="673"/>
      <c r="O93" s="673"/>
      <c r="P93" s="673"/>
      <c r="Q93" s="673"/>
      <c r="R93" s="673"/>
    </row>
    <row r="94" spans="1:18" ht="18" x14ac:dyDescent="0.25">
      <c r="A94" s="2043" t="s">
        <v>116</v>
      </c>
      <c r="B94" s="2042"/>
      <c r="C94" s="2042"/>
      <c r="D94" s="675"/>
      <c r="E94" s="673"/>
      <c r="F94" s="673"/>
      <c r="G94" s="592">
        <f>SUM(G88:G93)</f>
        <v>89</v>
      </c>
      <c r="H94" s="592">
        <f t="shared" ref="H94:M94" si="12">SUM(H88:H93)</f>
        <v>80.62</v>
      </c>
      <c r="I94" s="592">
        <f t="shared" si="12"/>
        <v>23.38</v>
      </c>
      <c r="J94" s="592">
        <f t="shared" si="12"/>
        <v>104</v>
      </c>
      <c r="K94" s="592">
        <f t="shared" si="12"/>
        <v>-104</v>
      </c>
      <c r="L94" s="592">
        <f t="shared" si="12"/>
        <v>0</v>
      </c>
      <c r="M94" s="592">
        <f t="shared" si="12"/>
        <v>0</v>
      </c>
      <c r="N94" s="673"/>
      <c r="O94" s="673"/>
      <c r="P94" s="673"/>
      <c r="Q94" s="673"/>
      <c r="R94" s="673"/>
    </row>
    <row r="95" spans="1:18" ht="18" x14ac:dyDescent="0.25">
      <c r="A95" s="1333" t="s">
        <v>262</v>
      </c>
      <c r="B95" s="1333"/>
      <c r="C95" s="1333"/>
      <c r="D95" s="677"/>
      <c r="E95" s="673"/>
      <c r="F95" s="673"/>
      <c r="G95" s="592"/>
      <c r="H95" s="592"/>
      <c r="I95" s="592"/>
      <c r="J95" s="592"/>
      <c r="K95" s="592"/>
      <c r="L95" s="592"/>
      <c r="M95" s="592"/>
      <c r="N95" s="673"/>
      <c r="O95" s="673"/>
      <c r="P95" s="673"/>
      <c r="Q95" s="673"/>
      <c r="R95" s="673"/>
    </row>
    <row r="96" spans="1:18" ht="30" x14ac:dyDescent="0.25">
      <c r="A96" s="688">
        <v>74</v>
      </c>
      <c r="B96" s="691" t="s">
        <v>117</v>
      </c>
      <c r="C96" s="691" t="s">
        <v>215</v>
      </c>
      <c r="D96" s="680"/>
      <c r="E96" s="673"/>
      <c r="F96" s="673"/>
      <c r="G96" s="592">
        <v>54000</v>
      </c>
      <c r="H96" s="592">
        <v>20050</v>
      </c>
      <c r="I96" s="592">
        <f t="shared" si="8"/>
        <v>15352</v>
      </c>
      <c r="J96" s="592">
        <v>35402</v>
      </c>
      <c r="K96" s="592">
        <f t="shared" si="9"/>
        <v>-35402</v>
      </c>
      <c r="L96" s="592"/>
      <c r="M96" s="592">
        <f t="shared" si="10"/>
        <v>0</v>
      </c>
      <c r="N96" s="673"/>
      <c r="O96" s="673"/>
      <c r="P96" s="673"/>
      <c r="Q96" s="673"/>
      <c r="R96" s="673"/>
    </row>
    <row r="97" spans="1:18" ht="45" x14ac:dyDescent="0.25">
      <c r="A97" s="688">
        <v>75</v>
      </c>
      <c r="B97" s="691" t="s">
        <v>118</v>
      </c>
      <c r="C97" s="689" t="s">
        <v>119</v>
      </c>
      <c r="D97" s="681"/>
      <c r="E97" s="673"/>
      <c r="F97" s="673"/>
      <c r="G97" s="592">
        <v>10</v>
      </c>
      <c r="H97" s="592">
        <v>1</v>
      </c>
      <c r="I97" s="592">
        <f t="shared" si="8"/>
        <v>1</v>
      </c>
      <c r="J97" s="592">
        <v>2</v>
      </c>
      <c r="K97" s="592">
        <f t="shared" si="9"/>
        <v>-2</v>
      </c>
      <c r="L97" s="592"/>
      <c r="M97" s="592">
        <f t="shared" si="10"/>
        <v>0</v>
      </c>
      <c r="N97" s="673"/>
      <c r="O97" s="673"/>
      <c r="P97" s="673"/>
      <c r="Q97" s="673"/>
      <c r="R97" s="673"/>
    </row>
    <row r="98" spans="1:18" ht="30" x14ac:dyDescent="0.25">
      <c r="A98" s="688">
        <v>76</v>
      </c>
      <c r="B98" s="691" t="s">
        <v>120</v>
      </c>
      <c r="C98" s="691" t="s">
        <v>121</v>
      </c>
      <c r="D98" s="680"/>
      <c r="E98" s="673"/>
      <c r="F98" s="673"/>
      <c r="G98" s="592">
        <v>4</v>
      </c>
      <c r="H98" s="592">
        <v>0</v>
      </c>
      <c r="I98" s="592">
        <f t="shared" si="8"/>
        <v>0</v>
      </c>
      <c r="J98" s="592">
        <v>0</v>
      </c>
      <c r="K98" s="592">
        <f t="shared" si="9"/>
        <v>0</v>
      </c>
      <c r="L98" s="592"/>
      <c r="M98" s="592">
        <f t="shared" si="10"/>
        <v>0</v>
      </c>
      <c r="N98" s="673"/>
      <c r="O98" s="673"/>
      <c r="P98" s="673"/>
      <c r="Q98" s="673"/>
      <c r="R98" s="673"/>
    </row>
    <row r="99" spans="1:18" ht="30.75" x14ac:dyDescent="0.25">
      <c r="A99" s="688">
        <v>77</v>
      </c>
      <c r="B99" s="691" t="s">
        <v>122</v>
      </c>
      <c r="C99" s="691" t="s">
        <v>581</v>
      </c>
      <c r="D99" s="680"/>
      <c r="E99" s="673"/>
      <c r="F99" s="673"/>
      <c r="G99" s="592">
        <v>0</v>
      </c>
      <c r="H99" s="592">
        <v>0</v>
      </c>
      <c r="I99" s="592">
        <f t="shared" si="8"/>
        <v>0</v>
      </c>
      <c r="J99" s="592">
        <v>0</v>
      </c>
      <c r="K99" s="592">
        <f t="shared" si="9"/>
        <v>0</v>
      </c>
      <c r="L99" s="592"/>
      <c r="M99" s="592">
        <f t="shared" si="10"/>
        <v>0</v>
      </c>
      <c r="N99" s="673"/>
      <c r="O99" s="673"/>
      <c r="P99" s="673"/>
      <c r="Q99" s="673"/>
      <c r="R99" s="673"/>
    </row>
    <row r="100" spans="1:18" ht="30" x14ac:dyDescent="0.25">
      <c r="A100" s="688">
        <v>78</v>
      </c>
      <c r="B100" s="691" t="s">
        <v>123</v>
      </c>
      <c r="C100" s="689" t="s">
        <v>216</v>
      </c>
      <c r="D100" s="681"/>
      <c r="E100" s="673"/>
      <c r="F100" s="673"/>
      <c r="G100" s="592">
        <v>1365</v>
      </c>
      <c r="H100" s="592">
        <v>0</v>
      </c>
      <c r="I100" s="592">
        <f t="shared" si="8"/>
        <v>7</v>
      </c>
      <c r="J100" s="592">
        <v>7</v>
      </c>
      <c r="K100" s="592">
        <f t="shared" si="9"/>
        <v>-7</v>
      </c>
      <c r="L100" s="592"/>
      <c r="M100" s="592">
        <f t="shared" si="10"/>
        <v>0</v>
      </c>
      <c r="N100" s="673"/>
      <c r="O100" s="673"/>
      <c r="P100" s="673"/>
      <c r="Q100" s="673"/>
      <c r="R100" s="673"/>
    </row>
    <row r="101" spans="1:18" ht="28.5" customHeight="1" x14ac:dyDescent="0.25">
      <c r="A101" s="2042" t="s">
        <v>124</v>
      </c>
      <c r="B101" s="2042"/>
      <c r="C101" s="2042"/>
      <c r="D101" s="675"/>
      <c r="E101" s="673"/>
      <c r="F101" s="673"/>
      <c r="G101" s="592">
        <f>SUM(G96:G100)</f>
        <v>55379</v>
      </c>
      <c r="H101" s="592">
        <f t="shared" ref="H101:M101" si="13">SUM(H96:H100)</f>
        <v>20051</v>
      </c>
      <c r="I101" s="592">
        <f t="shared" si="13"/>
        <v>15360</v>
      </c>
      <c r="J101" s="592">
        <f t="shared" si="13"/>
        <v>35411</v>
      </c>
      <c r="K101" s="592">
        <f t="shared" si="13"/>
        <v>-35411</v>
      </c>
      <c r="L101" s="592">
        <f t="shared" si="13"/>
        <v>0</v>
      </c>
      <c r="M101" s="592">
        <f t="shared" si="13"/>
        <v>0</v>
      </c>
      <c r="N101" s="673"/>
      <c r="O101" s="673"/>
      <c r="P101" s="673"/>
      <c r="Q101" s="673"/>
      <c r="R101" s="673"/>
    </row>
    <row r="102" spans="1:18" ht="30" x14ac:dyDescent="0.25">
      <c r="A102" s="688">
        <v>79</v>
      </c>
      <c r="B102" s="691" t="s">
        <v>125</v>
      </c>
      <c r="C102" s="689" t="s">
        <v>126</v>
      </c>
      <c r="D102" s="681"/>
      <c r="E102" s="673"/>
      <c r="F102" s="673"/>
      <c r="G102" s="592">
        <v>16500</v>
      </c>
      <c r="H102" s="592">
        <v>0</v>
      </c>
      <c r="I102" s="592">
        <f t="shared" si="8"/>
        <v>0</v>
      </c>
      <c r="J102" s="592">
        <v>0</v>
      </c>
      <c r="K102" s="592">
        <f t="shared" si="9"/>
        <v>0</v>
      </c>
      <c r="L102" s="592"/>
      <c r="M102" s="592">
        <f t="shared" si="10"/>
        <v>0</v>
      </c>
      <c r="N102" s="673"/>
      <c r="O102" s="673"/>
      <c r="P102" s="673"/>
      <c r="Q102" s="673"/>
      <c r="R102" s="673"/>
    </row>
    <row r="103" spans="1:18" ht="18" x14ac:dyDescent="0.25">
      <c r="A103" s="694" t="s">
        <v>9</v>
      </c>
      <c r="B103" s="2043" t="s">
        <v>228</v>
      </c>
      <c r="C103" s="2042"/>
      <c r="D103" s="675"/>
      <c r="E103" s="673"/>
      <c r="F103" s="673"/>
      <c r="G103" s="592">
        <f>G46+G71+G86+G94+G101+G102</f>
        <v>1571054</v>
      </c>
      <c r="H103" s="592">
        <f t="shared" ref="H103:M103" si="14">H46+H71+H86+H94+H101+H102</f>
        <v>605011.62</v>
      </c>
      <c r="I103" s="592">
        <f t="shared" si="14"/>
        <v>299660.38</v>
      </c>
      <c r="J103" s="592">
        <f t="shared" si="14"/>
        <v>904672</v>
      </c>
      <c r="K103" s="592">
        <f t="shared" si="14"/>
        <v>-904672</v>
      </c>
      <c r="L103" s="592">
        <f t="shared" si="14"/>
        <v>0</v>
      </c>
      <c r="M103" s="592">
        <f t="shared" si="14"/>
        <v>0</v>
      </c>
      <c r="N103" s="673"/>
      <c r="O103" s="673"/>
      <c r="P103" s="673"/>
      <c r="Q103" s="673"/>
      <c r="R103" s="673"/>
    </row>
    <row r="104" spans="1:18" ht="18" x14ac:dyDescent="0.25">
      <c r="A104" s="1333" t="s">
        <v>626</v>
      </c>
      <c r="B104" s="1333"/>
      <c r="C104" s="1333"/>
      <c r="D104" s="677"/>
      <c r="E104" s="673"/>
      <c r="F104" s="673"/>
      <c r="G104" s="592"/>
      <c r="H104" s="592"/>
      <c r="I104" s="592">
        <f t="shared" si="8"/>
        <v>0</v>
      </c>
      <c r="J104" s="592"/>
      <c r="K104" s="592">
        <f t="shared" si="9"/>
        <v>0</v>
      </c>
      <c r="L104" s="592"/>
      <c r="M104" s="592">
        <f t="shared" si="10"/>
        <v>0</v>
      </c>
      <c r="N104" s="673"/>
      <c r="O104" s="673"/>
      <c r="P104" s="673"/>
      <c r="Q104" s="673"/>
      <c r="R104" s="673"/>
    </row>
    <row r="105" spans="1:18" ht="60" x14ac:dyDescent="0.25">
      <c r="A105" s="688">
        <v>1</v>
      </c>
      <c r="B105" s="695" t="s">
        <v>243</v>
      </c>
      <c r="C105" s="696" t="s">
        <v>249</v>
      </c>
      <c r="D105" s="682"/>
      <c r="E105" s="673"/>
      <c r="F105" s="673"/>
      <c r="G105" s="592">
        <v>12</v>
      </c>
      <c r="H105" s="592">
        <v>0</v>
      </c>
      <c r="I105" s="592">
        <f t="shared" si="8"/>
        <v>0</v>
      </c>
      <c r="J105" s="592">
        <v>0</v>
      </c>
      <c r="K105" s="592">
        <f t="shared" si="9"/>
        <v>0</v>
      </c>
      <c r="L105" s="592"/>
      <c r="M105" s="592">
        <f t="shared" si="10"/>
        <v>0</v>
      </c>
      <c r="N105" s="673"/>
      <c r="O105" s="673"/>
      <c r="P105" s="673"/>
      <c r="Q105" s="673"/>
      <c r="R105" s="673"/>
    </row>
    <row r="106" spans="1:18" ht="30.75" x14ac:dyDescent="0.25">
      <c r="A106" s="688">
        <v>2</v>
      </c>
      <c r="B106" s="695" t="s">
        <v>244</v>
      </c>
      <c r="C106" s="697" t="s">
        <v>582</v>
      </c>
      <c r="D106" s="683"/>
      <c r="E106" s="673"/>
      <c r="F106" s="673"/>
      <c r="G106" s="592">
        <v>1</v>
      </c>
      <c r="H106" s="592">
        <v>0</v>
      </c>
      <c r="I106" s="592">
        <f t="shared" si="8"/>
        <v>0</v>
      </c>
      <c r="J106" s="592">
        <v>0</v>
      </c>
      <c r="K106" s="592">
        <f t="shared" si="9"/>
        <v>0</v>
      </c>
      <c r="L106" s="592"/>
      <c r="M106" s="592">
        <f t="shared" si="10"/>
        <v>0</v>
      </c>
      <c r="N106" s="673"/>
      <c r="O106" s="673"/>
      <c r="P106" s="673"/>
      <c r="Q106" s="673"/>
      <c r="R106" s="673"/>
    </row>
    <row r="107" spans="1:18" ht="60" x14ac:dyDescent="0.25">
      <c r="A107" s="688">
        <v>3</v>
      </c>
      <c r="B107" s="695" t="s">
        <v>245</v>
      </c>
      <c r="C107" s="696" t="s">
        <v>250</v>
      </c>
      <c r="D107" s="682"/>
      <c r="E107" s="673"/>
      <c r="F107" s="673"/>
      <c r="G107" s="592">
        <v>10</v>
      </c>
      <c r="H107" s="592">
        <v>0</v>
      </c>
      <c r="I107" s="592">
        <f t="shared" si="8"/>
        <v>0</v>
      </c>
      <c r="J107" s="592">
        <v>0</v>
      </c>
      <c r="K107" s="592">
        <f t="shared" si="9"/>
        <v>0</v>
      </c>
      <c r="L107" s="592"/>
      <c r="M107" s="592">
        <f t="shared" si="10"/>
        <v>0</v>
      </c>
      <c r="N107" s="673"/>
      <c r="O107" s="673"/>
      <c r="P107" s="673"/>
      <c r="Q107" s="673"/>
      <c r="R107" s="673"/>
    </row>
    <row r="108" spans="1:18" ht="30" x14ac:dyDescent="0.25">
      <c r="A108" s="688">
        <v>4</v>
      </c>
      <c r="B108" s="695" t="s">
        <v>246</v>
      </c>
      <c r="C108" s="697" t="s">
        <v>251</v>
      </c>
      <c r="D108" s="683"/>
      <c r="E108" s="673"/>
      <c r="F108" s="673"/>
      <c r="G108" s="592">
        <v>6</v>
      </c>
      <c r="H108" s="592">
        <v>0</v>
      </c>
      <c r="I108" s="592">
        <f t="shared" si="8"/>
        <v>0</v>
      </c>
      <c r="J108" s="592">
        <v>0</v>
      </c>
      <c r="K108" s="592">
        <f t="shared" si="9"/>
        <v>0</v>
      </c>
      <c r="L108" s="592"/>
      <c r="M108" s="592">
        <f t="shared" si="10"/>
        <v>0</v>
      </c>
      <c r="N108" s="673"/>
      <c r="O108" s="673"/>
      <c r="P108" s="673"/>
      <c r="Q108" s="673"/>
      <c r="R108" s="673"/>
    </row>
    <row r="109" spans="1:18" ht="30" x14ac:dyDescent="0.25">
      <c r="A109" s="688">
        <v>5</v>
      </c>
      <c r="B109" s="695" t="s">
        <v>247</v>
      </c>
      <c r="C109" s="698" t="s">
        <v>252</v>
      </c>
      <c r="D109" s="682"/>
      <c r="E109" s="673"/>
      <c r="F109" s="673"/>
      <c r="G109" s="592">
        <v>15</v>
      </c>
      <c r="H109" s="592">
        <v>0</v>
      </c>
      <c r="I109" s="592">
        <f t="shared" si="8"/>
        <v>4</v>
      </c>
      <c r="J109" s="592">
        <v>4</v>
      </c>
      <c r="K109" s="592">
        <f t="shared" si="9"/>
        <v>-4</v>
      </c>
      <c r="L109" s="592"/>
      <c r="M109" s="592">
        <f t="shared" si="10"/>
        <v>0</v>
      </c>
      <c r="N109" s="673"/>
      <c r="O109" s="673"/>
      <c r="P109" s="673"/>
      <c r="Q109" s="673"/>
      <c r="R109" s="673"/>
    </row>
    <row r="110" spans="1:18" ht="30.75" x14ac:dyDescent="0.25">
      <c r="A110" s="688">
        <v>6</v>
      </c>
      <c r="B110" s="695" t="s">
        <v>248</v>
      </c>
      <c r="C110" s="697" t="s">
        <v>583</v>
      </c>
      <c r="D110" s="683"/>
      <c r="E110" s="673"/>
      <c r="F110" s="673"/>
      <c r="G110" s="592">
        <v>1</v>
      </c>
      <c r="H110" s="592">
        <v>0</v>
      </c>
      <c r="I110" s="592">
        <f t="shared" si="8"/>
        <v>1</v>
      </c>
      <c r="J110" s="592">
        <v>1</v>
      </c>
      <c r="K110" s="592">
        <f t="shared" si="9"/>
        <v>-1</v>
      </c>
      <c r="L110" s="592"/>
      <c r="M110" s="592">
        <f t="shared" si="10"/>
        <v>0</v>
      </c>
      <c r="N110" s="673"/>
      <c r="O110" s="673"/>
      <c r="P110" s="673"/>
      <c r="Q110" s="673"/>
      <c r="R110" s="673"/>
    </row>
    <row r="111" spans="1:18" ht="18" x14ac:dyDescent="0.25">
      <c r="A111" s="2042" t="s">
        <v>253</v>
      </c>
      <c r="B111" s="2042"/>
      <c r="C111" s="2042"/>
      <c r="D111" s="675"/>
      <c r="E111" s="673"/>
      <c r="F111" s="673"/>
      <c r="G111" s="592">
        <f>SUM(G105:G110)</f>
        <v>45</v>
      </c>
      <c r="H111" s="592">
        <f t="shared" ref="H111:M111" si="15">SUM(H105:H110)</f>
        <v>0</v>
      </c>
      <c r="I111" s="592">
        <f t="shared" si="15"/>
        <v>5</v>
      </c>
      <c r="J111" s="592">
        <f t="shared" si="15"/>
        <v>5</v>
      </c>
      <c r="K111" s="592">
        <f t="shared" si="15"/>
        <v>-5</v>
      </c>
      <c r="L111" s="592">
        <f t="shared" si="15"/>
        <v>0</v>
      </c>
      <c r="M111" s="592">
        <f t="shared" si="15"/>
        <v>0</v>
      </c>
      <c r="N111" s="673"/>
      <c r="O111" s="673"/>
      <c r="P111" s="673"/>
      <c r="Q111" s="673"/>
      <c r="R111" s="673"/>
    </row>
    <row r="112" spans="1:18" ht="18" x14ac:dyDescent="0.25">
      <c r="A112" s="2044" t="s">
        <v>627</v>
      </c>
      <c r="B112" s="2045"/>
      <c r="C112" s="2046"/>
      <c r="D112" s="684"/>
      <c r="E112" s="673"/>
      <c r="F112" s="673"/>
      <c r="G112" s="592"/>
      <c r="H112" s="592"/>
      <c r="I112" s="592">
        <f t="shared" si="8"/>
        <v>0</v>
      </c>
      <c r="J112" s="592"/>
      <c r="K112" s="592">
        <f t="shared" si="9"/>
        <v>0</v>
      </c>
      <c r="L112" s="592"/>
      <c r="M112" s="592">
        <f t="shared" si="10"/>
        <v>0</v>
      </c>
      <c r="N112" s="673"/>
      <c r="O112" s="673"/>
      <c r="P112" s="673"/>
      <c r="Q112" s="673"/>
      <c r="R112" s="673"/>
    </row>
    <row r="113" spans="1:18" ht="30.75" x14ac:dyDescent="0.25">
      <c r="A113" s="688">
        <v>7</v>
      </c>
      <c r="B113" s="695" t="s">
        <v>254</v>
      </c>
      <c r="C113" s="696" t="s">
        <v>584</v>
      </c>
      <c r="D113" s="682"/>
      <c r="E113" s="673"/>
      <c r="F113" s="673"/>
      <c r="G113" s="592">
        <v>0</v>
      </c>
      <c r="H113" s="592">
        <v>0</v>
      </c>
      <c r="I113" s="592">
        <f t="shared" si="8"/>
        <v>0</v>
      </c>
      <c r="J113" s="592">
        <v>0</v>
      </c>
      <c r="K113" s="592">
        <f t="shared" si="9"/>
        <v>0</v>
      </c>
      <c r="L113" s="592"/>
      <c r="M113" s="592">
        <f t="shared" si="10"/>
        <v>0</v>
      </c>
      <c r="N113" s="673"/>
      <c r="O113" s="673"/>
      <c r="P113" s="673"/>
      <c r="Q113" s="673"/>
      <c r="R113" s="673"/>
    </row>
    <row r="114" spans="1:18" ht="31.5" x14ac:dyDescent="0.25">
      <c r="A114" s="688">
        <v>8</v>
      </c>
      <c r="B114" s="695" t="s">
        <v>255</v>
      </c>
      <c r="C114" s="696" t="s">
        <v>585</v>
      </c>
      <c r="D114" s="682"/>
      <c r="E114" s="673"/>
      <c r="F114" s="673"/>
      <c r="G114" s="592">
        <v>0</v>
      </c>
      <c r="H114" s="592">
        <v>0</v>
      </c>
      <c r="I114" s="592">
        <f t="shared" si="8"/>
        <v>0</v>
      </c>
      <c r="J114" s="592">
        <v>0</v>
      </c>
      <c r="K114" s="592">
        <f t="shared" si="9"/>
        <v>0</v>
      </c>
      <c r="L114" s="592"/>
      <c r="M114" s="592">
        <f t="shared" si="10"/>
        <v>0</v>
      </c>
      <c r="N114" s="673"/>
      <c r="O114" s="673"/>
      <c r="P114" s="673"/>
      <c r="Q114" s="673"/>
      <c r="R114" s="673"/>
    </row>
    <row r="115" spans="1:18" ht="18" x14ac:dyDescent="0.25">
      <c r="A115" s="688">
        <v>9</v>
      </c>
      <c r="B115" s="695" t="s">
        <v>256</v>
      </c>
      <c r="C115" s="696" t="s">
        <v>257</v>
      </c>
      <c r="D115" s="682"/>
      <c r="E115" s="673"/>
      <c r="F115" s="673"/>
      <c r="G115" s="592">
        <v>0</v>
      </c>
      <c r="H115" s="592">
        <v>0</v>
      </c>
      <c r="I115" s="592">
        <f t="shared" si="8"/>
        <v>0</v>
      </c>
      <c r="J115" s="592">
        <v>0</v>
      </c>
      <c r="K115" s="592">
        <f t="shared" si="9"/>
        <v>0</v>
      </c>
      <c r="L115" s="592"/>
      <c r="M115" s="592">
        <f t="shared" si="10"/>
        <v>0</v>
      </c>
      <c r="N115" s="673"/>
      <c r="O115" s="673"/>
      <c r="P115" s="673"/>
      <c r="Q115" s="673"/>
      <c r="R115" s="673"/>
    </row>
    <row r="116" spans="1:18" ht="18" x14ac:dyDescent="0.25">
      <c r="A116" s="2042" t="s">
        <v>269</v>
      </c>
      <c r="B116" s="2042"/>
      <c r="C116" s="2042"/>
      <c r="D116" s="675"/>
      <c r="E116" s="673"/>
      <c r="F116" s="673"/>
      <c r="G116" s="592">
        <f>SUM(G113:G115)</f>
        <v>0</v>
      </c>
      <c r="H116" s="592">
        <f>SUM(H113:H115)</f>
        <v>0</v>
      </c>
      <c r="I116" s="592">
        <f t="shared" si="8"/>
        <v>0</v>
      </c>
      <c r="J116" s="592">
        <f>SUM(J113:J115)</f>
        <v>0</v>
      </c>
      <c r="K116" s="592">
        <f t="shared" si="9"/>
        <v>0</v>
      </c>
      <c r="L116" s="592"/>
      <c r="M116" s="592">
        <f t="shared" si="10"/>
        <v>0</v>
      </c>
      <c r="N116" s="673"/>
      <c r="O116" s="673"/>
      <c r="P116" s="673"/>
      <c r="Q116" s="673"/>
      <c r="R116" s="673"/>
    </row>
    <row r="117" spans="1:18" ht="18" x14ac:dyDescent="0.25">
      <c r="A117" s="2041" t="s">
        <v>271</v>
      </c>
      <c r="B117" s="2041"/>
      <c r="C117" s="2041"/>
      <c r="D117" s="675"/>
      <c r="E117" s="673"/>
      <c r="F117" s="673"/>
      <c r="G117" s="592">
        <f>G103+G111+G116</f>
        <v>1571099</v>
      </c>
      <c r="H117" s="592">
        <f t="shared" ref="H117:M117" si="16">H103+H111+H116</f>
        <v>605011.62</v>
      </c>
      <c r="I117" s="592">
        <f t="shared" si="16"/>
        <v>299665.38</v>
      </c>
      <c r="J117" s="592">
        <f t="shared" si="16"/>
        <v>904677</v>
      </c>
      <c r="K117" s="592">
        <f t="shared" si="16"/>
        <v>-904677</v>
      </c>
      <c r="L117" s="592">
        <f t="shared" si="16"/>
        <v>0</v>
      </c>
      <c r="M117" s="592">
        <f t="shared" si="16"/>
        <v>0</v>
      </c>
      <c r="N117" s="673"/>
      <c r="O117" s="673"/>
      <c r="P117" s="673"/>
      <c r="Q117" s="673"/>
      <c r="R117" s="673"/>
    </row>
  </sheetData>
  <mergeCells count="48">
    <mergeCell ref="A6:A10"/>
    <mergeCell ref="B6:B10"/>
    <mergeCell ref="C6:C10"/>
    <mergeCell ref="E6:E10"/>
    <mergeCell ref="F6:F10"/>
    <mergeCell ref="A1:R1"/>
    <mergeCell ref="A2:R2"/>
    <mergeCell ref="A3:R3"/>
    <mergeCell ref="A4:R4"/>
    <mergeCell ref="A5:R5"/>
    <mergeCell ref="A95:C95"/>
    <mergeCell ref="N7:N10"/>
    <mergeCell ref="R7:R10"/>
    <mergeCell ref="B11:C11"/>
    <mergeCell ref="A12:C12"/>
    <mergeCell ref="A46:C46"/>
    <mergeCell ref="A47:C47"/>
    <mergeCell ref="Q6:Q10"/>
    <mergeCell ref="P6:P10"/>
    <mergeCell ref="O6:O7"/>
    <mergeCell ref="O9:O10"/>
    <mergeCell ref="G6:G10"/>
    <mergeCell ref="H6:H10"/>
    <mergeCell ref="I6:J6"/>
    <mergeCell ref="K6:L6"/>
    <mergeCell ref="M6:N6"/>
    <mergeCell ref="A71:C71"/>
    <mergeCell ref="A72:C72"/>
    <mergeCell ref="A86:C86"/>
    <mergeCell ref="A87:C87"/>
    <mergeCell ref="A94:C94"/>
    <mergeCell ref="A117:C117"/>
    <mergeCell ref="A101:C101"/>
    <mergeCell ref="B103:C103"/>
    <mergeCell ref="A104:C104"/>
    <mergeCell ref="A111:C111"/>
    <mergeCell ref="A112:C112"/>
    <mergeCell ref="A116:C116"/>
    <mergeCell ref="E11:F11"/>
    <mergeCell ref="H11:I11"/>
    <mergeCell ref="K11:L11"/>
    <mergeCell ref="N11:O11"/>
    <mergeCell ref="D6:D10"/>
    <mergeCell ref="I7:I10"/>
    <mergeCell ref="J7:J10"/>
    <mergeCell ref="K7:K10"/>
    <mergeCell ref="L7:L10"/>
    <mergeCell ref="M7:M10"/>
  </mergeCells>
  <pageMargins left="0.7" right="0.7" top="0.75" bottom="0.75" header="0.3" footer="0.3"/>
  <pageSetup paperSize="9" scale="70" orientation="landscape" r:id="rId1"/>
  <colBreaks count="1" manualBreakCount="1">
    <brk id="18" max="1048575" man="1"/>
  </colBreaks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view="pageBreakPreview" topLeftCell="A16" zoomScale="60" zoomScaleNormal="82" workbookViewId="0">
      <selection activeCell="J13" sqref="J13"/>
    </sheetView>
  </sheetViews>
  <sheetFormatPr defaultColWidth="72.28515625" defaultRowHeight="15" x14ac:dyDescent="0.25"/>
  <cols>
    <col min="1" max="1" width="4.28515625" style="713" customWidth="1"/>
    <col min="2" max="2" width="13.42578125" style="736" customWidth="1"/>
    <col min="3" max="3" width="46.42578125" style="713" customWidth="1"/>
    <col min="4" max="4" width="11.5703125" style="713" customWidth="1"/>
    <col min="5" max="5" width="14.28515625" style="713" customWidth="1"/>
    <col min="6" max="6" width="12.42578125" style="737" customWidth="1"/>
    <col min="7" max="7" width="12.85546875" style="713" customWidth="1"/>
    <col min="8" max="8" width="13.5703125" style="713" customWidth="1"/>
    <col min="9" max="9" width="0.140625" style="737" hidden="1" customWidth="1"/>
    <col min="10" max="10" width="13.85546875" style="713" customWidth="1"/>
    <col min="11" max="11" width="14" style="713" customWidth="1"/>
    <col min="12" max="12" width="14.5703125" style="713" customWidth="1"/>
    <col min="13" max="13" width="14.140625" style="713" customWidth="1"/>
    <col min="14" max="14" width="14.85546875" style="713" customWidth="1"/>
    <col min="15" max="253" width="72.28515625" style="713"/>
    <col min="254" max="254" width="5.140625" style="713" customWidth="1"/>
    <col min="255" max="255" width="10.42578125" style="713" customWidth="1"/>
    <col min="256" max="256" width="58" style="713" customWidth="1"/>
    <col min="257" max="257" width="10.7109375" style="713" customWidth="1"/>
    <col min="258" max="258" width="13.140625" style="713" customWidth="1"/>
    <col min="259" max="259" width="12.7109375" style="713" customWidth="1"/>
    <col min="260" max="260" width="13.7109375" style="713" customWidth="1"/>
    <col min="261" max="261" width="13.140625" style="713" customWidth="1"/>
    <col min="262" max="262" width="0" style="713" hidden="1" customWidth="1"/>
    <col min="263" max="263" width="13" style="713" customWidth="1"/>
    <col min="264" max="264" width="13.42578125" style="713" customWidth="1"/>
    <col min="265" max="265" width="13.5703125" style="713" customWidth="1"/>
    <col min="266" max="266" width="14.140625" style="713" customWidth="1"/>
    <col min="267" max="267" width="12.42578125" style="713" customWidth="1"/>
    <col min="268" max="268" width="13.140625" style="713" customWidth="1"/>
    <col min="269" max="269" width="13.85546875" style="713" customWidth="1"/>
    <col min="270" max="509" width="72.28515625" style="713"/>
    <col min="510" max="510" width="5.140625" style="713" customWidth="1"/>
    <col min="511" max="511" width="10.42578125" style="713" customWidth="1"/>
    <col min="512" max="512" width="58" style="713" customWidth="1"/>
    <col min="513" max="513" width="10.7109375" style="713" customWidth="1"/>
    <col min="514" max="514" width="13.140625" style="713" customWidth="1"/>
    <col min="515" max="515" width="12.7109375" style="713" customWidth="1"/>
    <col min="516" max="516" width="13.7109375" style="713" customWidth="1"/>
    <col min="517" max="517" width="13.140625" style="713" customWidth="1"/>
    <col min="518" max="518" width="0" style="713" hidden="1" customWidth="1"/>
    <col min="519" max="519" width="13" style="713" customWidth="1"/>
    <col min="520" max="520" width="13.42578125" style="713" customWidth="1"/>
    <col min="521" max="521" width="13.5703125" style="713" customWidth="1"/>
    <col min="522" max="522" width="14.140625" style="713" customWidth="1"/>
    <col min="523" max="523" width="12.42578125" style="713" customWidth="1"/>
    <col min="524" max="524" width="13.140625" style="713" customWidth="1"/>
    <col min="525" max="525" width="13.85546875" style="713" customWidth="1"/>
    <col min="526" max="765" width="72.28515625" style="713"/>
    <col min="766" max="766" width="5.140625" style="713" customWidth="1"/>
    <col min="767" max="767" width="10.42578125" style="713" customWidth="1"/>
    <col min="768" max="768" width="58" style="713" customWidth="1"/>
    <col min="769" max="769" width="10.7109375" style="713" customWidth="1"/>
    <col min="770" max="770" width="13.140625" style="713" customWidth="1"/>
    <col min="771" max="771" width="12.7109375" style="713" customWidth="1"/>
    <col min="772" max="772" width="13.7109375" style="713" customWidth="1"/>
    <col min="773" max="773" width="13.140625" style="713" customWidth="1"/>
    <col min="774" max="774" width="0" style="713" hidden="1" customWidth="1"/>
    <col min="775" max="775" width="13" style="713" customWidth="1"/>
    <col min="776" max="776" width="13.42578125" style="713" customWidth="1"/>
    <col min="777" max="777" width="13.5703125" style="713" customWidth="1"/>
    <col min="778" max="778" width="14.140625" style="713" customWidth="1"/>
    <col min="779" max="779" width="12.42578125" style="713" customWidth="1"/>
    <col min="780" max="780" width="13.140625" style="713" customWidth="1"/>
    <col min="781" max="781" width="13.85546875" style="713" customWidth="1"/>
    <col min="782" max="1021" width="72.28515625" style="713"/>
    <col min="1022" max="1022" width="5.140625" style="713" customWidth="1"/>
    <col min="1023" max="1023" width="10.42578125" style="713" customWidth="1"/>
    <col min="1024" max="1024" width="58" style="713" customWidth="1"/>
    <col min="1025" max="1025" width="10.7109375" style="713" customWidth="1"/>
    <col min="1026" max="1026" width="13.140625" style="713" customWidth="1"/>
    <col min="1027" max="1027" width="12.7109375" style="713" customWidth="1"/>
    <col min="1028" max="1028" width="13.7109375" style="713" customWidth="1"/>
    <col min="1029" max="1029" width="13.140625" style="713" customWidth="1"/>
    <col min="1030" max="1030" width="0" style="713" hidden="1" customWidth="1"/>
    <col min="1031" max="1031" width="13" style="713" customWidth="1"/>
    <col min="1032" max="1032" width="13.42578125" style="713" customWidth="1"/>
    <col min="1033" max="1033" width="13.5703125" style="713" customWidth="1"/>
    <col min="1034" max="1034" width="14.140625" style="713" customWidth="1"/>
    <col min="1035" max="1035" width="12.42578125" style="713" customWidth="1"/>
    <col min="1036" max="1036" width="13.140625" style="713" customWidth="1"/>
    <col min="1037" max="1037" width="13.85546875" style="713" customWidth="1"/>
    <col min="1038" max="1277" width="72.28515625" style="713"/>
    <col min="1278" max="1278" width="5.140625" style="713" customWidth="1"/>
    <col min="1279" max="1279" width="10.42578125" style="713" customWidth="1"/>
    <col min="1280" max="1280" width="58" style="713" customWidth="1"/>
    <col min="1281" max="1281" width="10.7109375" style="713" customWidth="1"/>
    <col min="1282" max="1282" width="13.140625" style="713" customWidth="1"/>
    <col min="1283" max="1283" width="12.7109375" style="713" customWidth="1"/>
    <col min="1284" max="1284" width="13.7109375" style="713" customWidth="1"/>
    <col min="1285" max="1285" width="13.140625" style="713" customWidth="1"/>
    <col min="1286" max="1286" width="0" style="713" hidden="1" customWidth="1"/>
    <col min="1287" max="1287" width="13" style="713" customWidth="1"/>
    <col min="1288" max="1288" width="13.42578125" style="713" customWidth="1"/>
    <col min="1289" max="1289" width="13.5703125" style="713" customWidth="1"/>
    <col min="1290" max="1290" width="14.140625" style="713" customWidth="1"/>
    <col min="1291" max="1291" width="12.42578125" style="713" customWidth="1"/>
    <col min="1292" max="1292" width="13.140625" style="713" customWidth="1"/>
    <col min="1293" max="1293" width="13.85546875" style="713" customWidth="1"/>
    <col min="1294" max="1533" width="72.28515625" style="713"/>
    <col min="1534" max="1534" width="5.140625" style="713" customWidth="1"/>
    <col min="1535" max="1535" width="10.42578125" style="713" customWidth="1"/>
    <col min="1536" max="1536" width="58" style="713" customWidth="1"/>
    <col min="1537" max="1537" width="10.7109375" style="713" customWidth="1"/>
    <col min="1538" max="1538" width="13.140625" style="713" customWidth="1"/>
    <col min="1539" max="1539" width="12.7109375" style="713" customWidth="1"/>
    <col min="1540" max="1540" width="13.7109375" style="713" customWidth="1"/>
    <col min="1541" max="1541" width="13.140625" style="713" customWidth="1"/>
    <col min="1542" max="1542" width="0" style="713" hidden="1" customWidth="1"/>
    <col min="1543" max="1543" width="13" style="713" customWidth="1"/>
    <col min="1544" max="1544" width="13.42578125" style="713" customWidth="1"/>
    <col min="1545" max="1545" width="13.5703125" style="713" customWidth="1"/>
    <col min="1546" max="1546" width="14.140625" style="713" customWidth="1"/>
    <col min="1547" max="1547" width="12.42578125" style="713" customWidth="1"/>
    <col min="1548" max="1548" width="13.140625" style="713" customWidth="1"/>
    <col min="1549" max="1549" width="13.85546875" style="713" customWidth="1"/>
    <col min="1550" max="1789" width="72.28515625" style="713"/>
    <col min="1790" max="1790" width="5.140625" style="713" customWidth="1"/>
    <col min="1791" max="1791" width="10.42578125" style="713" customWidth="1"/>
    <col min="1792" max="1792" width="58" style="713" customWidth="1"/>
    <col min="1793" max="1793" width="10.7109375" style="713" customWidth="1"/>
    <col min="1794" max="1794" width="13.140625" style="713" customWidth="1"/>
    <col min="1795" max="1795" width="12.7109375" style="713" customWidth="1"/>
    <col min="1796" max="1796" width="13.7109375" style="713" customWidth="1"/>
    <col min="1797" max="1797" width="13.140625" style="713" customWidth="1"/>
    <col min="1798" max="1798" width="0" style="713" hidden="1" customWidth="1"/>
    <col min="1799" max="1799" width="13" style="713" customWidth="1"/>
    <col min="1800" max="1800" width="13.42578125" style="713" customWidth="1"/>
    <col min="1801" max="1801" width="13.5703125" style="713" customWidth="1"/>
    <col min="1802" max="1802" width="14.140625" style="713" customWidth="1"/>
    <col min="1803" max="1803" width="12.42578125" style="713" customWidth="1"/>
    <col min="1804" max="1804" width="13.140625" style="713" customWidth="1"/>
    <col min="1805" max="1805" width="13.85546875" style="713" customWidth="1"/>
    <col min="1806" max="2045" width="72.28515625" style="713"/>
    <col min="2046" max="2046" width="5.140625" style="713" customWidth="1"/>
    <col min="2047" max="2047" width="10.42578125" style="713" customWidth="1"/>
    <col min="2048" max="2048" width="58" style="713" customWidth="1"/>
    <col min="2049" max="2049" width="10.7109375" style="713" customWidth="1"/>
    <col min="2050" max="2050" width="13.140625" style="713" customWidth="1"/>
    <col min="2051" max="2051" width="12.7109375" style="713" customWidth="1"/>
    <col min="2052" max="2052" width="13.7109375" style="713" customWidth="1"/>
    <col min="2053" max="2053" width="13.140625" style="713" customWidth="1"/>
    <col min="2054" max="2054" width="0" style="713" hidden="1" customWidth="1"/>
    <col min="2055" max="2055" width="13" style="713" customWidth="1"/>
    <col min="2056" max="2056" width="13.42578125" style="713" customWidth="1"/>
    <col min="2057" max="2057" width="13.5703125" style="713" customWidth="1"/>
    <col min="2058" max="2058" width="14.140625" style="713" customWidth="1"/>
    <col min="2059" max="2059" width="12.42578125" style="713" customWidth="1"/>
    <col min="2060" max="2060" width="13.140625" style="713" customWidth="1"/>
    <col min="2061" max="2061" width="13.85546875" style="713" customWidth="1"/>
    <col min="2062" max="2301" width="72.28515625" style="713"/>
    <col min="2302" max="2302" width="5.140625" style="713" customWidth="1"/>
    <col min="2303" max="2303" width="10.42578125" style="713" customWidth="1"/>
    <col min="2304" max="2304" width="58" style="713" customWidth="1"/>
    <col min="2305" max="2305" width="10.7109375" style="713" customWidth="1"/>
    <col min="2306" max="2306" width="13.140625" style="713" customWidth="1"/>
    <col min="2307" max="2307" width="12.7109375" style="713" customWidth="1"/>
    <col min="2308" max="2308" width="13.7109375" style="713" customWidth="1"/>
    <col min="2309" max="2309" width="13.140625" style="713" customWidth="1"/>
    <col min="2310" max="2310" width="0" style="713" hidden="1" customWidth="1"/>
    <col min="2311" max="2311" width="13" style="713" customWidth="1"/>
    <col min="2312" max="2312" width="13.42578125" style="713" customWidth="1"/>
    <col min="2313" max="2313" width="13.5703125" style="713" customWidth="1"/>
    <col min="2314" max="2314" width="14.140625" style="713" customWidth="1"/>
    <col min="2315" max="2315" width="12.42578125" style="713" customWidth="1"/>
    <col min="2316" max="2316" width="13.140625" style="713" customWidth="1"/>
    <col min="2317" max="2317" width="13.85546875" style="713" customWidth="1"/>
    <col min="2318" max="2557" width="72.28515625" style="713"/>
    <col min="2558" max="2558" width="5.140625" style="713" customWidth="1"/>
    <col min="2559" max="2559" width="10.42578125" style="713" customWidth="1"/>
    <col min="2560" max="2560" width="58" style="713" customWidth="1"/>
    <col min="2561" max="2561" width="10.7109375" style="713" customWidth="1"/>
    <col min="2562" max="2562" width="13.140625" style="713" customWidth="1"/>
    <col min="2563" max="2563" width="12.7109375" style="713" customWidth="1"/>
    <col min="2564" max="2564" width="13.7109375" style="713" customWidth="1"/>
    <col min="2565" max="2565" width="13.140625" style="713" customWidth="1"/>
    <col min="2566" max="2566" width="0" style="713" hidden="1" customWidth="1"/>
    <col min="2567" max="2567" width="13" style="713" customWidth="1"/>
    <col min="2568" max="2568" width="13.42578125" style="713" customWidth="1"/>
    <col min="2569" max="2569" width="13.5703125" style="713" customWidth="1"/>
    <col min="2570" max="2570" width="14.140625" style="713" customWidth="1"/>
    <col min="2571" max="2571" width="12.42578125" style="713" customWidth="1"/>
    <col min="2572" max="2572" width="13.140625" style="713" customWidth="1"/>
    <col min="2573" max="2573" width="13.85546875" style="713" customWidth="1"/>
    <col min="2574" max="2813" width="72.28515625" style="713"/>
    <col min="2814" max="2814" width="5.140625" style="713" customWidth="1"/>
    <col min="2815" max="2815" width="10.42578125" style="713" customWidth="1"/>
    <col min="2816" max="2816" width="58" style="713" customWidth="1"/>
    <col min="2817" max="2817" width="10.7109375" style="713" customWidth="1"/>
    <col min="2818" max="2818" width="13.140625" style="713" customWidth="1"/>
    <col min="2819" max="2819" width="12.7109375" style="713" customWidth="1"/>
    <col min="2820" max="2820" width="13.7109375" style="713" customWidth="1"/>
    <col min="2821" max="2821" width="13.140625" style="713" customWidth="1"/>
    <col min="2822" max="2822" width="0" style="713" hidden="1" customWidth="1"/>
    <col min="2823" max="2823" width="13" style="713" customWidth="1"/>
    <col min="2824" max="2824" width="13.42578125" style="713" customWidth="1"/>
    <col min="2825" max="2825" width="13.5703125" style="713" customWidth="1"/>
    <col min="2826" max="2826" width="14.140625" style="713" customWidth="1"/>
    <col min="2827" max="2827" width="12.42578125" style="713" customWidth="1"/>
    <col min="2828" max="2828" width="13.140625" style="713" customWidth="1"/>
    <col min="2829" max="2829" width="13.85546875" style="713" customWidth="1"/>
    <col min="2830" max="3069" width="72.28515625" style="713"/>
    <col min="3070" max="3070" width="5.140625" style="713" customWidth="1"/>
    <col min="3071" max="3071" width="10.42578125" style="713" customWidth="1"/>
    <col min="3072" max="3072" width="58" style="713" customWidth="1"/>
    <col min="3073" max="3073" width="10.7109375" style="713" customWidth="1"/>
    <col min="3074" max="3074" width="13.140625" style="713" customWidth="1"/>
    <col min="3075" max="3075" width="12.7109375" style="713" customWidth="1"/>
    <col min="3076" max="3076" width="13.7109375" style="713" customWidth="1"/>
    <col min="3077" max="3077" width="13.140625" style="713" customWidth="1"/>
    <col min="3078" max="3078" width="0" style="713" hidden="1" customWidth="1"/>
    <col min="3079" max="3079" width="13" style="713" customWidth="1"/>
    <col min="3080" max="3080" width="13.42578125" style="713" customWidth="1"/>
    <col min="3081" max="3081" width="13.5703125" style="713" customWidth="1"/>
    <col min="3082" max="3082" width="14.140625" style="713" customWidth="1"/>
    <col min="3083" max="3083" width="12.42578125" style="713" customWidth="1"/>
    <col min="3084" max="3084" width="13.140625" style="713" customWidth="1"/>
    <col min="3085" max="3085" width="13.85546875" style="713" customWidth="1"/>
    <col min="3086" max="3325" width="72.28515625" style="713"/>
    <col min="3326" max="3326" width="5.140625" style="713" customWidth="1"/>
    <col min="3327" max="3327" width="10.42578125" style="713" customWidth="1"/>
    <col min="3328" max="3328" width="58" style="713" customWidth="1"/>
    <col min="3329" max="3329" width="10.7109375" style="713" customWidth="1"/>
    <col min="3330" max="3330" width="13.140625" style="713" customWidth="1"/>
    <col min="3331" max="3331" width="12.7109375" style="713" customWidth="1"/>
    <col min="3332" max="3332" width="13.7109375" style="713" customWidth="1"/>
    <col min="3333" max="3333" width="13.140625" style="713" customWidth="1"/>
    <col min="3334" max="3334" width="0" style="713" hidden="1" customWidth="1"/>
    <col min="3335" max="3335" width="13" style="713" customWidth="1"/>
    <col min="3336" max="3336" width="13.42578125" style="713" customWidth="1"/>
    <col min="3337" max="3337" width="13.5703125" style="713" customWidth="1"/>
    <col min="3338" max="3338" width="14.140625" style="713" customWidth="1"/>
    <col min="3339" max="3339" width="12.42578125" style="713" customWidth="1"/>
    <col min="3340" max="3340" width="13.140625" style="713" customWidth="1"/>
    <col min="3341" max="3341" width="13.85546875" style="713" customWidth="1"/>
    <col min="3342" max="3581" width="72.28515625" style="713"/>
    <col min="3582" max="3582" width="5.140625" style="713" customWidth="1"/>
    <col min="3583" max="3583" width="10.42578125" style="713" customWidth="1"/>
    <col min="3584" max="3584" width="58" style="713" customWidth="1"/>
    <col min="3585" max="3585" width="10.7109375" style="713" customWidth="1"/>
    <col min="3586" max="3586" width="13.140625" style="713" customWidth="1"/>
    <col min="3587" max="3587" width="12.7109375" style="713" customWidth="1"/>
    <col min="3588" max="3588" width="13.7109375" style="713" customWidth="1"/>
    <col min="3589" max="3589" width="13.140625" style="713" customWidth="1"/>
    <col min="3590" max="3590" width="0" style="713" hidden="1" customWidth="1"/>
    <col min="3591" max="3591" width="13" style="713" customWidth="1"/>
    <col min="3592" max="3592" width="13.42578125" style="713" customWidth="1"/>
    <col min="3593" max="3593" width="13.5703125" style="713" customWidth="1"/>
    <col min="3594" max="3594" width="14.140625" style="713" customWidth="1"/>
    <col min="3595" max="3595" width="12.42578125" style="713" customWidth="1"/>
    <col min="3596" max="3596" width="13.140625" style="713" customWidth="1"/>
    <col min="3597" max="3597" width="13.85546875" style="713" customWidth="1"/>
    <col min="3598" max="3837" width="72.28515625" style="713"/>
    <col min="3838" max="3838" width="5.140625" style="713" customWidth="1"/>
    <col min="3839" max="3839" width="10.42578125" style="713" customWidth="1"/>
    <col min="3840" max="3840" width="58" style="713" customWidth="1"/>
    <col min="3841" max="3841" width="10.7109375" style="713" customWidth="1"/>
    <col min="3842" max="3842" width="13.140625" style="713" customWidth="1"/>
    <col min="3843" max="3843" width="12.7109375" style="713" customWidth="1"/>
    <col min="3844" max="3844" width="13.7109375" style="713" customWidth="1"/>
    <col min="3845" max="3845" width="13.140625" style="713" customWidth="1"/>
    <col min="3846" max="3846" width="0" style="713" hidden="1" customWidth="1"/>
    <col min="3847" max="3847" width="13" style="713" customWidth="1"/>
    <col min="3848" max="3848" width="13.42578125" style="713" customWidth="1"/>
    <col min="3849" max="3849" width="13.5703125" style="713" customWidth="1"/>
    <col min="3850" max="3850" width="14.140625" style="713" customWidth="1"/>
    <col min="3851" max="3851" width="12.42578125" style="713" customWidth="1"/>
    <col min="3852" max="3852" width="13.140625" style="713" customWidth="1"/>
    <col min="3853" max="3853" width="13.85546875" style="713" customWidth="1"/>
    <col min="3854" max="4093" width="72.28515625" style="713"/>
    <col min="4094" max="4094" width="5.140625" style="713" customWidth="1"/>
    <col min="4095" max="4095" width="10.42578125" style="713" customWidth="1"/>
    <col min="4096" max="4096" width="58" style="713" customWidth="1"/>
    <col min="4097" max="4097" width="10.7109375" style="713" customWidth="1"/>
    <col min="4098" max="4098" width="13.140625" style="713" customWidth="1"/>
    <col min="4099" max="4099" width="12.7109375" style="713" customWidth="1"/>
    <col min="4100" max="4100" width="13.7109375" style="713" customWidth="1"/>
    <col min="4101" max="4101" width="13.140625" style="713" customWidth="1"/>
    <col min="4102" max="4102" width="0" style="713" hidden="1" customWidth="1"/>
    <col min="4103" max="4103" width="13" style="713" customWidth="1"/>
    <col min="4104" max="4104" width="13.42578125" style="713" customWidth="1"/>
    <col min="4105" max="4105" width="13.5703125" style="713" customWidth="1"/>
    <col min="4106" max="4106" width="14.140625" style="713" customWidth="1"/>
    <col min="4107" max="4107" width="12.42578125" style="713" customWidth="1"/>
    <col min="4108" max="4108" width="13.140625" style="713" customWidth="1"/>
    <col min="4109" max="4109" width="13.85546875" style="713" customWidth="1"/>
    <col min="4110" max="4349" width="72.28515625" style="713"/>
    <col min="4350" max="4350" width="5.140625" style="713" customWidth="1"/>
    <col min="4351" max="4351" width="10.42578125" style="713" customWidth="1"/>
    <col min="4352" max="4352" width="58" style="713" customWidth="1"/>
    <col min="4353" max="4353" width="10.7109375" style="713" customWidth="1"/>
    <col min="4354" max="4354" width="13.140625" style="713" customWidth="1"/>
    <col min="4355" max="4355" width="12.7109375" style="713" customWidth="1"/>
    <col min="4356" max="4356" width="13.7109375" style="713" customWidth="1"/>
    <col min="4357" max="4357" width="13.140625" style="713" customWidth="1"/>
    <col min="4358" max="4358" width="0" style="713" hidden="1" customWidth="1"/>
    <col min="4359" max="4359" width="13" style="713" customWidth="1"/>
    <col min="4360" max="4360" width="13.42578125" style="713" customWidth="1"/>
    <col min="4361" max="4361" width="13.5703125" style="713" customWidth="1"/>
    <col min="4362" max="4362" width="14.140625" style="713" customWidth="1"/>
    <col min="4363" max="4363" width="12.42578125" style="713" customWidth="1"/>
    <col min="4364" max="4364" width="13.140625" style="713" customWidth="1"/>
    <col min="4365" max="4365" width="13.85546875" style="713" customWidth="1"/>
    <col min="4366" max="4605" width="72.28515625" style="713"/>
    <col min="4606" max="4606" width="5.140625" style="713" customWidth="1"/>
    <col min="4607" max="4607" width="10.42578125" style="713" customWidth="1"/>
    <col min="4608" max="4608" width="58" style="713" customWidth="1"/>
    <col min="4609" max="4609" width="10.7109375" style="713" customWidth="1"/>
    <col min="4610" max="4610" width="13.140625" style="713" customWidth="1"/>
    <col min="4611" max="4611" width="12.7109375" style="713" customWidth="1"/>
    <col min="4612" max="4612" width="13.7109375" style="713" customWidth="1"/>
    <col min="4613" max="4613" width="13.140625" style="713" customWidth="1"/>
    <col min="4614" max="4614" width="0" style="713" hidden="1" customWidth="1"/>
    <col min="4615" max="4615" width="13" style="713" customWidth="1"/>
    <col min="4616" max="4616" width="13.42578125" style="713" customWidth="1"/>
    <col min="4617" max="4617" width="13.5703125" style="713" customWidth="1"/>
    <col min="4618" max="4618" width="14.140625" style="713" customWidth="1"/>
    <col min="4619" max="4619" width="12.42578125" style="713" customWidth="1"/>
    <col min="4620" max="4620" width="13.140625" style="713" customWidth="1"/>
    <col min="4621" max="4621" width="13.85546875" style="713" customWidth="1"/>
    <col min="4622" max="4861" width="72.28515625" style="713"/>
    <col min="4862" max="4862" width="5.140625" style="713" customWidth="1"/>
    <col min="4863" max="4863" width="10.42578125" style="713" customWidth="1"/>
    <col min="4864" max="4864" width="58" style="713" customWidth="1"/>
    <col min="4865" max="4865" width="10.7109375" style="713" customWidth="1"/>
    <col min="4866" max="4866" width="13.140625" style="713" customWidth="1"/>
    <col min="4867" max="4867" width="12.7109375" style="713" customWidth="1"/>
    <col min="4868" max="4868" width="13.7109375" style="713" customWidth="1"/>
    <col min="4869" max="4869" width="13.140625" style="713" customWidth="1"/>
    <col min="4870" max="4870" width="0" style="713" hidden="1" customWidth="1"/>
    <col min="4871" max="4871" width="13" style="713" customWidth="1"/>
    <col min="4872" max="4872" width="13.42578125" style="713" customWidth="1"/>
    <col min="4873" max="4873" width="13.5703125" style="713" customWidth="1"/>
    <col min="4874" max="4874" width="14.140625" style="713" customWidth="1"/>
    <col min="4875" max="4875" width="12.42578125" style="713" customWidth="1"/>
    <col min="4876" max="4876" width="13.140625" style="713" customWidth="1"/>
    <col min="4877" max="4877" width="13.85546875" style="713" customWidth="1"/>
    <col min="4878" max="5117" width="72.28515625" style="713"/>
    <col min="5118" max="5118" width="5.140625" style="713" customWidth="1"/>
    <col min="5119" max="5119" width="10.42578125" style="713" customWidth="1"/>
    <col min="5120" max="5120" width="58" style="713" customWidth="1"/>
    <col min="5121" max="5121" width="10.7109375" style="713" customWidth="1"/>
    <col min="5122" max="5122" width="13.140625" style="713" customWidth="1"/>
    <col min="5123" max="5123" width="12.7109375" style="713" customWidth="1"/>
    <col min="5124" max="5124" width="13.7109375" style="713" customWidth="1"/>
    <col min="5125" max="5125" width="13.140625" style="713" customWidth="1"/>
    <col min="5126" max="5126" width="0" style="713" hidden="1" customWidth="1"/>
    <col min="5127" max="5127" width="13" style="713" customWidth="1"/>
    <col min="5128" max="5128" width="13.42578125" style="713" customWidth="1"/>
    <col min="5129" max="5129" width="13.5703125" style="713" customWidth="1"/>
    <col min="5130" max="5130" width="14.140625" style="713" customWidth="1"/>
    <col min="5131" max="5131" width="12.42578125" style="713" customWidth="1"/>
    <col min="5132" max="5132" width="13.140625" style="713" customWidth="1"/>
    <col min="5133" max="5133" width="13.85546875" style="713" customWidth="1"/>
    <col min="5134" max="5373" width="72.28515625" style="713"/>
    <col min="5374" max="5374" width="5.140625" style="713" customWidth="1"/>
    <col min="5375" max="5375" width="10.42578125" style="713" customWidth="1"/>
    <col min="5376" max="5376" width="58" style="713" customWidth="1"/>
    <col min="5377" max="5377" width="10.7109375" style="713" customWidth="1"/>
    <col min="5378" max="5378" width="13.140625" style="713" customWidth="1"/>
    <col min="5379" max="5379" width="12.7109375" style="713" customWidth="1"/>
    <col min="5380" max="5380" width="13.7109375" style="713" customWidth="1"/>
    <col min="5381" max="5381" width="13.140625" style="713" customWidth="1"/>
    <col min="5382" max="5382" width="0" style="713" hidden="1" customWidth="1"/>
    <col min="5383" max="5383" width="13" style="713" customWidth="1"/>
    <col min="5384" max="5384" width="13.42578125" style="713" customWidth="1"/>
    <col min="5385" max="5385" width="13.5703125" style="713" customWidth="1"/>
    <col min="5386" max="5386" width="14.140625" style="713" customWidth="1"/>
    <col min="5387" max="5387" width="12.42578125" style="713" customWidth="1"/>
    <col min="5388" max="5388" width="13.140625" style="713" customWidth="1"/>
    <col min="5389" max="5389" width="13.85546875" style="713" customWidth="1"/>
    <col min="5390" max="5629" width="72.28515625" style="713"/>
    <col min="5630" max="5630" width="5.140625" style="713" customWidth="1"/>
    <col min="5631" max="5631" width="10.42578125" style="713" customWidth="1"/>
    <col min="5632" max="5632" width="58" style="713" customWidth="1"/>
    <col min="5633" max="5633" width="10.7109375" style="713" customWidth="1"/>
    <col min="5634" max="5634" width="13.140625" style="713" customWidth="1"/>
    <col min="5635" max="5635" width="12.7109375" style="713" customWidth="1"/>
    <col min="5636" max="5636" width="13.7109375" style="713" customWidth="1"/>
    <col min="5637" max="5637" width="13.140625" style="713" customWidth="1"/>
    <col min="5638" max="5638" width="0" style="713" hidden="1" customWidth="1"/>
    <col min="5639" max="5639" width="13" style="713" customWidth="1"/>
    <col min="5640" max="5640" width="13.42578125" style="713" customWidth="1"/>
    <col min="5641" max="5641" width="13.5703125" style="713" customWidth="1"/>
    <col min="5642" max="5642" width="14.140625" style="713" customWidth="1"/>
    <col min="5643" max="5643" width="12.42578125" style="713" customWidth="1"/>
    <col min="5644" max="5644" width="13.140625" style="713" customWidth="1"/>
    <col min="5645" max="5645" width="13.85546875" style="713" customWidth="1"/>
    <col min="5646" max="5885" width="72.28515625" style="713"/>
    <col min="5886" max="5886" width="5.140625" style="713" customWidth="1"/>
    <col min="5887" max="5887" width="10.42578125" style="713" customWidth="1"/>
    <col min="5888" max="5888" width="58" style="713" customWidth="1"/>
    <col min="5889" max="5889" width="10.7109375" style="713" customWidth="1"/>
    <col min="5890" max="5890" width="13.140625" style="713" customWidth="1"/>
    <col min="5891" max="5891" width="12.7109375" style="713" customWidth="1"/>
    <col min="5892" max="5892" width="13.7109375" style="713" customWidth="1"/>
    <col min="5893" max="5893" width="13.140625" style="713" customWidth="1"/>
    <col min="5894" max="5894" width="0" style="713" hidden="1" customWidth="1"/>
    <col min="5895" max="5895" width="13" style="713" customWidth="1"/>
    <col min="5896" max="5896" width="13.42578125" style="713" customWidth="1"/>
    <col min="5897" max="5897" width="13.5703125" style="713" customWidth="1"/>
    <col min="5898" max="5898" width="14.140625" style="713" customWidth="1"/>
    <col min="5899" max="5899" width="12.42578125" style="713" customWidth="1"/>
    <col min="5900" max="5900" width="13.140625" style="713" customWidth="1"/>
    <col min="5901" max="5901" width="13.85546875" style="713" customWidth="1"/>
    <col min="5902" max="6141" width="72.28515625" style="713"/>
    <col min="6142" max="6142" width="5.140625" style="713" customWidth="1"/>
    <col min="6143" max="6143" width="10.42578125" style="713" customWidth="1"/>
    <col min="6144" max="6144" width="58" style="713" customWidth="1"/>
    <col min="6145" max="6145" width="10.7109375" style="713" customWidth="1"/>
    <col min="6146" max="6146" width="13.140625" style="713" customWidth="1"/>
    <col min="6147" max="6147" width="12.7109375" style="713" customWidth="1"/>
    <col min="6148" max="6148" width="13.7109375" style="713" customWidth="1"/>
    <col min="6149" max="6149" width="13.140625" style="713" customWidth="1"/>
    <col min="6150" max="6150" width="0" style="713" hidden="1" customWidth="1"/>
    <col min="6151" max="6151" width="13" style="713" customWidth="1"/>
    <col min="6152" max="6152" width="13.42578125" style="713" customWidth="1"/>
    <col min="6153" max="6153" width="13.5703125" style="713" customWidth="1"/>
    <col min="6154" max="6154" width="14.140625" style="713" customWidth="1"/>
    <col min="6155" max="6155" width="12.42578125" style="713" customWidth="1"/>
    <col min="6156" max="6156" width="13.140625" style="713" customWidth="1"/>
    <col min="6157" max="6157" width="13.85546875" style="713" customWidth="1"/>
    <col min="6158" max="6397" width="72.28515625" style="713"/>
    <col min="6398" max="6398" width="5.140625" style="713" customWidth="1"/>
    <col min="6399" max="6399" width="10.42578125" style="713" customWidth="1"/>
    <col min="6400" max="6400" width="58" style="713" customWidth="1"/>
    <col min="6401" max="6401" width="10.7109375" style="713" customWidth="1"/>
    <col min="6402" max="6402" width="13.140625" style="713" customWidth="1"/>
    <col min="6403" max="6403" width="12.7109375" style="713" customWidth="1"/>
    <col min="6404" max="6404" width="13.7109375" style="713" customWidth="1"/>
    <col min="6405" max="6405" width="13.140625" style="713" customWidth="1"/>
    <col min="6406" max="6406" width="0" style="713" hidden="1" customWidth="1"/>
    <col min="6407" max="6407" width="13" style="713" customWidth="1"/>
    <col min="6408" max="6408" width="13.42578125" style="713" customWidth="1"/>
    <col min="6409" max="6409" width="13.5703125" style="713" customWidth="1"/>
    <col min="6410" max="6410" width="14.140625" style="713" customWidth="1"/>
    <col min="6411" max="6411" width="12.42578125" style="713" customWidth="1"/>
    <col min="6412" max="6412" width="13.140625" style="713" customWidth="1"/>
    <col min="6413" max="6413" width="13.85546875" style="713" customWidth="1"/>
    <col min="6414" max="6653" width="72.28515625" style="713"/>
    <col min="6654" max="6654" width="5.140625" style="713" customWidth="1"/>
    <col min="6655" max="6655" width="10.42578125" style="713" customWidth="1"/>
    <col min="6656" max="6656" width="58" style="713" customWidth="1"/>
    <col min="6657" max="6657" width="10.7109375" style="713" customWidth="1"/>
    <col min="6658" max="6658" width="13.140625" style="713" customWidth="1"/>
    <col min="6659" max="6659" width="12.7109375" style="713" customWidth="1"/>
    <col min="6660" max="6660" width="13.7109375" style="713" customWidth="1"/>
    <col min="6661" max="6661" width="13.140625" style="713" customWidth="1"/>
    <col min="6662" max="6662" width="0" style="713" hidden="1" customWidth="1"/>
    <col min="6663" max="6663" width="13" style="713" customWidth="1"/>
    <col min="6664" max="6664" width="13.42578125" style="713" customWidth="1"/>
    <col min="6665" max="6665" width="13.5703125" style="713" customWidth="1"/>
    <col min="6666" max="6666" width="14.140625" style="713" customWidth="1"/>
    <col min="6667" max="6667" width="12.42578125" style="713" customWidth="1"/>
    <col min="6668" max="6668" width="13.140625" style="713" customWidth="1"/>
    <col min="6669" max="6669" width="13.85546875" style="713" customWidth="1"/>
    <col min="6670" max="6909" width="72.28515625" style="713"/>
    <col min="6910" max="6910" width="5.140625" style="713" customWidth="1"/>
    <col min="6911" max="6911" width="10.42578125" style="713" customWidth="1"/>
    <col min="6912" max="6912" width="58" style="713" customWidth="1"/>
    <col min="6913" max="6913" width="10.7109375" style="713" customWidth="1"/>
    <col min="6914" max="6914" width="13.140625" style="713" customWidth="1"/>
    <col min="6915" max="6915" width="12.7109375" style="713" customWidth="1"/>
    <col min="6916" max="6916" width="13.7109375" style="713" customWidth="1"/>
    <col min="6917" max="6917" width="13.140625" style="713" customWidth="1"/>
    <col min="6918" max="6918" width="0" style="713" hidden="1" customWidth="1"/>
    <col min="6919" max="6919" width="13" style="713" customWidth="1"/>
    <col min="6920" max="6920" width="13.42578125" style="713" customWidth="1"/>
    <col min="6921" max="6921" width="13.5703125" style="713" customWidth="1"/>
    <col min="6922" max="6922" width="14.140625" style="713" customWidth="1"/>
    <col min="6923" max="6923" width="12.42578125" style="713" customWidth="1"/>
    <col min="6924" max="6924" width="13.140625" style="713" customWidth="1"/>
    <col min="6925" max="6925" width="13.85546875" style="713" customWidth="1"/>
    <col min="6926" max="7165" width="72.28515625" style="713"/>
    <col min="7166" max="7166" width="5.140625" style="713" customWidth="1"/>
    <col min="7167" max="7167" width="10.42578125" style="713" customWidth="1"/>
    <col min="7168" max="7168" width="58" style="713" customWidth="1"/>
    <col min="7169" max="7169" width="10.7109375" style="713" customWidth="1"/>
    <col min="7170" max="7170" width="13.140625" style="713" customWidth="1"/>
    <col min="7171" max="7171" width="12.7109375" style="713" customWidth="1"/>
    <col min="7172" max="7172" width="13.7109375" style="713" customWidth="1"/>
    <col min="7173" max="7173" width="13.140625" style="713" customWidth="1"/>
    <col min="7174" max="7174" width="0" style="713" hidden="1" customWidth="1"/>
    <col min="7175" max="7175" width="13" style="713" customWidth="1"/>
    <col min="7176" max="7176" width="13.42578125" style="713" customWidth="1"/>
    <col min="7177" max="7177" width="13.5703125" style="713" customWidth="1"/>
    <col min="7178" max="7178" width="14.140625" style="713" customWidth="1"/>
    <col min="7179" max="7179" width="12.42578125" style="713" customWidth="1"/>
    <col min="7180" max="7180" width="13.140625" style="713" customWidth="1"/>
    <col min="7181" max="7181" width="13.85546875" style="713" customWidth="1"/>
    <col min="7182" max="7421" width="72.28515625" style="713"/>
    <col min="7422" max="7422" width="5.140625" style="713" customWidth="1"/>
    <col min="7423" max="7423" width="10.42578125" style="713" customWidth="1"/>
    <col min="7424" max="7424" width="58" style="713" customWidth="1"/>
    <col min="7425" max="7425" width="10.7109375" style="713" customWidth="1"/>
    <col min="7426" max="7426" width="13.140625" style="713" customWidth="1"/>
    <col min="7427" max="7427" width="12.7109375" style="713" customWidth="1"/>
    <col min="7428" max="7428" width="13.7109375" style="713" customWidth="1"/>
    <col min="7429" max="7429" width="13.140625" style="713" customWidth="1"/>
    <col min="7430" max="7430" width="0" style="713" hidden="1" customWidth="1"/>
    <col min="7431" max="7431" width="13" style="713" customWidth="1"/>
    <col min="7432" max="7432" width="13.42578125" style="713" customWidth="1"/>
    <col min="7433" max="7433" width="13.5703125" style="713" customWidth="1"/>
    <col min="7434" max="7434" width="14.140625" style="713" customWidth="1"/>
    <col min="7435" max="7435" width="12.42578125" style="713" customWidth="1"/>
    <col min="7436" max="7436" width="13.140625" style="713" customWidth="1"/>
    <col min="7437" max="7437" width="13.85546875" style="713" customWidth="1"/>
    <col min="7438" max="7677" width="72.28515625" style="713"/>
    <col min="7678" max="7678" width="5.140625" style="713" customWidth="1"/>
    <col min="7679" max="7679" width="10.42578125" style="713" customWidth="1"/>
    <col min="7680" max="7680" width="58" style="713" customWidth="1"/>
    <col min="7681" max="7681" width="10.7109375" style="713" customWidth="1"/>
    <col min="7682" max="7682" width="13.140625" style="713" customWidth="1"/>
    <col min="7683" max="7683" width="12.7109375" style="713" customWidth="1"/>
    <col min="7684" max="7684" width="13.7109375" style="713" customWidth="1"/>
    <col min="7685" max="7685" width="13.140625" style="713" customWidth="1"/>
    <col min="7686" max="7686" width="0" style="713" hidden="1" customWidth="1"/>
    <col min="7687" max="7687" width="13" style="713" customWidth="1"/>
    <col min="7688" max="7688" width="13.42578125" style="713" customWidth="1"/>
    <col min="7689" max="7689" width="13.5703125" style="713" customWidth="1"/>
    <col min="7690" max="7690" width="14.140625" style="713" customWidth="1"/>
    <col min="7691" max="7691" width="12.42578125" style="713" customWidth="1"/>
    <col min="7692" max="7692" width="13.140625" style="713" customWidth="1"/>
    <col min="7693" max="7693" width="13.85546875" style="713" customWidth="1"/>
    <col min="7694" max="7933" width="72.28515625" style="713"/>
    <col min="7934" max="7934" width="5.140625" style="713" customWidth="1"/>
    <col min="7935" max="7935" width="10.42578125" style="713" customWidth="1"/>
    <col min="7936" max="7936" width="58" style="713" customWidth="1"/>
    <col min="7937" max="7937" width="10.7109375" style="713" customWidth="1"/>
    <col min="7938" max="7938" width="13.140625" style="713" customWidth="1"/>
    <col min="7939" max="7939" width="12.7109375" style="713" customWidth="1"/>
    <col min="7940" max="7940" width="13.7109375" style="713" customWidth="1"/>
    <col min="7941" max="7941" width="13.140625" style="713" customWidth="1"/>
    <col min="7942" max="7942" width="0" style="713" hidden="1" customWidth="1"/>
    <col min="7943" max="7943" width="13" style="713" customWidth="1"/>
    <col min="7944" max="7944" width="13.42578125" style="713" customWidth="1"/>
    <col min="7945" max="7945" width="13.5703125" style="713" customWidth="1"/>
    <col min="7946" max="7946" width="14.140625" style="713" customWidth="1"/>
    <col min="7947" max="7947" width="12.42578125" style="713" customWidth="1"/>
    <col min="7948" max="7948" width="13.140625" style="713" customWidth="1"/>
    <col min="7949" max="7949" width="13.85546875" style="713" customWidth="1"/>
    <col min="7950" max="8189" width="72.28515625" style="713"/>
    <col min="8190" max="8190" width="5.140625" style="713" customWidth="1"/>
    <col min="8191" max="8191" width="10.42578125" style="713" customWidth="1"/>
    <col min="8192" max="8192" width="58" style="713" customWidth="1"/>
    <col min="8193" max="8193" width="10.7109375" style="713" customWidth="1"/>
    <col min="8194" max="8194" width="13.140625" style="713" customWidth="1"/>
    <col min="8195" max="8195" width="12.7109375" style="713" customWidth="1"/>
    <col min="8196" max="8196" width="13.7109375" style="713" customWidth="1"/>
    <col min="8197" max="8197" width="13.140625" style="713" customWidth="1"/>
    <col min="8198" max="8198" width="0" style="713" hidden="1" customWidth="1"/>
    <col min="8199" max="8199" width="13" style="713" customWidth="1"/>
    <col min="8200" max="8200" width="13.42578125" style="713" customWidth="1"/>
    <col min="8201" max="8201" width="13.5703125" style="713" customWidth="1"/>
    <col min="8202" max="8202" width="14.140625" style="713" customWidth="1"/>
    <col min="8203" max="8203" width="12.42578125" style="713" customWidth="1"/>
    <col min="8204" max="8204" width="13.140625" style="713" customWidth="1"/>
    <col min="8205" max="8205" width="13.85546875" style="713" customWidth="1"/>
    <col min="8206" max="8445" width="72.28515625" style="713"/>
    <col min="8446" max="8446" width="5.140625" style="713" customWidth="1"/>
    <col min="8447" max="8447" width="10.42578125" style="713" customWidth="1"/>
    <col min="8448" max="8448" width="58" style="713" customWidth="1"/>
    <col min="8449" max="8449" width="10.7109375" style="713" customWidth="1"/>
    <col min="8450" max="8450" width="13.140625" style="713" customWidth="1"/>
    <col min="8451" max="8451" width="12.7109375" style="713" customWidth="1"/>
    <col min="8452" max="8452" width="13.7109375" style="713" customWidth="1"/>
    <col min="8453" max="8453" width="13.140625" style="713" customWidth="1"/>
    <col min="8454" max="8454" width="0" style="713" hidden="1" customWidth="1"/>
    <col min="8455" max="8455" width="13" style="713" customWidth="1"/>
    <col min="8456" max="8456" width="13.42578125" style="713" customWidth="1"/>
    <col min="8457" max="8457" width="13.5703125" style="713" customWidth="1"/>
    <col min="8458" max="8458" width="14.140625" style="713" customWidth="1"/>
    <col min="8459" max="8459" width="12.42578125" style="713" customWidth="1"/>
    <col min="8460" max="8460" width="13.140625" style="713" customWidth="1"/>
    <col min="8461" max="8461" width="13.85546875" style="713" customWidth="1"/>
    <col min="8462" max="8701" width="72.28515625" style="713"/>
    <col min="8702" max="8702" width="5.140625" style="713" customWidth="1"/>
    <col min="8703" max="8703" width="10.42578125" style="713" customWidth="1"/>
    <col min="8704" max="8704" width="58" style="713" customWidth="1"/>
    <col min="8705" max="8705" width="10.7109375" style="713" customWidth="1"/>
    <col min="8706" max="8706" width="13.140625" style="713" customWidth="1"/>
    <col min="8707" max="8707" width="12.7109375" style="713" customWidth="1"/>
    <col min="8708" max="8708" width="13.7109375" style="713" customWidth="1"/>
    <col min="8709" max="8709" width="13.140625" style="713" customWidth="1"/>
    <col min="8710" max="8710" width="0" style="713" hidden="1" customWidth="1"/>
    <col min="8711" max="8711" width="13" style="713" customWidth="1"/>
    <col min="8712" max="8712" width="13.42578125" style="713" customWidth="1"/>
    <col min="8713" max="8713" width="13.5703125" style="713" customWidth="1"/>
    <col min="8714" max="8714" width="14.140625" style="713" customWidth="1"/>
    <col min="8715" max="8715" width="12.42578125" style="713" customWidth="1"/>
    <col min="8716" max="8716" width="13.140625" style="713" customWidth="1"/>
    <col min="8717" max="8717" width="13.85546875" style="713" customWidth="1"/>
    <col min="8718" max="8957" width="72.28515625" style="713"/>
    <col min="8958" max="8958" width="5.140625" style="713" customWidth="1"/>
    <col min="8959" max="8959" width="10.42578125" style="713" customWidth="1"/>
    <col min="8960" max="8960" width="58" style="713" customWidth="1"/>
    <col min="8961" max="8961" width="10.7109375" style="713" customWidth="1"/>
    <col min="8962" max="8962" width="13.140625" style="713" customWidth="1"/>
    <col min="8963" max="8963" width="12.7109375" style="713" customWidth="1"/>
    <col min="8964" max="8964" width="13.7109375" style="713" customWidth="1"/>
    <col min="8965" max="8965" width="13.140625" style="713" customWidth="1"/>
    <col min="8966" max="8966" width="0" style="713" hidden="1" customWidth="1"/>
    <col min="8967" max="8967" width="13" style="713" customWidth="1"/>
    <col min="8968" max="8968" width="13.42578125" style="713" customWidth="1"/>
    <col min="8969" max="8969" width="13.5703125" style="713" customWidth="1"/>
    <col min="8970" max="8970" width="14.140625" style="713" customWidth="1"/>
    <col min="8971" max="8971" width="12.42578125" style="713" customWidth="1"/>
    <col min="8972" max="8972" width="13.140625" style="713" customWidth="1"/>
    <col min="8973" max="8973" width="13.85546875" style="713" customWidth="1"/>
    <col min="8974" max="9213" width="72.28515625" style="713"/>
    <col min="9214" max="9214" width="5.140625" style="713" customWidth="1"/>
    <col min="9215" max="9215" width="10.42578125" style="713" customWidth="1"/>
    <col min="9216" max="9216" width="58" style="713" customWidth="1"/>
    <col min="9217" max="9217" width="10.7109375" style="713" customWidth="1"/>
    <col min="9218" max="9218" width="13.140625" style="713" customWidth="1"/>
    <col min="9219" max="9219" width="12.7109375" style="713" customWidth="1"/>
    <col min="9220" max="9220" width="13.7109375" style="713" customWidth="1"/>
    <col min="9221" max="9221" width="13.140625" style="713" customWidth="1"/>
    <col min="9222" max="9222" width="0" style="713" hidden="1" customWidth="1"/>
    <col min="9223" max="9223" width="13" style="713" customWidth="1"/>
    <col min="9224" max="9224" width="13.42578125" style="713" customWidth="1"/>
    <col min="9225" max="9225" width="13.5703125" style="713" customWidth="1"/>
    <col min="9226" max="9226" width="14.140625" style="713" customWidth="1"/>
    <col min="9227" max="9227" width="12.42578125" style="713" customWidth="1"/>
    <col min="9228" max="9228" width="13.140625" style="713" customWidth="1"/>
    <col min="9229" max="9229" width="13.85546875" style="713" customWidth="1"/>
    <col min="9230" max="9469" width="72.28515625" style="713"/>
    <col min="9470" max="9470" width="5.140625" style="713" customWidth="1"/>
    <col min="9471" max="9471" width="10.42578125" style="713" customWidth="1"/>
    <col min="9472" max="9472" width="58" style="713" customWidth="1"/>
    <col min="9473" max="9473" width="10.7109375" style="713" customWidth="1"/>
    <col min="9474" max="9474" width="13.140625" style="713" customWidth="1"/>
    <col min="9475" max="9475" width="12.7109375" style="713" customWidth="1"/>
    <col min="9476" max="9476" width="13.7109375" style="713" customWidth="1"/>
    <col min="9477" max="9477" width="13.140625" style="713" customWidth="1"/>
    <col min="9478" max="9478" width="0" style="713" hidden="1" customWidth="1"/>
    <col min="9479" max="9479" width="13" style="713" customWidth="1"/>
    <col min="9480" max="9480" width="13.42578125" style="713" customWidth="1"/>
    <col min="9481" max="9481" width="13.5703125" style="713" customWidth="1"/>
    <col min="9482" max="9482" width="14.140625" style="713" customWidth="1"/>
    <col min="9483" max="9483" width="12.42578125" style="713" customWidth="1"/>
    <col min="9484" max="9484" width="13.140625" style="713" customWidth="1"/>
    <col min="9485" max="9485" width="13.85546875" style="713" customWidth="1"/>
    <col min="9486" max="9725" width="72.28515625" style="713"/>
    <col min="9726" max="9726" width="5.140625" style="713" customWidth="1"/>
    <col min="9727" max="9727" width="10.42578125" style="713" customWidth="1"/>
    <col min="9728" max="9728" width="58" style="713" customWidth="1"/>
    <col min="9729" max="9729" width="10.7109375" style="713" customWidth="1"/>
    <col min="9730" max="9730" width="13.140625" style="713" customWidth="1"/>
    <col min="9731" max="9731" width="12.7109375" style="713" customWidth="1"/>
    <col min="9732" max="9732" width="13.7109375" style="713" customWidth="1"/>
    <col min="9733" max="9733" width="13.140625" style="713" customWidth="1"/>
    <col min="9734" max="9734" width="0" style="713" hidden="1" customWidth="1"/>
    <col min="9735" max="9735" width="13" style="713" customWidth="1"/>
    <col min="9736" max="9736" width="13.42578125" style="713" customWidth="1"/>
    <col min="9737" max="9737" width="13.5703125" style="713" customWidth="1"/>
    <col min="9738" max="9738" width="14.140625" style="713" customWidth="1"/>
    <col min="9739" max="9739" width="12.42578125" style="713" customWidth="1"/>
    <col min="9740" max="9740" width="13.140625" style="713" customWidth="1"/>
    <col min="9741" max="9741" width="13.85546875" style="713" customWidth="1"/>
    <col min="9742" max="9981" width="72.28515625" style="713"/>
    <col min="9982" max="9982" width="5.140625" style="713" customWidth="1"/>
    <col min="9983" max="9983" width="10.42578125" style="713" customWidth="1"/>
    <col min="9984" max="9984" width="58" style="713" customWidth="1"/>
    <col min="9985" max="9985" width="10.7109375" style="713" customWidth="1"/>
    <col min="9986" max="9986" width="13.140625" style="713" customWidth="1"/>
    <col min="9987" max="9987" width="12.7109375" style="713" customWidth="1"/>
    <col min="9988" max="9988" width="13.7109375" style="713" customWidth="1"/>
    <col min="9989" max="9989" width="13.140625" style="713" customWidth="1"/>
    <col min="9990" max="9990" width="0" style="713" hidden="1" customWidth="1"/>
    <col min="9991" max="9991" width="13" style="713" customWidth="1"/>
    <col min="9992" max="9992" width="13.42578125" style="713" customWidth="1"/>
    <col min="9993" max="9993" width="13.5703125" style="713" customWidth="1"/>
    <col min="9994" max="9994" width="14.140625" style="713" customWidth="1"/>
    <col min="9995" max="9995" width="12.42578125" style="713" customWidth="1"/>
    <col min="9996" max="9996" width="13.140625" style="713" customWidth="1"/>
    <col min="9997" max="9997" width="13.85546875" style="713" customWidth="1"/>
    <col min="9998" max="10237" width="72.28515625" style="713"/>
    <col min="10238" max="10238" width="5.140625" style="713" customWidth="1"/>
    <col min="10239" max="10239" width="10.42578125" style="713" customWidth="1"/>
    <col min="10240" max="10240" width="58" style="713" customWidth="1"/>
    <col min="10241" max="10241" width="10.7109375" style="713" customWidth="1"/>
    <col min="10242" max="10242" width="13.140625" style="713" customWidth="1"/>
    <col min="10243" max="10243" width="12.7109375" style="713" customWidth="1"/>
    <col min="10244" max="10244" width="13.7109375" style="713" customWidth="1"/>
    <col min="10245" max="10245" width="13.140625" style="713" customWidth="1"/>
    <col min="10246" max="10246" width="0" style="713" hidden="1" customWidth="1"/>
    <col min="10247" max="10247" width="13" style="713" customWidth="1"/>
    <col min="10248" max="10248" width="13.42578125" style="713" customWidth="1"/>
    <col min="10249" max="10249" width="13.5703125" style="713" customWidth="1"/>
    <col min="10250" max="10250" width="14.140625" style="713" customWidth="1"/>
    <col min="10251" max="10251" width="12.42578125" style="713" customWidth="1"/>
    <col min="10252" max="10252" width="13.140625" style="713" customWidth="1"/>
    <col min="10253" max="10253" width="13.85546875" style="713" customWidth="1"/>
    <col min="10254" max="10493" width="72.28515625" style="713"/>
    <col min="10494" max="10494" width="5.140625" style="713" customWidth="1"/>
    <col min="10495" max="10495" width="10.42578125" style="713" customWidth="1"/>
    <col min="10496" max="10496" width="58" style="713" customWidth="1"/>
    <col min="10497" max="10497" width="10.7109375" style="713" customWidth="1"/>
    <col min="10498" max="10498" width="13.140625" style="713" customWidth="1"/>
    <col min="10499" max="10499" width="12.7109375" style="713" customWidth="1"/>
    <col min="10500" max="10500" width="13.7109375" style="713" customWidth="1"/>
    <col min="10501" max="10501" width="13.140625" style="713" customWidth="1"/>
    <col min="10502" max="10502" width="0" style="713" hidden="1" customWidth="1"/>
    <col min="10503" max="10503" width="13" style="713" customWidth="1"/>
    <col min="10504" max="10504" width="13.42578125" style="713" customWidth="1"/>
    <col min="10505" max="10505" width="13.5703125" style="713" customWidth="1"/>
    <col min="10506" max="10506" width="14.140625" style="713" customWidth="1"/>
    <col min="10507" max="10507" width="12.42578125" style="713" customWidth="1"/>
    <col min="10508" max="10508" width="13.140625" style="713" customWidth="1"/>
    <col min="10509" max="10509" width="13.85546875" style="713" customWidth="1"/>
    <col min="10510" max="10749" width="72.28515625" style="713"/>
    <col min="10750" max="10750" width="5.140625" style="713" customWidth="1"/>
    <col min="10751" max="10751" width="10.42578125" style="713" customWidth="1"/>
    <col min="10752" max="10752" width="58" style="713" customWidth="1"/>
    <col min="10753" max="10753" width="10.7109375" style="713" customWidth="1"/>
    <col min="10754" max="10754" width="13.140625" style="713" customWidth="1"/>
    <col min="10755" max="10755" width="12.7109375" style="713" customWidth="1"/>
    <col min="10756" max="10756" width="13.7109375" style="713" customWidth="1"/>
    <col min="10757" max="10757" width="13.140625" style="713" customWidth="1"/>
    <col min="10758" max="10758" width="0" style="713" hidden="1" customWidth="1"/>
    <col min="10759" max="10759" width="13" style="713" customWidth="1"/>
    <col min="10760" max="10760" width="13.42578125" style="713" customWidth="1"/>
    <col min="10761" max="10761" width="13.5703125" style="713" customWidth="1"/>
    <col min="10762" max="10762" width="14.140625" style="713" customWidth="1"/>
    <col min="10763" max="10763" width="12.42578125" style="713" customWidth="1"/>
    <col min="10764" max="10764" width="13.140625" style="713" customWidth="1"/>
    <col min="10765" max="10765" width="13.85546875" style="713" customWidth="1"/>
    <col min="10766" max="11005" width="72.28515625" style="713"/>
    <col min="11006" max="11006" width="5.140625" style="713" customWidth="1"/>
    <col min="11007" max="11007" width="10.42578125" style="713" customWidth="1"/>
    <col min="11008" max="11008" width="58" style="713" customWidth="1"/>
    <col min="11009" max="11009" width="10.7109375" style="713" customWidth="1"/>
    <col min="11010" max="11010" width="13.140625" style="713" customWidth="1"/>
    <col min="11011" max="11011" width="12.7109375" style="713" customWidth="1"/>
    <col min="11012" max="11012" width="13.7109375" style="713" customWidth="1"/>
    <col min="11013" max="11013" width="13.140625" style="713" customWidth="1"/>
    <col min="11014" max="11014" width="0" style="713" hidden="1" customWidth="1"/>
    <col min="11015" max="11015" width="13" style="713" customWidth="1"/>
    <col min="11016" max="11016" width="13.42578125" style="713" customWidth="1"/>
    <col min="11017" max="11017" width="13.5703125" style="713" customWidth="1"/>
    <col min="11018" max="11018" width="14.140625" style="713" customWidth="1"/>
    <col min="11019" max="11019" width="12.42578125" style="713" customWidth="1"/>
    <col min="11020" max="11020" width="13.140625" style="713" customWidth="1"/>
    <col min="11021" max="11021" width="13.85546875" style="713" customWidth="1"/>
    <col min="11022" max="11261" width="72.28515625" style="713"/>
    <col min="11262" max="11262" width="5.140625" style="713" customWidth="1"/>
    <col min="11263" max="11263" width="10.42578125" style="713" customWidth="1"/>
    <col min="11264" max="11264" width="58" style="713" customWidth="1"/>
    <col min="11265" max="11265" width="10.7109375" style="713" customWidth="1"/>
    <col min="11266" max="11266" width="13.140625" style="713" customWidth="1"/>
    <col min="11267" max="11267" width="12.7109375" style="713" customWidth="1"/>
    <col min="11268" max="11268" width="13.7109375" style="713" customWidth="1"/>
    <col min="11269" max="11269" width="13.140625" style="713" customWidth="1"/>
    <col min="11270" max="11270" width="0" style="713" hidden="1" customWidth="1"/>
    <col min="11271" max="11271" width="13" style="713" customWidth="1"/>
    <col min="11272" max="11272" width="13.42578125" style="713" customWidth="1"/>
    <col min="11273" max="11273" width="13.5703125" style="713" customWidth="1"/>
    <col min="11274" max="11274" width="14.140625" style="713" customWidth="1"/>
    <col min="11275" max="11275" width="12.42578125" style="713" customWidth="1"/>
    <col min="11276" max="11276" width="13.140625" style="713" customWidth="1"/>
    <col min="11277" max="11277" width="13.85546875" style="713" customWidth="1"/>
    <col min="11278" max="11517" width="72.28515625" style="713"/>
    <col min="11518" max="11518" width="5.140625" style="713" customWidth="1"/>
    <col min="11519" max="11519" width="10.42578125" style="713" customWidth="1"/>
    <col min="11520" max="11520" width="58" style="713" customWidth="1"/>
    <col min="11521" max="11521" width="10.7109375" style="713" customWidth="1"/>
    <col min="11522" max="11522" width="13.140625" style="713" customWidth="1"/>
    <col min="11523" max="11523" width="12.7109375" style="713" customWidth="1"/>
    <col min="11524" max="11524" width="13.7109375" style="713" customWidth="1"/>
    <col min="11525" max="11525" width="13.140625" style="713" customWidth="1"/>
    <col min="11526" max="11526" width="0" style="713" hidden="1" customWidth="1"/>
    <col min="11527" max="11527" width="13" style="713" customWidth="1"/>
    <col min="11528" max="11528" width="13.42578125" style="713" customWidth="1"/>
    <col min="11529" max="11529" width="13.5703125" style="713" customWidth="1"/>
    <col min="11530" max="11530" width="14.140625" style="713" customWidth="1"/>
    <col min="11531" max="11531" width="12.42578125" style="713" customWidth="1"/>
    <col min="11532" max="11532" width="13.140625" style="713" customWidth="1"/>
    <col min="11533" max="11533" width="13.85546875" style="713" customWidth="1"/>
    <col min="11534" max="11773" width="72.28515625" style="713"/>
    <col min="11774" max="11774" width="5.140625" style="713" customWidth="1"/>
    <col min="11775" max="11775" width="10.42578125" style="713" customWidth="1"/>
    <col min="11776" max="11776" width="58" style="713" customWidth="1"/>
    <col min="11777" max="11777" width="10.7109375" style="713" customWidth="1"/>
    <col min="11778" max="11778" width="13.140625" style="713" customWidth="1"/>
    <col min="11779" max="11779" width="12.7109375" style="713" customWidth="1"/>
    <col min="11780" max="11780" width="13.7109375" style="713" customWidth="1"/>
    <col min="11781" max="11781" width="13.140625" style="713" customWidth="1"/>
    <col min="11782" max="11782" width="0" style="713" hidden="1" customWidth="1"/>
    <col min="11783" max="11783" width="13" style="713" customWidth="1"/>
    <col min="11784" max="11784" width="13.42578125" style="713" customWidth="1"/>
    <col min="11785" max="11785" width="13.5703125" style="713" customWidth="1"/>
    <col min="11786" max="11786" width="14.140625" style="713" customWidth="1"/>
    <col min="11787" max="11787" width="12.42578125" style="713" customWidth="1"/>
    <col min="11788" max="11788" width="13.140625" style="713" customWidth="1"/>
    <col min="11789" max="11789" width="13.85546875" style="713" customWidth="1"/>
    <col min="11790" max="12029" width="72.28515625" style="713"/>
    <col min="12030" max="12030" width="5.140625" style="713" customWidth="1"/>
    <col min="12031" max="12031" width="10.42578125" style="713" customWidth="1"/>
    <col min="12032" max="12032" width="58" style="713" customWidth="1"/>
    <col min="12033" max="12033" width="10.7109375" style="713" customWidth="1"/>
    <col min="12034" max="12034" width="13.140625" style="713" customWidth="1"/>
    <col min="12035" max="12035" width="12.7109375" style="713" customWidth="1"/>
    <col min="12036" max="12036" width="13.7109375" style="713" customWidth="1"/>
    <col min="12037" max="12037" width="13.140625" style="713" customWidth="1"/>
    <col min="12038" max="12038" width="0" style="713" hidden="1" customWidth="1"/>
    <col min="12039" max="12039" width="13" style="713" customWidth="1"/>
    <col min="12040" max="12040" width="13.42578125" style="713" customWidth="1"/>
    <col min="12041" max="12041" width="13.5703125" style="713" customWidth="1"/>
    <col min="12042" max="12042" width="14.140625" style="713" customWidth="1"/>
    <col min="12043" max="12043" width="12.42578125" style="713" customWidth="1"/>
    <col min="12044" max="12044" width="13.140625" style="713" customWidth="1"/>
    <col min="12045" max="12045" width="13.85546875" style="713" customWidth="1"/>
    <col min="12046" max="12285" width="72.28515625" style="713"/>
    <col min="12286" max="12286" width="5.140625" style="713" customWidth="1"/>
    <col min="12287" max="12287" width="10.42578125" style="713" customWidth="1"/>
    <col min="12288" max="12288" width="58" style="713" customWidth="1"/>
    <col min="12289" max="12289" width="10.7109375" style="713" customWidth="1"/>
    <col min="12290" max="12290" width="13.140625" style="713" customWidth="1"/>
    <col min="12291" max="12291" width="12.7109375" style="713" customWidth="1"/>
    <col min="12292" max="12292" width="13.7109375" style="713" customWidth="1"/>
    <col min="12293" max="12293" width="13.140625" style="713" customWidth="1"/>
    <col min="12294" max="12294" width="0" style="713" hidden="1" customWidth="1"/>
    <col min="12295" max="12295" width="13" style="713" customWidth="1"/>
    <col min="12296" max="12296" width="13.42578125" style="713" customWidth="1"/>
    <col min="12297" max="12297" width="13.5703125" style="713" customWidth="1"/>
    <col min="12298" max="12298" width="14.140625" style="713" customWidth="1"/>
    <col min="12299" max="12299" width="12.42578125" style="713" customWidth="1"/>
    <col min="12300" max="12300" width="13.140625" style="713" customWidth="1"/>
    <col min="12301" max="12301" width="13.85546875" style="713" customWidth="1"/>
    <col min="12302" max="12541" width="72.28515625" style="713"/>
    <col min="12542" max="12542" width="5.140625" style="713" customWidth="1"/>
    <col min="12543" max="12543" width="10.42578125" style="713" customWidth="1"/>
    <col min="12544" max="12544" width="58" style="713" customWidth="1"/>
    <col min="12545" max="12545" width="10.7109375" style="713" customWidth="1"/>
    <col min="12546" max="12546" width="13.140625" style="713" customWidth="1"/>
    <col min="12547" max="12547" width="12.7109375" style="713" customWidth="1"/>
    <col min="12548" max="12548" width="13.7109375" style="713" customWidth="1"/>
    <col min="12549" max="12549" width="13.140625" style="713" customWidth="1"/>
    <col min="12550" max="12550" width="0" style="713" hidden="1" customWidth="1"/>
    <col min="12551" max="12551" width="13" style="713" customWidth="1"/>
    <col min="12552" max="12552" width="13.42578125" style="713" customWidth="1"/>
    <col min="12553" max="12553" width="13.5703125" style="713" customWidth="1"/>
    <col min="12554" max="12554" width="14.140625" style="713" customWidth="1"/>
    <col min="12555" max="12555" width="12.42578125" style="713" customWidth="1"/>
    <col min="12556" max="12556" width="13.140625" style="713" customWidth="1"/>
    <col min="12557" max="12557" width="13.85546875" style="713" customWidth="1"/>
    <col min="12558" max="12797" width="72.28515625" style="713"/>
    <col min="12798" max="12798" width="5.140625" style="713" customWidth="1"/>
    <col min="12799" max="12799" width="10.42578125" style="713" customWidth="1"/>
    <col min="12800" max="12800" width="58" style="713" customWidth="1"/>
    <col min="12801" max="12801" width="10.7109375" style="713" customWidth="1"/>
    <col min="12802" max="12802" width="13.140625" style="713" customWidth="1"/>
    <col min="12803" max="12803" width="12.7109375" style="713" customWidth="1"/>
    <col min="12804" max="12804" width="13.7109375" style="713" customWidth="1"/>
    <col min="12805" max="12805" width="13.140625" style="713" customWidth="1"/>
    <col min="12806" max="12806" width="0" style="713" hidden="1" customWidth="1"/>
    <col min="12807" max="12807" width="13" style="713" customWidth="1"/>
    <col min="12808" max="12808" width="13.42578125" style="713" customWidth="1"/>
    <col min="12809" max="12809" width="13.5703125" style="713" customWidth="1"/>
    <col min="12810" max="12810" width="14.140625" style="713" customWidth="1"/>
    <col min="12811" max="12811" width="12.42578125" style="713" customWidth="1"/>
    <col min="12812" max="12812" width="13.140625" style="713" customWidth="1"/>
    <col min="12813" max="12813" width="13.85546875" style="713" customWidth="1"/>
    <col min="12814" max="13053" width="72.28515625" style="713"/>
    <col min="13054" max="13054" width="5.140625" style="713" customWidth="1"/>
    <col min="13055" max="13055" width="10.42578125" style="713" customWidth="1"/>
    <col min="13056" max="13056" width="58" style="713" customWidth="1"/>
    <col min="13057" max="13057" width="10.7109375" style="713" customWidth="1"/>
    <col min="13058" max="13058" width="13.140625" style="713" customWidth="1"/>
    <col min="13059" max="13059" width="12.7109375" style="713" customWidth="1"/>
    <col min="13060" max="13060" width="13.7109375" style="713" customWidth="1"/>
    <col min="13061" max="13061" width="13.140625" style="713" customWidth="1"/>
    <col min="13062" max="13062" width="0" style="713" hidden="1" customWidth="1"/>
    <col min="13063" max="13063" width="13" style="713" customWidth="1"/>
    <col min="13064" max="13064" width="13.42578125" style="713" customWidth="1"/>
    <col min="13065" max="13065" width="13.5703125" style="713" customWidth="1"/>
    <col min="13066" max="13066" width="14.140625" style="713" customWidth="1"/>
    <col min="13067" max="13067" width="12.42578125" style="713" customWidth="1"/>
    <col min="13068" max="13068" width="13.140625" style="713" customWidth="1"/>
    <col min="13069" max="13069" width="13.85546875" style="713" customWidth="1"/>
    <col min="13070" max="13309" width="72.28515625" style="713"/>
    <col min="13310" max="13310" width="5.140625" style="713" customWidth="1"/>
    <col min="13311" max="13311" width="10.42578125" style="713" customWidth="1"/>
    <col min="13312" max="13312" width="58" style="713" customWidth="1"/>
    <col min="13313" max="13313" width="10.7109375" style="713" customWidth="1"/>
    <col min="13314" max="13314" width="13.140625" style="713" customWidth="1"/>
    <col min="13315" max="13315" width="12.7109375" style="713" customWidth="1"/>
    <col min="13316" max="13316" width="13.7109375" style="713" customWidth="1"/>
    <col min="13317" max="13317" width="13.140625" style="713" customWidth="1"/>
    <col min="13318" max="13318" width="0" style="713" hidden="1" customWidth="1"/>
    <col min="13319" max="13319" width="13" style="713" customWidth="1"/>
    <col min="13320" max="13320" width="13.42578125" style="713" customWidth="1"/>
    <col min="13321" max="13321" width="13.5703125" style="713" customWidth="1"/>
    <col min="13322" max="13322" width="14.140625" style="713" customWidth="1"/>
    <col min="13323" max="13323" width="12.42578125" style="713" customWidth="1"/>
    <col min="13324" max="13324" width="13.140625" style="713" customWidth="1"/>
    <col min="13325" max="13325" width="13.85546875" style="713" customWidth="1"/>
    <col min="13326" max="13565" width="72.28515625" style="713"/>
    <col min="13566" max="13566" width="5.140625" style="713" customWidth="1"/>
    <col min="13567" max="13567" width="10.42578125" style="713" customWidth="1"/>
    <col min="13568" max="13568" width="58" style="713" customWidth="1"/>
    <col min="13569" max="13569" width="10.7109375" style="713" customWidth="1"/>
    <col min="13570" max="13570" width="13.140625" style="713" customWidth="1"/>
    <col min="13571" max="13571" width="12.7109375" style="713" customWidth="1"/>
    <col min="13572" max="13572" width="13.7109375" style="713" customWidth="1"/>
    <col min="13573" max="13573" width="13.140625" style="713" customWidth="1"/>
    <col min="13574" max="13574" width="0" style="713" hidden="1" customWidth="1"/>
    <col min="13575" max="13575" width="13" style="713" customWidth="1"/>
    <col min="13576" max="13576" width="13.42578125" style="713" customWidth="1"/>
    <col min="13577" max="13577" width="13.5703125" style="713" customWidth="1"/>
    <col min="13578" max="13578" width="14.140625" style="713" customWidth="1"/>
    <col min="13579" max="13579" width="12.42578125" style="713" customWidth="1"/>
    <col min="13580" max="13580" width="13.140625" style="713" customWidth="1"/>
    <col min="13581" max="13581" width="13.85546875" style="713" customWidth="1"/>
    <col min="13582" max="13821" width="72.28515625" style="713"/>
    <col min="13822" max="13822" width="5.140625" style="713" customWidth="1"/>
    <col min="13823" max="13823" width="10.42578125" style="713" customWidth="1"/>
    <col min="13824" max="13824" width="58" style="713" customWidth="1"/>
    <col min="13825" max="13825" width="10.7109375" style="713" customWidth="1"/>
    <col min="13826" max="13826" width="13.140625" style="713" customWidth="1"/>
    <col min="13827" max="13827" width="12.7109375" style="713" customWidth="1"/>
    <col min="13828" max="13828" width="13.7109375" style="713" customWidth="1"/>
    <col min="13829" max="13829" width="13.140625" style="713" customWidth="1"/>
    <col min="13830" max="13830" width="0" style="713" hidden="1" customWidth="1"/>
    <col min="13831" max="13831" width="13" style="713" customWidth="1"/>
    <col min="13832" max="13832" width="13.42578125" style="713" customWidth="1"/>
    <col min="13833" max="13833" width="13.5703125" style="713" customWidth="1"/>
    <col min="13834" max="13834" width="14.140625" style="713" customWidth="1"/>
    <col min="13835" max="13835" width="12.42578125" style="713" customWidth="1"/>
    <col min="13836" max="13836" width="13.140625" style="713" customWidth="1"/>
    <col min="13837" max="13837" width="13.85546875" style="713" customWidth="1"/>
    <col min="13838" max="14077" width="72.28515625" style="713"/>
    <col min="14078" max="14078" width="5.140625" style="713" customWidth="1"/>
    <col min="14079" max="14079" width="10.42578125" style="713" customWidth="1"/>
    <col min="14080" max="14080" width="58" style="713" customWidth="1"/>
    <col min="14081" max="14081" width="10.7109375" style="713" customWidth="1"/>
    <col min="14082" max="14082" width="13.140625" style="713" customWidth="1"/>
    <col min="14083" max="14083" width="12.7109375" style="713" customWidth="1"/>
    <col min="14084" max="14084" width="13.7109375" style="713" customWidth="1"/>
    <col min="14085" max="14085" width="13.140625" style="713" customWidth="1"/>
    <col min="14086" max="14086" width="0" style="713" hidden="1" customWidth="1"/>
    <col min="14087" max="14087" width="13" style="713" customWidth="1"/>
    <col min="14088" max="14088" width="13.42578125" style="713" customWidth="1"/>
    <col min="14089" max="14089" width="13.5703125" style="713" customWidth="1"/>
    <col min="14090" max="14090" width="14.140625" style="713" customWidth="1"/>
    <col min="14091" max="14091" width="12.42578125" style="713" customWidth="1"/>
    <col min="14092" max="14092" width="13.140625" style="713" customWidth="1"/>
    <col min="14093" max="14093" width="13.85546875" style="713" customWidth="1"/>
    <col min="14094" max="14333" width="72.28515625" style="713"/>
    <col min="14334" max="14334" width="5.140625" style="713" customWidth="1"/>
    <col min="14335" max="14335" width="10.42578125" style="713" customWidth="1"/>
    <col min="14336" max="14336" width="58" style="713" customWidth="1"/>
    <col min="14337" max="14337" width="10.7109375" style="713" customWidth="1"/>
    <col min="14338" max="14338" width="13.140625" style="713" customWidth="1"/>
    <col min="14339" max="14339" width="12.7109375" style="713" customWidth="1"/>
    <col min="14340" max="14340" width="13.7109375" style="713" customWidth="1"/>
    <col min="14341" max="14341" width="13.140625" style="713" customWidth="1"/>
    <col min="14342" max="14342" width="0" style="713" hidden="1" customWidth="1"/>
    <col min="14343" max="14343" width="13" style="713" customWidth="1"/>
    <col min="14344" max="14344" width="13.42578125" style="713" customWidth="1"/>
    <col min="14345" max="14345" width="13.5703125" style="713" customWidth="1"/>
    <col min="14346" max="14346" width="14.140625" style="713" customWidth="1"/>
    <col min="14347" max="14347" width="12.42578125" style="713" customWidth="1"/>
    <col min="14348" max="14348" width="13.140625" style="713" customWidth="1"/>
    <col min="14349" max="14349" width="13.85546875" style="713" customWidth="1"/>
    <col min="14350" max="14589" width="72.28515625" style="713"/>
    <col min="14590" max="14590" width="5.140625" style="713" customWidth="1"/>
    <col min="14591" max="14591" width="10.42578125" style="713" customWidth="1"/>
    <col min="14592" max="14592" width="58" style="713" customWidth="1"/>
    <col min="14593" max="14593" width="10.7109375" style="713" customWidth="1"/>
    <col min="14594" max="14594" width="13.140625" style="713" customWidth="1"/>
    <col min="14595" max="14595" width="12.7109375" style="713" customWidth="1"/>
    <col min="14596" max="14596" width="13.7109375" style="713" customWidth="1"/>
    <col min="14597" max="14597" width="13.140625" style="713" customWidth="1"/>
    <col min="14598" max="14598" width="0" style="713" hidden="1" customWidth="1"/>
    <col min="14599" max="14599" width="13" style="713" customWidth="1"/>
    <col min="14600" max="14600" width="13.42578125" style="713" customWidth="1"/>
    <col min="14601" max="14601" width="13.5703125" style="713" customWidth="1"/>
    <col min="14602" max="14602" width="14.140625" style="713" customWidth="1"/>
    <col min="14603" max="14603" width="12.42578125" style="713" customWidth="1"/>
    <col min="14604" max="14604" width="13.140625" style="713" customWidth="1"/>
    <col min="14605" max="14605" width="13.85546875" style="713" customWidth="1"/>
    <col min="14606" max="14845" width="72.28515625" style="713"/>
    <col min="14846" max="14846" width="5.140625" style="713" customWidth="1"/>
    <col min="14847" max="14847" width="10.42578125" style="713" customWidth="1"/>
    <col min="14848" max="14848" width="58" style="713" customWidth="1"/>
    <col min="14849" max="14849" width="10.7109375" style="713" customWidth="1"/>
    <col min="14850" max="14850" width="13.140625" style="713" customWidth="1"/>
    <col min="14851" max="14851" width="12.7109375" style="713" customWidth="1"/>
    <col min="14852" max="14852" width="13.7109375" style="713" customWidth="1"/>
    <col min="14853" max="14853" width="13.140625" style="713" customWidth="1"/>
    <col min="14854" max="14854" width="0" style="713" hidden="1" customWidth="1"/>
    <col min="14855" max="14855" width="13" style="713" customWidth="1"/>
    <col min="14856" max="14856" width="13.42578125" style="713" customWidth="1"/>
    <col min="14857" max="14857" width="13.5703125" style="713" customWidth="1"/>
    <col min="14858" max="14858" width="14.140625" style="713" customWidth="1"/>
    <col min="14859" max="14859" width="12.42578125" style="713" customWidth="1"/>
    <col min="14860" max="14860" width="13.140625" style="713" customWidth="1"/>
    <col min="14861" max="14861" width="13.85546875" style="713" customWidth="1"/>
    <col min="14862" max="15101" width="72.28515625" style="713"/>
    <col min="15102" max="15102" width="5.140625" style="713" customWidth="1"/>
    <col min="15103" max="15103" width="10.42578125" style="713" customWidth="1"/>
    <col min="15104" max="15104" width="58" style="713" customWidth="1"/>
    <col min="15105" max="15105" width="10.7109375" style="713" customWidth="1"/>
    <col min="15106" max="15106" width="13.140625" style="713" customWidth="1"/>
    <col min="15107" max="15107" width="12.7109375" style="713" customWidth="1"/>
    <col min="15108" max="15108" width="13.7109375" style="713" customWidth="1"/>
    <col min="15109" max="15109" width="13.140625" style="713" customWidth="1"/>
    <col min="15110" max="15110" width="0" style="713" hidden="1" customWidth="1"/>
    <col min="15111" max="15111" width="13" style="713" customWidth="1"/>
    <col min="15112" max="15112" width="13.42578125" style="713" customWidth="1"/>
    <col min="15113" max="15113" width="13.5703125" style="713" customWidth="1"/>
    <col min="15114" max="15114" width="14.140625" style="713" customWidth="1"/>
    <col min="15115" max="15115" width="12.42578125" style="713" customWidth="1"/>
    <col min="15116" max="15116" width="13.140625" style="713" customWidth="1"/>
    <col min="15117" max="15117" width="13.85546875" style="713" customWidth="1"/>
    <col min="15118" max="15357" width="72.28515625" style="713"/>
    <col min="15358" max="15358" width="5.140625" style="713" customWidth="1"/>
    <col min="15359" max="15359" width="10.42578125" style="713" customWidth="1"/>
    <col min="15360" max="15360" width="58" style="713" customWidth="1"/>
    <col min="15361" max="15361" width="10.7109375" style="713" customWidth="1"/>
    <col min="15362" max="15362" width="13.140625" style="713" customWidth="1"/>
    <col min="15363" max="15363" width="12.7109375" style="713" customWidth="1"/>
    <col min="15364" max="15364" width="13.7109375" style="713" customWidth="1"/>
    <col min="15365" max="15365" width="13.140625" style="713" customWidth="1"/>
    <col min="15366" max="15366" width="0" style="713" hidden="1" customWidth="1"/>
    <col min="15367" max="15367" width="13" style="713" customWidth="1"/>
    <col min="15368" max="15368" width="13.42578125" style="713" customWidth="1"/>
    <col min="15369" max="15369" width="13.5703125" style="713" customWidth="1"/>
    <col min="15370" max="15370" width="14.140625" style="713" customWidth="1"/>
    <col min="15371" max="15371" width="12.42578125" style="713" customWidth="1"/>
    <col min="15372" max="15372" width="13.140625" style="713" customWidth="1"/>
    <col min="15373" max="15373" width="13.85546875" style="713" customWidth="1"/>
    <col min="15374" max="15613" width="72.28515625" style="713"/>
    <col min="15614" max="15614" width="5.140625" style="713" customWidth="1"/>
    <col min="15615" max="15615" width="10.42578125" style="713" customWidth="1"/>
    <col min="15616" max="15616" width="58" style="713" customWidth="1"/>
    <col min="15617" max="15617" width="10.7109375" style="713" customWidth="1"/>
    <col min="15618" max="15618" width="13.140625" style="713" customWidth="1"/>
    <col min="15619" max="15619" width="12.7109375" style="713" customWidth="1"/>
    <col min="15620" max="15620" width="13.7109375" style="713" customWidth="1"/>
    <col min="15621" max="15621" width="13.140625" style="713" customWidth="1"/>
    <col min="15622" max="15622" width="0" style="713" hidden="1" customWidth="1"/>
    <col min="15623" max="15623" width="13" style="713" customWidth="1"/>
    <col min="15624" max="15624" width="13.42578125" style="713" customWidth="1"/>
    <col min="15625" max="15625" width="13.5703125" style="713" customWidth="1"/>
    <col min="15626" max="15626" width="14.140625" style="713" customWidth="1"/>
    <col min="15627" max="15627" width="12.42578125" style="713" customWidth="1"/>
    <col min="15628" max="15628" width="13.140625" style="713" customWidth="1"/>
    <col min="15629" max="15629" width="13.85546875" style="713" customWidth="1"/>
    <col min="15630" max="15869" width="72.28515625" style="713"/>
    <col min="15870" max="15870" width="5.140625" style="713" customWidth="1"/>
    <col min="15871" max="15871" width="10.42578125" style="713" customWidth="1"/>
    <col min="15872" max="15872" width="58" style="713" customWidth="1"/>
    <col min="15873" max="15873" width="10.7109375" style="713" customWidth="1"/>
    <col min="15874" max="15874" width="13.140625" style="713" customWidth="1"/>
    <col min="15875" max="15875" width="12.7109375" style="713" customWidth="1"/>
    <col min="15876" max="15876" width="13.7109375" style="713" customWidth="1"/>
    <col min="15877" max="15877" width="13.140625" style="713" customWidth="1"/>
    <col min="15878" max="15878" width="0" style="713" hidden="1" customWidth="1"/>
    <col min="15879" max="15879" width="13" style="713" customWidth="1"/>
    <col min="15880" max="15880" width="13.42578125" style="713" customWidth="1"/>
    <col min="15881" max="15881" width="13.5703125" style="713" customWidth="1"/>
    <col min="15882" max="15882" width="14.140625" style="713" customWidth="1"/>
    <col min="15883" max="15883" width="12.42578125" style="713" customWidth="1"/>
    <col min="15884" max="15884" width="13.140625" style="713" customWidth="1"/>
    <col min="15885" max="15885" width="13.85546875" style="713" customWidth="1"/>
    <col min="15886" max="16125" width="72.28515625" style="713"/>
    <col min="16126" max="16126" width="5.140625" style="713" customWidth="1"/>
    <col min="16127" max="16127" width="10.42578125" style="713" customWidth="1"/>
    <col min="16128" max="16128" width="58" style="713" customWidth="1"/>
    <col min="16129" max="16129" width="10.7109375" style="713" customWidth="1"/>
    <col min="16130" max="16130" width="13.140625" style="713" customWidth="1"/>
    <col min="16131" max="16131" width="12.7109375" style="713" customWidth="1"/>
    <col min="16132" max="16132" width="13.7109375" style="713" customWidth="1"/>
    <col min="16133" max="16133" width="13.140625" style="713" customWidth="1"/>
    <col min="16134" max="16134" width="0" style="713" hidden="1" customWidth="1"/>
    <col min="16135" max="16135" width="13" style="713" customWidth="1"/>
    <col min="16136" max="16136" width="13.42578125" style="713" customWidth="1"/>
    <col min="16137" max="16137" width="13.5703125" style="713" customWidth="1"/>
    <col min="16138" max="16138" width="14.140625" style="713" customWidth="1"/>
    <col min="16139" max="16139" width="12.42578125" style="713" customWidth="1"/>
    <col min="16140" max="16140" width="13.140625" style="713" customWidth="1"/>
    <col min="16141" max="16141" width="13.85546875" style="713" customWidth="1"/>
    <col min="16142" max="16384" width="72.28515625" style="713"/>
  </cols>
  <sheetData>
    <row r="1" spans="1:18" ht="21" customHeight="1" x14ac:dyDescent="0.25">
      <c r="A1" s="2053" t="s">
        <v>641</v>
      </c>
      <c r="B1" s="2054"/>
      <c r="C1" s="2054"/>
      <c r="D1" s="2054"/>
      <c r="E1" s="2054"/>
      <c r="F1" s="2054"/>
      <c r="G1" s="2054"/>
      <c r="H1" s="2054"/>
      <c r="I1" s="2054"/>
      <c r="J1" s="2054"/>
      <c r="K1" s="2054"/>
      <c r="L1" s="2055"/>
      <c r="M1" s="712"/>
    </row>
    <row r="2" spans="1:18" ht="21" customHeight="1" x14ac:dyDescent="0.25">
      <c r="A2" s="2053" t="s">
        <v>642</v>
      </c>
      <c r="B2" s="2054"/>
      <c r="C2" s="2054"/>
      <c r="D2" s="2054"/>
      <c r="E2" s="2054"/>
      <c r="F2" s="2054"/>
      <c r="G2" s="2054"/>
      <c r="H2" s="2054"/>
      <c r="I2" s="2054"/>
      <c r="J2" s="2054"/>
      <c r="K2" s="2054"/>
      <c r="L2" s="2055"/>
      <c r="M2" s="712"/>
    </row>
    <row r="3" spans="1:18" ht="16.5" customHeight="1" x14ac:dyDescent="0.25">
      <c r="A3" s="2056" t="s">
        <v>703</v>
      </c>
      <c r="B3" s="2057"/>
      <c r="C3" s="2057"/>
      <c r="D3" s="2057"/>
      <c r="E3" s="2057"/>
      <c r="F3" s="2057"/>
      <c r="G3" s="2057"/>
      <c r="H3" s="2057"/>
      <c r="I3" s="2057"/>
      <c r="J3" s="2057"/>
      <c r="K3" s="2057"/>
      <c r="L3" s="2058"/>
      <c r="M3" s="714"/>
    </row>
    <row r="4" spans="1:18" ht="19.5" customHeight="1" x14ac:dyDescent="0.25">
      <c r="A4" s="2056" t="s">
        <v>643</v>
      </c>
      <c r="B4" s="2057"/>
      <c r="C4" s="2057"/>
      <c r="D4" s="2057"/>
      <c r="E4" s="2057"/>
      <c r="F4" s="2057"/>
      <c r="G4" s="2057"/>
      <c r="H4" s="2057"/>
      <c r="I4" s="2057"/>
      <c r="J4" s="2057"/>
      <c r="K4" s="2057"/>
      <c r="L4" s="2058"/>
      <c r="M4" s="715"/>
    </row>
    <row r="5" spans="1:18" ht="27.75" customHeight="1" x14ac:dyDescent="0.25">
      <c r="A5" s="2059" t="s">
        <v>681</v>
      </c>
      <c r="B5" s="2061" t="s">
        <v>644</v>
      </c>
      <c r="C5" s="2062"/>
      <c r="D5" s="2049" t="s">
        <v>645</v>
      </c>
      <c r="E5" s="2049" t="s">
        <v>646</v>
      </c>
      <c r="F5" s="716" t="s">
        <v>647</v>
      </c>
      <c r="G5" s="2065" t="s">
        <v>648</v>
      </c>
      <c r="H5" s="2066"/>
      <c r="I5" s="709" t="s">
        <v>2</v>
      </c>
      <c r="J5" s="2067" t="s">
        <v>649</v>
      </c>
      <c r="K5" s="2066"/>
      <c r="L5" s="2049" t="s">
        <v>646</v>
      </c>
      <c r="M5" s="717"/>
    </row>
    <row r="6" spans="1:18" ht="43.5" customHeight="1" x14ac:dyDescent="0.25">
      <c r="A6" s="2060"/>
      <c r="B6" s="2063"/>
      <c r="C6" s="2064"/>
      <c r="D6" s="2050"/>
      <c r="E6" s="2050"/>
      <c r="F6" s="718" t="s">
        <v>650</v>
      </c>
      <c r="G6" s="719" t="s">
        <v>651</v>
      </c>
      <c r="H6" s="719" t="s">
        <v>652</v>
      </c>
      <c r="I6" s="709"/>
      <c r="J6" s="720" t="s">
        <v>653</v>
      </c>
      <c r="K6" s="720" t="s">
        <v>654</v>
      </c>
      <c r="L6" s="2050"/>
      <c r="M6" s="843" t="s">
        <v>655</v>
      </c>
      <c r="N6" s="843" t="s">
        <v>656</v>
      </c>
    </row>
    <row r="7" spans="1:18" ht="31.5" customHeight="1" x14ac:dyDescent="0.25">
      <c r="A7" s="738">
        <v>1</v>
      </c>
      <c r="B7" s="721" t="s">
        <v>10</v>
      </c>
      <c r="C7" s="711" t="s">
        <v>11</v>
      </c>
      <c r="D7" s="744">
        <v>2225</v>
      </c>
      <c r="E7" s="739">
        <v>800</v>
      </c>
      <c r="F7" s="740">
        <v>123000</v>
      </c>
      <c r="G7" s="741">
        <f>F7*40/100</f>
        <v>49200</v>
      </c>
      <c r="H7" s="742">
        <f>E7*40/100</f>
        <v>320</v>
      </c>
      <c r="I7" s="739">
        <v>368</v>
      </c>
      <c r="J7" s="743">
        <f>M7*0.4</f>
        <v>311.45900000000012</v>
      </c>
      <c r="K7" s="740">
        <f>N7*0.4</f>
        <v>56015.600000000006</v>
      </c>
      <c r="L7" s="739">
        <f>E7</f>
        <v>800</v>
      </c>
      <c r="M7" s="739">
        <f>'P1617'!F33</f>
        <v>778.64750000000026</v>
      </c>
      <c r="N7" s="710">
        <f>'P1617'!H33</f>
        <v>140039</v>
      </c>
      <c r="R7" s="722">
        <f>'[1]pwk MAR-14'!$HM$6</f>
        <v>1300</v>
      </c>
    </row>
    <row r="8" spans="1:18" ht="21" customHeight="1" x14ac:dyDescent="0.25">
      <c r="A8" s="738">
        <v>2</v>
      </c>
      <c r="B8" s="721" t="s">
        <v>12</v>
      </c>
      <c r="C8" s="723" t="s">
        <v>13</v>
      </c>
      <c r="D8" s="744">
        <v>2225</v>
      </c>
      <c r="E8" s="739">
        <v>45</v>
      </c>
      <c r="F8" s="740">
        <v>200</v>
      </c>
      <c r="G8" s="741">
        <f t="shared" ref="G8:G51" si="0">F8*40/100</f>
        <v>80</v>
      </c>
      <c r="H8" s="742">
        <f t="shared" ref="H8:H51" si="1">E8*40/100</f>
        <v>18</v>
      </c>
      <c r="I8" s="739">
        <v>2.4</v>
      </c>
      <c r="J8" s="743">
        <f>M8*0.4</f>
        <v>14.760000000000003</v>
      </c>
      <c r="K8" s="740">
        <f t="shared" ref="K8:K51" si="2">N8*0.4</f>
        <v>54.400000000000006</v>
      </c>
      <c r="L8" s="739">
        <f t="shared" ref="L8:L51" si="3">E8</f>
        <v>45</v>
      </c>
      <c r="M8" s="739">
        <f>'P1617'!F34</f>
        <v>36.900000000000006</v>
      </c>
      <c r="N8" s="758">
        <f>'P1617'!H34</f>
        <v>136</v>
      </c>
    </row>
    <row r="9" spans="1:18" ht="46.5" customHeight="1" x14ac:dyDescent="0.25">
      <c r="A9" s="738">
        <v>3</v>
      </c>
      <c r="B9" s="695" t="s">
        <v>14</v>
      </c>
      <c r="C9" s="724" t="s">
        <v>15</v>
      </c>
      <c r="D9" s="744">
        <v>2225</v>
      </c>
      <c r="E9" s="739">
        <v>4</v>
      </c>
      <c r="F9" s="740">
        <v>8</v>
      </c>
      <c r="G9" s="741">
        <f t="shared" si="0"/>
        <v>3.2</v>
      </c>
      <c r="H9" s="742">
        <f t="shared" si="1"/>
        <v>1.6</v>
      </c>
      <c r="I9" s="739">
        <v>0.8</v>
      </c>
      <c r="J9" s="743">
        <f t="shared" ref="J9:J51" si="4">M9*0.4</f>
        <v>1.3280000000000001</v>
      </c>
      <c r="K9" s="740">
        <f t="shared" si="2"/>
        <v>4.4000000000000004</v>
      </c>
      <c r="L9" s="739">
        <f t="shared" si="3"/>
        <v>4</v>
      </c>
      <c r="M9" s="739">
        <f>'P1617'!F35</f>
        <v>3.32</v>
      </c>
      <c r="N9" s="758">
        <f>'P1617'!H35</f>
        <v>11</v>
      </c>
    </row>
    <row r="10" spans="1:18" ht="45" x14ac:dyDescent="0.25">
      <c r="A10" s="738">
        <v>4</v>
      </c>
      <c r="B10" s="695" t="s">
        <v>16</v>
      </c>
      <c r="C10" s="724" t="s">
        <v>657</v>
      </c>
      <c r="D10" s="744">
        <v>2225</v>
      </c>
      <c r="E10" s="739">
        <v>5500</v>
      </c>
      <c r="F10" s="740">
        <v>295000</v>
      </c>
      <c r="G10" s="741">
        <f t="shared" si="0"/>
        <v>118000</v>
      </c>
      <c r="H10" s="742">
        <f t="shared" si="1"/>
        <v>2200</v>
      </c>
      <c r="I10" s="739">
        <v>1200</v>
      </c>
      <c r="J10" s="743">
        <f t="shared" si="4"/>
        <v>2033.1080000000002</v>
      </c>
      <c r="K10" s="740">
        <f t="shared" si="2"/>
        <v>109266.11891891892</v>
      </c>
      <c r="L10" s="739">
        <f t="shared" si="3"/>
        <v>5500</v>
      </c>
      <c r="M10" s="739">
        <f>'P1617'!F36</f>
        <v>5082.7700000000004</v>
      </c>
      <c r="N10" s="758">
        <f>'P1617'!H36</f>
        <v>273165.29729729728</v>
      </c>
    </row>
    <row r="11" spans="1:18" ht="48" customHeight="1" x14ac:dyDescent="0.25">
      <c r="A11" s="738">
        <v>5</v>
      </c>
      <c r="B11" s="695" t="s">
        <v>17</v>
      </c>
      <c r="C11" s="725" t="s">
        <v>18</v>
      </c>
      <c r="D11" s="744">
        <v>2225</v>
      </c>
      <c r="E11" s="739">
        <v>500</v>
      </c>
      <c r="F11" s="740">
        <v>6900</v>
      </c>
      <c r="G11" s="741">
        <f t="shared" si="0"/>
        <v>2760</v>
      </c>
      <c r="H11" s="742">
        <f t="shared" si="1"/>
        <v>200</v>
      </c>
      <c r="I11" s="739">
        <v>320</v>
      </c>
      <c r="J11" s="743">
        <f t="shared" si="4"/>
        <v>192.28399999999999</v>
      </c>
      <c r="K11" s="740">
        <f t="shared" si="2"/>
        <v>3656.8</v>
      </c>
      <c r="L11" s="739">
        <f t="shared" si="3"/>
        <v>500</v>
      </c>
      <c r="M11" s="739">
        <f>'P1617'!F37</f>
        <v>480.71</v>
      </c>
      <c r="N11" s="758">
        <f>'P1617'!H37</f>
        <v>9142</v>
      </c>
    </row>
    <row r="12" spans="1:18" ht="35.25" customHeight="1" x14ac:dyDescent="0.25">
      <c r="A12" s="738">
        <v>6</v>
      </c>
      <c r="B12" s="695" t="s">
        <v>19</v>
      </c>
      <c r="C12" s="724" t="s">
        <v>658</v>
      </c>
      <c r="D12" s="744">
        <v>2225</v>
      </c>
      <c r="E12" s="739">
        <v>600</v>
      </c>
      <c r="F12" s="740">
        <v>24000</v>
      </c>
      <c r="G12" s="741">
        <f t="shared" si="0"/>
        <v>9600</v>
      </c>
      <c r="H12" s="742">
        <f t="shared" si="1"/>
        <v>240</v>
      </c>
      <c r="I12" s="739">
        <v>40</v>
      </c>
      <c r="J12" s="743">
        <f t="shared" si="4"/>
        <v>239.99200000000002</v>
      </c>
      <c r="K12" s="740">
        <f t="shared" si="2"/>
        <v>6898.8</v>
      </c>
      <c r="L12" s="739">
        <f t="shared" si="3"/>
        <v>600</v>
      </c>
      <c r="M12" s="739">
        <f>'P1617'!F38</f>
        <v>599.98</v>
      </c>
      <c r="N12" s="758">
        <f>'P1617'!H38</f>
        <v>17247</v>
      </c>
    </row>
    <row r="13" spans="1:18" ht="25.5" customHeight="1" x14ac:dyDescent="0.25">
      <c r="A13" s="738">
        <v>7</v>
      </c>
      <c r="B13" s="695" t="s">
        <v>20</v>
      </c>
      <c r="C13" s="726" t="s">
        <v>659</v>
      </c>
      <c r="D13" s="744">
        <v>2225</v>
      </c>
      <c r="E13" s="739">
        <v>25000</v>
      </c>
      <c r="F13" s="740">
        <v>192000</v>
      </c>
      <c r="G13" s="741">
        <f t="shared" si="0"/>
        <v>76800</v>
      </c>
      <c r="H13" s="742">
        <f t="shared" si="1"/>
        <v>10000</v>
      </c>
      <c r="I13" s="739">
        <v>1000</v>
      </c>
      <c r="J13" s="743">
        <f t="shared" si="4"/>
        <v>11804.540000000005</v>
      </c>
      <c r="K13" s="740">
        <f t="shared" si="2"/>
        <v>66632.800000000003</v>
      </c>
      <c r="L13" s="739">
        <f t="shared" si="3"/>
        <v>25000</v>
      </c>
      <c r="M13" s="739">
        <f>'P1617'!F39</f>
        <v>29511.350000000009</v>
      </c>
      <c r="N13" s="758">
        <f>'P1617'!H39</f>
        <v>166582</v>
      </c>
    </row>
    <row r="14" spans="1:18" ht="32.25" customHeight="1" x14ac:dyDescent="0.25">
      <c r="A14" s="738">
        <v>8</v>
      </c>
      <c r="B14" s="695" t="s">
        <v>21</v>
      </c>
      <c r="C14" s="724" t="s">
        <v>22</v>
      </c>
      <c r="D14" s="744">
        <v>2225</v>
      </c>
      <c r="E14" s="739">
        <v>300</v>
      </c>
      <c r="F14" s="740">
        <v>1000</v>
      </c>
      <c r="G14" s="741">
        <f t="shared" si="0"/>
        <v>400</v>
      </c>
      <c r="H14" s="742">
        <f t="shared" si="1"/>
        <v>120</v>
      </c>
      <c r="I14" s="739">
        <v>40</v>
      </c>
      <c r="J14" s="743">
        <f t="shared" si="4"/>
        <v>91.183999999999997</v>
      </c>
      <c r="K14" s="740">
        <f t="shared" si="2"/>
        <v>596</v>
      </c>
      <c r="L14" s="739">
        <f t="shared" si="3"/>
        <v>300</v>
      </c>
      <c r="M14" s="739">
        <f>'P1617'!F40</f>
        <v>227.95999999999998</v>
      </c>
      <c r="N14" s="758">
        <f>'P1617'!H40</f>
        <v>1490</v>
      </c>
    </row>
    <row r="15" spans="1:18" ht="30" x14ac:dyDescent="0.25">
      <c r="A15" s="738">
        <v>9</v>
      </c>
      <c r="B15" s="695" t="s">
        <v>23</v>
      </c>
      <c r="C15" s="724" t="s">
        <v>24</v>
      </c>
      <c r="D15" s="744">
        <v>2225</v>
      </c>
      <c r="E15" s="739">
        <v>7</v>
      </c>
      <c r="F15" s="740">
        <v>75</v>
      </c>
      <c r="G15" s="741">
        <f t="shared" si="0"/>
        <v>30</v>
      </c>
      <c r="H15" s="742">
        <f t="shared" si="1"/>
        <v>2.8</v>
      </c>
      <c r="I15" s="739">
        <v>10</v>
      </c>
      <c r="J15" s="743">
        <f t="shared" si="4"/>
        <v>1.044</v>
      </c>
      <c r="K15" s="740">
        <f t="shared" si="2"/>
        <v>19.600000000000001</v>
      </c>
      <c r="L15" s="739">
        <f t="shared" si="3"/>
        <v>7</v>
      </c>
      <c r="M15" s="739">
        <f>'P1617'!F41</f>
        <v>2.61</v>
      </c>
      <c r="N15" s="758">
        <f>'P1617'!H41</f>
        <v>49</v>
      </c>
    </row>
    <row r="16" spans="1:18" ht="32.25" customHeight="1" x14ac:dyDescent="0.25">
      <c r="A16" s="738">
        <v>10</v>
      </c>
      <c r="B16" s="695" t="s">
        <v>25</v>
      </c>
      <c r="C16" s="725" t="s">
        <v>660</v>
      </c>
      <c r="D16" s="744">
        <v>2225</v>
      </c>
      <c r="E16" s="739">
        <v>405</v>
      </c>
      <c r="F16" s="740">
        <v>3125</v>
      </c>
      <c r="G16" s="741">
        <f t="shared" si="0"/>
        <v>1250</v>
      </c>
      <c r="H16" s="742">
        <f t="shared" si="1"/>
        <v>162</v>
      </c>
      <c r="I16" s="739">
        <v>50</v>
      </c>
      <c r="J16" s="743">
        <f t="shared" si="4"/>
        <v>185.08800000000002</v>
      </c>
      <c r="K16" s="740">
        <f t="shared" si="2"/>
        <v>1710.8000000000002</v>
      </c>
      <c r="L16" s="739">
        <f t="shared" si="3"/>
        <v>405</v>
      </c>
      <c r="M16" s="739">
        <f>'P1617'!F42</f>
        <v>462.72</v>
      </c>
      <c r="N16" s="758">
        <f>'P1617'!H42</f>
        <v>4277</v>
      </c>
    </row>
    <row r="17" spans="1:14" ht="50.25" customHeight="1" x14ac:dyDescent="0.25">
      <c r="A17" s="738">
        <v>11</v>
      </c>
      <c r="B17" s="695" t="s">
        <v>26</v>
      </c>
      <c r="C17" s="724" t="s">
        <v>661</v>
      </c>
      <c r="D17" s="744">
        <v>2225</v>
      </c>
      <c r="E17" s="739">
        <v>20</v>
      </c>
      <c r="F17" s="740">
        <v>70</v>
      </c>
      <c r="G17" s="741">
        <f t="shared" si="0"/>
        <v>28</v>
      </c>
      <c r="H17" s="742">
        <f t="shared" si="1"/>
        <v>8</v>
      </c>
      <c r="I17" s="739">
        <v>10</v>
      </c>
      <c r="J17" s="743">
        <f t="shared" si="4"/>
        <v>7.9400000000000013</v>
      </c>
      <c r="K17" s="740">
        <f t="shared" si="2"/>
        <v>31.200000000000003</v>
      </c>
      <c r="L17" s="739">
        <f t="shared" si="3"/>
        <v>20</v>
      </c>
      <c r="M17" s="739">
        <f>'P1617'!F43</f>
        <v>19.850000000000001</v>
      </c>
      <c r="N17" s="758">
        <f>'P1617'!H43</f>
        <v>78</v>
      </c>
    </row>
    <row r="18" spans="1:14" ht="46.5" customHeight="1" x14ac:dyDescent="0.25">
      <c r="A18" s="738">
        <v>12</v>
      </c>
      <c r="B18" s="695" t="s">
        <v>27</v>
      </c>
      <c r="C18" s="724" t="s">
        <v>662</v>
      </c>
      <c r="D18" s="744">
        <v>2225</v>
      </c>
      <c r="E18" s="739">
        <v>85</v>
      </c>
      <c r="F18" s="740">
        <v>583</v>
      </c>
      <c r="G18" s="741">
        <f t="shared" si="0"/>
        <v>233.2</v>
      </c>
      <c r="H18" s="742">
        <f t="shared" si="1"/>
        <v>34</v>
      </c>
      <c r="I18" s="739">
        <v>10</v>
      </c>
      <c r="J18" s="743">
        <f t="shared" si="4"/>
        <v>35.075999999999993</v>
      </c>
      <c r="K18" s="740">
        <f t="shared" si="2"/>
        <v>1080.8</v>
      </c>
      <c r="L18" s="739">
        <f t="shared" si="3"/>
        <v>85</v>
      </c>
      <c r="M18" s="739">
        <f>'P1617'!F44</f>
        <v>87.689999999999984</v>
      </c>
      <c r="N18" s="758">
        <f>'P1617'!H44</f>
        <v>2702</v>
      </c>
    </row>
    <row r="19" spans="1:14" ht="33.75" customHeight="1" x14ac:dyDescent="0.25">
      <c r="A19" s="738">
        <v>13</v>
      </c>
      <c r="B19" s="727" t="s">
        <v>28</v>
      </c>
      <c r="C19" s="728" t="s">
        <v>29</v>
      </c>
      <c r="D19" s="744">
        <v>2225</v>
      </c>
      <c r="E19" s="739">
        <v>775</v>
      </c>
      <c r="F19" s="740">
        <v>15500</v>
      </c>
      <c r="G19" s="741">
        <f t="shared" si="0"/>
        <v>6200</v>
      </c>
      <c r="H19" s="742">
        <f t="shared" si="1"/>
        <v>310</v>
      </c>
      <c r="I19" s="739">
        <v>92</v>
      </c>
      <c r="J19" s="743">
        <f t="shared" si="4"/>
        <v>437.87600000000003</v>
      </c>
      <c r="K19" s="740">
        <f t="shared" si="2"/>
        <v>10584.800000000001</v>
      </c>
      <c r="L19" s="739">
        <f t="shared" si="3"/>
        <v>775</v>
      </c>
      <c r="M19" s="739">
        <f>'P1617'!F45</f>
        <v>1094.69</v>
      </c>
      <c r="N19" s="758">
        <f>'P1617'!H45</f>
        <v>26462</v>
      </c>
    </row>
    <row r="20" spans="1:14" ht="19.5" customHeight="1" x14ac:dyDescent="0.25">
      <c r="A20" s="738">
        <v>14</v>
      </c>
      <c r="B20" s="729" t="s">
        <v>30</v>
      </c>
      <c r="C20" s="729" t="s">
        <v>663</v>
      </c>
      <c r="D20" s="744">
        <v>6225</v>
      </c>
      <c r="E20" s="739">
        <v>200</v>
      </c>
      <c r="F20" s="740">
        <v>8</v>
      </c>
      <c r="G20" s="600">
        <f t="shared" si="0"/>
        <v>3.2</v>
      </c>
      <c r="H20" s="745">
        <f t="shared" si="1"/>
        <v>80</v>
      </c>
      <c r="I20" s="739">
        <v>220</v>
      </c>
      <c r="J20" s="743">
        <f t="shared" si="4"/>
        <v>30</v>
      </c>
      <c r="K20" s="740">
        <f t="shared" si="2"/>
        <v>1.2000000000000002</v>
      </c>
      <c r="L20" s="739">
        <f t="shared" si="3"/>
        <v>200</v>
      </c>
      <c r="M20" s="739">
        <f>'P1617'!F46</f>
        <v>75</v>
      </c>
      <c r="N20" s="758">
        <f>'P1617'!H46</f>
        <v>3</v>
      </c>
    </row>
    <row r="21" spans="1:14" ht="18" x14ac:dyDescent="0.25">
      <c r="A21" s="738">
        <v>15</v>
      </c>
      <c r="B21" s="729" t="s">
        <v>31</v>
      </c>
      <c r="C21" s="729" t="s">
        <v>664</v>
      </c>
      <c r="D21" s="744">
        <v>6225</v>
      </c>
      <c r="E21" s="739">
        <v>2175</v>
      </c>
      <c r="F21" s="740">
        <v>145</v>
      </c>
      <c r="G21" s="600">
        <f t="shared" si="0"/>
        <v>58</v>
      </c>
      <c r="H21" s="745">
        <f t="shared" si="1"/>
        <v>870</v>
      </c>
      <c r="I21" s="739">
        <v>1000</v>
      </c>
      <c r="J21" s="743">
        <f t="shared" si="4"/>
        <v>1040</v>
      </c>
      <c r="K21" s="740">
        <f t="shared" si="2"/>
        <v>70</v>
      </c>
      <c r="L21" s="739">
        <f t="shared" si="3"/>
        <v>2175</v>
      </c>
      <c r="M21" s="739">
        <f>'P1617'!F47</f>
        <v>2600</v>
      </c>
      <c r="N21" s="758">
        <f>'P1617'!H47</f>
        <v>175</v>
      </c>
    </row>
    <row r="22" spans="1:14" ht="45" x14ac:dyDescent="0.25">
      <c r="A22" s="738">
        <v>16</v>
      </c>
      <c r="B22" s="695" t="s">
        <v>32</v>
      </c>
      <c r="C22" s="724" t="s">
        <v>665</v>
      </c>
      <c r="D22" s="744">
        <v>2225</v>
      </c>
      <c r="E22" s="739">
        <v>1500</v>
      </c>
      <c r="F22" s="740">
        <v>500000</v>
      </c>
      <c r="G22" s="741">
        <f t="shared" si="0"/>
        <v>200000</v>
      </c>
      <c r="H22" s="742">
        <f t="shared" si="1"/>
        <v>600</v>
      </c>
      <c r="I22" s="739">
        <v>230</v>
      </c>
      <c r="J22" s="743">
        <f t="shared" si="4"/>
        <v>483.18400000000003</v>
      </c>
      <c r="K22" s="740">
        <f t="shared" si="2"/>
        <v>160773.73333333337</v>
      </c>
      <c r="L22" s="739">
        <f t="shared" si="3"/>
        <v>1500</v>
      </c>
      <c r="M22" s="739">
        <f>'P1617'!F48</f>
        <v>1207.96</v>
      </c>
      <c r="N22" s="758">
        <f>'P1617'!H48</f>
        <v>401934.33333333337</v>
      </c>
    </row>
    <row r="23" spans="1:14" ht="78.75" customHeight="1" x14ac:dyDescent="0.25">
      <c r="A23" s="738">
        <v>17</v>
      </c>
      <c r="B23" s="695" t="s">
        <v>33</v>
      </c>
      <c r="C23" s="724" t="s">
        <v>34</v>
      </c>
      <c r="D23" s="744">
        <v>2225</v>
      </c>
      <c r="E23" s="739">
        <v>700</v>
      </c>
      <c r="F23" s="740">
        <v>93333</v>
      </c>
      <c r="G23" s="741">
        <f t="shared" si="0"/>
        <v>37333.199999999997</v>
      </c>
      <c r="H23" s="742">
        <f t="shared" si="1"/>
        <v>280</v>
      </c>
      <c r="I23" s="739">
        <v>400</v>
      </c>
      <c r="J23" s="743">
        <f t="shared" si="4"/>
        <v>221.529</v>
      </c>
      <c r="K23" s="740">
        <f t="shared" si="2"/>
        <v>28921.333333333332</v>
      </c>
      <c r="L23" s="739">
        <f t="shared" si="3"/>
        <v>700</v>
      </c>
      <c r="M23" s="739">
        <f>'P1617'!F49</f>
        <v>553.82249999999999</v>
      </c>
      <c r="N23" s="758">
        <f>'P1617'!H49</f>
        <v>72303.333333333328</v>
      </c>
    </row>
    <row r="24" spans="1:14" ht="76.5" customHeight="1" x14ac:dyDescent="0.25">
      <c r="A24" s="738">
        <v>18</v>
      </c>
      <c r="B24" s="695" t="s">
        <v>35</v>
      </c>
      <c r="C24" s="724" t="s">
        <v>36</v>
      </c>
      <c r="D24" s="744">
        <v>2225</v>
      </c>
      <c r="E24" s="739">
        <v>15</v>
      </c>
      <c r="F24" s="740">
        <v>1467</v>
      </c>
      <c r="G24" s="741">
        <f t="shared" si="0"/>
        <v>586.79999999999995</v>
      </c>
      <c r="H24" s="742">
        <f t="shared" si="1"/>
        <v>6</v>
      </c>
      <c r="I24" s="739">
        <v>60</v>
      </c>
      <c r="J24" s="743">
        <f t="shared" si="4"/>
        <v>4.5399999999999991</v>
      </c>
      <c r="K24" s="740">
        <f t="shared" si="2"/>
        <v>477.20000000000005</v>
      </c>
      <c r="L24" s="739">
        <f t="shared" si="3"/>
        <v>15</v>
      </c>
      <c r="M24" s="739">
        <f>'P1617'!F50</f>
        <v>11.349999999999998</v>
      </c>
      <c r="N24" s="758">
        <f>'P1617'!H50</f>
        <v>1193</v>
      </c>
    </row>
    <row r="25" spans="1:14" ht="36.75" customHeight="1" x14ac:dyDescent="0.25">
      <c r="A25" s="738">
        <v>19</v>
      </c>
      <c r="B25" s="695" t="s">
        <v>37</v>
      </c>
      <c r="C25" s="725" t="s">
        <v>38</v>
      </c>
      <c r="D25" s="744">
        <v>2225</v>
      </c>
      <c r="E25" s="739">
        <v>4425</v>
      </c>
      <c r="F25" s="740">
        <v>564</v>
      </c>
      <c r="G25" s="741">
        <f t="shared" si="0"/>
        <v>225.6</v>
      </c>
      <c r="H25" s="742">
        <f t="shared" si="1"/>
        <v>1770</v>
      </c>
      <c r="I25" s="739">
        <v>1252.95</v>
      </c>
      <c r="J25" s="743">
        <f t="shared" si="4"/>
        <v>1815.2667999999999</v>
      </c>
      <c r="K25" s="740">
        <f t="shared" si="2"/>
        <v>231.60000000000002</v>
      </c>
      <c r="L25" s="739">
        <f t="shared" si="3"/>
        <v>4425</v>
      </c>
      <c r="M25" s="739">
        <f>'P1617'!F51</f>
        <v>4538.1669999999995</v>
      </c>
      <c r="N25" s="758">
        <f>'P1617'!H51</f>
        <v>579</v>
      </c>
    </row>
    <row r="26" spans="1:14" ht="47.25" customHeight="1" x14ac:dyDescent="0.25">
      <c r="A26" s="738">
        <v>20</v>
      </c>
      <c r="B26" s="695" t="s">
        <v>666</v>
      </c>
      <c r="C26" s="724" t="s">
        <v>682</v>
      </c>
      <c r="D26" s="744">
        <v>2225</v>
      </c>
      <c r="E26" s="739">
        <v>4296.8600000000006</v>
      </c>
      <c r="F26" s="746">
        <v>72</v>
      </c>
      <c r="G26" s="741">
        <f t="shared" si="0"/>
        <v>28.8</v>
      </c>
      <c r="H26" s="742">
        <f t="shared" si="1"/>
        <v>1718.7440000000001</v>
      </c>
      <c r="I26" s="739">
        <v>4572</v>
      </c>
      <c r="J26" s="743">
        <f t="shared" si="4"/>
        <v>1391.2280000000001</v>
      </c>
      <c r="K26" s="740">
        <f t="shared" si="2"/>
        <v>29.6</v>
      </c>
      <c r="L26" s="739">
        <f t="shared" si="3"/>
        <v>4296.8600000000006</v>
      </c>
      <c r="M26" s="754">
        <f>'P1617'!F55</f>
        <v>3478.07</v>
      </c>
      <c r="N26" s="755">
        <f>'P1617'!H55</f>
        <v>74</v>
      </c>
    </row>
    <row r="27" spans="1:14" ht="32.25" customHeight="1" x14ac:dyDescent="0.25">
      <c r="A27" s="738">
        <v>22</v>
      </c>
      <c r="B27" s="695" t="s">
        <v>44</v>
      </c>
      <c r="C27" s="725" t="s">
        <v>667</v>
      </c>
      <c r="D27" s="744">
        <v>2225</v>
      </c>
      <c r="E27" s="739">
        <v>3234</v>
      </c>
      <c r="F27" s="744">
        <v>88</v>
      </c>
      <c r="G27" s="741">
        <f t="shared" si="0"/>
        <v>35.200000000000003</v>
      </c>
      <c r="H27" s="742">
        <f t="shared" si="1"/>
        <v>1293.5999999999999</v>
      </c>
      <c r="I27" s="739">
        <v>626.65</v>
      </c>
      <c r="J27" s="743">
        <f t="shared" si="4"/>
        <v>1260.1040000000003</v>
      </c>
      <c r="K27" s="740">
        <f t="shared" si="2"/>
        <v>35.200000000000003</v>
      </c>
      <c r="L27" s="739">
        <f t="shared" si="3"/>
        <v>3234</v>
      </c>
      <c r="M27" s="754">
        <f>'P1617'!F56</f>
        <v>3150.2600000000007</v>
      </c>
      <c r="N27" s="755">
        <f>'P1617'!H56</f>
        <v>88</v>
      </c>
    </row>
    <row r="28" spans="1:14" ht="32.25" customHeight="1" x14ac:dyDescent="0.25">
      <c r="A28" s="738">
        <v>23</v>
      </c>
      <c r="B28" s="695" t="s">
        <v>45</v>
      </c>
      <c r="C28" s="725" t="s">
        <v>46</v>
      </c>
      <c r="D28" s="744">
        <v>4225</v>
      </c>
      <c r="E28" s="739">
        <v>2035.32</v>
      </c>
      <c r="F28" s="744">
        <v>12</v>
      </c>
      <c r="G28" s="741">
        <f t="shared" si="0"/>
        <v>4.8</v>
      </c>
      <c r="H28" s="742">
        <f t="shared" si="1"/>
        <v>814.12800000000004</v>
      </c>
      <c r="I28" s="739">
        <v>1168.1500000000001</v>
      </c>
      <c r="J28" s="743">
        <f t="shared" si="4"/>
        <v>630.70000000000027</v>
      </c>
      <c r="K28" s="740">
        <f t="shared" si="2"/>
        <v>8</v>
      </c>
      <c r="L28" s="739">
        <f t="shared" si="3"/>
        <v>2035.32</v>
      </c>
      <c r="M28" s="754">
        <f>'P1617'!F57</f>
        <v>1576.7500000000005</v>
      </c>
      <c r="N28" s="755">
        <f>'P1617'!H57</f>
        <v>20</v>
      </c>
    </row>
    <row r="29" spans="1:14" ht="30" x14ac:dyDescent="0.25">
      <c r="A29" s="738">
        <v>24</v>
      </c>
      <c r="B29" s="695" t="s">
        <v>57</v>
      </c>
      <c r="C29" s="724" t="s">
        <v>668</v>
      </c>
      <c r="D29" s="744">
        <v>2225</v>
      </c>
      <c r="E29" s="739">
        <v>1000</v>
      </c>
      <c r="F29" s="746">
        <v>22000</v>
      </c>
      <c r="G29" s="747">
        <v>17000</v>
      </c>
      <c r="H29" s="742">
        <f t="shared" si="1"/>
        <v>400</v>
      </c>
      <c r="I29" s="739">
        <v>200</v>
      </c>
      <c r="J29" s="743">
        <f t="shared" si="4"/>
        <v>365.1</v>
      </c>
      <c r="K29" s="740">
        <f t="shared" si="2"/>
        <v>8920</v>
      </c>
      <c r="L29" s="739">
        <f t="shared" si="3"/>
        <v>1000</v>
      </c>
      <c r="M29" s="754">
        <f>'P1617'!F71</f>
        <v>912.75</v>
      </c>
      <c r="N29" s="710">
        <f>'P1617'!H71</f>
        <v>22300</v>
      </c>
    </row>
    <row r="30" spans="1:14" ht="18" x14ac:dyDescent="0.25">
      <c r="A30" s="738">
        <v>25</v>
      </c>
      <c r="B30" s="695" t="s">
        <v>57</v>
      </c>
      <c r="C30" s="730" t="s">
        <v>669</v>
      </c>
      <c r="D30" s="744">
        <v>2225</v>
      </c>
      <c r="E30" s="739">
        <v>1000</v>
      </c>
      <c r="F30" s="748">
        <v>18000</v>
      </c>
      <c r="G30" s="740">
        <v>20000</v>
      </c>
      <c r="H30" s="742">
        <f t="shared" si="1"/>
        <v>400</v>
      </c>
      <c r="I30" s="739">
        <v>400</v>
      </c>
      <c r="J30" s="743">
        <f t="shared" si="4"/>
        <v>400</v>
      </c>
      <c r="K30" s="740">
        <f t="shared" si="2"/>
        <v>7200</v>
      </c>
      <c r="L30" s="739">
        <f t="shared" si="3"/>
        <v>1000</v>
      </c>
      <c r="M30" s="754">
        <f>'P1617'!F72</f>
        <v>1000</v>
      </c>
      <c r="N30" s="759">
        <f>'P1617'!H72</f>
        <v>18000</v>
      </c>
    </row>
    <row r="31" spans="1:14" ht="33.75" customHeight="1" x14ac:dyDescent="0.25">
      <c r="A31" s="738">
        <v>26</v>
      </c>
      <c r="B31" s="695" t="s">
        <v>59</v>
      </c>
      <c r="C31" s="731" t="s">
        <v>670</v>
      </c>
      <c r="D31" s="744">
        <v>2225</v>
      </c>
      <c r="E31" s="749">
        <v>97.2</v>
      </c>
      <c r="F31" s="750">
        <v>645</v>
      </c>
      <c r="G31" s="741">
        <f t="shared" si="0"/>
        <v>258</v>
      </c>
      <c r="H31" s="742">
        <f t="shared" si="1"/>
        <v>38.880000000000003</v>
      </c>
      <c r="I31" s="739">
        <v>64</v>
      </c>
      <c r="J31" s="743">
        <f t="shared" si="4"/>
        <v>28.611999999999995</v>
      </c>
      <c r="K31" s="740">
        <f t="shared" si="2"/>
        <v>350.8</v>
      </c>
      <c r="L31" s="739">
        <f t="shared" si="3"/>
        <v>97.2</v>
      </c>
      <c r="M31" s="754">
        <f>'P1617'!F73</f>
        <v>71.529999999999987</v>
      </c>
      <c r="N31" s="759">
        <f>'P1617'!H73</f>
        <v>877</v>
      </c>
    </row>
    <row r="32" spans="1:14" ht="45.75" customHeight="1" x14ac:dyDescent="0.25">
      <c r="A32" s="738">
        <v>27</v>
      </c>
      <c r="B32" s="695" t="s">
        <v>62</v>
      </c>
      <c r="C32" s="731" t="s">
        <v>671</v>
      </c>
      <c r="D32" s="744">
        <v>2225</v>
      </c>
      <c r="E32" s="749">
        <v>0.5</v>
      </c>
      <c r="F32" s="750">
        <v>1</v>
      </c>
      <c r="G32" s="741">
        <f t="shared" si="0"/>
        <v>0.4</v>
      </c>
      <c r="H32" s="742">
        <f t="shared" si="1"/>
        <v>0.2</v>
      </c>
      <c r="I32" s="739">
        <v>0.7</v>
      </c>
      <c r="J32" s="743">
        <f t="shared" si="4"/>
        <v>0.2</v>
      </c>
      <c r="K32" s="740">
        <f t="shared" si="2"/>
        <v>0.4</v>
      </c>
      <c r="L32" s="739">
        <f t="shared" si="3"/>
        <v>0.5</v>
      </c>
      <c r="M32" s="754">
        <f>'P1617'!F74</f>
        <v>0.5</v>
      </c>
      <c r="N32" s="759">
        <f>'P1617'!H74</f>
        <v>1</v>
      </c>
    </row>
    <row r="33" spans="1:14" ht="37.5" customHeight="1" x14ac:dyDescent="0.25">
      <c r="A33" s="738">
        <v>28</v>
      </c>
      <c r="B33" s="695" t="s">
        <v>61</v>
      </c>
      <c r="C33" s="732" t="s">
        <v>672</v>
      </c>
      <c r="D33" s="744">
        <v>6225</v>
      </c>
      <c r="E33" s="751">
        <v>8.5</v>
      </c>
      <c r="F33" s="752">
        <v>2</v>
      </c>
      <c r="G33" s="741">
        <f t="shared" si="0"/>
        <v>0.8</v>
      </c>
      <c r="H33" s="742">
        <f t="shared" si="1"/>
        <v>3.4</v>
      </c>
      <c r="I33" s="739">
        <v>6</v>
      </c>
      <c r="J33" s="743">
        <f t="shared" si="4"/>
        <v>2.9920000000000004</v>
      </c>
      <c r="K33" s="740">
        <f t="shared" si="2"/>
        <v>0.8</v>
      </c>
      <c r="L33" s="739">
        <f t="shared" si="3"/>
        <v>8.5</v>
      </c>
      <c r="M33" s="754">
        <f>'P1617'!F76</f>
        <v>7.48</v>
      </c>
      <c r="N33" s="759">
        <f>'P1617'!H76</f>
        <v>2</v>
      </c>
    </row>
    <row r="34" spans="1:14" ht="51.75" customHeight="1" x14ac:dyDescent="0.25">
      <c r="A34" s="738">
        <v>29</v>
      </c>
      <c r="B34" s="695" t="s">
        <v>60</v>
      </c>
      <c r="C34" s="731" t="s">
        <v>673</v>
      </c>
      <c r="D34" s="744">
        <v>6225</v>
      </c>
      <c r="E34" s="749">
        <v>2.8</v>
      </c>
      <c r="F34" s="750">
        <v>40</v>
      </c>
      <c r="G34" s="741">
        <f t="shared" si="0"/>
        <v>16</v>
      </c>
      <c r="H34" s="742">
        <f t="shared" si="1"/>
        <v>1.1200000000000001</v>
      </c>
      <c r="I34" s="739">
        <v>5.4</v>
      </c>
      <c r="J34" s="743">
        <f t="shared" si="4"/>
        <v>3.4000000000000004</v>
      </c>
      <c r="K34" s="740">
        <f t="shared" si="2"/>
        <v>2</v>
      </c>
      <c r="L34" s="739">
        <f t="shared" si="3"/>
        <v>2.8</v>
      </c>
      <c r="M34" s="754">
        <f>'P1617'!F75</f>
        <v>8.5</v>
      </c>
      <c r="N34" s="759">
        <f>'P1617'!H75</f>
        <v>5</v>
      </c>
    </row>
    <row r="35" spans="1:14" ht="23.45" customHeight="1" x14ac:dyDescent="0.25">
      <c r="A35" s="738">
        <v>30</v>
      </c>
      <c r="B35" s="695" t="s">
        <v>63</v>
      </c>
      <c r="C35" s="725" t="s">
        <v>64</v>
      </c>
      <c r="D35" s="744">
        <v>2225</v>
      </c>
      <c r="E35" s="739">
        <v>25</v>
      </c>
      <c r="F35" s="744">
        <v>5</v>
      </c>
      <c r="G35" s="741">
        <f t="shared" si="0"/>
        <v>2</v>
      </c>
      <c r="H35" s="742">
        <f t="shared" si="1"/>
        <v>10</v>
      </c>
      <c r="I35" s="739">
        <v>12</v>
      </c>
      <c r="J35" s="743">
        <f t="shared" si="4"/>
        <v>11.952000000000002</v>
      </c>
      <c r="K35" s="740">
        <f t="shared" si="2"/>
        <v>2</v>
      </c>
      <c r="L35" s="739">
        <f t="shared" si="3"/>
        <v>25</v>
      </c>
      <c r="M35" s="754">
        <f>'P1617'!F77</f>
        <v>29.880000000000003</v>
      </c>
      <c r="N35" s="710">
        <f>'P1617'!H77</f>
        <v>5</v>
      </c>
    </row>
    <row r="36" spans="1:14" ht="21.6" customHeight="1" x14ac:dyDescent="0.25">
      <c r="A36" s="738">
        <v>31</v>
      </c>
      <c r="B36" s="695" t="s">
        <v>80</v>
      </c>
      <c r="C36" s="695" t="s">
        <v>81</v>
      </c>
      <c r="D36" s="744">
        <v>2225</v>
      </c>
      <c r="E36" s="739">
        <v>12</v>
      </c>
      <c r="F36" s="746">
        <v>12</v>
      </c>
      <c r="G36" s="741">
        <f t="shared" si="0"/>
        <v>4.8</v>
      </c>
      <c r="H36" s="742">
        <f t="shared" si="1"/>
        <v>4.8</v>
      </c>
      <c r="I36" s="739">
        <v>1.35</v>
      </c>
      <c r="J36" s="743">
        <f t="shared" si="4"/>
        <v>0.69600000000000017</v>
      </c>
      <c r="K36" s="740">
        <f t="shared" si="2"/>
        <v>2</v>
      </c>
      <c r="L36" s="739">
        <f t="shared" si="3"/>
        <v>12</v>
      </c>
      <c r="M36" s="754">
        <f>'P1617'!F89</f>
        <v>1.7400000000000002</v>
      </c>
      <c r="N36" s="710">
        <f>'P1617'!H89</f>
        <v>5</v>
      </c>
    </row>
    <row r="37" spans="1:14" ht="21.6" customHeight="1" x14ac:dyDescent="0.25">
      <c r="A37" s="738">
        <v>32</v>
      </c>
      <c r="B37" s="695" t="s">
        <v>82</v>
      </c>
      <c r="C37" s="695" t="s">
        <v>674</v>
      </c>
      <c r="D37" s="744">
        <v>6225</v>
      </c>
      <c r="E37" s="739">
        <v>0</v>
      </c>
      <c r="F37" s="746">
        <v>0</v>
      </c>
      <c r="G37" s="741">
        <f t="shared" si="0"/>
        <v>0</v>
      </c>
      <c r="H37" s="742">
        <f t="shared" si="1"/>
        <v>0</v>
      </c>
      <c r="I37" s="739">
        <v>2.65</v>
      </c>
      <c r="J37" s="743">
        <f t="shared" si="4"/>
        <v>0</v>
      </c>
      <c r="K37" s="740">
        <f t="shared" si="2"/>
        <v>0</v>
      </c>
      <c r="L37" s="739">
        <f t="shared" si="3"/>
        <v>0</v>
      </c>
      <c r="M37" s="754">
        <f>'P1617'!F90</f>
        <v>0</v>
      </c>
      <c r="N37" s="761">
        <f>'P1617'!H90</f>
        <v>0</v>
      </c>
    </row>
    <row r="38" spans="1:14" ht="30" customHeight="1" x14ac:dyDescent="0.25">
      <c r="A38" s="738">
        <v>33</v>
      </c>
      <c r="B38" s="695" t="s">
        <v>87</v>
      </c>
      <c r="C38" s="711" t="s">
        <v>675</v>
      </c>
      <c r="D38" s="744">
        <v>2225</v>
      </c>
      <c r="E38" s="739">
        <v>250</v>
      </c>
      <c r="F38" s="740">
        <v>25000</v>
      </c>
      <c r="G38" s="741">
        <f t="shared" si="0"/>
        <v>10000</v>
      </c>
      <c r="H38" s="742">
        <f t="shared" si="1"/>
        <v>100</v>
      </c>
      <c r="I38" s="739">
        <v>80</v>
      </c>
      <c r="J38" s="743">
        <f t="shared" si="4"/>
        <v>100</v>
      </c>
      <c r="K38" s="740">
        <f t="shared" si="2"/>
        <v>379.20000000000005</v>
      </c>
      <c r="L38" s="739">
        <f t="shared" si="3"/>
        <v>250</v>
      </c>
      <c r="M38" s="754">
        <f>'P1617'!F96</f>
        <v>250</v>
      </c>
      <c r="N38" s="710">
        <f>'P1617'!H96</f>
        <v>948</v>
      </c>
    </row>
    <row r="39" spans="1:14" ht="30" x14ac:dyDescent="0.25">
      <c r="A39" s="738">
        <v>36</v>
      </c>
      <c r="B39" s="695" t="s">
        <v>89</v>
      </c>
      <c r="C39" s="724" t="s">
        <v>676</v>
      </c>
      <c r="D39" s="744">
        <v>2225</v>
      </c>
      <c r="E39" s="739">
        <v>2450</v>
      </c>
      <c r="F39" s="746">
        <v>3500</v>
      </c>
      <c r="G39" s="740">
        <v>857</v>
      </c>
      <c r="H39" s="742">
        <f t="shared" si="1"/>
        <v>980</v>
      </c>
      <c r="I39" s="739">
        <v>1200</v>
      </c>
      <c r="J39" s="743">
        <f t="shared" si="4"/>
        <v>650.49199999999985</v>
      </c>
      <c r="K39" s="740">
        <f t="shared" si="2"/>
        <v>2460.4040000000005</v>
      </c>
      <c r="L39" s="739">
        <f t="shared" si="3"/>
        <v>2450</v>
      </c>
      <c r="M39" s="754">
        <f>'P1617'!F98</f>
        <v>1626.2299999999996</v>
      </c>
      <c r="N39" s="710">
        <f>'P1617'!H98</f>
        <v>6151.01</v>
      </c>
    </row>
    <row r="40" spans="1:14" ht="30" x14ac:dyDescent="0.25">
      <c r="A40" s="738">
        <v>37</v>
      </c>
      <c r="B40" s="695" t="s">
        <v>90</v>
      </c>
      <c r="C40" s="724" t="s">
        <v>91</v>
      </c>
      <c r="D40" s="744">
        <v>2225</v>
      </c>
      <c r="E40" s="739">
        <v>15</v>
      </c>
      <c r="F40" s="746">
        <v>20</v>
      </c>
      <c r="G40" s="740">
        <v>20</v>
      </c>
      <c r="H40" s="742">
        <f t="shared" si="1"/>
        <v>6</v>
      </c>
      <c r="I40" s="739">
        <v>6</v>
      </c>
      <c r="J40" s="743">
        <f t="shared" si="4"/>
        <v>9.1800000000000015</v>
      </c>
      <c r="K40" s="740">
        <f t="shared" si="2"/>
        <v>20.400000000000002</v>
      </c>
      <c r="L40" s="739">
        <f t="shared" si="3"/>
        <v>15</v>
      </c>
      <c r="M40" s="754">
        <f>'P1617'!F99</f>
        <v>22.950000000000003</v>
      </c>
      <c r="N40" s="761">
        <f>'P1617'!H99</f>
        <v>51</v>
      </c>
    </row>
    <row r="41" spans="1:14" ht="47.25" customHeight="1" x14ac:dyDescent="0.25">
      <c r="A41" s="738">
        <v>38</v>
      </c>
      <c r="B41" s="695" t="s">
        <v>92</v>
      </c>
      <c r="C41" s="724" t="s">
        <v>93</v>
      </c>
      <c r="D41" s="744">
        <v>2225</v>
      </c>
      <c r="E41" s="739">
        <v>875</v>
      </c>
      <c r="F41" s="746">
        <v>1250</v>
      </c>
      <c r="G41" s="740">
        <v>142</v>
      </c>
      <c r="H41" s="742">
        <f t="shared" si="1"/>
        <v>350</v>
      </c>
      <c r="I41" s="739">
        <v>600</v>
      </c>
      <c r="J41" s="743">
        <f t="shared" si="4"/>
        <v>174.04200000000003</v>
      </c>
      <c r="K41" s="740">
        <f t="shared" si="2"/>
        <v>489.6</v>
      </c>
      <c r="L41" s="739">
        <f t="shared" si="3"/>
        <v>875</v>
      </c>
      <c r="M41" s="754">
        <f>'P1617'!F100</f>
        <v>435.10500000000002</v>
      </c>
      <c r="N41" s="761">
        <f>'P1617'!H100</f>
        <v>1224</v>
      </c>
    </row>
    <row r="42" spans="1:14" ht="37.5" customHeight="1" x14ac:dyDescent="0.25">
      <c r="A42" s="738">
        <v>39</v>
      </c>
      <c r="B42" s="695" t="s">
        <v>94</v>
      </c>
      <c r="C42" s="724" t="s">
        <v>677</v>
      </c>
      <c r="D42" s="744">
        <v>2225</v>
      </c>
      <c r="E42" s="739">
        <v>500</v>
      </c>
      <c r="F42" s="740">
        <v>1000</v>
      </c>
      <c r="G42" s="741">
        <f t="shared" si="0"/>
        <v>400</v>
      </c>
      <c r="H42" s="742">
        <f t="shared" si="1"/>
        <v>200</v>
      </c>
      <c r="I42" s="739">
        <v>100</v>
      </c>
      <c r="J42" s="743">
        <f t="shared" si="4"/>
        <v>134.5</v>
      </c>
      <c r="K42" s="740">
        <f t="shared" si="2"/>
        <v>266.8</v>
      </c>
      <c r="L42" s="739">
        <f t="shared" si="3"/>
        <v>500</v>
      </c>
      <c r="M42" s="754">
        <f>'P1617'!F101</f>
        <v>336.25</v>
      </c>
      <c r="N42" s="710">
        <f>'P1617'!H101</f>
        <v>667</v>
      </c>
    </row>
    <row r="43" spans="1:14" ht="21" customHeight="1" x14ac:dyDescent="0.25">
      <c r="A43" s="738">
        <v>40</v>
      </c>
      <c r="B43" s="695" t="s">
        <v>95</v>
      </c>
      <c r="C43" s="695" t="s">
        <v>678</v>
      </c>
      <c r="D43" s="744">
        <v>2225</v>
      </c>
      <c r="E43" s="739">
        <v>800</v>
      </c>
      <c r="F43" s="740">
        <v>8000</v>
      </c>
      <c r="G43" s="741">
        <f t="shared" si="0"/>
        <v>3200</v>
      </c>
      <c r="H43" s="742">
        <f t="shared" si="1"/>
        <v>320</v>
      </c>
      <c r="I43" s="739">
        <v>120</v>
      </c>
      <c r="J43" s="743">
        <f t="shared" si="4"/>
        <v>328.40000000000003</v>
      </c>
      <c r="K43" s="740">
        <f t="shared" si="2"/>
        <v>3284</v>
      </c>
      <c r="L43" s="739">
        <f t="shared" si="3"/>
        <v>800</v>
      </c>
      <c r="M43" s="754">
        <f>'P1617'!F102</f>
        <v>821</v>
      </c>
      <c r="N43" s="761">
        <f>'P1617'!H102</f>
        <v>8210</v>
      </c>
    </row>
    <row r="44" spans="1:14" ht="33.75" customHeight="1" x14ac:dyDescent="0.25">
      <c r="A44" s="738">
        <v>41</v>
      </c>
      <c r="B44" s="695" t="s">
        <v>96</v>
      </c>
      <c r="C44" s="724" t="s">
        <v>97</v>
      </c>
      <c r="D44" s="744">
        <v>2225</v>
      </c>
      <c r="E44" s="739">
        <v>150</v>
      </c>
      <c r="F44" s="740">
        <v>1540</v>
      </c>
      <c r="G44" s="741">
        <f t="shared" si="0"/>
        <v>616</v>
      </c>
      <c r="H44" s="742">
        <f t="shared" si="1"/>
        <v>60</v>
      </c>
      <c r="I44" s="739">
        <v>48</v>
      </c>
      <c r="J44" s="743">
        <f t="shared" si="4"/>
        <v>63.244000000000007</v>
      </c>
      <c r="K44" s="740">
        <f t="shared" si="2"/>
        <v>450</v>
      </c>
      <c r="L44" s="739">
        <f t="shared" si="3"/>
        <v>150</v>
      </c>
      <c r="M44" s="754">
        <f>'P1617'!F103</f>
        <v>158.11000000000001</v>
      </c>
      <c r="N44" s="761">
        <f>'P1617'!H103</f>
        <v>1125</v>
      </c>
    </row>
    <row r="45" spans="1:14" ht="24" customHeight="1" x14ac:dyDescent="0.25">
      <c r="A45" s="738">
        <v>42</v>
      </c>
      <c r="B45" s="695" t="s">
        <v>104</v>
      </c>
      <c r="C45" s="721" t="s">
        <v>105</v>
      </c>
      <c r="D45" s="744">
        <v>2225</v>
      </c>
      <c r="E45" s="739">
        <v>300</v>
      </c>
      <c r="F45" s="740">
        <v>4700</v>
      </c>
      <c r="G45" s="741">
        <f t="shared" si="0"/>
        <v>1880</v>
      </c>
      <c r="H45" s="742">
        <f t="shared" si="1"/>
        <v>120</v>
      </c>
      <c r="I45" s="739">
        <v>80</v>
      </c>
      <c r="J45" s="743">
        <f t="shared" si="4"/>
        <v>216.624</v>
      </c>
      <c r="K45" s="740">
        <f t="shared" si="2"/>
        <v>4293.2</v>
      </c>
      <c r="L45" s="739">
        <f t="shared" si="3"/>
        <v>300</v>
      </c>
      <c r="M45" s="754">
        <f>'P1617'!F108</f>
        <v>541.55999999999995</v>
      </c>
      <c r="N45" s="710">
        <f>'P1617'!H108</f>
        <v>10733</v>
      </c>
    </row>
    <row r="46" spans="1:14" ht="30" x14ac:dyDescent="0.25">
      <c r="A46" s="738">
        <v>43</v>
      </c>
      <c r="B46" s="695" t="s">
        <v>117</v>
      </c>
      <c r="C46" s="724" t="s">
        <v>679</v>
      </c>
      <c r="D46" s="744">
        <v>2225</v>
      </c>
      <c r="E46" s="739">
        <v>275</v>
      </c>
      <c r="F46" s="746">
        <v>54000</v>
      </c>
      <c r="G46" s="741">
        <f t="shared" si="0"/>
        <v>21600</v>
      </c>
      <c r="H46" s="742">
        <f t="shared" si="1"/>
        <v>110</v>
      </c>
      <c r="I46" s="739">
        <v>86</v>
      </c>
      <c r="J46" s="743">
        <f t="shared" si="4"/>
        <v>108.53200000000002</v>
      </c>
      <c r="K46" s="740">
        <f t="shared" si="2"/>
        <v>19472.8</v>
      </c>
      <c r="L46" s="739">
        <f t="shared" si="3"/>
        <v>275</v>
      </c>
      <c r="M46" s="754">
        <f>'P1617'!F122</f>
        <v>271.33000000000004</v>
      </c>
      <c r="N46" s="710">
        <f>'P1617'!H122</f>
        <v>48682</v>
      </c>
    </row>
    <row r="47" spans="1:14" ht="44.25" customHeight="1" x14ac:dyDescent="0.25">
      <c r="A47" s="738">
        <v>44</v>
      </c>
      <c r="B47" s="695" t="s">
        <v>118</v>
      </c>
      <c r="C47" s="733" t="s">
        <v>119</v>
      </c>
      <c r="D47" s="744">
        <v>2225</v>
      </c>
      <c r="E47" s="739">
        <v>37</v>
      </c>
      <c r="F47" s="600">
        <v>10</v>
      </c>
      <c r="G47" s="741">
        <f t="shared" si="0"/>
        <v>4</v>
      </c>
      <c r="H47" s="742">
        <f t="shared" si="1"/>
        <v>14.8</v>
      </c>
      <c r="I47" s="739">
        <v>6</v>
      </c>
      <c r="J47" s="743">
        <f t="shared" si="4"/>
        <v>12.880000000000003</v>
      </c>
      <c r="K47" s="740">
        <f t="shared" si="2"/>
        <v>1.6</v>
      </c>
      <c r="L47" s="739">
        <f t="shared" si="3"/>
        <v>37</v>
      </c>
      <c r="M47" s="754">
        <f>'P1617'!F123</f>
        <v>32.200000000000003</v>
      </c>
      <c r="N47" s="761">
        <f>'P1617'!H123</f>
        <v>4</v>
      </c>
    </row>
    <row r="48" spans="1:14" ht="18" x14ac:dyDescent="0.25">
      <c r="A48" s="738">
        <v>45</v>
      </c>
      <c r="B48" s="695" t="s">
        <v>120</v>
      </c>
      <c r="C48" s="695" t="s">
        <v>121</v>
      </c>
      <c r="D48" s="744">
        <v>2225</v>
      </c>
      <c r="E48" s="739">
        <v>2</v>
      </c>
      <c r="F48" s="746">
        <v>4</v>
      </c>
      <c r="G48" s="741">
        <f t="shared" si="0"/>
        <v>1.6</v>
      </c>
      <c r="H48" s="742">
        <f t="shared" si="1"/>
        <v>0.8</v>
      </c>
      <c r="I48" s="739">
        <v>0.6</v>
      </c>
      <c r="J48" s="743">
        <f t="shared" si="4"/>
        <v>0</v>
      </c>
      <c r="K48" s="740">
        <f t="shared" si="2"/>
        <v>0</v>
      </c>
      <c r="L48" s="739">
        <f t="shared" si="3"/>
        <v>2</v>
      </c>
      <c r="M48" s="754">
        <f>'P1617'!F124</f>
        <v>0</v>
      </c>
      <c r="N48" s="761">
        <f>'P1617'!H124</f>
        <v>0</v>
      </c>
    </row>
    <row r="49" spans="1:14" ht="18" x14ac:dyDescent="0.25">
      <c r="A49" s="738">
        <v>46</v>
      </c>
      <c r="B49" s="695" t="s">
        <v>122</v>
      </c>
      <c r="C49" s="695" t="s">
        <v>581</v>
      </c>
      <c r="D49" s="744">
        <v>6225</v>
      </c>
      <c r="E49" s="739">
        <v>0</v>
      </c>
      <c r="F49" s="746">
        <v>0</v>
      </c>
      <c r="G49" s="741">
        <f t="shared" si="0"/>
        <v>0</v>
      </c>
      <c r="H49" s="742">
        <f t="shared" si="1"/>
        <v>0</v>
      </c>
      <c r="I49" s="739">
        <v>2.65</v>
      </c>
      <c r="J49" s="743">
        <f t="shared" si="4"/>
        <v>0</v>
      </c>
      <c r="K49" s="740">
        <f t="shared" si="2"/>
        <v>0</v>
      </c>
      <c r="L49" s="739">
        <f t="shared" si="3"/>
        <v>0</v>
      </c>
      <c r="M49" s="754">
        <f>'P1617'!F125</f>
        <v>0</v>
      </c>
      <c r="N49" s="761">
        <f>'P1617'!H125</f>
        <v>0</v>
      </c>
    </row>
    <row r="50" spans="1:14" ht="30" x14ac:dyDescent="0.25">
      <c r="A50" s="738">
        <v>47</v>
      </c>
      <c r="B50" s="695" t="s">
        <v>123</v>
      </c>
      <c r="C50" s="711" t="s">
        <v>675</v>
      </c>
      <c r="D50" s="744">
        <v>2225</v>
      </c>
      <c r="E50" s="739">
        <v>75</v>
      </c>
      <c r="F50" s="600">
        <v>1365</v>
      </c>
      <c r="G50" s="741">
        <f t="shared" si="0"/>
        <v>546</v>
      </c>
      <c r="H50" s="742">
        <f t="shared" si="1"/>
        <v>30</v>
      </c>
      <c r="I50" s="739">
        <v>12</v>
      </c>
      <c r="J50" s="743">
        <f t="shared" si="4"/>
        <v>7.1999999999999995E-2</v>
      </c>
      <c r="K50" s="740">
        <f t="shared" si="2"/>
        <v>8.8000000000000007</v>
      </c>
      <c r="L50" s="739">
        <f t="shared" si="3"/>
        <v>75</v>
      </c>
      <c r="M50" s="754">
        <f>'P1617'!F126</f>
        <v>0.18</v>
      </c>
      <c r="N50" s="761">
        <f>'P1617'!H126</f>
        <v>22</v>
      </c>
    </row>
    <row r="51" spans="1:14" ht="32.25" customHeight="1" x14ac:dyDescent="0.25">
      <c r="A51" s="738">
        <v>48</v>
      </c>
      <c r="B51" s="734" t="s">
        <v>125</v>
      </c>
      <c r="C51" s="735" t="s">
        <v>680</v>
      </c>
      <c r="D51" s="744">
        <v>2225</v>
      </c>
      <c r="E51" s="739">
        <v>1088.3</v>
      </c>
      <c r="F51" s="592">
        <v>16500</v>
      </c>
      <c r="G51" s="741">
        <f t="shared" si="0"/>
        <v>6600</v>
      </c>
      <c r="H51" s="742">
        <f t="shared" si="1"/>
        <v>435.32</v>
      </c>
      <c r="I51" s="739">
        <v>630.5</v>
      </c>
      <c r="J51" s="743">
        <f t="shared" si="4"/>
        <v>435.32</v>
      </c>
      <c r="K51" s="740">
        <f t="shared" si="2"/>
        <v>6600</v>
      </c>
      <c r="L51" s="739">
        <f t="shared" si="3"/>
        <v>1088.3</v>
      </c>
      <c r="M51" s="754">
        <f>'P1617'!F129</f>
        <v>1088.3</v>
      </c>
      <c r="N51" s="710">
        <f>'P1617'!H129</f>
        <v>16500</v>
      </c>
    </row>
    <row r="52" spans="1:14" ht="21" customHeight="1" x14ac:dyDescent="0.25">
      <c r="A52" s="2051" t="s">
        <v>613</v>
      </c>
      <c r="B52" s="2052"/>
      <c r="C52" s="2052"/>
      <c r="D52" s="756"/>
      <c r="E52" s="27">
        <f>SUM(E7:E51)</f>
        <v>61585.48</v>
      </c>
      <c r="F52" s="753">
        <f>SUM(F7:F51)</f>
        <v>1414744</v>
      </c>
      <c r="G52" s="753">
        <f t="shared" ref="G52:N52" si="5">SUM(G7:G51)</f>
        <v>586008.60000000009</v>
      </c>
      <c r="H52" s="27">
        <f t="shared" si="5"/>
        <v>24634.191999999999</v>
      </c>
      <c r="I52" s="27">
        <f t="shared" si="5"/>
        <v>16336.8</v>
      </c>
      <c r="J52" s="27">
        <f t="shared" si="5"/>
        <v>25278.468800000006</v>
      </c>
      <c r="K52" s="753">
        <f t="shared" si="5"/>
        <v>501304.78958558547</v>
      </c>
      <c r="L52" s="27">
        <f t="shared" si="5"/>
        <v>61585.48</v>
      </c>
      <c r="M52" s="757">
        <f t="shared" si="5"/>
        <v>63196.17200000002</v>
      </c>
      <c r="N52" s="762">
        <f t="shared" si="5"/>
        <v>1253261.973963964</v>
      </c>
    </row>
  </sheetData>
  <mergeCells count="12">
    <mergeCell ref="L5:L6"/>
    <mergeCell ref="A52:C52"/>
    <mergeCell ref="A1:L1"/>
    <mergeCell ref="A2:L2"/>
    <mergeCell ref="A3:L3"/>
    <mergeCell ref="A4:L4"/>
    <mergeCell ref="A5:A6"/>
    <mergeCell ref="B5:C6"/>
    <mergeCell ref="D5:D6"/>
    <mergeCell ref="E5:E6"/>
    <mergeCell ref="G5:H5"/>
    <mergeCell ref="J5:K5"/>
  </mergeCells>
  <pageMargins left="0.7" right="0.7" top="0.75" bottom="0.75" header="0.3" footer="0.3"/>
  <pageSetup scale="21" orientation="portrait" r:id="rId1"/>
  <rowBreaks count="1" manualBreakCount="1">
    <brk id="27" max="16383" man="1"/>
  </rowBreaks>
  <colBreaks count="1" manualBreakCount="1">
    <brk id="12" max="1048575" man="1"/>
  </colBreaks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2"/>
  <sheetViews>
    <sheetView view="pageBreakPreview" zoomScale="60" zoomScaleNormal="89" workbookViewId="0">
      <selection activeCell="R24" sqref="R24"/>
    </sheetView>
  </sheetViews>
  <sheetFormatPr defaultColWidth="9.28515625" defaultRowHeight="15" x14ac:dyDescent="0.25"/>
  <cols>
    <col min="1" max="1" width="6" style="6" customWidth="1"/>
    <col min="2" max="2" width="20.85546875" style="6" customWidth="1"/>
    <col min="3" max="3" width="40.5703125" style="6" customWidth="1"/>
    <col min="4" max="4" width="13.7109375" style="6" customWidth="1"/>
    <col min="5" max="5" width="13.28515625" style="6" customWidth="1"/>
    <col min="6" max="6" width="16.42578125" style="6" customWidth="1"/>
    <col min="7" max="7" width="12.42578125" style="13" customWidth="1"/>
    <col min="8" max="8" width="18.85546875" style="13" customWidth="1"/>
    <col min="9" max="9" width="9.28515625" style="6"/>
    <col min="10" max="10" width="12.5703125" style="6" customWidth="1"/>
    <col min="11" max="11" width="9.28515625" style="6"/>
    <col min="12" max="12" width="15.28515625" style="6" bestFit="1" customWidth="1"/>
    <col min="13" max="13" width="9.28515625" style="6"/>
    <col min="14" max="14" width="11.5703125" style="6" bestFit="1" customWidth="1"/>
    <col min="15" max="246" width="9.28515625" style="6"/>
    <col min="247" max="247" width="4.42578125" style="6" customWidth="1"/>
    <col min="248" max="248" width="14.7109375" style="6" customWidth="1"/>
    <col min="249" max="249" width="53.28515625" style="6" customWidth="1"/>
    <col min="250" max="250" width="14.28515625" style="6" customWidth="1"/>
    <col min="251" max="251" width="15.7109375" style="6" customWidth="1"/>
    <col min="252" max="252" width="13.5703125" style="6" customWidth="1"/>
    <col min="253" max="253" width="11.85546875" style="6" customWidth="1"/>
    <col min="254" max="254" width="16.140625" style="6" customWidth="1"/>
    <col min="255" max="255" width="11.5703125" style="6" bestFit="1" customWidth="1"/>
    <col min="256" max="502" width="9.28515625" style="6"/>
    <col min="503" max="503" width="4.42578125" style="6" customWidth="1"/>
    <col min="504" max="504" width="14.7109375" style="6" customWidth="1"/>
    <col min="505" max="505" width="53.28515625" style="6" customWidth="1"/>
    <col min="506" max="506" width="14.28515625" style="6" customWidth="1"/>
    <col min="507" max="507" width="15.7109375" style="6" customWidth="1"/>
    <col min="508" max="508" width="13.5703125" style="6" customWidth="1"/>
    <col min="509" max="509" width="11.85546875" style="6" customWidth="1"/>
    <col min="510" max="510" width="16.140625" style="6" customWidth="1"/>
    <col min="511" max="511" width="11.5703125" style="6" bestFit="1" customWidth="1"/>
    <col min="512" max="758" width="9.28515625" style="6"/>
    <col min="759" max="759" width="4.42578125" style="6" customWidth="1"/>
    <col min="760" max="760" width="14.7109375" style="6" customWidth="1"/>
    <col min="761" max="761" width="53.28515625" style="6" customWidth="1"/>
    <col min="762" max="762" width="14.28515625" style="6" customWidth="1"/>
    <col min="763" max="763" width="15.7109375" style="6" customWidth="1"/>
    <col min="764" max="764" width="13.5703125" style="6" customWidth="1"/>
    <col min="765" max="765" width="11.85546875" style="6" customWidth="1"/>
    <col min="766" max="766" width="16.140625" style="6" customWidth="1"/>
    <col min="767" max="767" width="11.5703125" style="6" bestFit="1" customWidth="1"/>
    <col min="768" max="1014" width="9.28515625" style="6"/>
    <col min="1015" max="1015" width="4.42578125" style="6" customWidth="1"/>
    <col min="1016" max="1016" width="14.7109375" style="6" customWidth="1"/>
    <col min="1017" max="1017" width="53.28515625" style="6" customWidth="1"/>
    <col min="1018" max="1018" width="14.28515625" style="6" customWidth="1"/>
    <col min="1019" max="1019" width="15.7109375" style="6" customWidth="1"/>
    <col min="1020" max="1020" width="13.5703125" style="6" customWidth="1"/>
    <col min="1021" max="1021" width="11.85546875" style="6" customWidth="1"/>
    <col min="1022" max="1022" width="16.140625" style="6" customWidth="1"/>
    <col min="1023" max="1023" width="11.5703125" style="6" bestFit="1" customWidth="1"/>
    <col min="1024" max="1270" width="9.28515625" style="6"/>
    <col min="1271" max="1271" width="4.42578125" style="6" customWidth="1"/>
    <col min="1272" max="1272" width="14.7109375" style="6" customWidth="1"/>
    <col min="1273" max="1273" width="53.28515625" style="6" customWidth="1"/>
    <col min="1274" max="1274" width="14.28515625" style="6" customWidth="1"/>
    <col min="1275" max="1275" width="15.7109375" style="6" customWidth="1"/>
    <col min="1276" max="1276" width="13.5703125" style="6" customWidth="1"/>
    <col min="1277" max="1277" width="11.85546875" style="6" customWidth="1"/>
    <col min="1278" max="1278" width="16.140625" style="6" customWidth="1"/>
    <col min="1279" max="1279" width="11.5703125" style="6" bestFit="1" customWidth="1"/>
    <col min="1280" max="1526" width="9.28515625" style="6"/>
    <col min="1527" max="1527" width="4.42578125" style="6" customWidth="1"/>
    <col min="1528" max="1528" width="14.7109375" style="6" customWidth="1"/>
    <col min="1529" max="1529" width="53.28515625" style="6" customWidth="1"/>
    <col min="1530" max="1530" width="14.28515625" style="6" customWidth="1"/>
    <col min="1531" max="1531" width="15.7109375" style="6" customWidth="1"/>
    <col min="1532" max="1532" width="13.5703125" style="6" customWidth="1"/>
    <col min="1533" max="1533" width="11.85546875" style="6" customWidth="1"/>
    <col min="1534" max="1534" width="16.140625" style="6" customWidth="1"/>
    <col min="1535" max="1535" width="11.5703125" style="6" bestFit="1" customWidth="1"/>
    <col min="1536" max="1782" width="9.28515625" style="6"/>
    <col min="1783" max="1783" width="4.42578125" style="6" customWidth="1"/>
    <col min="1784" max="1784" width="14.7109375" style="6" customWidth="1"/>
    <col min="1785" max="1785" width="53.28515625" style="6" customWidth="1"/>
    <col min="1786" max="1786" width="14.28515625" style="6" customWidth="1"/>
    <col min="1787" max="1787" width="15.7109375" style="6" customWidth="1"/>
    <col min="1788" max="1788" width="13.5703125" style="6" customWidth="1"/>
    <col min="1789" max="1789" width="11.85546875" style="6" customWidth="1"/>
    <col min="1790" max="1790" width="16.140625" style="6" customWidth="1"/>
    <col min="1791" max="1791" width="11.5703125" style="6" bestFit="1" customWidth="1"/>
    <col min="1792" max="2038" width="9.28515625" style="6"/>
    <col min="2039" max="2039" width="4.42578125" style="6" customWidth="1"/>
    <col min="2040" max="2040" width="14.7109375" style="6" customWidth="1"/>
    <col min="2041" max="2041" width="53.28515625" style="6" customWidth="1"/>
    <col min="2042" max="2042" width="14.28515625" style="6" customWidth="1"/>
    <col min="2043" max="2043" width="15.7109375" style="6" customWidth="1"/>
    <col min="2044" max="2044" width="13.5703125" style="6" customWidth="1"/>
    <col min="2045" max="2045" width="11.85546875" style="6" customWidth="1"/>
    <col min="2046" max="2046" width="16.140625" style="6" customWidth="1"/>
    <col min="2047" max="2047" width="11.5703125" style="6" bestFit="1" customWidth="1"/>
    <col min="2048" max="2294" width="9.28515625" style="6"/>
    <col min="2295" max="2295" width="4.42578125" style="6" customWidth="1"/>
    <col min="2296" max="2296" width="14.7109375" style="6" customWidth="1"/>
    <col min="2297" max="2297" width="53.28515625" style="6" customWidth="1"/>
    <col min="2298" max="2298" width="14.28515625" style="6" customWidth="1"/>
    <col min="2299" max="2299" width="15.7109375" style="6" customWidth="1"/>
    <col min="2300" max="2300" width="13.5703125" style="6" customWidth="1"/>
    <col min="2301" max="2301" width="11.85546875" style="6" customWidth="1"/>
    <col min="2302" max="2302" width="16.140625" style="6" customWidth="1"/>
    <col min="2303" max="2303" width="11.5703125" style="6" bestFit="1" customWidth="1"/>
    <col min="2304" max="2550" width="9.28515625" style="6"/>
    <col min="2551" max="2551" width="4.42578125" style="6" customWidth="1"/>
    <col min="2552" max="2552" width="14.7109375" style="6" customWidth="1"/>
    <col min="2553" max="2553" width="53.28515625" style="6" customWidth="1"/>
    <col min="2554" max="2554" width="14.28515625" style="6" customWidth="1"/>
    <col min="2555" max="2555" width="15.7109375" style="6" customWidth="1"/>
    <col min="2556" max="2556" width="13.5703125" style="6" customWidth="1"/>
    <col min="2557" max="2557" width="11.85546875" style="6" customWidth="1"/>
    <col min="2558" max="2558" width="16.140625" style="6" customWidth="1"/>
    <col min="2559" max="2559" width="11.5703125" style="6" bestFit="1" customWidth="1"/>
    <col min="2560" max="2806" width="9.28515625" style="6"/>
    <col min="2807" max="2807" width="4.42578125" style="6" customWidth="1"/>
    <col min="2808" max="2808" width="14.7109375" style="6" customWidth="1"/>
    <col min="2809" max="2809" width="53.28515625" style="6" customWidth="1"/>
    <col min="2810" max="2810" width="14.28515625" style="6" customWidth="1"/>
    <col min="2811" max="2811" width="15.7109375" style="6" customWidth="1"/>
    <col min="2812" max="2812" width="13.5703125" style="6" customWidth="1"/>
    <col min="2813" max="2813" width="11.85546875" style="6" customWidth="1"/>
    <col min="2814" max="2814" width="16.140625" style="6" customWidth="1"/>
    <col min="2815" max="2815" width="11.5703125" style="6" bestFit="1" customWidth="1"/>
    <col min="2816" max="3062" width="9.28515625" style="6"/>
    <col min="3063" max="3063" width="4.42578125" style="6" customWidth="1"/>
    <col min="3064" max="3064" width="14.7109375" style="6" customWidth="1"/>
    <col min="3065" max="3065" width="53.28515625" style="6" customWidth="1"/>
    <col min="3066" max="3066" width="14.28515625" style="6" customWidth="1"/>
    <col min="3067" max="3067" width="15.7109375" style="6" customWidth="1"/>
    <col min="3068" max="3068" width="13.5703125" style="6" customWidth="1"/>
    <col min="3069" max="3069" width="11.85546875" style="6" customWidth="1"/>
    <col min="3070" max="3070" width="16.140625" style="6" customWidth="1"/>
    <col min="3071" max="3071" width="11.5703125" style="6" bestFit="1" customWidth="1"/>
    <col min="3072" max="3318" width="9.28515625" style="6"/>
    <col min="3319" max="3319" width="4.42578125" style="6" customWidth="1"/>
    <col min="3320" max="3320" width="14.7109375" style="6" customWidth="1"/>
    <col min="3321" max="3321" width="53.28515625" style="6" customWidth="1"/>
    <col min="3322" max="3322" width="14.28515625" style="6" customWidth="1"/>
    <col min="3323" max="3323" width="15.7109375" style="6" customWidth="1"/>
    <col min="3324" max="3324" width="13.5703125" style="6" customWidth="1"/>
    <col min="3325" max="3325" width="11.85546875" style="6" customWidth="1"/>
    <col min="3326" max="3326" width="16.140625" style="6" customWidth="1"/>
    <col min="3327" max="3327" width="11.5703125" style="6" bestFit="1" customWidth="1"/>
    <col min="3328" max="3574" width="9.28515625" style="6"/>
    <col min="3575" max="3575" width="4.42578125" style="6" customWidth="1"/>
    <col min="3576" max="3576" width="14.7109375" style="6" customWidth="1"/>
    <col min="3577" max="3577" width="53.28515625" style="6" customWidth="1"/>
    <col min="3578" max="3578" width="14.28515625" style="6" customWidth="1"/>
    <col min="3579" max="3579" width="15.7109375" style="6" customWidth="1"/>
    <col min="3580" max="3580" width="13.5703125" style="6" customWidth="1"/>
    <col min="3581" max="3581" width="11.85546875" style="6" customWidth="1"/>
    <col min="3582" max="3582" width="16.140625" style="6" customWidth="1"/>
    <col min="3583" max="3583" width="11.5703125" style="6" bestFit="1" customWidth="1"/>
    <col min="3584" max="3830" width="9.28515625" style="6"/>
    <col min="3831" max="3831" width="4.42578125" style="6" customWidth="1"/>
    <col min="3832" max="3832" width="14.7109375" style="6" customWidth="1"/>
    <col min="3833" max="3833" width="53.28515625" style="6" customWidth="1"/>
    <col min="3834" max="3834" width="14.28515625" style="6" customWidth="1"/>
    <col min="3835" max="3835" width="15.7109375" style="6" customWidth="1"/>
    <col min="3836" max="3836" width="13.5703125" style="6" customWidth="1"/>
    <col min="3837" max="3837" width="11.85546875" style="6" customWidth="1"/>
    <col min="3838" max="3838" width="16.140625" style="6" customWidth="1"/>
    <col min="3839" max="3839" width="11.5703125" style="6" bestFit="1" customWidth="1"/>
    <col min="3840" max="4086" width="9.28515625" style="6"/>
    <col min="4087" max="4087" width="4.42578125" style="6" customWidth="1"/>
    <col min="4088" max="4088" width="14.7109375" style="6" customWidth="1"/>
    <col min="4089" max="4089" width="53.28515625" style="6" customWidth="1"/>
    <col min="4090" max="4090" width="14.28515625" style="6" customWidth="1"/>
    <col min="4091" max="4091" width="15.7109375" style="6" customWidth="1"/>
    <col min="4092" max="4092" width="13.5703125" style="6" customWidth="1"/>
    <col min="4093" max="4093" width="11.85546875" style="6" customWidth="1"/>
    <col min="4094" max="4094" width="16.140625" style="6" customWidth="1"/>
    <col min="4095" max="4095" width="11.5703125" style="6" bestFit="1" customWidth="1"/>
    <col min="4096" max="4342" width="9.28515625" style="6"/>
    <col min="4343" max="4343" width="4.42578125" style="6" customWidth="1"/>
    <col min="4344" max="4344" width="14.7109375" style="6" customWidth="1"/>
    <col min="4345" max="4345" width="53.28515625" style="6" customWidth="1"/>
    <col min="4346" max="4346" width="14.28515625" style="6" customWidth="1"/>
    <col min="4347" max="4347" width="15.7109375" style="6" customWidth="1"/>
    <col min="4348" max="4348" width="13.5703125" style="6" customWidth="1"/>
    <col min="4349" max="4349" width="11.85546875" style="6" customWidth="1"/>
    <col min="4350" max="4350" width="16.140625" style="6" customWidth="1"/>
    <col min="4351" max="4351" width="11.5703125" style="6" bestFit="1" customWidth="1"/>
    <col min="4352" max="4598" width="9.28515625" style="6"/>
    <col min="4599" max="4599" width="4.42578125" style="6" customWidth="1"/>
    <col min="4600" max="4600" width="14.7109375" style="6" customWidth="1"/>
    <col min="4601" max="4601" width="53.28515625" style="6" customWidth="1"/>
    <col min="4602" max="4602" width="14.28515625" style="6" customWidth="1"/>
    <col min="4603" max="4603" width="15.7109375" style="6" customWidth="1"/>
    <col min="4604" max="4604" width="13.5703125" style="6" customWidth="1"/>
    <col min="4605" max="4605" width="11.85546875" style="6" customWidth="1"/>
    <col min="4606" max="4606" width="16.140625" style="6" customWidth="1"/>
    <col min="4607" max="4607" width="11.5703125" style="6" bestFit="1" customWidth="1"/>
    <col min="4608" max="4854" width="9.28515625" style="6"/>
    <col min="4855" max="4855" width="4.42578125" style="6" customWidth="1"/>
    <col min="4856" max="4856" width="14.7109375" style="6" customWidth="1"/>
    <col min="4857" max="4857" width="53.28515625" style="6" customWidth="1"/>
    <col min="4858" max="4858" width="14.28515625" style="6" customWidth="1"/>
    <col min="4859" max="4859" width="15.7109375" style="6" customWidth="1"/>
    <col min="4860" max="4860" width="13.5703125" style="6" customWidth="1"/>
    <col min="4861" max="4861" width="11.85546875" style="6" customWidth="1"/>
    <col min="4862" max="4862" width="16.140625" style="6" customWidth="1"/>
    <col min="4863" max="4863" width="11.5703125" style="6" bestFit="1" customWidth="1"/>
    <col min="4864" max="5110" width="9.28515625" style="6"/>
    <col min="5111" max="5111" width="4.42578125" style="6" customWidth="1"/>
    <col min="5112" max="5112" width="14.7109375" style="6" customWidth="1"/>
    <col min="5113" max="5113" width="53.28515625" style="6" customWidth="1"/>
    <col min="5114" max="5114" width="14.28515625" style="6" customWidth="1"/>
    <col min="5115" max="5115" width="15.7109375" style="6" customWidth="1"/>
    <col min="5116" max="5116" width="13.5703125" style="6" customWidth="1"/>
    <col min="5117" max="5117" width="11.85546875" style="6" customWidth="1"/>
    <col min="5118" max="5118" width="16.140625" style="6" customWidth="1"/>
    <col min="5119" max="5119" width="11.5703125" style="6" bestFit="1" customWidth="1"/>
    <col min="5120" max="5366" width="9.28515625" style="6"/>
    <col min="5367" max="5367" width="4.42578125" style="6" customWidth="1"/>
    <col min="5368" max="5368" width="14.7109375" style="6" customWidth="1"/>
    <col min="5369" max="5369" width="53.28515625" style="6" customWidth="1"/>
    <col min="5370" max="5370" width="14.28515625" style="6" customWidth="1"/>
    <col min="5371" max="5371" width="15.7109375" style="6" customWidth="1"/>
    <col min="5372" max="5372" width="13.5703125" style="6" customWidth="1"/>
    <col min="5373" max="5373" width="11.85546875" style="6" customWidth="1"/>
    <col min="5374" max="5374" width="16.140625" style="6" customWidth="1"/>
    <col min="5375" max="5375" width="11.5703125" style="6" bestFit="1" customWidth="1"/>
    <col min="5376" max="5622" width="9.28515625" style="6"/>
    <col min="5623" max="5623" width="4.42578125" style="6" customWidth="1"/>
    <col min="5624" max="5624" width="14.7109375" style="6" customWidth="1"/>
    <col min="5625" max="5625" width="53.28515625" style="6" customWidth="1"/>
    <col min="5626" max="5626" width="14.28515625" style="6" customWidth="1"/>
    <col min="5627" max="5627" width="15.7109375" style="6" customWidth="1"/>
    <col min="5628" max="5628" width="13.5703125" style="6" customWidth="1"/>
    <col min="5629" max="5629" width="11.85546875" style="6" customWidth="1"/>
    <col min="5630" max="5630" width="16.140625" style="6" customWidth="1"/>
    <col min="5631" max="5631" width="11.5703125" style="6" bestFit="1" customWidth="1"/>
    <col min="5632" max="5878" width="9.28515625" style="6"/>
    <col min="5879" max="5879" width="4.42578125" style="6" customWidth="1"/>
    <col min="5880" max="5880" width="14.7109375" style="6" customWidth="1"/>
    <col min="5881" max="5881" width="53.28515625" style="6" customWidth="1"/>
    <col min="5882" max="5882" width="14.28515625" style="6" customWidth="1"/>
    <col min="5883" max="5883" width="15.7109375" style="6" customWidth="1"/>
    <col min="5884" max="5884" width="13.5703125" style="6" customWidth="1"/>
    <col min="5885" max="5885" width="11.85546875" style="6" customWidth="1"/>
    <col min="5886" max="5886" width="16.140625" style="6" customWidth="1"/>
    <col min="5887" max="5887" width="11.5703125" style="6" bestFit="1" customWidth="1"/>
    <col min="5888" max="6134" width="9.28515625" style="6"/>
    <col min="6135" max="6135" width="4.42578125" style="6" customWidth="1"/>
    <col min="6136" max="6136" width="14.7109375" style="6" customWidth="1"/>
    <col min="6137" max="6137" width="53.28515625" style="6" customWidth="1"/>
    <col min="6138" max="6138" width="14.28515625" style="6" customWidth="1"/>
    <col min="6139" max="6139" width="15.7109375" style="6" customWidth="1"/>
    <col min="6140" max="6140" width="13.5703125" style="6" customWidth="1"/>
    <col min="6141" max="6141" width="11.85546875" style="6" customWidth="1"/>
    <col min="6142" max="6142" width="16.140625" style="6" customWidth="1"/>
    <col min="6143" max="6143" width="11.5703125" style="6" bestFit="1" customWidth="1"/>
    <col min="6144" max="6390" width="9.28515625" style="6"/>
    <col min="6391" max="6391" width="4.42578125" style="6" customWidth="1"/>
    <col min="6392" max="6392" width="14.7109375" style="6" customWidth="1"/>
    <col min="6393" max="6393" width="53.28515625" style="6" customWidth="1"/>
    <col min="6394" max="6394" width="14.28515625" style="6" customWidth="1"/>
    <col min="6395" max="6395" width="15.7109375" style="6" customWidth="1"/>
    <col min="6396" max="6396" width="13.5703125" style="6" customWidth="1"/>
    <col min="6397" max="6397" width="11.85546875" style="6" customWidth="1"/>
    <col min="6398" max="6398" width="16.140625" style="6" customWidth="1"/>
    <col min="6399" max="6399" width="11.5703125" style="6" bestFit="1" customWidth="1"/>
    <col min="6400" max="6646" width="9.28515625" style="6"/>
    <col min="6647" max="6647" width="4.42578125" style="6" customWidth="1"/>
    <col min="6648" max="6648" width="14.7109375" style="6" customWidth="1"/>
    <col min="6649" max="6649" width="53.28515625" style="6" customWidth="1"/>
    <col min="6650" max="6650" width="14.28515625" style="6" customWidth="1"/>
    <col min="6651" max="6651" width="15.7109375" style="6" customWidth="1"/>
    <col min="6652" max="6652" width="13.5703125" style="6" customWidth="1"/>
    <col min="6653" max="6653" width="11.85546875" style="6" customWidth="1"/>
    <col min="6654" max="6654" width="16.140625" style="6" customWidth="1"/>
    <col min="6655" max="6655" width="11.5703125" style="6" bestFit="1" customWidth="1"/>
    <col min="6656" max="6902" width="9.28515625" style="6"/>
    <col min="6903" max="6903" width="4.42578125" style="6" customWidth="1"/>
    <col min="6904" max="6904" width="14.7109375" style="6" customWidth="1"/>
    <col min="6905" max="6905" width="53.28515625" style="6" customWidth="1"/>
    <col min="6906" max="6906" width="14.28515625" style="6" customWidth="1"/>
    <col min="6907" max="6907" width="15.7109375" style="6" customWidth="1"/>
    <col min="6908" max="6908" width="13.5703125" style="6" customWidth="1"/>
    <col min="6909" max="6909" width="11.85546875" style="6" customWidth="1"/>
    <col min="6910" max="6910" width="16.140625" style="6" customWidth="1"/>
    <col min="6911" max="6911" width="11.5703125" style="6" bestFit="1" customWidth="1"/>
    <col min="6912" max="7158" width="9.28515625" style="6"/>
    <col min="7159" max="7159" width="4.42578125" style="6" customWidth="1"/>
    <col min="7160" max="7160" width="14.7109375" style="6" customWidth="1"/>
    <col min="7161" max="7161" width="53.28515625" style="6" customWidth="1"/>
    <col min="7162" max="7162" width="14.28515625" style="6" customWidth="1"/>
    <col min="7163" max="7163" width="15.7109375" style="6" customWidth="1"/>
    <col min="7164" max="7164" width="13.5703125" style="6" customWidth="1"/>
    <col min="7165" max="7165" width="11.85546875" style="6" customWidth="1"/>
    <col min="7166" max="7166" width="16.140625" style="6" customWidth="1"/>
    <col min="7167" max="7167" width="11.5703125" style="6" bestFit="1" customWidth="1"/>
    <col min="7168" max="7414" width="9.28515625" style="6"/>
    <col min="7415" max="7415" width="4.42578125" style="6" customWidth="1"/>
    <col min="7416" max="7416" width="14.7109375" style="6" customWidth="1"/>
    <col min="7417" max="7417" width="53.28515625" style="6" customWidth="1"/>
    <col min="7418" max="7418" width="14.28515625" style="6" customWidth="1"/>
    <col min="7419" max="7419" width="15.7109375" style="6" customWidth="1"/>
    <col min="7420" max="7420" width="13.5703125" style="6" customWidth="1"/>
    <col min="7421" max="7421" width="11.85546875" style="6" customWidth="1"/>
    <col min="7422" max="7422" width="16.140625" style="6" customWidth="1"/>
    <col min="7423" max="7423" width="11.5703125" style="6" bestFit="1" customWidth="1"/>
    <col min="7424" max="7670" width="9.28515625" style="6"/>
    <col min="7671" max="7671" width="4.42578125" style="6" customWidth="1"/>
    <col min="7672" max="7672" width="14.7109375" style="6" customWidth="1"/>
    <col min="7673" max="7673" width="53.28515625" style="6" customWidth="1"/>
    <col min="7674" max="7674" width="14.28515625" style="6" customWidth="1"/>
    <col min="7675" max="7675" width="15.7109375" style="6" customWidth="1"/>
    <col min="7676" max="7676" width="13.5703125" style="6" customWidth="1"/>
    <col min="7677" max="7677" width="11.85546875" style="6" customWidth="1"/>
    <col min="7678" max="7678" width="16.140625" style="6" customWidth="1"/>
    <col min="7679" max="7679" width="11.5703125" style="6" bestFit="1" customWidth="1"/>
    <col min="7680" max="7926" width="9.28515625" style="6"/>
    <col min="7927" max="7927" width="4.42578125" style="6" customWidth="1"/>
    <col min="7928" max="7928" width="14.7109375" style="6" customWidth="1"/>
    <col min="7929" max="7929" width="53.28515625" style="6" customWidth="1"/>
    <col min="7930" max="7930" width="14.28515625" style="6" customWidth="1"/>
    <col min="7931" max="7931" width="15.7109375" style="6" customWidth="1"/>
    <col min="7932" max="7932" width="13.5703125" style="6" customWidth="1"/>
    <col min="7933" max="7933" width="11.85546875" style="6" customWidth="1"/>
    <col min="7934" max="7934" width="16.140625" style="6" customWidth="1"/>
    <col min="7935" max="7935" width="11.5703125" style="6" bestFit="1" customWidth="1"/>
    <col min="7936" max="8182" width="9.28515625" style="6"/>
    <col min="8183" max="8183" width="4.42578125" style="6" customWidth="1"/>
    <col min="8184" max="8184" width="14.7109375" style="6" customWidth="1"/>
    <col min="8185" max="8185" width="53.28515625" style="6" customWidth="1"/>
    <col min="8186" max="8186" width="14.28515625" style="6" customWidth="1"/>
    <col min="8187" max="8187" width="15.7109375" style="6" customWidth="1"/>
    <col min="8188" max="8188" width="13.5703125" style="6" customWidth="1"/>
    <col min="8189" max="8189" width="11.85546875" style="6" customWidth="1"/>
    <col min="8190" max="8190" width="16.140625" style="6" customWidth="1"/>
    <col min="8191" max="8191" width="11.5703125" style="6" bestFit="1" customWidth="1"/>
    <col min="8192" max="8438" width="9.28515625" style="6"/>
    <col min="8439" max="8439" width="4.42578125" style="6" customWidth="1"/>
    <col min="8440" max="8440" width="14.7109375" style="6" customWidth="1"/>
    <col min="8441" max="8441" width="53.28515625" style="6" customWidth="1"/>
    <col min="8442" max="8442" width="14.28515625" style="6" customWidth="1"/>
    <col min="8443" max="8443" width="15.7109375" style="6" customWidth="1"/>
    <col min="8444" max="8444" width="13.5703125" style="6" customWidth="1"/>
    <col min="8445" max="8445" width="11.85546875" style="6" customWidth="1"/>
    <col min="8446" max="8446" width="16.140625" style="6" customWidth="1"/>
    <col min="8447" max="8447" width="11.5703125" style="6" bestFit="1" customWidth="1"/>
    <col min="8448" max="8694" width="9.28515625" style="6"/>
    <col min="8695" max="8695" width="4.42578125" style="6" customWidth="1"/>
    <col min="8696" max="8696" width="14.7109375" style="6" customWidth="1"/>
    <col min="8697" max="8697" width="53.28515625" style="6" customWidth="1"/>
    <col min="8698" max="8698" width="14.28515625" style="6" customWidth="1"/>
    <col min="8699" max="8699" width="15.7109375" style="6" customWidth="1"/>
    <col min="8700" max="8700" width="13.5703125" style="6" customWidth="1"/>
    <col min="8701" max="8701" width="11.85546875" style="6" customWidth="1"/>
    <col min="8702" max="8702" width="16.140625" style="6" customWidth="1"/>
    <col min="8703" max="8703" width="11.5703125" style="6" bestFit="1" customWidth="1"/>
    <col min="8704" max="8950" width="9.28515625" style="6"/>
    <col min="8951" max="8951" width="4.42578125" style="6" customWidth="1"/>
    <col min="8952" max="8952" width="14.7109375" style="6" customWidth="1"/>
    <col min="8953" max="8953" width="53.28515625" style="6" customWidth="1"/>
    <col min="8954" max="8954" width="14.28515625" style="6" customWidth="1"/>
    <col min="8955" max="8955" width="15.7109375" style="6" customWidth="1"/>
    <col min="8956" max="8956" width="13.5703125" style="6" customWidth="1"/>
    <col min="8957" max="8957" width="11.85546875" style="6" customWidth="1"/>
    <col min="8958" max="8958" width="16.140625" style="6" customWidth="1"/>
    <col min="8959" max="8959" width="11.5703125" style="6" bestFit="1" customWidth="1"/>
    <col min="8960" max="9206" width="9.28515625" style="6"/>
    <col min="9207" max="9207" width="4.42578125" style="6" customWidth="1"/>
    <col min="9208" max="9208" width="14.7109375" style="6" customWidth="1"/>
    <col min="9209" max="9209" width="53.28515625" style="6" customWidth="1"/>
    <col min="9210" max="9210" width="14.28515625" style="6" customWidth="1"/>
    <col min="9211" max="9211" width="15.7109375" style="6" customWidth="1"/>
    <col min="9212" max="9212" width="13.5703125" style="6" customWidth="1"/>
    <col min="9213" max="9213" width="11.85546875" style="6" customWidth="1"/>
    <col min="9214" max="9214" width="16.140625" style="6" customWidth="1"/>
    <col min="9215" max="9215" width="11.5703125" style="6" bestFit="1" customWidth="1"/>
    <col min="9216" max="9462" width="9.28515625" style="6"/>
    <col min="9463" max="9463" width="4.42578125" style="6" customWidth="1"/>
    <col min="9464" max="9464" width="14.7109375" style="6" customWidth="1"/>
    <col min="9465" max="9465" width="53.28515625" style="6" customWidth="1"/>
    <col min="9466" max="9466" width="14.28515625" style="6" customWidth="1"/>
    <col min="9467" max="9467" width="15.7109375" style="6" customWidth="1"/>
    <col min="9468" max="9468" width="13.5703125" style="6" customWidth="1"/>
    <col min="9469" max="9469" width="11.85546875" style="6" customWidth="1"/>
    <col min="9470" max="9470" width="16.140625" style="6" customWidth="1"/>
    <col min="9471" max="9471" width="11.5703125" style="6" bestFit="1" customWidth="1"/>
    <col min="9472" max="9718" width="9.28515625" style="6"/>
    <col min="9719" max="9719" width="4.42578125" style="6" customWidth="1"/>
    <col min="9720" max="9720" width="14.7109375" style="6" customWidth="1"/>
    <col min="9721" max="9721" width="53.28515625" style="6" customWidth="1"/>
    <col min="9722" max="9722" width="14.28515625" style="6" customWidth="1"/>
    <col min="9723" max="9723" width="15.7109375" style="6" customWidth="1"/>
    <col min="9724" max="9724" width="13.5703125" style="6" customWidth="1"/>
    <col min="9725" max="9725" width="11.85546875" style="6" customWidth="1"/>
    <col min="9726" max="9726" width="16.140625" style="6" customWidth="1"/>
    <col min="9727" max="9727" width="11.5703125" style="6" bestFit="1" customWidth="1"/>
    <col min="9728" max="9974" width="9.28515625" style="6"/>
    <col min="9975" max="9975" width="4.42578125" style="6" customWidth="1"/>
    <col min="9976" max="9976" width="14.7109375" style="6" customWidth="1"/>
    <col min="9977" max="9977" width="53.28515625" style="6" customWidth="1"/>
    <col min="9978" max="9978" width="14.28515625" style="6" customWidth="1"/>
    <col min="9979" max="9979" width="15.7109375" style="6" customWidth="1"/>
    <col min="9980" max="9980" width="13.5703125" style="6" customWidth="1"/>
    <col min="9981" max="9981" width="11.85546875" style="6" customWidth="1"/>
    <col min="9982" max="9982" width="16.140625" style="6" customWidth="1"/>
    <col min="9983" max="9983" width="11.5703125" style="6" bestFit="1" customWidth="1"/>
    <col min="9984" max="10230" width="9.28515625" style="6"/>
    <col min="10231" max="10231" width="4.42578125" style="6" customWidth="1"/>
    <col min="10232" max="10232" width="14.7109375" style="6" customWidth="1"/>
    <col min="10233" max="10233" width="53.28515625" style="6" customWidth="1"/>
    <col min="10234" max="10234" width="14.28515625" style="6" customWidth="1"/>
    <col min="10235" max="10235" width="15.7109375" style="6" customWidth="1"/>
    <col min="10236" max="10236" width="13.5703125" style="6" customWidth="1"/>
    <col min="10237" max="10237" width="11.85546875" style="6" customWidth="1"/>
    <col min="10238" max="10238" width="16.140625" style="6" customWidth="1"/>
    <col min="10239" max="10239" width="11.5703125" style="6" bestFit="1" customWidth="1"/>
    <col min="10240" max="10486" width="9.28515625" style="6"/>
    <col min="10487" max="10487" width="4.42578125" style="6" customWidth="1"/>
    <col min="10488" max="10488" width="14.7109375" style="6" customWidth="1"/>
    <col min="10489" max="10489" width="53.28515625" style="6" customWidth="1"/>
    <col min="10490" max="10490" width="14.28515625" style="6" customWidth="1"/>
    <col min="10491" max="10491" width="15.7109375" style="6" customWidth="1"/>
    <col min="10492" max="10492" width="13.5703125" style="6" customWidth="1"/>
    <col min="10493" max="10493" width="11.85546875" style="6" customWidth="1"/>
    <col min="10494" max="10494" width="16.140625" style="6" customWidth="1"/>
    <col min="10495" max="10495" width="11.5703125" style="6" bestFit="1" customWidth="1"/>
    <col min="10496" max="10742" width="9.28515625" style="6"/>
    <col min="10743" max="10743" width="4.42578125" style="6" customWidth="1"/>
    <col min="10744" max="10744" width="14.7109375" style="6" customWidth="1"/>
    <col min="10745" max="10745" width="53.28515625" style="6" customWidth="1"/>
    <col min="10746" max="10746" width="14.28515625" style="6" customWidth="1"/>
    <col min="10747" max="10747" width="15.7109375" style="6" customWidth="1"/>
    <col min="10748" max="10748" width="13.5703125" style="6" customWidth="1"/>
    <col min="10749" max="10749" width="11.85546875" style="6" customWidth="1"/>
    <col min="10750" max="10750" width="16.140625" style="6" customWidth="1"/>
    <col min="10751" max="10751" width="11.5703125" style="6" bestFit="1" customWidth="1"/>
    <col min="10752" max="10998" width="9.28515625" style="6"/>
    <col min="10999" max="10999" width="4.42578125" style="6" customWidth="1"/>
    <col min="11000" max="11000" width="14.7109375" style="6" customWidth="1"/>
    <col min="11001" max="11001" width="53.28515625" style="6" customWidth="1"/>
    <col min="11002" max="11002" width="14.28515625" style="6" customWidth="1"/>
    <col min="11003" max="11003" width="15.7109375" style="6" customWidth="1"/>
    <col min="11004" max="11004" width="13.5703125" style="6" customWidth="1"/>
    <col min="11005" max="11005" width="11.85546875" style="6" customWidth="1"/>
    <col min="11006" max="11006" width="16.140625" style="6" customWidth="1"/>
    <col min="11007" max="11007" width="11.5703125" style="6" bestFit="1" customWidth="1"/>
    <col min="11008" max="11254" width="9.28515625" style="6"/>
    <col min="11255" max="11255" width="4.42578125" style="6" customWidth="1"/>
    <col min="11256" max="11256" width="14.7109375" style="6" customWidth="1"/>
    <col min="11257" max="11257" width="53.28515625" style="6" customWidth="1"/>
    <col min="11258" max="11258" width="14.28515625" style="6" customWidth="1"/>
    <col min="11259" max="11259" width="15.7109375" style="6" customWidth="1"/>
    <col min="11260" max="11260" width="13.5703125" style="6" customWidth="1"/>
    <col min="11261" max="11261" width="11.85546875" style="6" customWidth="1"/>
    <col min="11262" max="11262" width="16.140625" style="6" customWidth="1"/>
    <col min="11263" max="11263" width="11.5703125" style="6" bestFit="1" customWidth="1"/>
    <col min="11264" max="11510" width="9.28515625" style="6"/>
    <col min="11511" max="11511" width="4.42578125" style="6" customWidth="1"/>
    <col min="11512" max="11512" width="14.7109375" style="6" customWidth="1"/>
    <col min="11513" max="11513" width="53.28515625" style="6" customWidth="1"/>
    <col min="11514" max="11514" width="14.28515625" style="6" customWidth="1"/>
    <col min="11515" max="11515" width="15.7109375" style="6" customWidth="1"/>
    <col min="11516" max="11516" width="13.5703125" style="6" customWidth="1"/>
    <col min="11517" max="11517" width="11.85546875" style="6" customWidth="1"/>
    <col min="11518" max="11518" width="16.140625" style="6" customWidth="1"/>
    <col min="11519" max="11519" width="11.5703125" style="6" bestFit="1" customWidth="1"/>
    <col min="11520" max="11766" width="9.28515625" style="6"/>
    <col min="11767" max="11767" width="4.42578125" style="6" customWidth="1"/>
    <col min="11768" max="11768" width="14.7109375" style="6" customWidth="1"/>
    <col min="11769" max="11769" width="53.28515625" style="6" customWidth="1"/>
    <col min="11770" max="11770" width="14.28515625" style="6" customWidth="1"/>
    <col min="11771" max="11771" width="15.7109375" style="6" customWidth="1"/>
    <col min="11772" max="11772" width="13.5703125" style="6" customWidth="1"/>
    <col min="11773" max="11773" width="11.85546875" style="6" customWidth="1"/>
    <col min="11774" max="11774" width="16.140625" style="6" customWidth="1"/>
    <col min="11775" max="11775" width="11.5703125" style="6" bestFit="1" customWidth="1"/>
    <col min="11776" max="12022" width="9.28515625" style="6"/>
    <col min="12023" max="12023" width="4.42578125" style="6" customWidth="1"/>
    <col min="12024" max="12024" width="14.7109375" style="6" customWidth="1"/>
    <col min="12025" max="12025" width="53.28515625" style="6" customWidth="1"/>
    <col min="12026" max="12026" width="14.28515625" style="6" customWidth="1"/>
    <col min="12027" max="12027" width="15.7109375" style="6" customWidth="1"/>
    <col min="12028" max="12028" width="13.5703125" style="6" customWidth="1"/>
    <col min="12029" max="12029" width="11.85546875" style="6" customWidth="1"/>
    <col min="12030" max="12030" width="16.140625" style="6" customWidth="1"/>
    <col min="12031" max="12031" width="11.5703125" style="6" bestFit="1" customWidth="1"/>
    <col min="12032" max="12278" width="9.28515625" style="6"/>
    <col min="12279" max="12279" width="4.42578125" style="6" customWidth="1"/>
    <col min="12280" max="12280" width="14.7109375" style="6" customWidth="1"/>
    <col min="12281" max="12281" width="53.28515625" style="6" customWidth="1"/>
    <col min="12282" max="12282" width="14.28515625" style="6" customWidth="1"/>
    <col min="12283" max="12283" width="15.7109375" style="6" customWidth="1"/>
    <col min="12284" max="12284" width="13.5703125" style="6" customWidth="1"/>
    <col min="12285" max="12285" width="11.85546875" style="6" customWidth="1"/>
    <col min="12286" max="12286" width="16.140625" style="6" customWidth="1"/>
    <col min="12287" max="12287" width="11.5703125" style="6" bestFit="1" customWidth="1"/>
    <col min="12288" max="12534" width="9.28515625" style="6"/>
    <col min="12535" max="12535" width="4.42578125" style="6" customWidth="1"/>
    <col min="12536" max="12536" width="14.7109375" style="6" customWidth="1"/>
    <col min="12537" max="12537" width="53.28515625" style="6" customWidth="1"/>
    <col min="12538" max="12538" width="14.28515625" style="6" customWidth="1"/>
    <col min="12539" max="12539" width="15.7109375" style="6" customWidth="1"/>
    <col min="12540" max="12540" width="13.5703125" style="6" customWidth="1"/>
    <col min="12541" max="12541" width="11.85546875" style="6" customWidth="1"/>
    <col min="12542" max="12542" width="16.140625" style="6" customWidth="1"/>
    <col min="12543" max="12543" width="11.5703125" style="6" bestFit="1" customWidth="1"/>
    <col min="12544" max="12790" width="9.28515625" style="6"/>
    <col min="12791" max="12791" width="4.42578125" style="6" customWidth="1"/>
    <col min="12792" max="12792" width="14.7109375" style="6" customWidth="1"/>
    <col min="12793" max="12793" width="53.28515625" style="6" customWidth="1"/>
    <col min="12794" max="12794" width="14.28515625" style="6" customWidth="1"/>
    <col min="12795" max="12795" width="15.7109375" style="6" customWidth="1"/>
    <col min="12796" max="12796" width="13.5703125" style="6" customWidth="1"/>
    <col min="12797" max="12797" width="11.85546875" style="6" customWidth="1"/>
    <col min="12798" max="12798" width="16.140625" style="6" customWidth="1"/>
    <col min="12799" max="12799" width="11.5703125" style="6" bestFit="1" customWidth="1"/>
    <col min="12800" max="13046" width="9.28515625" style="6"/>
    <col min="13047" max="13047" width="4.42578125" style="6" customWidth="1"/>
    <col min="13048" max="13048" width="14.7109375" style="6" customWidth="1"/>
    <col min="13049" max="13049" width="53.28515625" style="6" customWidth="1"/>
    <col min="13050" max="13050" width="14.28515625" style="6" customWidth="1"/>
    <col min="13051" max="13051" width="15.7109375" style="6" customWidth="1"/>
    <col min="13052" max="13052" width="13.5703125" style="6" customWidth="1"/>
    <col min="13053" max="13053" width="11.85546875" style="6" customWidth="1"/>
    <col min="13054" max="13054" width="16.140625" style="6" customWidth="1"/>
    <col min="13055" max="13055" width="11.5703125" style="6" bestFit="1" customWidth="1"/>
    <col min="13056" max="13302" width="9.28515625" style="6"/>
    <col min="13303" max="13303" width="4.42578125" style="6" customWidth="1"/>
    <col min="13304" max="13304" width="14.7109375" style="6" customWidth="1"/>
    <col min="13305" max="13305" width="53.28515625" style="6" customWidth="1"/>
    <col min="13306" max="13306" width="14.28515625" style="6" customWidth="1"/>
    <col min="13307" max="13307" width="15.7109375" style="6" customWidth="1"/>
    <col min="13308" max="13308" width="13.5703125" style="6" customWidth="1"/>
    <col min="13309" max="13309" width="11.85546875" style="6" customWidth="1"/>
    <col min="13310" max="13310" width="16.140625" style="6" customWidth="1"/>
    <col min="13311" max="13311" width="11.5703125" style="6" bestFit="1" customWidth="1"/>
    <col min="13312" max="13558" width="9.28515625" style="6"/>
    <col min="13559" max="13559" width="4.42578125" style="6" customWidth="1"/>
    <col min="13560" max="13560" width="14.7109375" style="6" customWidth="1"/>
    <col min="13561" max="13561" width="53.28515625" style="6" customWidth="1"/>
    <col min="13562" max="13562" width="14.28515625" style="6" customWidth="1"/>
    <col min="13563" max="13563" width="15.7109375" style="6" customWidth="1"/>
    <col min="13564" max="13564" width="13.5703125" style="6" customWidth="1"/>
    <col min="13565" max="13565" width="11.85546875" style="6" customWidth="1"/>
    <col min="13566" max="13566" width="16.140625" style="6" customWidth="1"/>
    <col min="13567" max="13567" width="11.5703125" style="6" bestFit="1" customWidth="1"/>
    <col min="13568" max="13814" width="9.28515625" style="6"/>
    <col min="13815" max="13815" width="4.42578125" style="6" customWidth="1"/>
    <col min="13816" max="13816" width="14.7109375" style="6" customWidth="1"/>
    <col min="13817" max="13817" width="53.28515625" style="6" customWidth="1"/>
    <col min="13818" max="13818" width="14.28515625" style="6" customWidth="1"/>
    <col min="13819" max="13819" width="15.7109375" style="6" customWidth="1"/>
    <col min="13820" max="13820" width="13.5703125" style="6" customWidth="1"/>
    <col min="13821" max="13821" width="11.85546875" style="6" customWidth="1"/>
    <col min="13822" max="13822" width="16.140625" style="6" customWidth="1"/>
    <col min="13823" max="13823" width="11.5703125" style="6" bestFit="1" customWidth="1"/>
    <col min="13824" max="14070" width="9.28515625" style="6"/>
    <col min="14071" max="14071" width="4.42578125" style="6" customWidth="1"/>
    <col min="14072" max="14072" width="14.7109375" style="6" customWidth="1"/>
    <col min="14073" max="14073" width="53.28515625" style="6" customWidth="1"/>
    <col min="14074" max="14074" width="14.28515625" style="6" customWidth="1"/>
    <col min="14075" max="14075" width="15.7109375" style="6" customWidth="1"/>
    <col min="14076" max="14076" width="13.5703125" style="6" customWidth="1"/>
    <col min="14077" max="14077" width="11.85546875" style="6" customWidth="1"/>
    <col min="14078" max="14078" width="16.140625" style="6" customWidth="1"/>
    <col min="14079" max="14079" width="11.5703125" style="6" bestFit="1" customWidth="1"/>
    <col min="14080" max="14326" width="9.28515625" style="6"/>
    <col min="14327" max="14327" width="4.42578125" style="6" customWidth="1"/>
    <col min="14328" max="14328" width="14.7109375" style="6" customWidth="1"/>
    <col min="14329" max="14329" width="53.28515625" style="6" customWidth="1"/>
    <col min="14330" max="14330" width="14.28515625" style="6" customWidth="1"/>
    <col min="14331" max="14331" width="15.7109375" style="6" customWidth="1"/>
    <col min="14332" max="14332" width="13.5703125" style="6" customWidth="1"/>
    <col min="14333" max="14333" width="11.85546875" style="6" customWidth="1"/>
    <col min="14334" max="14334" width="16.140625" style="6" customWidth="1"/>
    <col min="14335" max="14335" width="11.5703125" style="6" bestFit="1" customWidth="1"/>
    <col min="14336" max="14582" width="9.28515625" style="6"/>
    <col min="14583" max="14583" width="4.42578125" style="6" customWidth="1"/>
    <col min="14584" max="14584" width="14.7109375" style="6" customWidth="1"/>
    <col min="14585" max="14585" width="53.28515625" style="6" customWidth="1"/>
    <col min="14586" max="14586" width="14.28515625" style="6" customWidth="1"/>
    <col min="14587" max="14587" width="15.7109375" style="6" customWidth="1"/>
    <col min="14588" max="14588" width="13.5703125" style="6" customWidth="1"/>
    <col min="14589" max="14589" width="11.85546875" style="6" customWidth="1"/>
    <col min="14590" max="14590" width="16.140625" style="6" customWidth="1"/>
    <col min="14591" max="14591" width="11.5703125" style="6" bestFit="1" customWidth="1"/>
    <col min="14592" max="14838" width="9.28515625" style="6"/>
    <col min="14839" max="14839" width="4.42578125" style="6" customWidth="1"/>
    <col min="14840" max="14840" width="14.7109375" style="6" customWidth="1"/>
    <col min="14841" max="14841" width="53.28515625" style="6" customWidth="1"/>
    <col min="14842" max="14842" width="14.28515625" style="6" customWidth="1"/>
    <col min="14843" max="14843" width="15.7109375" style="6" customWidth="1"/>
    <col min="14844" max="14844" width="13.5703125" style="6" customWidth="1"/>
    <col min="14845" max="14845" width="11.85546875" style="6" customWidth="1"/>
    <col min="14846" max="14846" width="16.140625" style="6" customWidth="1"/>
    <col min="14847" max="14847" width="11.5703125" style="6" bestFit="1" customWidth="1"/>
    <col min="14848" max="15094" width="9.28515625" style="6"/>
    <col min="15095" max="15095" width="4.42578125" style="6" customWidth="1"/>
    <col min="15096" max="15096" width="14.7109375" style="6" customWidth="1"/>
    <col min="15097" max="15097" width="53.28515625" style="6" customWidth="1"/>
    <col min="15098" max="15098" width="14.28515625" style="6" customWidth="1"/>
    <col min="15099" max="15099" width="15.7109375" style="6" customWidth="1"/>
    <col min="15100" max="15100" width="13.5703125" style="6" customWidth="1"/>
    <col min="15101" max="15101" width="11.85546875" style="6" customWidth="1"/>
    <col min="15102" max="15102" width="16.140625" style="6" customWidth="1"/>
    <col min="15103" max="15103" width="11.5703125" style="6" bestFit="1" customWidth="1"/>
    <col min="15104" max="15350" width="9.28515625" style="6"/>
    <col min="15351" max="15351" width="4.42578125" style="6" customWidth="1"/>
    <col min="15352" max="15352" width="14.7109375" style="6" customWidth="1"/>
    <col min="15353" max="15353" width="53.28515625" style="6" customWidth="1"/>
    <col min="15354" max="15354" width="14.28515625" style="6" customWidth="1"/>
    <col min="15355" max="15355" width="15.7109375" style="6" customWidth="1"/>
    <col min="15356" max="15356" width="13.5703125" style="6" customWidth="1"/>
    <col min="15357" max="15357" width="11.85546875" style="6" customWidth="1"/>
    <col min="15358" max="15358" width="16.140625" style="6" customWidth="1"/>
    <col min="15359" max="15359" width="11.5703125" style="6" bestFit="1" customWidth="1"/>
    <col min="15360" max="15606" width="9.28515625" style="6"/>
    <col min="15607" max="15607" width="4.42578125" style="6" customWidth="1"/>
    <col min="15608" max="15608" width="14.7109375" style="6" customWidth="1"/>
    <col min="15609" max="15609" width="53.28515625" style="6" customWidth="1"/>
    <col min="15610" max="15610" width="14.28515625" style="6" customWidth="1"/>
    <col min="15611" max="15611" width="15.7109375" style="6" customWidth="1"/>
    <col min="15612" max="15612" width="13.5703125" style="6" customWidth="1"/>
    <col min="15613" max="15613" width="11.85546875" style="6" customWidth="1"/>
    <col min="15614" max="15614" width="16.140625" style="6" customWidth="1"/>
    <col min="15615" max="15615" width="11.5703125" style="6" bestFit="1" customWidth="1"/>
    <col min="15616" max="15862" width="9.28515625" style="6"/>
    <col min="15863" max="15863" width="4.42578125" style="6" customWidth="1"/>
    <col min="15864" max="15864" width="14.7109375" style="6" customWidth="1"/>
    <col min="15865" max="15865" width="53.28515625" style="6" customWidth="1"/>
    <col min="15866" max="15866" width="14.28515625" style="6" customWidth="1"/>
    <col min="15867" max="15867" width="15.7109375" style="6" customWidth="1"/>
    <col min="15868" max="15868" width="13.5703125" style="6" customWidth="1"/>
    <col min="15869" max="15869" width="11.85546875" style="6" customWidth="1"/>
    <col min="15870" max="15870" width="16.140625" style="6" customWidth="1"/>
    <col min="15871" max="15871" width="11.5703125" style="6" bestFit="1" customWidth="1"/>
    <col min="15872" max="16118" width="9.28515625" style="6"/>
    <col min="16119" max="16119" width="4.42578125" style="6" customWidth="1"/>
    <col min="16120" max="16120" width="14.7109375" style="6" customWidth="1"/>
    <col min="16121" max="16121" width="53.28515625" style="6" customWidth="1"/>
    <col min="16122" max="16122" width="14.28515625" style="6" customWidth="1"/>
    <col min="16123" max="16123" width="15.7109375" style="6" customWidth="1"/>
    <col min="16124" max="16124" width="13.5703125" style="6" customWidth="1"/>
    <col min="16125" max="16125" width="11.85546875" style="6" customWidth="1"/>
    <col min="16126" max="16126" width="16.140625" style="6" customWidth="1"/>
    <col min="16127" max="16127" width="11.5703125" style="6" bestFit="1" customWidth="1"/>
    <col min="16128" max="16384" width="9.28515625" style="6"/>
  </cols>
  <sheetData>
    <row r="1" spans="1:10" ht="18" x14ac:dyDescent="0.25">
      <c r="A1" s="2070" t="s">
        <v>683</v>
      </c>
      <c r="B1" s="2070"/>
      <c r="C1" s="2070"/>
      <c r="D1" s="2070"/>
      <c r="E1" s="2070"/>
      <c r="F1" s="2070"/>
      <c r="G1" s="2070"/>
      <c r="H1" s="2070"/>
    </row>
    <row r="2" spans="1:10" ht="18" x14ac:dyDescent="0.25">
      <c r="A2" s="2071" t="s">
        <v>155</v>
      </c>
      <c r="B2" s="2071"/>
      <c r="C2" s="2071"/>
      <c r="D2" s="2071"/>
      <c r="E2" s="2071"/>
      <c r="F2" s="2071"/>
      <c r="G2" s="2071"/>
      <c r="H2" s="2071"/>
    </row>
    <row r="3" spans="1:10" ht="18" x14ac:dyDescent="0.25">
      <c r="A3" s="2072" t="s">
        <v>1</v>
      </c>
      <c r="B3" s="2072"/>
      <c r="C3" s="2072"/>
      <c r="D3" s="2072"/>
      <c r="E3" s="2072"/>
      <c r="F3" s="2072"/>
      <c r="G3" s="2072"/>
      <c r="H3" s="2072"/>
    </row>
    <row r="4" spans="1:10" ht="18" x14ac:dyDescent="0.25">
      <c r="A4" s="2073" t="s">
        <v>722</v>
      </c>
      <c r="B4" s="2073"/>
      <c r="C4" s="2073"/>
      <c r="D4" s="2073"/>
      <c r="E4" s="2073"/>
      <c r="F4" s="2073"/>
      <c r="G4" s="2073"/>
      <c r="H4" s="2073"/>
    </row>
    <row r="5" spans="1:10" ht="20.25" x14ac:dyDescent="0.25">
      <c r="A5" s="2074" t="s">
        <v>558</v>
      </c>
      <c r="B5" s="2074"/>
      <c r="C5" s="2074"/>
      <c r="D5" s="2074"/>
      <c r="E5" s="2074"/>
      <c r="F5" s="2074"/>
      <c r="G5" s="2074"/>
      <c r="H5" s="2074"/>
    </row>
    <row r="6" spans="1:10" ht="18" x14ac:dyDescent="0.25">
      <c r="A6" s="763">
        <v>1</v>
      </c>
      <c r="B6" s="2068">
        <v>2</v>
      </c>
      <c r="C6" s="2069"/>
      <c r="D6" s="753">
        <v>3</v>
      </c>
      <c r="E6" s="753">
        <v>4</v>
      </c>
      <c r="F6" s="753">
        <v>5</v>
      </c>
      <c r="G6" s="753">
        <v>6</v>
      </c>
      <c r="H6" s="753">
        <v>7</v>
      </c>
    </row>
    <row r="7" spans="1:10" ht="34.15" customHeight="1" x14ac:dyDescent="0.25">
      <c r="A7" s="764" t="s">
        <v>160</v>
      </c>
      <c r="B7" s="1958" t="s">
        <v>6</v>
      </c>
      <c r="C7" s="1958"/>
      <c r="D7" s="764" t="s">
        <v>2</v>
      </c>
      <c r="E7" s="764" t="s">
        <v>263</v>
      </c>
      <c r="F7" s="925" t="str">
        <f>'P1617'!G8</f>
        <v>Expnd. MARCH-17</v>
      </c>
      <c r="G7" s="764" t="s">
        <v>7</v>
      </c>
      <c r="H7" s="764" t="s">
        <v>684</v>
      </c>
    </row>
    <row r="8" spans="1:10" ht="18" x14ac:dyDescent="0.25">
      <c r="A8" s="763" t="s">
        <v>685</v>
      </c>
      <c r="B8" s="2076" t="s">
        <v>3</v>
      </c>
      <c r="C8" s="2077"/>
      <c r="D8" s="765"/>
      <c r="E8" s="765"/>
      <c r="F8" s="765"/>
      <c r="G8" s="765"/>
      <c r="H8" s="765"/>
    </row>
    <row r="9" spans="1:10" ht="36" x14ac:dyDescent="0.25">
      <c r="A9" s="766">
        <v>1</v>
      </c>
      <c r="B9" s="839" t="s">
        <v>686</v>
      </c>
      <c r="C9" s="840" t="s">
        <v>13</v>
      </c>
      <c r="D9" s="597">
        <v>45</v>
      </c>
      <c r="E9" s="598">
        <f>'P1617'!E34</f>
        <v>38.61</v>
      </c>
      <c r="F9" s="599">
        <f>'P1617'!F34</f>
        <v>36.900000000000006</v>
      </c>
      <c r="G9" s="600">
        <v>200</v>
      </c>
      <c r="H9" s="600">
        <f>'P1617'!H34</f>
        <v>136</v>
      </c>
      <c r="J9" s="622"/>
    </row>
    <row r="10" spans="1:10" ht="72" x14ac:dyDescent="0.25">
      <c r="A10" s="592">
        <v>2</v>
      </c>
      <c r="B10" s="841" t="s">
        <v>687</v>
      </c>
      <c r="C10" s="842" t="s">
        <v>615</v>
      </c>
      <c r="D10" s="668">
        <v>5500</v>
      </c>
      <c r="E10" s="598">
        <f>'P1617'!E36</f>
        <v>5184.21</v>
      </c>
      <c r="F10" s="599">
        <f>'P1617'!F36</f>
        <v>5082.7700000000004</v>
      </c>
      <c r="G10" s="592">
        <v>295000</v>
      </c>
      <c r="H10" s="600">
        <f>'P1617'!H36</f>
        <v>273165.29729729728</v>
      </c>
    </row>
    <row r="11" spans="1:10" ht="36" x14ac:dyDescent="0.25">
      <c r="A11" s="592">
        <v>3</v>
      </c>
      <c r="B11" s="841" t="s">
        <v>688</v>
      </c>
      <c r="C11" s="842" t="s">
        <v>618</v>
      </c>
      <c r="D11" s="668">
        <v>25000</v>
      </c>
      <c r="E11" s="598">
        <f>'P1617'!E39</f>
        <v>29536.35</v>
      </c>
      <c r="F11" s="599">
        <f>'P1617'!F39</f>
        <v>29511.350000000009</v>
      </c>
      <c r="G11" s="592">
        <v>192000</v>
      </c>
      <c r="H11" s="600">
        <f>'P1617'!H39</f>
        <v>166582</v>
      </c>
    </row>
    <row r="12" spans="1:10" ht="18" x14ac:dyDescent="0.25">
      <c r="A12" s="763" t="s">
        <v>689</v>
      </c>
      <c r="B12" s="2078" t="s">
        <v>4</v>
      </c>
      <c r="C12" s="2079"/>
      <c r="D12" s="753"/>
      <c r="E12" s="598"/>
      <c r="F12" s="599"/>
      <c r="G12" s="753"/>
      <c r="H12" s="600"/>
    </row>
    <row r="13" spans="1:10" ht="26.25" customHeight="1" x14ac:dyDescent="0.25">
      <c r="A13" s="770">
        <v>1</v>
      </c>
      <c r="B13" s="768" t="s">
        <v>690</v>
      </c>
      <c r="C13" s="772" t="s">
        <v>619</v>
      </c>
      <c r="D13" s="836">
        <v>1000</v>
      </c>
      <c r="E13" s="598">
        <f>'P1617'!E72</f>
        <v>1000</v>
      </c>
      <c r="F13" s="599">
        <f>'P1617'!F72</f>
        <v>1000</v>
      </c>
      <c r="G13" s="592">
        <v>18000</v>
      </c>
      <c r="H13" s="600">
        <f>'P1617'!H72</f>
        <v>18000</v>
      </c>
    </row>
    <row r="14" spans="1:10" ht="18" x14ac:dyDescent="0.25">
      <c r="A14" s="763" t="s">
        <v>691</v>
      </c>
      <c r="B14" s="2080" t="s">
        <v>236</v>
      </c>
      <c r="C14" s="2081"/>
      <c r="D14" s="760"/>
      <c r="E14" s="598"/>
      <c r="F14" s="599"/>
      <c r="G14" s="760"/>
      <c r="H14" s="600"/>
    </row>
    <row r="15" spans="1:10" ht="36" x14ac:dyDescent="0.25">
      <c r="A15" s="592">
        <v>1</v>
      </c>
      <c r="B15" s="771" t="s">
        <v>692</v>
      </c>
      <c r="C15" s="772" t="s">
        <v>620</v>
      </c>
      <c r="D15" s="597">
        <v>500</v>
      </c>
      <c r="E15" s="598">
        <f>'P1617'!E101</f>
        <v>339.25</v>
      </c>
      <c r="F15" s="599">
        <f>'P1617'!F101</f>
        <v>336.25</v>
      </c>
      <c r="G15" s="600">
        <v>1000</v>
      </c>
      <c r="H15" s="600">
        <f>'P1617'!H101</f>
        <v>667</v>
      </c>
    </row>
    <row r="16" spans="1:10" ht="36" x14ac:dyDescent="0.25">
      <c r="A16" s="592">
        <v>2</v>
      </c>
      <c r="B16" s="768" t="s">
        <v>693</v>
      </c>
      <c r="C16" s="769" t="s">
        <v>99</v>
      </c>
      <c r="D16" s="668">
        <v>100</v>
      </c>
      <c r="E16" s="598">
        <f>'P1617'!E104</f>
        <v>23.17</v>
      </c>
      <c r="F16" s="599">
        <f>'P1617'!F104</f>
        <v>3.17</v>
      </c>
      <c r="G16" s="592">
        <v>0</v>
      </c>
      <c r="H16" s="600">
        <f>'P1617'!H104</f>
        <v>1</v>
      </c>
    </row>
    <row r="17" spans="1:10" ht="36" x14ac:dyDescent="0.25">
      <c r="A17" s="592">
        <v>3</v>
      </c>
      <c r="B17" s="768" t="s">
        <v>694</v>
      </c>
      <c r="C17" s="769" t="s">
        <v>616</v>
      </c>
      <c r="D17" s="668">
        <v>1474.95</v>
      </c>
      <c r="E17" s="598">
        <f>'P1617'!E105</f>
        <v>2244.4499999999998</v>
      </c>
      <c r="F17" s="599">
        <f>'P1617'!F105</f>
        <v>2197.85</v>
      </c>
      <c r="G17" s="592">
        <v>0</v>
      </c>
      <c r="H17" s="600">
        <f>'P1617'!H105</f>
        <v>2099</v>
      </c>
      <c r="J17" s="6">
        <v>6.59</v>
      </c>
    </row>
    <row r="18" spans="1:10" ht="36" x14ac:dyDescent="0.25">
      <c r="A18" s="592">
        <v>4</v>
      </c>
      <c r="B18" s="768" t="s">
        <v>695</v>
      </c>
      <c r="C18" s="769" t="s">
        <v>101</v>
      </c>
      <c r="D18" s="668">
        <v>50.45</v>
      </c>
      <c r="E18" s="598">
        <f>'P1617'!E106</f>
        <v>44.53</v>
      </c>
      <c r="F18" s="599">
        <f>'P1617'!F106</f>
        <v>36.089999999999996</v>
      </c>
      <c r="G18" s="592">
        <v>0</v>
      </c>
      <c r="H18" s="600">
        <f>'P1617'!H106</f>
        <v>31</v>
      </c>
      <c r="J18" s="6">
        <v>2.37</v>
      </c>
    </row>
    <row r="19" spans="1:10" ht="18" x14ac:dyDescent="0.25">
      <c r="A19" s="763" t="s">
        <v>696</v>
      </c>
      <c r="B19" s="2078" t="s">
        <v>5</v>
      </c>
      <c r="C19" s="2082"/>
      <c r="D19" s="753"/>
      <c r="E19" s="598"/>
      <c r="F19" s="599"/>
      <c r="G19" s="753"/>
      <c r="H19" s="600"/>
      <c r="J19" s="6">
        <v>4.21</v>
      </c>
    </row>
    <row r="20" spans="1:10" ht="54" x14ac:dyDescent="0.25">
      <c r="A20" s="592">
        <v>1</v>
      </c>
      <c r="B20" s="773" t="s">
        <v>697</v>
      </c>
      <c r="C20" s="774" t="s">
        <v>617</v>
      </c>
      <c r="D20" s="668">
        <v>459.4</v>
      </c>
      <c r="E20" s="598">
        <f>'P1617'!E114</f>
        <v>383.3</v>
      </c>
      <c r="F20" s="599">
        <f>'P1617'!F114</f>
        <v>361.18</v>
      </c>
      <c r="G20" s="592">
        <v>0</v>
      </c>
      <c r="H20" s="600">
        <f>'P1617'!H114</f>
        <v>46</v>
      </c>
      <c r="J20" s="6">
        <f>SUM(J17:J19)</f>
        <v>13.170000000000002</v>
      </c>
    </row>
    <row r="21" spans="1:10" ht="44.25" customHeight="1" x14ac:dyDescent="0.25">
      <c r="A21" s="775">
        <v>2</v>
      </c>
      <c r="B21" s="773" t="s">
        <v>698</v>
      </c>
      <c r="C21" s="774" t="s">
        <v>699</v>
      </c>
      <c r="D21" s="837">
        <v>48.4</v>
      </c>
      <c r="E21" s="598">
        <f>'NP1617'!E36</f>
        <v>28.39</v>
      </c>
      <c r="F21" s="598">
        <f>'NP1617'!F36</f>
        <v>18.460000000000004</v>
      </c>
      <c r="G21" s="838">
        <v>0</v>
      </c>
      <c r="H21" s="600">
        <f>'NP1617'!H36</f>
        <v>14</v>
      </c>
    </row>
    <row r="22" spans="1:10" ht="18" x14ac:dyDescent="0.25">
      <c r="A22" s="776" t="s">
        <v>700</v>
      </c>
      <c r="B22" s="2078" t="s">
        <v>627</v>
      </c>
      <c r="C22" s="2082"/>
      <c r="D22" s="762"/>
      <c r="E22" s="598"/>
      <c r="F22" s="599"/>
      <c r="G22" s="762"/>
      <c r="H22" s="600"/>
    </row>
    <row r="23" spans="1:10" ht="75" customHeight="1" x14ac:dyDescent="0.25">
      <c r="A23" s="761">
        <v>1</v>
      </c>
      <c r="B23" s="767" t="s">
        <v>701</v>
      </c>
      <c r="C23" s="650" t="s">
        <v>625</v>
      </c>
      <c r="D23" s="668">
        <v>8200</v>
      </c>
      <c r="E23" s="598">
        <f>'P1617'!E132</f>
        <v>4357.3100000000004</v>
      </c>
      <c r="F23" s="599">
        <f>'P1617'!F132</f>
        <v>4357.3100000000004</v>
      </c>
      <c r="G23" s="592">
        <v>12</v>
      </c>
      <c r="H23" s="600">
        <f>'P1617'!H132</f>
        <v>12</v>
      </c>
    </row>
    <row r="24" spans="1:10" ht="79.5" customHeight="1" x14ac:dyDescent="0.25">
      <c r="A24" s="761">
        <v>2</v>
      </c>
      <c r="B24" s="767" t="s">
        <v>702</v>
      </c>
      <c r="C24" s="650" t="s">
        <v>624</v>
      </c>
      <c r="D24" s="668">
        <v>6900</v>
      </c>
      <c r="E24" s="598">
        <f>'P1617'!E134</f>
        <v>2162.5700000000002</v>
      </c>
      <c r="F24" s="599">
        <f>'P1617'!F134</f>
        <v>2162.5700000000002</v>
      </c>
      <c r="G24" s="592">
        <v>10</v>
      </c>
      <c r="H24" s="600">
        <f>'P1617'!H134</f>
        <v>10</v>
      </c>
    </row>
    <row r="25" spans="1:10" x14ac:dyDescent="0.25">
      <c r="A25" s="777"/>
      <c r="B25" s="777"/>
      <c r="C25" s="777"/>
      <c r="D25" s="777"/>
      <c r="E25" s="777"/>
      <c r="F25" s="777"/>
      <c r="G25" s="777"/>
      <c r="H25" s="777"/>
    </row>
    <row r="26" spans="1:10" x14ac:dyDescent="0.25">
      <c r="A26" s="777"/>
      <c r="B26" s="777"/>
      <c r="C26" s="777"/>
      <c r="D26" s="777"/>
      <c r="E26" s="777"/>
      <c r="F26" s="777"/>
      <c r="G26" s="777"/>
      <c r="H26" s="777"/>
    </row>
    <row r="27" spans="1:10" s="16" customFormat="1" x14ac:dyDescent="0.25">
      <c r="G27" s="778"/>
      <c r="H27" s="778"/>
    </row>
    <row r="28" spans="1:10" s="16" customFormat="1" ht="20.25" x14ac:dyDescent="0.25">
      <c r="A28" s="2083"/>
      <c r="B28" s="2083"/>
      <c r="C28" s="2083"/>
      <c r="D28" s="2083"/>
      <c r="E28" s="2083"/>
      <c r="F28" s="2083"/>
      <c r="G28" s="2083"/>
      <c r="H28" s="2083"/>
    </row>
    <row r="29" spans="1:10" s="16" customFormat="1" ht="20.25" x14ac:dyDescent="0.25">
      <c r="A29" s="2084"/>
      <c r="B29" s="2084"/>
      <c r="C29" s="2084"/>
      <c r="D29" s="2084"/>
      <c r="E29" s="2084"/>
      <c r="F29" s="2084"/>
      <c r="G29" s="2084"/>
      <c r="H29" s="2084"/>
    </row>
    <row r="30" spans="1:10" s="16" customFormat="1" ht="20.25" x14ac:dyDescent="0.25">
      <c r="A30" s="1942"/>
      <c r="B30" s="1942"/>
      <c r="C30" s="1942"/>
      <c r="D30" s="1942"/>
      <c r="E30" s="1942"/>
      <c r="F30" s="1942"/>
      <c r="G30" s="1942"/>
      <c r="H30" s="1942"/>
    </row>
    <row r="31" spans="1:10" s="16" customFormat="1" ht="20.25" x14ac:dyDescent="0.25">
      <c r="A31" s="2085"/>
      <c r="B31" s="2085"/>
      <c r="C31" s="2085"/>
      <c r="D31" s="2085"/>
      <c r="E31" s="2085"/>
      <c r="F31" s="2085"/>
      <c r="G31" s="2085"/>
      <c r="H31" s="2085"/>
    </row>
    <row r="32" spans="1:10" s="16" customFormat="1" ht="20.25" x14ac:dyDescent="0.25">
      <c r="A32" s="595"/>
      <c r="B32" s="595"/>
      <c r="C32" s="595"/>
      <c r="D32" s="595"/>
      <c r="E32" s="595"/>
      <c r="F32" s="595"/>
      <c r="G32" s="595"/>
      <c r="H32" s="595"/>
    </row>
    <row r="33" spans="1:8" s="16" customFormat="1" ht="20.25" x14ac:dyDescent="0.25">
      <c r="A33" s="779"/>
      <c r="B33" s="2086"/>
      <c r="C33" s="2086"/>
      <c r="D33" s="2086"/>
      <c r="E33" s="779"/>
      <c r="F33" s="779"/>
      <c r="G33" s="780"/>
      <c r="H33" s="781"/>
    </row>
    <row r="34" spans="1:8" s="16" customFormat="1" ht="18" x14ac:dyDescent="0.25">
      <c r="A34" s="782"/>
      <c r="B34" s="2075"/>
      <c r="C34" s="2075"/>
      <c r="D34" s="2075"/>
      <c r="E34" s="782"/>
      <c r="F34" s="782"/>
      <c r="G34" s="782"/>
      <c r="H34" s="782"/>
    </row>
    <row r="35" spans="1:8" s="16" customFormat="1" ht="18" x14ac:dyDescent="0.25">
      <c r="A35" s="782"/>
      <c r="B35" s="2088"/>
      <c r="C35" s="2088"/>
      <c r="D35" s="2088"/>
      <c r="E35" s="15"/>
      <c r="F35" s="15"/>
      <c r="G35" s="15"/>
      <c r="H35" s="15"/>
    </row>
    <row r="36" spans="1:8" s="16" customFormat="1" ht="18" x14ac:dyDescent="0.25">
      <c r="A36" s="782"/>
      <c r="B36" s="2089"/>
      <c r="C36" s="2089"/>
      <c r="D36" s="2089"/>
      <c r="E36" s="783"/>
      <c r="F36" s="783"/>
      <c r="G36" s="783"/>
      <c r="H36" s="15"/>
    </row>
    <row r="37" spans="1:8" s="16" customFormat="1" ht="18" x14ac:dyDescent="0.25">
      <c r="A37" s="782"/>
      <c r="B37" s="2089"/>
      <c r="C37" s="2089"/>
      <c r="D37" s="2089"/>
      <c r="E37" s="783"/>
      <c r="F37" s="783"/>
      <c r="G37" s="783"/>
      <c r="H37" s="15"/>
    </row>
    <row r="38" spans="1:8" s="16" customFormat="1" ht="18" x14ac:dyDescent="0.25">
      <c r="A38" s="782"/>
      <c r="B38" s="2089"/>
      <c r="C38" s="2089"/>
      <c r="D38" s="2089"/>
      <c r="E38" s="783"/>
      <c r="F38" s="783"/>
      <c r="G38" s="783"/>
      <c r="H38" s="15"/>
    </row>
    <row r="39" spans="1:8" s="16" customFormat="1" ht="18" x14ac:dyDescent="0.25">
      <c r="A39" s="782"/>
      <c r="B39" s="2089"/>
      <c r="C39" s="2089"/>
      <c r="D39" s="2089"/>
      <c r="E39" s="783"/>
      <c r="F39" s="783"/>
      <c r="G39" s="783"/>
      <c r="H39" s="15"/>
    </row>
    <row r="40" spans="1:8" s="16" customFormat="1" ht="18" x14ac:dyDescent="0.25">
      <c r="B40" s="2090"/>
      <c r="C40" s="2090"/>
      <c r="D40" s="2090"/>
      <c r="E40" s="783"/>
      <c r="F40" s="783"/>
      <c r="G40" s="783"/>
      <c r="H40" s="15"/>
    </row>
    <row r="41" spans="1:8" s="16" customFormat="1" ht="18" x14ac:dyDescent="0.25">
      <c r="A41" s="782"/>
      <c r="B41" s="2089"/>
      <c r="C41" s="2089"/>
      <c r="D41" s="2089"/>
      <c r="E41" s="783"/>
      <c r="F41" s="783"/>
      <c r="G41" s="783"/>
      <c r="H41" s="15"/>
    </row>
    <row r="42" spans="1:8" s="16" customFormat="1" ht="18" x14ac:dyDescent="0.25">
      <c r="B42" s="2090"/>
      <c r="C42" s="2090"/>
      <c r="D42" s="2090"/>
      <c r="E42" s="783"/>
      <c r="F42" s="783"/>
      <c r="G42" s="783"/>
      <c r="H42" s="15"/>
    </row>
    <row r="43" spans="1:8" s="16" customFormat="1" ht="18" x14ac:dyDescent="0.25">
      <c r="A43" s="782"/>
      <c r="B43" s="2089"/>
      <c r="C43" s="2089"/>
      <c r="D43" s="2089"/>
      <c r="E43" s="783"/>
      <c r="F43" s="783"/>
      <c r="G43" s="783"/>
      <c r="H43" s="15"/>
    </row>
    <row r="44" spans="1:8" s="16" customFormat="1" ht="18" x14ac:dyDescent="0.25">
      <c r="A44" s="2090"/>
      <c r="B44" s="2090"/>
      <c r="C44" s="2090"/>
      <c r="D44" s="2090"/>
      <c r="E44" s="783"/>
      <c r="F44" s="783"/>
      <c r="G44" s="783"/>
      <c r="H44" s="15"/>
    </row>
    <row r="45" spans="1:8" s="16" customFormat="1" ht="18" x14ac:dyDescent="0.25">
      <c r="A45" s="14"/>
      <c r="B45" s="21"/>
      <c r="C45" s="21"/>
      <c r="D45" s="21"/>
      <c r="E45" s="21"/>
      <c r="F45" s="15"/>
      <c r="G45" s="15"/>
      <c r="H45" s="15"/>
    </row>
    <row r="46" spans="1:8" s="16" customFormat="1" ht="18" x14ac:dyDescent="0.25">
      <c r="A46" s="14"/>
      <c r="B46" s="21"/>
      <c r="C46" s="21"/>
      <c r="D46" s="21"/>
      <c r="E46" s="21"/>
      <c r="F46" s="15"/>
      <c r="G46" s="15"/>
      <c r="H46" s="15"/>
    </row>
    <row r="47" spans="1:8" s="16" customFormat="1" ht="18" x14ac:dyDescent="0.25">
      <c r="A47" s="14"/>
      <c r="B47" s="21"/>
      <c r="C47" s="21"/>
      <c r="D47" s="21"/>
      <c r="E47" s="21"/>
      <c r="F47" s="15"/>
      <c r="G47" s="15"/>
      <c r="H47" s="15"/>
    </row>
    <row r="48" spans="1:8" s="16" customFormat="1" ht="18" x14ac:dyDescent="0.25">
      <c r="A48" s="14"/>
      <c r="B48" s="21"/>
      <c r="C48" s="21"/>
      <c r="D48" s="21"/>
      <c r="E48" s="21"/>
      <c r="F48" s="15"/>
      <c r="G48" s="15"/>
      <c r="H48" s="15"/>
    </row>
    <row r="49" spans="1:8" s="16" customFormat="1" ht="18" x14ac:dyDescent="0.25">
      <c r="A49" s="14"/>
      <c r="B49" s="21"/>
      <c r="C49" s="21"/>
      <c r="D49" s="21"/>
      <c r="E49" s="21"/>
      <c r="F49" s="15"/>
      <c r="G49" s="15"/>
      <c r="H49" s="15"/>
    </row>
    <row r="50" spans="1:8" s="16" customFormat="1" ht="18" x14ac:dyDescent="0.25">
      <c r="A50" s="14"/>
      <c r="B50" s="21"/>
      <c r="C50" s="21"/>
      <c r="D50" s="21"/>
      <c r="E50" s="21"/>
      <c r="F50" s="15"/>
      <c r="G50" s="15"/>
      <c r="H50" s="15"/>
    </row>
    <row r="51" spans="1:8" s="16" customFormat="1" ht="18" x14ac:dyDescent="0.25">
      <c r="A51" s="14"/>
      <c r="B51" s="21"/>
      <c r="C51" s="21"/>
      <c r="D51" s="21"/>
      <c r="E51" s="21"/>
      <c r="F51" s="15"/>
      <c r="G51" s="15"/>
      <c r="H51" s="15"/>
    </row>
    <row r="52" spans="1:8" s="16" customFormat="1" ht="15.75" x14ac:dyDescent="0.25">
      <c r="A52" s="2091"/>
      <c r="B52" s="2091"/>
      <c r="C52" s="2091"/>
      <c r="D52" s="2091"/>
      <c r="E52" s="2091"/>
      <c r="F52" s="2091"/>
      <c r="G52" s="2091"/>
      <c r="H52" s="2091"/>
    </row>
    <row r="53" spans="1:8" s="16" customFormat="1" ht="15.75" x14ac:dyDescent="0.25">
      <c r="A53" s="784"/>
      <c r="B53" s="2087"/>
      <c r="C53" s="2087"/>
      <c r="D53" s="784"/>
      <c r="E53" s="784"/>
      <c r="F53" s="785"/>
      <c r="G53" s="786"/>
      <c r="H53" s="787"/>
    </row>
    <row r="54" spans="1:8" s="16" customFormat="1" x14ac:dyDescent="0.25">
      <c r="A54" s="777"/>
      <c r="B54" s="2092"/>
      <c r="C54" s="2092"/>
      <c r="D54" s="777"/>
      <c r="E54" s="777"/>
      <c r="F54" s="777"/>
      <c r="G54" s="777"/>
      <c r="H54" s="777"/>
    </row>
    <row r="55" spans="1:8" s="16" customFormat="1" ht="15.75" x14ac:dyDescent="0.25">
      <c r="A55" s="2093"/>
      <c r="B55" s="2093"/>
      <c r="C55" s="2093"/>
      <c r="D55" s="2093"/>
      <c r="E55" s="2093"/>
      <c r="F55" s="2093"/>
      <c r="G55" s="2093"/>
      <c r="H55" s="2093"/>
    </row>
    <row r="56" spans="1:8" s="16" customFormat="1" ht="18" x14ac:dyDescent="0.25">
      <c r="A56" s="788"/>
      <c r="B56" s="789"/>
      <c r="C56" s="790"/>
      <c r="D56" s="791"/>
      <c r="E56" s="792"/>
      <c r="F56" s="793"/>
      <c r="G56" s="794"/>
      <c r="H56" s="794"/>
    </row>
    <row r="57" spans="1:8" s="801" customFormat="1" ht="18" x14ac:dyDescent="0.25">
      <c r="A57" s="782"/>
      <c r="B57" s="795"/>
      <c r="C57" s="796"/>
      <c r="D57" s="797"/>
      <c r="E57" s="798"/>
      <c r="F57" s="799"/>
      <c r="G57" s="800"/>
      <c r="H57" s="800"/>
    </row>
    <row r="58" spans="1:8" s="16" customFormat="1" ht="18" x14ac:dyDescent="0.25">
      <c r="A58" s="788"/>
      <c r="B58" s="802"/>
      <c r="C58" s="803"/>
      <c r="D58" s="791"/>
      <c r="E58" s="792"/>
      <c r="F58" s="793"/>
      <c r="G58" s="794"/>
      <c r="H58" s="794"/>
    </row>
    <row r="59" spans="1:8" s="801" customFormat="1" ht="18" x14ac:dyDescent="0.25">
      <c r="A59" s="782"/>
      <c r="B59" s="804"/>
      <c r="C59" s="805"/>
      <c r="D59" s="797"/>
      <c r="E59" s="798"/>
      <c r="F59" s="799"/>
      <c r="G59" s="800"/>
      <c r="H59" s="800"/>
    </row>
    <row r="60" spans="1:8" s="16" customFormat="1" ht="18" x14ac:dyDescent="0.25">
      <c r="A60" s="788"/>
      <c r="B60" s="802"/>
      <c r="C60" s="790"/>
      <c r="D60" s="791"/>
      <c r="E60" s="792"/>
      <c r="F60" s="793"/>
      <c r="G60" s="794"/>
      <c r="H60" s="794"/>
    </row>
    <row r="61" spans="1:8" s="16" customFormat="1" ht="18" x14ac:dyDescent="0.25">
      <c r="A61" s="788"/>
      <c r="B61" s="802"/>
      <c r="C61" s="803"/>
      <c r="D61" s="791"/>
      <c r="E61" s="792"/>
      <c r="F61" s="793"/>
      <c r="G61" s="794"/>
      <c r="H61" s="794"/>
    </row>
    <row r="62" spans="1:8" s="801" customFormat="1" ht="18" x14ac:dyDescent="0.25">
      <c r="A62" s="782"/>
      <c r="B62" s="804"/>
      <c r="C62" s="796"/>
      <c r="D62" s="797"/>
      <c r="E62" s="798"/>
      <c r="F62" s="799"/>
      <c r="G62" s="800"/>
      <c r="H62" s="800"/>
    </row>
    <row r="63" spans="1:8" s="16" customFormat="1" ht="18" x14ac:dyDescent="0.25">
      <c r="A63" s="788"/>
      <c r="B63" s="802"/>
      <c r="C63" s="803"/>
      <c r="D63" s="791"/>
      <c r="E63" s="792"/>
      <c r="F63" s="793"/>
      <c r="G63" s="794"/>
      <c r="H63" s="794"/>
    </row>
    <row r="64" spans="1:8" s="16" customFormat="1" ht="18" x14ac:dyDescent="0.25">
      <c r="A64" s="788"/>
      <c r="B64" s="802"/>
      <c r="C64" s="803"/>
      <c r="D64" s="791"/>
      <c r="E64" s="792"/>
      <c r="F64" s="793"/>
      <c r="G64" s="794"/>
      <c r="H64" s="794"/>
    </row>
    <row r="65" spans="1:8" s="16" customFormat="1" ht="18" x14ac:dyDescent="0.25">
      <c r="A65" s="788"/>
      <c r="B65" s="802"/>
      <c r="C65" s="790"/>
      <c r="D65" s="791"/>
      <c r="E65" s="792"/>
      <c r="F65" s="793"/>
      <c r="G65" s="794"/>
      <c r="H65" s="794"/>
    </row>
    <row r="66" spans="1:8" s="16" customFormat="1" ht="18" x14ac:dyDescent="0.25">
      <c r="A66" s="788"/>
      <c r="B66" s="802"/>
      <c r="C66" s="803"/>
      <c r="D66" s="791"/>
      <c r="E66" s="792"/>
      <c r="F66" s="793"/>
      <c r="G66" s="794"/>
      <c r="H66" s="794"/>
    </row>
    <row r="67" spans="1:8" s="16" customFormat="1" ht="18" x14ac:dyDescent="0.25">
      <c r="A67" s="788"/>
      <c r="B67" s="802"/>
      <c r="C67" s="803"/>
      <c r="D67" s="791"/>
      <c r="E67" s="792"/>
      <c r="F67" s="793"/>
      <c r="G67" s="794"/>
      <c r="H67" s="794"/>
    </row>
    <row r="68" spans="1:8" s="16" customFormat="1" ht="18" x14ac:dyDescent="0.25">
      <c r="A68" s="788"/>
      <c r="B68" s="806"/>
      <c r="C68" s="790"/>
      <c r="D68" s="791"/>
      <c r="E68" s="792"/>
      <c r="F68" s="793"/>
      <c r="G68" s="794"/>
      <c r="H68" s="794"/>
    </row>
    <row r="69" spans="1:8" s="16" customFormat="1" ht="18" x14ac:dyDescent="0.25">
      <c r="A69" s="788"/>
      <c r="B69" s="802"/>
      <c r="C69" s="803"/>
      <c r="D69" s="791"/>
      <c r="E69" s="792"/>
      <c r="F69" s="793"/>
      <c r="G69" s="794"/>
      <c r="H69" s="794"/>
    </row>
    <row r="70" spans="1:8" s="16" customFormat="1" ht="18" x14ac:dyDescent="0.25">
      <c r="A70" s="788"/>
      <c r="B70" s="802"/>
      <c r="C70" s="803"/>
      <c r="D70" s="791"/>
      <c r="E70" s="792"/>
      <c r="F70" s="793"/>
      <c r="G70" s="794"/>
      <c r="H70" s="794"/>
    </row>
    <row r="71" spans="1:8" s="16" customFormat="1" ht="18" x14ac:dyDescent="0.25">
      <c r="A71" s="788"/>
      <c r="B71" s="802"/>
      <c r="C71" s="803"/>
      <c r="D71" s="791"/>
      <c r="E71" s="792"/>
      <c r="F71" s="793"/>
      <c r="G71" s="794"/>
      <c r="H71" s="794"/>
    </row>
    <row r="72" spans="1:8" s="16" customFormat="1" ht="18" x14ac:dyDescent="0.25">
      <c r="A72" s="788"/>
      <c r="B72" s="802"/>
      <c r="C72" s="803"/>
      <c r="D72" s="791"/>
      <c r="E72" s="792"/>
      <c r="F72" s="793"/>
      <c r="G72" s="794"/>
      <c r="H72" s="794"/>
    </row>
    <row r="73" spans="1:8" s="16" customFormat="1" ht="18" x14ac:dyDescent="0.25">
      <c r="A73" s="788"/>
      <c r="B73" s="802"/>
      <c r="C73" s="803"/>
      <c r="D73" s="791"/>
      <c r="E73" s="792"/>
      <c r="F73" s="793"/>
      <c r="G73" s="794"/>
      <c r="H73" s="794"/>
    </row>
    <row r="74" spans="1:8" s="16" customFormat="1" ht="18" x14ac:dyDescent="0.25">
      <c r="A74" s="788"/>
      <c r="B74" s="802"/>
      <c r="C74" s="790"/>
      <c r="D74" s="791"/>
      <c r="E74" s="792"/>
      <c r="F74" s="793"/>
      <c r="G74" s="794"/>
      <c r="H74" s="794"/>
    </row>
    <row r="75" spans="1:8" s="16" customFormat="1" ht="18" x14ac:dyDescent="0.25">
      <c r="A75" s="788"/>
      <c r="B75" s="802"/>
      <c r="C75" s="803"/>
      <c r="D75" s="791"/>
      <c r="E75" s="792"/>
      <c r="F75" s="793"/>
      <c r="G75" s="794"/>
      <c r="H75" s="794"/>
    </row>
    <row r="76" spans="1:8" s="16" customFormat="1" ht="18" x14ac:dyDescent="0.25">
      <c r="A76" s="788"/>
      <c r="B76" s="802"/>
      <c r="C76" s="803"/>
      <c r="D76" s="791"/>
      <c r="E76" s="792"/>
      <c r="F76" s="793"/>
      <c r="G76" s="794"/>
      <c r="H76" s="794"/>
    </row>
    <row r="77" spans="1:8" s="16" customFormat="1" ht="18" x14ac:dyDescent="0.25">
      <c r="A77" s="788"/>
      <c r="B77" s="802"/>
      <c r="C77" s="790"/>
      <c r="D77" s="791"/>
      <c r="E77" s="792"/>
      <c r="F77" s="793"/>
      <c r="G77" s="794"/>
      <c r="H77" s="794"/>
    </row>
    <row r="78" spans="1:8" s="16" customFormat="1" ht="18" x14ac:dyDescent="0.25">
      <c r="A78" s="788"/>
      <c r="B78" s="802"/>
      <c r="C78" s="803"/>
      <c r="D78" s="791"/>
      <c r="E78" s="792"/>
      <c r="F78" s="793"/>
      <c r="G78" s="794"/>
      <c r="H78" s="794"/>
    </row>
    <row r="79" spans="1:8" s="16" customFormat="1" ht="18" x14ac:dyDescent="0.25">
      <c r="A79" s="788"/>
      <c r="B79" s="802"/>
      <c r="C79" s="790"/>
      <c r="D79" s="791"/>
      <c r="E79" s="792"/>
      <c r="F79" s="793"/>
      <c r="G79" s="794"/>
      <c r="H79" s="794"/>
    </row>
    <row r="80" spans="1:8" s="16" customFormat="1" ht="18" x14ac:dyDescent="0.25">
      <c r="A80" s="788"/>
      <c r="B80" s="802"/>
      <c r="C80" s="790"/>
      <c r="D80" s="807"/>
      <c r="E80" s="792"/>
      <c r="F80" s="793"/>
      <c r="G80" s="794"/>
      <c r="H80" s="794"/>
    </row>
    <row r="81" spans="1:8" s="16" customFormat="1" ht="18" x14ac:dyDescent="0.25">
      <c r="A81" s="788"/>
      <c r="B81" s="802"/>
      <c r="C81" s="803"/>
      <c r="D81" s="791"/>
      <c r="E81" s="792"/>
      <c r="F81" s="793"/>
      <c r="G81" s="794"/>
      <c r="H81" s="794"/>
    </row>
    <row r="82" spans="1:8" s="16" customFormat="1" ht="18" x14ac:dyDescent="0.25">
      <c r="A82" s="788"/>
      <c r="B82" s="802"/>
      <c r="C82" s="803"/>
      <c r="D82" s="791"/>
      <c r="E82" s="792"/>
      <c r="F82" s="793"/>
      <c r="G82" s="794"/>
      <c r="H82" s="794"/>
    </row>
    <row r="83" spans="1:8" s="16" customFormat="1" ht="18" x14ac:dyDescent="0.25">
      <c r="A83" s="788"/>
      <c r="B83" s="802"/>
      <c r="C83" s="790"/>
      <c r="D83" s="791"/>
      <c r="E83" s="792"/>
      <c r="F83" s="793"/>
      <c r="G83" s="794"/>
      <c r="H83" s="794"/>
    </row>
    <row r="84" spans="1:8" s="16" customFormat="1" ht="18" x14ac:dyDescent="0.25">
      <c r="A84" s="788"/>
      <c r="B84" s="802"/>
      <c r="C84" s="803"/>
      <c r="D84" s="791"/>
      <c r="E84" s="792"/>
      <c r="F84" s="793"/>
      <c r="G84" s="794"/>
      <c r="H84" s="794"/>
    </row>
    <row r="85" spans="1:8" s="16" customFormat="1" ht="18" x14ac:dyDescent="0.25">
      <c r="A85" s="788"/>
      <c r="B85" s="802"/>
      <c r="C85" s="803"/>
      <c r="D85" s="791"/>
      <c r="E85" s="792"/>
      <c r="F85" s="793"/>
      <c r="G85" s="794"/>
      <c r="H85" s="794"/>
    </row>
    <row r="86" spans="1:8" s="16" customFormat="1" ht="18" x14ac:dyDescent="0.25">
      <c r="A86" s="788"/>
      <c r="B86" s="802"/>
      <c r="C86" s="803"/>
      <c r="D86" s="791"/>
      <c r="E86" s="792"/>
      <c r="F86" s="793"/>
      <c r="G86" s="794"/>
      <c r="H86" s="794"/>
    </row>
    <row r="87" spans="1:8" s="16" customFormat="1" ht="18" x14ac:dyDescent="0.25">
      <c r="A87" s="788"/>
      <c r="B87" s="802"/>
      <c r="C87" s="803"/>
      <c r="D87" s="791"/>
      <c r="E87" s="792"/>
      <c r="F87" s="793"/>
      <c r="G87" s="794"/>
      <c r="H87" s="794"/>
    </row>
    <row r="88" spans="1:8" s="16" customFormat="1" ht="18" x14ac:dyDescent="0.25">
      <c r="A88" s="788"/>
      <c r="B88" s="802"/>
      <c r="C88" s="803"/>
      <c r="D88" s="791"/>
      <c r="E88" s="792"/>
      <c r="F88" s="793"/>
      <c r="G88" s="794"/>
      <c r="H88" s="794"/>
    </row>
    <row r="89" spans="1:8" s="16" customFormat="1" ht="18" x14ac:dyDescent="0.25">
      <c r="A89" s="2094"/>
      <c r="B89" s="2094"/>
      <c r="C89" s="2094"/>
      <c r="D89" s="799"/>
      <c r="E89" s="799"/>
      <c r="F89" s="799"/>
      <c r="G89" s="808"/>
      <c r="H89" s="808"/>
    </row>
    <row r="90" spans="1:8" s="16" customFormat="1" ht="15.75" x14ac:dyDescent="0.25">
      <c r="A90" s="2091"/>
      <c r="B90" s="2091"/>
      <c r="C90" s="2091"/>
      <c r="D90" s="2091"/>
      <c r="E90" s="2091"/>
      <c r="F90" s="2091"/>
      <c r="G90" s="2091"/>
      <c r="H90" s="2091"/>
    </row>
    <row r="91" spans="1:8" s="16" customFormat="1" ht="15.75" x14ac:dyDescent="0.25">
      <c r="A91" s="784"/>
      <c r="B91" s="2087"/>
      <c r="C91" s="2087"/>
      <c r="D91" s="784"/>
      <c r="E91" s="784"/>
      <c r="F91" s="785"/>
      <c r="G91" s="786"/>
      <c r="H91" s="787"/>
    </row>
    <row r="92" spans="1:8" s="16" customFormat="1" x14ac:dyDescent="0.25">
      <c r="A92" s="777"/>
      <c r="B92" s="2092"/>
      <c r="C92" s="2092"/>
      <c r="D92" s="777"/>
      <c r="E92" s="777"/>
      <c r="F92" s="777"/>
      <c r="G92" s="777"/>
      <c r="H92" s="777"/>
    </row>
    <row r="93" spans="1:8" s="16" customFormat="1" ht="15.75" x14ac:dyDescent="0.25">
      <c r="A93" s="2095"/>
      <c r="B93" s="2095"/>
      <c r="C93" s="2095"/>
      <c r="D93" s="2095"/>
      <c r="E93" s="2095"/>
      <c r="F93" s="2095"/>
      <c r="G93" s="2095"/>
      <c r="H93" s="2095"/>
    </row>
    <row r="94" spans="1:8" s="16" customFormat="1" ht="18" x14ac:dyDescent="0.25">
      <c r="A94" s="788"/>
      <c r="B94" s="802"/>
      <c r="C94" s="803"/>
      <c r="D94" s="791"/>
      <c r="E94" s="792"/>
      <c r="F94" s="793"/>
      <c r="G94" s="794"/>
      <c r="H94" s="794"/>
    </row>
    <row r="95" spans="1:8" s="801" customFormat="1" ht="18" x14ac:dyDescent="0.25">
      <c r="A95" s="782"/>
      <c r="B95" s="804"/>
      <c r="C95" s="805"/>
      <c r="D95" s="797"/>
      <c r="E95" s="798"/>
      <c r="F95" s="799"/>
      <c r="G95" s="800"/>
      <c r="H95" s="800"/>
    </row>
    <row r="96" spans="1:8" s="16" customFormat="1" ht="18" x14ac:dyDescent="0.25">
      <c r="A96" s="788"/>
      <c r="B96" s="802"/>
      <c r="C96" s="803"/>
      <c r="D96" s="791"/>
      <c r="E96" s="792"/>
      <c r="F96" s="793"/>
      <c r="G96" s="794"/>
      <c r="H96" s="794"/>
    </row>
    <row r="97" spans="1:8" s="16" customFormat="1" ht="18" x14ac:dyDescent="0.25">
      <c r="A97" s="788"/>
      <c r="B97" s="802"/>
      <c r="C97" s="803"/>
      <c r="D97" s="791"/>
      <c r="E97" s="792"/>
      <c r="F97" s="793"/>
      <c r="G97" s="794"/>
      <c r="H97" s="794"/>
    </row>
    <row r="98" spans="1:8" s="16" customFormat="1" ht="18" x14ac:dyDescent="0.25">
      <c r="A98" s="788"/>
      <c r="B98" s="802"/>
      <c r="C98" s="803"/>
      <c r="D98" s="791"/>
      <c r="E98" s="792"/>
      <c r="F98" s="793"/>
      <c r="G98" s="794"/>
      <c r="H98" s="794"/>
    </row>
    <row r="99" spans="1:8" s="16" customFormat="1" ht="18" x14ac:dyDescent="0.25">
      <c r="A99" s="788"/>
      <c r="B99" s="802"/>
      <c r="C99" s="803"/>
      <c r="D99" s="791"/>
      <c r="E99" s="792"/>
      <c r="F99" s="793"/>
      <c r="G99" s="794"/>
      <c r="H99" s="794"/>
    </row>
    <row r="100" spans="1:8" s="16" customFormat="1" ht="18" x14ac:dyDescent="0.25">
      <c r="A100" s="788"/>
      <c r="B100" s="802"/>
      <c r="C100" s="803"/>
      <c r="D100" s="791"/>
      <c r="E100" s="792"/>
      <c r="F100" s="793"/>
      <c r="G100" s="794"/>
      <c r="H100" s="794"/>
    </row>
    <row r="101" spans="1:8" s="16" customFormat="1" ht="18" x14ac:dyDescent="0.25">
      <c r="A101" s="788"/>
      <c r="B101" s="802"/>
      <c r="C101" s="803"/>
      <c r="D101" s="791"/>
      <c r="E101" s="792"/>
      <c r="F101" s="793"/>
      <c r="G101" s="794"/>
      <c r="H101" s="794"/>
    </row>
    <row r="102" spans="1:8" s="16" customFormat="1" ht="18" x14ac:dyDescent="0.25">
      <c r="A102" s="788"/>
      <c r="B102" s="802"/>
      <c r="C102" s="803"/>
      <c r="D102" s="791"/>
      <c r="E102" s="792"/>
      <c r="F102" s="793"/>
      <c r="G102" s="794"/>
      <c r="H102" s="794"/>
    </row>
    <row r="103" spans="1:8" s="16" customFormat="1" ht="18" x14ac:dyDescent="0.25">
      <c r="A103" s="788"/>
      <c r="B103" s="802"/>
      <c r="C103" s="803"/>
      <c r="D103" s="791"/>
      <c r="E103" s="792"/>
      <c r="F103" s="793"/>
      <c r="G103" s="794"/>
      <c r="H103" s="794"/>
    </row>
    <row r="104" spans="1:8" s="16" customFormat="1" ht="18" x14ac:dyDescent="0.25">
      <c r="A104" s="788"/>
      <c r="B104" s="802"/>
      <c r="C104" s="803"/>
      <c r="D104" s="791"/>
      <c r="E104" s="792"/>
      <c r="F104" s="793"/>
      <c r="G104" s="794"/>
      <c r="H104" s="794"/>
    </row>
    <row r="105" spans="1:8" s="16" customFormat="1" ht="18" x14ac:dyDescent="0.25">
      <c r="A105" s="788"/>
      <c r="B105" s="802"/>
      <c r="C105" s="803"/>
      <c r="D105" s="791"/>
      <c r="E105" s="792"/>
      <c r="F105" s="793"/>
      <c r="G105" s="794"/>
      <c r="H105" s="794"/>
    </row>
    <row r="106" spans="1:8" s="16" customFormat="1" ht="18" x14ac:dyDescent="0.25">
      <c r="A106" s="788"/>
      <c r="B106" s="802"/>
      <c r="C106" s="803"/>
      <c r="D106" s="791"/>
      <c r="E106" s="792"/>
      <c r="F106" s="793"/>
      <c r="G106" s="794"/>
      <c r="H106" s="794"/>
    </row>
    <row r="107" spans="1:8" s="16" customFormat="1" ht="18" x14ac:dyDescent="0.25">
      <c r="A107" s="788"/>
      <c r="B107" s="802"/>
      <c r="C107" s="803"/>
      <c r="D107" s="791"/>
      <c r="E107" s="792"/>
      <c r="F107" s="793"/>
      <c r="G107" s="794"/>
      <c r="H107" s="794"/>
    </row>
    <row r="108" spans="1:8" s="16" customFormat="1" ht="18" x14ac:dyDescent="0.25">
      <c r="A108" s="788"/>
      <c r="B108" s="802"/>
      <c r="C108" s="803"/>
      <c r="D108" s="791"/>
      <c r="E108" s="792"/>
      <c r="F108" s="793"/>
      <c r="G108" s="794"/>
      <c r="H108" s="794"/>
    </row>
    <row r="109" spans="1:8" s="16" customFormat="1" ht="18" x14ac:dyDescent="0.25">
      <c r="A109" s="788"/>
      <c r="B109" s="802"/>
      <c r="C109" s="803"/>
      <c r="D109" s="791"/>
      <c r="E109" s="792"/>
      <c r="F109" s="793"/>
      <c r="G109" s="794"/>
      <c r="H109" s="794"/>
    </row>
    <row r="110" spans="1:8" s="16" customFormat="1" ht="18" x14ac:dyDescent="0.25">
      <c r="A110" s="788"/>
      <c r="B110" s="802"/>
      <c r="C110" s="803"/>
      <c r="D110" s="791"/>
      <c r="E110" s="792"/>
      <c r="F110" s="793"/>
      <c r="G110" s="794"/>
      <c r="H110" s="794"/>
    </row>
    <row r="111" spans="1:8" s="16" customFormat="1" ht="18" x14ac:dyDescent="0.25">
      <c r="A111" s="788"/>
      <c r="B111" s="802"/>
      <c r="C111" s="803"/>
      <c r="D111" s="791"/>
      <c r="E111" s="792"/>
      <c r="F111" s="793"/>
      <c r="G111" s="794"/>
      <c r="H111" s="794"/>
    </row>
    <row r="112" spans="1:8" s="16" customFormat="1" ht="18" x14ac:dyDescent="0.25">
      <c r="A112" s="788"/>
      <c r="B112" s="802"/>
      <c r="C112" s="803"/>
      <c r="D112" s="791"/>
      <c r="E112" s="792"/>
      <c r="F112" s="793"/>
      <c r="G112" s="794"/>
      <c r="H112" s="794"/>
    </row>
    <row r="113" spans="1:8" s="16" customFormat="1" ht="18" x14ac:dyDescent="0.25">
      <c r="A113" s="788"/>
      <c r="B113" s="802"/>
      <c r="C113" s="803"/>
      <c r="D113" s="791"/>
      <c r="E113" s="792"/>
      <c r="F113" s="793"/>
      <c r="G113" s="794"/>
      <c r="H113" s="794"/>
    </row>
    <row r="114" spans="1:8" s="16" customFormat="1" ht="18" x14ac:dyDescent="0.25">
      <c r="A114" s="788"/>
      <c r="B114" s="802"/>
      <c r="C114" s="803"/>
      <c r="D114" s="791"/>
      <c r="E114" s="792"/>
      <c r="F114" s="793"/>
      <c r="G114" s="794"/>
      <c r="H114" s="794"/>
    </row>
    <row r="115" spans="1:8" s="16" customFormat="1" ht="18" x14ac:dyDescent="0.25">
      <c r="A115" s="788"/>
      <c r="B115" s="802"/>
      <c r="C115" s="803"/>
      <c r="D115" s="791"/>
      <c r="E115" s="792"/>
      <c r="F115" s="793"/>
      <c r="G115" s="794"/>
      <c r="H115" s="794"/>
    </row>
    <row r="116" spans="1:8" s="16" customFormat="1" ht="18" x14ac:dyDescent="0.25">
      <c r="A116" s="788"/>
      <c r="B116" s="802"/>
      <c r="C116" s="803"/>
      <c r="D116" s="791"/>
      <c r="E116" s="792"/>
      <c r="F116" s="793"/>
      <c r="G116" s="794"/>
      <c r="H116" s="794"/>
    </row>
    <row r="117" spans="1:8" s="16" customFormat="1" ht="18" x14ac:dyDescent="0.25">
      <c r="A117" s="2094"/>
      <c r="B117" s="2094"/>
      <c r="C117" s="2094"/>
      <c r="D117" s="799"/>
      <c r="E117" s="799"/>
      <c r="F117" s="799"/>
      <c r="G117" s="808"/>
      <c r="H117" s="808"/>
    </row>
    <row r="118" spans="1:8" s="16" customFormat="1" ht="15.75" x14ac:dyDescent="0.25">
      <c r="A118" s="2093"/>
      <c r="B118" s="2093"/>
      <c r="C118" s="2093"/>
      <c r="D118" s="2093"/>
      <c r="E118" s="2093"/>
      <c r="F118" s="2093"/>
      <c r="G118" s="2093"/>
      <c r="H118" s="2093"/>
    </row>
    <row r="119" spans="1:8" s="16" customFormat="1" ht="18" x14ac:dyDescent="0.25">
      <c r="A119" s="788"/>
      <c r="B119" s="802"/>
      <c r="C119" s="803"/>
      <c r="D119" s="791"/>
      <c r="E119" s="792"/>
      <c r="F119" s="793"/>
      <c r="G119" s="794"/>
      <c r="H119" s="794"/>
    </row>
    <row r="120" spans="1:8" s="16" customFormat="1" ht="18" x14ac:dyDescent="0.25">
      <c r="A120" s="788"/>
      <c r="B120" s="802"/>
      <c r="C120" s="803"/>
      <c r="D120" s="791"/>
      <c r="E120" s="792"/>
      <c r="F120" s="793"/>
      <c r="G120" s="794"/>
      <c r="H120" s="794"/>
    </row>
    <row r="121" spans="1:8" s="16" customFormat="1" ht="18" x14ac:dyDescent="0.25">
      <c r="A121" s="788"/>
      <c r="B121" s="802"/>
      <c r="C121" s="803"/>
      <c r="D121" s="791"/>
      <c r="E121" s="792"/>
      <c r="F121" s="793"/>
      <c r="G121" s="794"/>
      <c r="H121" s="794"/>
    </row>
    <row r="122" spans="1:8" s="16" customFormat="1" ht="18" x14ac:dyDescent="0.25">
      <c r="A122" s="788"/>
      <c r="B122" s="802"/>
      <c r="C122" s="803"/>
      <c r="D122" s="791"/>
      <c r="E122" s="792"/>
      <c r="F122" s="793"/>
      <c r="G122" s="794"/>
      <c r="H122" s="794"/>
    </row>
    <row r="123" spans="1:8" s="16" customFormat="1" ht="18" x14ac:dyDescent="0.2">
      <c r="A123" s="788"/>
      <c r="B123" s="802"/>
      <c r="C123" s="809"/>
      <c r="D123" s="791"/>
      <c r="E123" s="792"/>
      <c r="F123" s="793"/>
      <c r="G123" s="794"/>
      <c r="H123" s="794"/>
    </row>
    <row r="124" spans="1:8" s="801" customFormat="1" ht="18" x14ac:dyDescent="0.25">
      <c r="A124" s="782"/>
      <c r="B124" s="804"/>
      <c r="C124" s="805"/>
      <c r="D124" s="797"/>
      <c r="E124" s="798"/>
      <c r="F124" s="799"/>
      <c r="G124" s="800"/>
      <c r="H124" s="800"/>
    </row>
    <row r="125" spans="1:8" s="16" customFormat="1" ht="18" x14ac:dyDescent="0.25">
      <c r="A125" s="788"/>
      <c r="B125" s="802"/>
      <c r="C125" s="803"/>
      <c r="D125" s="791"/>
      <c r="E125" s="792"/>
      <c r="F125" s="793"/>
      <c r="G125" s="794"/>
      <c r="H125" s="794"/>
    </row>
    <row r="126" spans="1:8" s="16" customFormat="1" ht="18" x14ac:dyDescent="0.25">
      <c r="A126" s="788"/>
      <c r="B126" s="802"/>
      <c r="C126" s="803"/>
      <c r="D126" s="791"/>
      <c r="E126" s="792"/>
      <c r="F126" s="793"/>
      <c r="G126" s="794"/>
      <c r="H126" s="794"/>
    </row>
    <row r="127" spans="1:8" s="801" customFormat="1" ht="18" x14ac:dyDescent="0.25">
      <c r="A127" s="782"/>
      <c r="B127" s="804"/>
      <c r="C127" s="805"/>
      <c r="D127" s="797"/>
      <c r="E127" s="798"/>
      <c r="F127" s="799"/>
      <c r="G127" s="800"/>
      <c r="H127" s="800"/>
    </row>
    <row r="128" spans="1:8" s="801" customFormat="1" ht="18" x14ac:dyDescent="0.25">
      <c r="A128" s="782"/>
      <c r="B128" s="804"/>
      <c r="C128" s="805"/>
      <c r="D128" s="797"/>
      <c r="E128" s="798"/>
      <c r="F128" s="799"/>
      <c r="G128" s="800"/>
      <c r="H128" s="800"/>
    </row>
    <row r="129" spans="1:8" s="801" customFormat="1" ht="18" x14ac:dyDescent="0.25">
      <c r="A129" s="782"/>
      <c r="B129" s="804"/>
      <c r="C129" s="805"/>
      <c r="D129" s="797"/>
      <c r="E129" s="798"/>
      <c r="F129" s="799"/>
      <c r="G129" s="800"/>
      <c r="H129" s="800"/>
    </row>
    <row r="130" spans="1:8" s="16" customFormat="1" ht="18" x14ac:dyDescent="0.25">
      <c r="A130" s="788"/>
      <c r="B130" s="802"/>
      <c r="C130" s="803"/>
      <c r="D130" s="791"/>
      <c r="E130" s="792"/>
      <c r="F130" s="793"/>
      <c r="G130" s="794"/>
      <c r="H130" s="794"/>
    </row>
    <row r="131" spans="1:8" s="16" customFormat="1" ht="18" x14ac:dyDescent="0.25">
      <c r="A131" s="788"/>
      <c r="B131" s="802"/>
      <c r="C131" s="803"/>
      <c r="D131" s="791"/>
      <c r="E131" s="792"/>
      <c r="F131" s="793"/>
      <c r="G131" s="794"/>
      <c r="H131" s="794"/>
    </row>
    <row r="132" spans="1:8" s="16" customFormat="1" ht="18" x14ac:dyDescent="0.25">
      <c r="A132" s="2087"/>
      <c r="B132" s="2087"/>
      <c r="C132" s="2087"/>
      <c r="D132" s="791"/>
      <c r="E132" s="791"/>
      <c r="F132" s="791"/>
      <c r="G132" s="810"/>
      <c r="H132" s="791"/>
    </row>
    <row r="133" spans="1:8" s="16" customFormat="1" ht="15.75" x14ac:dyDescent="0.25">
      <c r="A133" s="2091"/>
      <c r="B133" s="2091"/>
      <c r="C133" s="2091"/>
      <c r="D133" s="2091"/>
      <c r="E133" s="2091"/>
      <c r="F133" s="2091"/>
      <c r="G133" s="2091"/>
      <c r="H133" s="2091"/>
    </row>
    <row r="134" spans="1:8" s="16" customFormat="1" ht="15.75" x14ac:dyDescent="0.25">
      <c r="A134" s="784"/>
      <c r="B134" s="2087"/>
      <c r="C134" s="2087"/>
      <c r="D134" s="784"/>
      <c r="E134" s="784"/>
      <c r="F134" s="785"/>
      <c r="G134" s="786"/>
      <c r="H134" s="787"/>
    </row>
    <row r="135" spans="1:8" s="16" customFormat="1" x14ac:dyDescent="0.25">
      <c r="A135" s="777"/>
      <c r="B135" s="2092"/>
      <c r="C135" s="2092"/>
      <c r="D135" s="777"/>
      <c r="E135" s="777"/>
      <c r="F135" s="777"/>
      <c r="G135" s="777"/>
      <c r="H135" s="777"/>
    </row>
    <row r="136" spans="1:8" s="16" customFormat="1" ht="15.75" x14ac:dyDescent="0.25">
      <c r="A136" s="2093"/>
      <c r="B136" s="2093"/>
      <c r="C136" s="2093"/>
      <c r="D136" s="2093"/>
      <c r="E136" s="2093"/>
      <c r="F136" s="2093"/>
      <c r="G136" s="2093"/>
      <c r="H136" s="2093"/>
    </row>
    <row r="137" spans="1:8" s="801" customFormat="1" ht="20.25" x14ac:dyDescent="0.25">
      <c r="A137" s="811"/>
      <c r="B137" s="804"/>
      <c r="C137" s="804"/>
      <c r="D137" s="812"/>
      <c r="E137" s="813"/>
      <c r="F137" s="814"/>
      <c r="G137" s="815"/>
      <c r="H137" s="816"/>
    </row>
    <row r="138" spans="1:8" s="16" customFormat="1" ht="20.25" x14ac:dyDescent="0.25">
      <c r="A138" s="817"/>
      <c r="B138" s="802"/>
      <c r="C138" s="802"/>
      <c r="D138" s="818"/>
      <c r="E138" s="819"/>
      <c r="F138" s="820"/>
      <c r="G138" s="821"/>
      <c r="H138" s="822"/>
    </row>
    <row r="139" spans="1:8" s="16" customFormat="1" ht="20.25" x14ac:dyDescent="0.25">
      <c r="A139" s="817"/>
      <c r="B139" s="802"/>
      <c r="C139" s="802"/>
      <c r="D139" s="818"/>
      <c r="E139" s="819"/>
      <c r="F139" s="820"/>
      <c r="G139" s="821"/>
      <c r="H139" s="822"/>
    </row>
    <row r="140" spans="1:8" s="16" customFormat="1" ht="20.25" x14ac:dyDescent="0.25">
      <c r="A140" s="817"/>
      <c r="B140" s="802"/>
      <c r="C140" s="802"/>
      <c r="D140" s="818"/>
      <c r="E140" s="819"/>
      <c r="F140" s="820"/>
      <c r="G140" s="821"/>
      <c r="H140" s="822"/>
    </row>
    <row r="141" spans="1:8" s="16" customFormat="1" ht="20.25" x14ac:dyDescent="0.25">
      <c r="A141" s="817"/>
      <c r="B141" s="802"/>
      <c r="C141" s="789"/>
      <c r="D141" s="818"/>
      <c r="E141" s="819"/>
      <c r="F141" s="820"/>
      <c r="G141" s="821"/>
      <c r="H141" s="822"/>
    </row>
    <row r="142" spans="1:8" s="16" customFormat="1" ht="20.25" x14ac:dyDescent="0.25">
      <c r="A142" s="817"/>
      <c r="B142" s="802"/>
      <c r="C142" s="802"/>
      <c r="D142" s="818"/>
      <c r="E142" s="819"/>
      <c r="F142" s="820"/>
      <c r="G142" s="821"/>
      <c r="H142" s="822"/>
    </row>
    <row r="143" spans="1:8" s="16" customFormat="1" ht="18" x14ac:dyDescent="0.25">
      <c r="A143" s="2096"/>
      <c r="B143" s="2094"/>
      <c r="C143" s="2094"/>
      <c r="D143" s="799"/>
      <c r="E143" s="799"/>
      <c r="F143" s="799"/>
      <c r="G143" s="808"/>
      <c r="H143" s="808"/>
    </row>
    <row r="144" spans="1:8" s="16" customFormat="1" ht="15.75" x14ac:dyDescent="0.25">
      <c r="A144" s="2093"/>
      <c r="B144" s="2093"/>
      <c r="C144" s="2093"/>
      <c r="D144" s="2093"/>
      <c r="E144" s="2093"/>
      <c r="F144" s="2093"/>
      <c r="G144" s="2093"/>
      <c r="H144" s="2093"/>
    </row>
    <row r="145" spans="1:8" s="16" customFormat="1" ht="18" x14ac:dyDescent="0.25">
      <c r="A145" s="788"/>
      <c r="B145" s="802"/>
      <c r="C145" s="802"/>
      <c r="D145" s="791"/>
      <c r="E145" s="792"/>
      <c r="F145" s="793"/>
      <c r="G145" s="823"/>
      <c r="H145" s="794"/>
    </row>
    <row r="146" spans="1:8" s="16" customFormat="1" ht="18" x14ac:dyDescent="0.25">
      <c r="A146" s="788"/>
      <c r="B146" s="802"/>
      <c r="C146" s="789"/>
      <c r="D146" s="791"/>
      <c r="E146" s="792"/>
      <c r="F146" s="793"/>
      <c r="G146" s="823"/>
      <c r="H146" s="794"/>
    </row>
    <row r="147" spans="1:8" s="16" customFormat="1" ht="18" x14ac:dyDescent="0.25">
      <c r="A147" s="788"/>
      <c r="B147" s="802"/>
      <c r="C147" s="802"/>
      <c r="D147" s="791"/>
      <c r="E147" s="792"/>
      <c r="F147" s="793"/>
      <c r="G147" s="823"/>
      <c r="H147" s="794"/>
    </row>
    <row r="148" spans="1:8" s="16" customFormat="1" ht="18" x14ac:dyDescent="0.25">
      <c r="A148" s="788"/>
      <c r="B148" s="802"/>
      <c r="C148" s="802"/>
      <c r="D148" s="791"/>
      <c r="E148" s="792"/>
      <c r="F148" s="793"/>
      <c r="G148" s="823"/>
      <c r="H148" s="794"/>
    </row>
    <row r="149" spans="1:8" s="16" customFormat="1" ht="18" x14ac:dyDescent="0.25">
      <c r="A149" s="788"/>
      <c r="B149" s="802"/>
      <c r="C149" s="789"/>
      <c r="D149" s="791"/>
      <c r="E149" s="792"/>
      <c r="F149" s="793"/>
      <c r="G149" s="823"/>
      <c r="H149" s="794"/>
    </row>
    <row r="150" spans="1:8" s="16" customFormat="1" ht="18" x14ac:dyDescent="0.25">
      <c r="A150" s="2094"/>
      <c r="B150" s="2094"/>
      <c r="C150" s="2094"/>
      <c r="D150" s="799"/>
      <c r="E150" s="799"/>
      <c r="F150" s="799"/>
      <c r="G150" s="808"/>
      <c r="H150" s="808"/>
    </row>
    <row r="151" spans="1:8" s="16" customFormat="1" ht="18" x14ac:dyDescent="0.25">
      <c r="A151" s="2094"/>
      <c r="B151" s="2094"/>
      <c r="C151" s="2094"/>
      <c r="D151" s="799"/>
      <c r="E151" s="799"/>
      <c r="F151" s="799"/>
      <c r="G151" s="808"/>
      <c r="H151" s="808"/>
    </row>
    <row r="152" spans="1:8" s="16" customFormat="1" ht="18" x14ac:dyDescent="0.25">
      <c r="A152" s="788"/>
      <c r="B152" s="802"/>
      <c r="C152" s="789"/>
      <c r="D152" s="791"/>
      <c r="E152" s="792"/>
      <c r="F152" s="793"/>
      <c r="G152" s="824"/>
      <c r="H152" s="824"/>
    </row>
    <row r="153" spans="1:8" s="16" customFormat="1" ht="18" x14ac:dyDescent="0.25">
      <c r="A153" s="825"/>
      <c r="B153" s="2096"/>
      <c r="C153" s="2094"/>
      <c r="D153" s="826"/>
      <c r="E153" s="826"/>
      <c r="F153" s="826"/>
      <c r="G153" s="808"/>
      <c r="H153" s="808"/>
    </row>
    <row r="154" spans="1:8" s="16" customFormat="1" ht="15.75" x14ac:dyDescent="0.25">
      <c r="A154" s="2093"/>
      <c r="B154" s="2093"/>
      <c r="C154" s="2093"/>
      <c r="D154" s="2093"/>
      <c r="E154" s="2093"/>
      <c r="F154" s="2093"/>
      <c r="G154" s="2093"/>
      <c r="H154" s="2093"/>
    </row>
    <row r="155" spans="1:8" s="801" customFormat="1" ht="18" x14ac:dyDescent="0.25">
      <c r="A155" s="782"/>
      <c r="B155" s="827"/>
      <c r="C155" s="828"/>
      <c r="D155" s="797"/>
      <c r="E155" s="797"/>
      <c r="F155" s="829"/>
      <c r="G155" s="830"/>
      <c r="H155" s="830"/>
    </row>
    <row r="156" spans="1:8" s="16" customFormat="1" ht="18" x14ac:dyDescent="0.25">
      <c r="A156" s="788"/>
      <c r="B156" s="831"/>
      <c r="C156" s="832"/>
      <c r="D156" s="791"/>
      <c r="E156" s="791"/>
      <c r="F156" s="833"/>
      <c r="G156" s="823"/>
      <c r="H156" s="823"/>
    </row>
    <row r="157" spans="1:8" s="801" customFormat="1" ht="18" x14ac:dyDescent="0.25">
      <c r="A157" s="782"/>
      <c r="B157" s="827"/>
      <c r="C157" s="828"/>
      <c r="D157" s="797"/>
      <c r="E157" s="797"/>
      <c r="F157" s="829"/>
      <c r="G157" s="830"/>
      <c r="H157" s="830"/>
    </row>
    <row r="158" spans="1:8" s="16" customFormat="1" ht="18" x14ac:dyDescent="0.25">
      <c r="A158" s="788"/>
      <c r="B158" s="831"/>
      <c r="C158" s="832"/>
      <c r="D158" s="791"/>
      <c r="E158" s="791"/>
      <c r="F158" s="833"/>
      <c r="G158" s="823"/>
      <c r="H158" s="823"/>
    </row>
    <row r="159" spans="1:8" s="16" customFormat="1" ht="18" x14ac:dyDescent="0.25">
      <c r="A159" s="788"/>
      <c r="B159" s="831"/>
      <c r="C159" s="834"/>
      <c r="D159" s="791"/>
      <c r="E159" s="791"/>
      <c r="F159" s="833"/>
      <c r="G159" s="823"/>
      <c r="H159" s="823"/>
    </row>
    <row r="160" spans="1:8" s="16" customFormat="1" ht="18" x14ac:dyDescent="0.25">
      <c r="A160" s="788"/>
      <c r="B160" s="831"/>
      <c r="C160" s="832"/>
      <c r="D160" s="791"/>
      <c r="E160" s="791"/>
      <c r="F160" s="833"/>
      <c r="G160" s="823"/>
      <c r="H160" s="823"/>
    </row>
    <row r="161" spans="1:8" s="16" customFormat="1" ht="18" x14ac:dyDescent="0.25">
      <c r="A161" s="2094"/>
      <c r="B161" s="2094"/>
      <c r="C161" s="2094"/>
      <c r="D161" s="826"/>
      <c r="E161" s="826"/>
      <c r="F161" s="826"/>
      <c r="G161" s="808"/>
      <c r="H161" s="808"/>
    </row>
    <row r="162" spans="1:8" s="16" customFormat="1" ht="18" x14ac:dyDescent="0.25">
      <c r="A162" s="788"/>
      <c r="B162" s="831"/>
      <c r="C162" s="835"/>
      <c r="D162" s="833"/>
      <c r="E162" s="833"/>
      <c r="F162" s="833"/>
      <c r="G162" s="823"/>
      <c r="H162" s="823"/>
    </row>
    <row r="163" spans="1:8" s="16" customFormat="1" ht="18" x14ac:dyDescent="0.25">
      <c r="A163" s="788"/>
      <c r="B163" s="831"/>
      <c r="C163" s="835"/>
      <c r="D163" s="833"/>
      <c r="E163" s="833"/>
      <c r="F163" s="833"/>
      <c r="G163" s="823"/>
      <c r="H163" s="823"/>
    </row>
    <row r="164" spans="1:8" s="16" customFormat="1" ht="18" x14ac:dyDescent="0.25">
      <c r="A164" s="788"/>
      <c r="B164" s="831"/>
      <c r="C164" s="835"/>
      <c r="D164" s="833"/>
      <c r="E164" s="833"/>
      <c r="F164" s="833"/>
      <c r="G164" s="823"/>
      <c r="H164" s="823"/>
    </row>
    <row r="165" spans="1:8" s="16" customFormat="1" ht="18" x14ac:dyDescent="0.25">
      <c r="A165" s="2094"/>
      <c r="B165" s="2094"/>
      <c r="C165" s="2094"/>
      <c r="D165" s="826"/>
      <c r="E165" s="826"/>
      <c r="F165" s="826"/>
      <c r="G165" s="808"/>
      <c r="H165" s="808"/>
    </row>
    <row r="166" spans="1:8" s="16" customFormat="1" ht="18" x14ac:dyDescent="0.25">
      <c r="A166" s="2094"/>
      <c r="B166" s="2094"/>
      <c r="C166" s="2094"/>
      <c r="D166" s="826"/>
      <c r="E166" s="826"/>
      <c r="F166" s="826"/>
      <c r="G166" s="808"/>
      <c r="H166" s="808"/>
    </row>
    <row r="167" spans="1:8" s="16" customFormat="1" ht="18" x14ac:dyDescent="0.25">
      <c r="A167" s="2094"/>
      <c r="B167" s="2094"/>
      <c r="C167" s="2094"/>
      <c r="D167" s="826"/>
      <c r="E167" s="826"/>
      <c r="F167" s="826"/>
      <c r="G167" s="808"/>
      <c r="H167" s="808"/>
    </row>
    <row r="168" spans="1:8" s="16" customFormat="1" x14ac:dyDescent="0.25">
      <c r="G168" s="778"/>
      <c r="H168" s="778"/>
    </row>
    <row r="169" spans="1:8" s="16" customFormat="1" x14ac:dyDescent="0.25">
      <c r="G169" s="778"/>
      <c r="H169" s="778"/>
    </row>
    <row r="170" spans="1:8" s="16" customFormat="1" x14ac:dyDescent="0.25">
      <c r="G170" s="778"/>
      <c r="H170" s="778"/>
    </row>
    <row r="171" spans="1:8" s="16" customFormat="1" x14ac:dyDescent="0.25">
      <c r="G171" s="778"/>
      <c r="H171" s="778"/>
    </row>
    <row r="172" spans="1:8" s="16" customFormat="1" x14ac:dyDescent="0.25">
      <c r="G172" s="778"/>
      <c r="H172" s="778"/>
    </row>
    <row r="173" spans="1:8" s="16" customFormat="1" x14ac:dyDescent="0.25">
      <c r="G173" s="778"/>
      <c r="H173" s="778"/>
    </row>
    <row r="174" spans="1:8" s="16" customFormat="1" x14ac:dyDescent="0.25">
      <c r="G174" s="778"/>
      <c r="H174" s="778"/>
    </row>
    <row r="175" spans="1:8" s="16" customFormat="1" x14ac:dyDescent="0.25">
      <c r="G175" s="778"/>
      <c r="H175" s="778"/>
    </row>
    <row r="176" spans="1:8" s="16" customFormat="1" x14ac:dyDescent="0.25">
      <c r="G176" s="778"/>
      <c r="H176" s="778"/>
    </row>
    <row r="177" spans="7:8" s="16" customFormat="1" x14ac:dyDescent="0.25">
      <c r="G177" s="778"/>
      <c r="H177" s="778"/>
    </row>
    <row r="178" spans="7:8" s="16" customFormat="1" x14ac:dyDescent="0.25">
      <c r="G178" s="778"/>
      <c r="H178" s="778"/>
    </row>
    <row r="179" spans="7:8" s="16" customFormat="1" x14ac:dyDescent="0.25">
      <c r="G179" s="778"/>
      <c r="H179" s="778"/>
    </row>
    <row r="180" spans="7:8" s="16" customFormat="1" x14ac:dyDescent="0.25">
      <c r="G180" s="778"/>
      <c r="H180" s="778"/>
    </row>
    <row r="181" spans="7:8" s="16" customFormat="1" x14ac:dyDescent="0.25">
      <c r="G181" s="778"/>
      <c r="H181" s="778"/>
    </row>
    <row r="182" spans="7:8" s="16" customFormat="1" x14ac:dyDescent="0.25">
      <c r="G182" s="778"/>
      <c r="H182" s="778"/>
    </row>
    <row r="183" spans="7:8" s="16" customFormat="1" x14ac:dyDescent="0.25">
      <c r="G183" s="778"/>
      <c r="H183" s="778"/>
    </row>
    <row r="184" spans="7:8" s="16" customFormat="1" x14ac:dyDescent="0.25">
      <c r="G184" s="778"/>
      <c r="H184" s="778"/>
    </row>
    <row r="185" spans="7:8" s="16" customFormat="1" x14ac:dyDescent="0.25">
      <c r="G185" s="778"/>
      <c r="H185" s="778"/>
    </row>
    <row r="186" spans="7:8" s="16" customFormat="1" x14ac:dyDescent="0.25">
      <c r="G186" s="778"/>
      <c r="H186" s="778"/>
    </row>
    <row r="187" spans="7:8" s="16" customFormat="1" x14ac:dyDescent="0.25">
      <c r="G187" s="778"/>
      <c r="H187" s="778"/>
    </row>
    <row r="188" spans="7:8" s="16" customFormat="1" x14ac:dyDescent="0.25">
      <c r="G188" s="778"/>
      <c r="H188" s="778"/>
    </row>
    <row r="189" spans="7:8" s="16" customFormat="1" x14ac:dyDescent="0.25">
      <c r="G189" s="778"/>
      <c r="H189" s="778"/>
    </row>
    <row r="190" spans="7:8" s="16" customFormat="1" x14ac:dyDescent="0.25">
      <c r="G190" s="778"/>
      <c r="H190" s="778"/>
    </row>
    <row r="191" spans="7:8" s="16" customFormat="1" x14ac:dyDescent="0.25">
      <c r="G191" s="778"/>
      <c r="H191" s="778"/>
    </row>
    <row r="192" spans="7:8" s="16" customFormat="1" x14ac:dyDescent="0.25">
      <c r="G192" s="778"/>
      <c r="H192" s="778"/>
    </row>
    <row r="193" spans="7:8" s="16" customFormat="1" x14ac:dyDescent="0.25">
      <c r="G193" s="778"/>
      <c r="H193" s="778"/>
    </row>
    <row r="194" spans="7:8" s="16" customFormat="1" x14ac:dyDescent="0.25">
      <c r="G194" s="778"/>
      <c r="H194" s="778"/>
    </row>
    <row r="195" spans="7:8" s="16" customFormat="1" x14ac:dyDescent="0.25">
      <c r="G195" s="778"/>
      <c r="H195" s="778"/>
    </row>
    <row r="196" spans="7:8" s="16" customFormat="1" x14ac:dyDescent="0.25">
      <c r="G196" s="778"/>
      <c r="H196" s="778"/>
    </row>
    <row r="197" spans="7:8" s="16" customFormat="1" x14ac:dyDescent="0.25">
      <c r="G197" s="778"/>
      <c r="H197" s="778"/>
    </row>
    <row r="198" spans="7:8" s="16" customFormat="1" x14ac:dyDescent="0.25">
      <c r="G198" s="778"/>
      <c r="H198" s="778"/>
    </row>
    <row r="199" spans="7:8" s="16" customFormat="1" x14ac:dyDescent="0.25">
      <c r="G199" s="778"/>
      <c r="H199" s="778"/>
    </row>
    <row r="200" spans="7:8" s="16" customFormat="1" x14ac:dyDescent="0.25">
      <c r="G200" s="778"/>
      <c r="H200" s="778"/>
    </row>
    <row r="201" spans="7:8" s="16" customFormat="1" x14ac:dyDescent="0.25">
      <c r="G201" s="778"/>
      <c r="H201" s="778"/>
    </row>
    <row r="202" spans="7:8" s="16" customFormat="1" x14ac:dyDescent="0.25">
      <c r="G202" s="778"/>
      <c r="H202" s="778"/>
    </row>
    <row r="203" spans="7:8" s="16" customFormat="1" x14ac:dyDescent="0.25">
      <c r="G203" s="778"/>
      <c r="H203" s="778"/>
    </row>
    <row r="204" spans="7:8" s="16" customFormat="1" x14ac:dyDescent="0.25">
      <c r="G204" s="778"/>
      <c r="H204" s="778"/>
    </row>
    <row r="205" spans="7:8" s="16" customFormat="1" x14ac:dyDescent="0.25">
      <c r="G205" s="778"/>
      <c r="H205" s="778"/>
    </row>
    <row r="206" spans="7:8" s="16" customFormat="1" x14ac:dyDescent="0.25">
      <c r="G206" s="778"/>
      <c r="H206" s="778"/>
    </row>
    <row r="207" spans="7:8" s="16" customFormat="1" x14ac:dyDescent="0.25">
      <c r="G207" s="778"/>
      <c r="H207" s="778"/>
    </row>
    <row r="208" spans="7:8" s="16" customFormat="1" x14ac:dyDescent="0.25">
      <c r="G208" s="778"/>
      <c r="H208" s="778"/>
    </row>
    <row r="209" spans="7:8" s="16" customFormat="1" x14ac:dyDescent="0.25">
      <c r="G209" s="778"/>
      <c r="H209" s="778"/>
    </row>
    <row r="210" spans="7:8" s="16" customFormat="1" x14ac:dyDescent="0.25">
      <c r="G210" s="778"/>
      <c r="H210" s="778"/>
    </row>
    <row r="211" spans="7:8" s="16" customFormat="1" x14ac:dyDescent="0.25">
      <c r="G211" s="778"/>
      <c r="H211" s="778"/>
    </row>
    <row r="212" spans="7:8" s="16" customFormat="1" x14ac:dyDescent="0.25">
      <c r="G212" s="778"/>
      <c r="H212" s="778"/>
    </row>
    <row r="213" spans="7:8" s="16" customFormat="1" x14ac:dyDescent="0.25">
      <c r="G213" s="778"/>
      <c r="H213" s="778"/>
    </row>
    <row r="214" spans="7:8" s="16" customFormat="1" x14ac:dyDescent="0.25">
      <c r="G214" s="778"/>
      <c r="H214" s="778"/>
    </row>
    <row r="215" spans="7:8" s="16" customFormat="1" x14ac:dyDescent="0.25">
      <c r="G215" s="778"/>
      <c r="H215" s="778"/>
    </row>
    <row r="216" spans="7:8" s="16" customFormat="1" x14ac:dyDescent="0.25">
      <c r="G216" s="778"/>
      <c r="H216" s="778"/>
    </row>
    <row r="217" spans="7:8" s="16" customFormat="1" x14ac:dyDescent="0.25">
      <c r="G217" s="778"/>
      <c r="H217" s="778"/>
    </row>
    <row r="218" spans="7:8" s="16" customFormat="1" x14ac:dyDescent="0.25">
      <c r="G218" s="778"/>
      <c r="H218" s="778"/>
    </row>
    <row r="219" spans="7:8" s="16" customFormat="1" x14ac:dyDescent="0.25">
      <c r="G219" s="778"/>
      <c r="H219" s="778"/>
    </row>
    <row r="220" spans="7:8" s="16" customFormat="1" x14ac:dyDescent="0.25">
      <c r="G220" s="778"/>
      <c r="H220" s="778"/>
    </row>
    <row r="221" spans="7:8" s="16" customFormat="1" x14ac:dyDescent="0.25">
      <c r="G221" s="778"/>
      <c r="H221" s="778"/>
    </row>
    <row r="222" spans="7:8" s="16" customFormat="1" x14ac:dyDescent="0.25">
      <c r="G222" s="778"/>
      <c r="H222" s="778"/>
    </row>
    <row r="223" spans="7:8" s="16" customFormat="1" x14ac:dyDescent="0.25">
      <c r="G223" s="778"/>
      <c r="H223" s="778"/>
    </row>
    <row r="224" spans="7:8" s="16" customFormat="1" x14ac:dyDescent="0.25">
      <c r="G224" s="778"/>
      <c r="H224" s="778"/>
    </row>
    <row r="225" spans="7:8" s="16" customFormat="1" x14ac:dyDescent="0.25">
      <c r="G225" s="778"/>
      <c r="H225" s="778"/>
    </row>
    <row r="226" spans="7:8" s="16" customFormat="1" x14ac:dyDescent="0.25">
      <c r="G226" s="778"/>
      <c r="H226" s="778"/>
    </row>
    <row r="227" spans="7:8" s="16" customFormat="1" x14ac:dyDescent="0.25">
      <c r="G227" s="778"/>
      <c r="H227" s="778"/>
    </row>
    <row r="228" spans="7:8" s="16" customFormat="1" x14ac:dyDescent="0.25">
      <c r="G228" s="778"/>
      <c r="H228" s="778"/>
    </row>
    <row r="229" spans="7:8" s="16" customFormat="1" x14ac:dyDescent="0.25">
      <c r="G229" s="778"/>
      <c r="H229" s="778"/>
    </row>
    <row r="230" spans="7:8" s="16" customFormat="1" x14ac:dyDescent="0.25">
      <c r="G230" s="778"/>
      <c r="H230" s="778"/>
    </row>
    <row r="231" spans="7:8" s="16" customFormat="1" x14ac:dyDescent="0.25">
      <c r="G231" s="778"/>
      <c r="H231" s="778"/>
    </row>
    <row r="232" spans="7:8" s="16" customFormat="1" x14ac:dyDescent="0.25">
      <c r="G232" s="778"/>
      <c r="H232" s="778"/>
    </row>
    <row r="233" spans="7:8" s="16" customFormat="1" x14ac:dyDescent="0.25">
      <c r="G233" s="778"/>
      <c r="H233" s="778"/>
    </row>
    <row r="234" spans="7:8" s="16" customFormat="1" x14ac:dyDescent="0.25">
      <c r="G234" s="778"/>
      <c r="H234" s="778"/>
    </row>
    <row r="235" spans="7:8" s="16" customFormat="1" x14ac:dyDescent="0.25">
      <c r="G235" s="778"/>
      <c r="H235" s="778"/>
    </row>
    <row r="236" spans="7:8" s="16" customFormat="1" x14ac:dyDescent="0.25">
      <c r="G236" s="778"/>
      <c r="H236" s="778"/>
    </row>
    <row r="237" spans="7:8" s="16" customFormat="1" x14ac:dyDescent="0.25">
      <c r="G237" s="778"/>
      <c r="H237" s="778"/>
    </row>
    <row r="238" spans="7:8" s="16" customFormat="1" x14ac:dyDescent="0.25">
      <c r="G238" s="778"/>
      <c r="H238" s="778"/>
    </row>
    <row r="239" spans="7:8" s="16" customFormat="1" x14ac:dyDescent="0.25">
      <c r="G239" s="778"/>
      <c r="H239" s="778"/>
    </row>
    <row r="240" spans="7:8" s="16" customFormat="1" x14ac:dyDescent="0.25">
      <c r="G240" s="778"/>
      <c r="H240" s="778"/>
    </row>
    <row r="241" spans="7:8" s="16" customFormat="1" x14ac:dyDescent="0.25">
      <c r="G241" s="778"/>
      <c r="H241" s="778"/>
    </row>
    <row r="242" spans="7:8" s="16" customFormat="1" x14ac:dyDescent="0.25">
      <c r="G242" s="778"/>
      <c r="H242" s="778"/>
    </row>
    <row r="243" spans="7:8" s="16" customFormat="1" x14ac:dyDescent="0.25">
      <c r="G243" s="778"/>
      <c r="H243" s="778"/>
    </row>
    <row r="244" spans="7:8" s="16" customFormat="1" x14ac:dyDescent="0.25">
      <c r="G244" s="778"/>
      <c r="H244" s="778"/>
    </row>
    <row r="245" spans="7:8" s="16" customFormat="1" x14ac:dyDescent="0.25">
      <c r="G245" s="778"/>
      <c r="H245" s="778"/>
    </row>
    <row r="246" spans="7:8" s="16" customFormat="1" x14ac:dyDescent="0.25">
      <c r="G246" s="778"/>
      <c r="H246" s="778"/>
    </row>
    <row r="247" spans="7:8" s="16" customFormat="1" x14ac:dyDescent="0.25">
      <c r="G247" s="778"/>
      <c r="H247" s="778"/>
    </row>
    <row r="248" spans="7:8" s="16" customFormat="1" x14ac:dyDescent="0.25">
      <c r="G248" s="778"/>
      <c r="H248" s="778"/>
    </row>
    <row r="249" spans="7:8" s="16" customFormat="1" x14ac:dyDescent="0.25">
      <c r="G249" s="778"/>
      <c r="H249" s="778"/>
    </row>
    <row r="250" spans="7:8" s="16" customFormat="1" x14ac:dyDescent="0.25">
      <c r="G250" s="778"/>
      <c r="H250" s="778"/>
    </row>
    <row r="251" spans="7:8" s="16" customFormat="1" x14ac:dyDescent="0.25">
      <c r="G251" s="778"/>
      <c r="H251" s="778"/>
    </row>
    <row r="252" spans="7:8" s="16" customFormat="1" x14ac:dyDescent="0.25">
      <c r="G252" s="778"/>
      <c r="H252" s="778"/>
    </row>
    <row r="253" spans="7:8" s="16" customFormat="1" x14ac:dyDescent="0.25">
      <c r="G253" s="778"/>
      <c r="H253" s="778"/>
    </row>
    <row r="254" spans="7:8" s="16" customFormat="1" x14ac:dyDescent="0.25">
      <c r="G254" s="778"/>
      <c r="H254" s="778"/>
    </row>
    <row r="255" spans="7:8" s="16" customFormat="1" x14ac:dyDescent="0.25">
      <c r="G255" s="778"/>
      <c r="H255" s="778"/>
    </row>
    <row r="256" spans="7:8" s="16" customFormat="1" x14ac:dyDescent="0.25">
      <c r="G256" s="778"/>
      <c r="H256" s="778"/>
    </row>
    <row r="257" spans="7:8" s="16" customFormat="1" x14ac:dyDescent="0.25">
      <c r="G257" s="778"/>
      <c r="H257" s="778"/>
    </row>
    <row r="258" spans="7:8" s="16" customFormat="1" x14ac:dyDescent="0.25">
      <c r="G258" s="778"/>
      <c r="H258" s="778"/>
    </row>
    <row r="259" spans="7:8" s="16" customFormat="1" x14ac:dyDescent="0.25">
      <c r="G259" s="778"/>
      <c r="H259" s="778"/>
    </row>
    <row r="260" spans="7:8" s="16" customFormat="1" x14ac:dyDescent="0.25">
      <c r="G260" s="778"/>
      <c r="H260" s="778"/>
    </row>
    <row r="261" spans="7:8" s="16" customFormat="1" x14ac:dyDescent="0.25">
      <c r="G261" s="778"/>
      <c r="H261" s="778"/>
    </row>
    <row r="262" spans="7:8" s="16" customFormat="1" x14ac:dyDescent="0.25">
      <c r="G262" s="778"/>
      <c r="H262" s="778"/>
    </row>
    <row r="263" spans="7:8" s="16" customFormat="1" x14ac:dyDescent="0.25">
      <c r="G263" s="778"/>
      <c r="H263" s="778"/>
    </row>
    <row r="264" spans="7:8" s="16" customFormat="1" x14ac:dyDescent="0.25">
      <c r="G264" s="778"/>
      <c r="H264" s="778"/>
    </row>
    <row r="265" spans="7:8" s="16" customFormat="1" x14ac:dyDescent="0.25">
      <c r="G265" s="778"/>
      <c r="H265" s="778"/>
    </row>
    <row r="266" spans="7:8" s="16" customFormat="1" x14ac:dyDescent="0.25">
      <c r="G266" s="778"/>
      <c r="H266" s="778"/>
    </row>
    <row r="267" spans="7:8" s="16" customFormat="1" x14ac:dyDescent="0.25">
      <c r="G267" s="778"/>
      <c r="H267" s="778"/>
    </row>
    <row r="268" spans="7:8" s="16" customFormat="1" x14ac:dyDescent="0.25">
      <c r="G268" s="778"/>
      <c r="H268" s="778"/>
    </row>
    <row r="269" spans="7:8" s="16" customFormat="1" x14ac:dyDescent="0.25">
      <c r="G269" s="778"/>
      <c r="H269" s="778"/>
    </row>
    <row r="270" spans="7:8" s="16" customFormat="1" x14ac:dyDescent="0.25">
      <c r="G270" s="778"/>
      <c r="H270" s="778"/>
    </row>
    <row r="271" spans="7:8" s="16" customFormat="1" x14ac:dyDescent="0.25">
      <c r="G271" s="778"/>
      <c r="H271" s="778"/>
    </row>
    <row r="272" spans="7:8" s="16" customFormat="1" x14ac:dyDescent="0.25">
      <c r="G272" s="778"/>
      <c r="H272" s="778"/>
    </row>
    <row r="273" spans="7:8" s="16" customFormat="1" x14ac:dyDescent="0.25">
      <c r="G273" s="778"/>
      <c r="H273" s="778"/>
    </row>
    <row r="274" spans="7:8" s="16" customFormat="1" x14ac:dyDescent="0.25">
      <c r="G274" s="778"/>
      <c r="H274" s="778"/>
    </row>
    <row r="275" spans="7:8" s="16" customFormat="1" x14ac:dyDescent="0.25">
      <c r="G275" s="778"/>
      <c r="H275" s="778"/>
    </row>
    <row r="276" spans="7:8" s="16" customFormat="1" x14ac:dyDescent="0.25">
      <c r="G276" s="778"/>
      <c r="H276" s="778"/>
    </row>
    <row r="277" spans="7:8" s="16" customFormat="1" x14ac:dyDescent="0.25">
      <c r="G277" s="778"/>
      <c r="H277" s="778"/>
    </row>
    <row r="278" spans="7:8" s="16" customFormat="1" x14ac:dyDescent="0.25">
      <c r="G278" s="778"/>
      <c r="H278" s="778"/>
    </row>
    <row r="279" spans="7:8" s="16" customFormat="1" x14ac:dyDescent="0.25">
      <c r="G279" s="778"/>
      <c r="H279" s="778"/>
    </row>
    <row r="280" spans="7:8" s="16" customFormat="1" x14ac:dyDescent="0.25">
      <c r="G280" s="778"/>
      <c r="H280" s="778"/>
    </row>
    <row r="281" spans="7:8" s="16" customFormat="1" x14ac:dyDescent="0.25">
      <c r="G281" s="778"/>
      <c r="H281" s="778"/>
    </row>
    <row r="282" spans="7:8" s="16" customFormat="1" x14ac:dyDescent="0.25">
      <c r="G282" s="778"/>
      <c r="H282" s="778"/>
    </row>
    <row r="283" spans="7:8" s="16" customFormat="1" x14ac:dyDescent="0.25">
      <c r="G283" s="778"/>
      <c r="H283" s="778"/>
    </row>
    <row r="284" spans="7:8" s="16" customFormat="1" x14ac:dyDescent="0.25">
      <c r="G284" s="778"/>
      <c r="H284" s="778"/>
    </row>
    <row r="285" spans="7:8" s="16" customFormat="1" x14ac:dyDescent="0.25">
      <c r="G285" s="778"/>
      <c r="H285" s="778"/>
    </row>
    <row r="286" spans="7:8" s="16" customFormat="1" x14ac:dyDescent="0.25">
      <c r="G286" s="778"/>
      <c r="H286" s="778"/>
    </row>
    <row r="287" spans="7:8" s="16" customFormat="1" x14ac:dyDescent="0.25">
      <c r="G287" s="778"/>
      <c r="H287" s="778"/>
    </row>
    <row r="288" spans="7:8" s="16" customFormat="1" x14ac:dyDescent="0.25">
      <c r="G288" s="778"/>
      <c r="H288" s="778"/>
    </row>
    <row r="289" spans="7:8" s="16" customFormat="1" x14ac:dyDescent="0.25">
      <c r="G289" s="778"/>
      <c r="H289" s="778"/>
    </row>
    <row r="290" spans="7:8" s="16" customFormat="1" x14ac:dyDescent="0.25">
      <c r="G290" s="778"/>
      <c r="H290" s="778"/>
    </row>
    <row r="291" spans="7:8" s="16" customFormat="1" x14ac:dyDescent="0.25">
      <c r="G291" s="778"/>
      <c r="H291" s="778"/>
    </row>
    <row r="292" spans="7:8" s="16" customFormat="1" x14ac:dyDescent="0.25">
      <c r="G292" s="778"/>
      <c r="H292" s="778"/>
    </row>
    <row r="293" spans="7:8" s="16" customFormat="1" x14ac:dyDescent="0.25">
      <c r="G293" s="778"/>
      <c r="H293" s="778"/>
    </row>
    <row r="294" spans="7:8" s="16" customFormat="1" x14ac:dyDescent="0.25">
      <c r="G294" s="778"/>
      <c r="H294" s="778"/>
    </row>
    <row r="295" spans="7:8" s="16" customFormat="1" x14ac:dyDescent="0.25">
      <c r="G295" s="778"/>
      <c r="H295" s="778"/>
    </row>
    <row r="296" spans="7:8" s="16" customFormat="1" x14ac:dyDescent="0.25">
      <c r="G296" s="778"/>
      <c r="H296" s="778"/>
    </row>
    <row r="297" spans="7:8" s="16" customFormat="1" x14ac:dyDescent="0.25">
      <c r="G297" s="778"/>
      <c r="H297" s="778"/>
    </row>
    <row r="298" spans="7:8" s="16" customFormat="1" x14ac:dyDescent="0.25">
      <c r="G298" s="778"/>
      <c r="H298" s="778"/>
    </row>
    <row r="299" spans="7:8" s="16" customFormat="1" x14ac:dyDescent="0.25">
      <c r="G299" s="778"/>
      <c r="H299" s="778"/>
    </row>
    <row r="300" spans="7:8" s="16" customFormat="1" x14ac:dyDescent="0.25">
      <c r="G300" s="778"/>
      <c r="H300" s="778"/>
    </row>
    <row r="301" spans="7:8" s="16" customFormat="1" x14ac:dyDescent="0.25">
      <c r="G301" s="778"/>
      <c r="H301" s="778"/>
    </row>
    <row r="302" spans="7:8" s="16" customFormat="1" x14ac:dyDescent="0.25">
      <c r="G302" s="778"/>
      <c r="H302" s="778"/>
    </row>
    <row r="303" spans="7:8" s="16" customFormat="1" x14ac:dyDescent="0.25">
      <c r="G303" s="778"/>
      <c r="H303" s="778"/>
    </row>
    <row r="304" spans="7:8" s="16" customFormat="1" x14ac:dyDescent="0.25">
      <c r="G304" s="778"/>
      <c r="H304" s="778"/>
    </row>
    <row r="305" spans="7:8" s="16" customFormat="1" x14ac:dyDescent="0.25">
      <c r="G305" s="778"/>
      <c r="H305" s="778"/>
    </row>
    <row r="306" spans="7:8" s="16" customFormat="1" x14ac:dyDescent="0.25">
      <c r="G306" s="778"/>
      <c r="H306" s="778"/>
    </row>
    <row r="307" spans="7:8" s="16" customFormat="1" x14ac:dyDescent="0.25">
      <c r="G307" s="778"/>
      <c r="H307" s="778"/>
    </row>
    <row r="308" spans="7:8" s="16" customFormat="1" x14ac:dyDescent="0.25">
      <c r="G308" s="778"/>
      <c r="H308" s="778"/>
    </row>
    <row r="309" spans="7:8" s="16" customFormat="1" x14ac:dyDescent="0.25">
      <c r="G309" s="778"/>
      <c r="H309" s="778"/>
    </row>
    <row r="310" spans="7:8" s="16" customFormat="1" x14ac:dyDescent="0.25">
      <c r="G310" s="778"/>
      <c r="H310" s="778"/>
    </row>
    <row r="311" spans="7:8" s="16" customFormat="1" x14ac:dyDescent="0.25">
      <c r="G311" s="778"/>
      <c r="H311" s="778"/>
    </row>
    <row r="312" spans="7:8" s="16" customFormat="1" x14ac:dyDescent="0.25">
      <c r="G312" s="778"/>
      <c r="H312" s="778"/>
    </row>
    <row r="313" spans="7:8" s="16" customFormat="1" x14ac:dyDescent="0.25">
      <c r="G313" s="778"/>
      <c r="H313" s="778"/>
    </row>
    <row r="314" spans="7:8" s="16" customFormat="1" x14ac:dyDescent="0.25">
      <c r="G314" s="778"/>
      <c r="H314" s="778"/>
    </row>
    <row r="315" spans="7:8" s="16" customFormat="1" x14ac:dyDescent="0.25">
      <c r="G315" s="778"/>
      <c r="H315" s="778"/>
    </row>
    <row r="316" spans="7:8" s="16" customFormat="1" x14ac:dyDescent="0.25">
      <c r="G316" s="778"/>
      <c r="H316" s="778"/>
    </row>
    <row r="317" spans="7:8" s="16" customFormat="1" x14ac:dyDescent="0.25">
      <c r="G317" s="778"/>
      <c r="H317" s="778"/>
    </row>
    <row r="318" spans="7:8" s="16" customFormat="1" x14ac:dyDescent="0.25">
      <c r="G318" s="778"/>
      <c r="H318" s="778"/>
    </row>
    <row r="319" spans="7:8" s="16" customFormat="1" x14ac:dyDescent="0.25">
      <c r="G319" s="778"/>
      <c r="H319" s="778"/>
    </row>
    <row r="320" spans="7:8" s="16" customFormat="1" x14ac:dyDescent="0.25">
      <c r="G320" s="778"/>
      <c r="H320" s="778"/>
    </row>
    <row r="321" spans="7:8" s="16" customFormat="1" x14ac:dyDescent="0.25">
      <c r="G321" s="778"/>
      <c r="H321" s="778"/>
    </row>
    <row r="322" spans="7:8" s="16" customFormat="1" x14ac:dyDescent="0.25">
      <c r="G322" s="778"/>
      <c r="H322" s="778"/>
    </row>
    <row r="323" spans="7:8" s="16" customFormat="1" x14ac:dyDescent="0.25">
      <c r="G323" s="778"/>
      <c r="H323" s="778"/>
    </row>
    <row r="324" spans="7:8" s="16" customFormat="1" x14ac:dyDescent="0.25">
      <c r="G324" s="778"/>
      <c r="H324" s="778"/>
    </row>
    <row r="325" spans="7:8" s="16" customFormat="1" x14ac:dyDescent="0.25">
      <c r="G325" s="778"/>
      <c r="H325" s="778"/>
    </row>
    <row r="326" spans="7:8" s="16" customFormat="1" x14ac:dyDescent="0.25">
      <c r="G326" s="778"/>
      <c r="H326" s="778"/>
    </row>
    <row r="327" spans="7:8" s="16" customFormat="1" x14ac:dyDescent="0.25">
      <c r="G327" s="778"/>
      <c r="H327" s="778"/>
    </row>
    <row r="328" spans="7:8" s="16" customFormat="1" x14ac:dyDescent="0.25">
      <c r="G328" s="778"/>
      <c r="H328" s="778"/>
    </row>
    <row r="329" spans="7:8" s="16" customFormat="1" x14ac:dyDescent="0.25">
      <c r="G329" s="778"/>
      <c r="H329" s="778"/>
    </row>
    <row r="330" spans="7:8" s="16" customFormat="1" x14ac:dyDescent="0.25">
      <c r="G330" s="778"/>
      <c r="H330" s="778"/>
    </row>
    <row r="331" spans="7:8" s="16" customFormat="1" x14ac:dyDescent="0.25">
      <c r="G331" s="778"/>
      <c r="H331" s="778"/>
    </row>
    <row r="332" spans="7:8" s="16" customFormat="1" x14ac:dyDescent="0.25">
      <c r="G332" s="778"/>
      <c r="H332" s="778"/>
    </row>
    <row r="333" spans="7:8" s="16" customFormat="1" x14ac:dyDescent="0.25">
      <c r="G333" s="778"/>
      <c r="H333" s="778"/>
    </row>
    <row r="334" spans="7:8" s="16" customFormat="1" x14ac:dyDescent="0.25">
      <c r="G334" s="778"/>
      <c r="H334" s="778"/>
    </row>
    <row r="335" spans="7:8" s="16" customFormat="1" x14ac:dyDescent="0.25">
      <c r="G335" s="778"/>
      <c r="H335" s="778"/>
    </row>
    <row r="336" spans="7:8" s="16" customFormat="1" x14ac:dyDescent="0.25">
      <c r="G336" s="778"/>
      <c r="H336" s="778"/>
    </row>
    <row r="337" spans="7:8" s="16" customFormat="1" x14ac:dyDescent="0.25">
      <c r="G337" s="778"/>
      <c r="H337" s="778"/>
    </row>
    <row r="338" spans="7:8" s="16" customFormat="1" x14ac:dyDescent="0.25">
      <c r="G338" s="778"/>
      <c r="H338" s="778"/>
    </row>
    <row r="339" spans="7:8" s="16" customFormat="1" x14ac:dyDescent="0.25">
      <c r="G339" s="778"/>
      <c r="H339" s="778"/>
    </row>
    <row r="340" spans="7:8" s="16" customFormat="1" x14ac:dyDescent="0.25">
      <c r="G340" s="778"/>
      <c r="H340" s="778"/>
    </row>
    <row r="341" spans="7:8" s="16" customFormat="1" x14ac:dyDescent="0.25">
      <c r="G341" s="778"/>
      <c r="H341" s="778"/>
    </row>
    <row r="342" spans="7:8" s="16" customFormat="1" x14ac:dyDescent="0.25">
      <c r="G342" s="778"/>
      <c r="H342" s="778"/>
    </row>
    <row r="343" spans="7:8" s="16" customFormat="1" x14ac:dyDescent="0.25">
      <c r="G343" s="778"/>
      <c r="H343" s="778"/>
    </row>
    <row r="344" spans="7:8" s="16" customFormat="1" x14ac:dyDescent="0.25">
      <c r="G344" s="778"/>
      <c r="H344" s="778"/>
    </row>
    <row r="345" spans="7:8" s="16" customFormat="1" x14ac:dyDescent="0.25">
      <c r="G345" s="778"/>
      <c r="H345" s="778"/>
    </row>
    <row r="346" spans="7:8" s="16" customFormat="1" x14ac:dyDescent="0.25">
      <c r="G346" s="778"/>
      <c r="H346" s="778"/>
    </row>
    <row r="347" spans="7:8" s="16" customFormat="1" x14ac:dyDescent="0.25">
      <c r="G347" s="778"/>
      <c r="H347" s="778"/>
    </row>
    <row r="348" spans="7:8" s="16" customFormat="1" x14ac:dyDescent="0.25">
      <c r="G348" s="778"/>
      <c r="H348" s="778"/>
    </row>
    <row r="349" spans="7:8" s="16" customFormat="1" x14ac:dyDescent="0.25">
      <c r="G349" s="778"/>
      <c r="H349" s="778"/>
    </row>
    <row r="350" spans="7:8" s="16" customFormat="1" x14ac:dyDescent="0.25">
      <c r="G350" s="778"/>
      <c r="H350" s="778"/>
    </row>
    <row r="351" spans="7:8" s="16" customFormat="1" x14ac:dyDescent="0.25">
      <c r="G351" s="778"/>
      <c r="H351" s="778"/>
    </row>
    <row r="352" spans="7:8" s="16" customFormat="1" x14ac:dyDescent="0.25">
      <c r="G352" s="778"/>
      <c r="H352" s="778"/>
    </row>
    <row r="353" spans="7:8" s="16" customFormat="1" x14ac:dyDescent="0.25">
      <c r="G353" s="778"/>
      <c r="H353" s="778"/>
    </row>
    <row r="354" spans="7:8" s="16" customFormat="1" x14ac:dyDescent="0.25">
      <c r="G354" s="778"/>
      <c r="H354" s="778"/>
    </row>
    <row r="355" spans="7:8" s="16" customFormat="1" x14ac:dyDescent="0.25">
      <c r="G355" s="778"/>
      <c r="H355" s="778"/>
    </row>
    <row r="356" spans="7:8" s="16" customFormat="1" x14ac:dyDescent="0.25">
      <c r="G356" s="778"/>
      <c r="H356" s="778"/>
    </row>
    <row r="357" spans="7:8" s="16" customFormat="1" x14ac:dyDescent="0.25">
      <c r="G357" s="778"/>
      <c r="H357" s="778"/>
    </row>
    <row r="358" spans="7:8" s="16" customFormat="1" x14ac:dyDescent="0.25">
      <c r="G358" s="778"/>
      <c r="H358" s="778"/>
    </row>
    <row r="359" spans="7:8" s="16" customFormat="1" x14ac:dyDescent="0.25">
      <c r="G359" s="778"/>
      <c r="H359" s="778"/>
    </row>
    <row r="360" spans="7:8" s="16" customFormat="1" x14ac:dyDescent="0.25">
      <c r="G360" s="778"/>
      <c r="H360" s="778"/>
    </row>
    <row r="361" spans="7:8" s="16" customFormat="1" x14ac:dyDescent="0.25">
      <c r="G361" s="778"/>
      <c r="H361" s="778"/>
    </row>
    <row r="362" spans="7:8" s="16" customFormat="1" x14ac:dyDescent="0.25">
      <c r="G362" s="778"/>
      <c r="H362" s="778"/>
    </row>
    <row r="363" spans="7:8" s="16" customFormat="1" x14ac:dyDescent="0.25">
      <c r="G363" s="778"/>
      <c r="H363" s="778"/>
    </row>
    <row r="364" spans="7:8" s="16" customFormat="1" x14ac:dyDescent="0.25">
      <c r="G364" s="778"/>
      <c r="H364" s="778"/>
    </row>
    <row r="365" spans="7:8" s="16" customFormat="1" x14ac:dyDescent="0.25">
      <c r="G365" s="778"/>
      <c r="H365" s="778"/>
    </row>
    <row r="366" spans="7:8" s="16" customFormat="1" x14ac:dyDescent="0.25">
      <c r="G366" s="778"/>
      <c r="H366" s="778"/>
    </row>
    <row r="367" spans="7:8" s="16" customFormat="1" x14ac:dyDescent="0.25">
      <c r="G367" s="778"/>
      <c r="H367" s="778"/>
    </row>
    <row r="368" spans="7:8" s="16" customFormat="1" x14ac:dyDescent="0.25">
      <c r="G368" s="778"/>
      <c r="H368" s="778"/>
    </row>
    <row r="369" spans="7:8" s="16" customFormat="1" x14ac:dyDescent="0.25">
      <c r="G369" s="778"/>
      <c r="H369" s="778"/>
    </row>
    <row r="370" spans="7:8" s="16" customFormat="1" x14ac:dyDescent="0.25">
      <c r="G370" s="778"/>
      <c r="H370" s="778"/>
    </row>
    <row r="371" spans="7:8" s="16" customFormat="1" x14ac:dyDescent="0.25">
      <c r="G371" s="778"/>
      <c r="H371" s="778"/>
    </row>
    <row r="372" spans="7:8" s="16" customFormat="1" x14ac:dyDescent="0.25">
      <c r="G372" s="778"/>
      <c r="H372" s="778"/>
    </row>
    <row r="373" spans="7:8" s="16" customFormat="1" x14ac:dyDescent="0.25">
      <c r="G373" s="778"/>
      <c r="H373" s="778"/>
    </row>
    <row r="374" spans="7:8" s="16" customFormat="1" x14ac:dyDescent="0.25">
      <c r="G374" s="778"/>
      <c r="H374" s="778"/>
    </row>
    <row r="375" spans="7:8" s="16" customFormat="1" x14ac:dyDescent="0.25">
      <c r="G375" s="778"/>
      <c r="H375" s="778"/>
    </row>
    <row r="376" spans="7:8" s="16" customFormat="1" x14ac:dyDescent="0.25">
      <c r="G376" s="778"/>
      <c r="H376" s="778"/>
    </row>
    <row r="377" spans="7:8" s="16" customFormat="1" x14ac:dyDescent="0.25">
      <c r="G377" s="778"/>
      <c r="H377" s="778"/>
    </row>
    <row r="378" spans="7:8" s="16" customFormat="1" x14ac:dyDescent="0.25">
      <c r="G378" s="778"/>
      <c r="H378" s="778"/>
    </row>
    <row r="379" spans="7:8" s="16" customFormat="1" x14ac:dyDescent="0.25">
      <c r="G379" s="778"/>
      <c r="H379" s="778"/>
    </row>
    <row r="380" spans="7:8" s="16" customFormat="1" x14ac:dyDescent="0.25">
      <c r="G380" s="778"/>
      <c r="H380" s="778"/>
    </row>
    <row r="381" spans="7:8" s="16" customFormat="1" x14ac:dyDescent="0.25">
      <c r="G381" s="778"/>
      <c r="H381" s="778"/>
    </row>
    <row r="382" spans="7:8" s="16" customFormat="1" x14ac:dyDescent="0.25">
      <c r="G382" s="778"/>
      <c r="H382" s="778"/>
    </row>
    <row r="383" spans="7:8" s="16" customFormat="1" x14ac:dyDescent="0.25">
      <c r="G383" s="778"/>
      <c r="H383" s="778"/>
    </row>
    <row r="384" spans="7:8" s="16" customFormat="1" x14ac:dyDescent="0.25">
      <c r="G384" s="778"/>
      <c r="H384" s="778"/>
    </row>
    <row r="385" spans="7:8" s="16" customFormat="1" x14ac:dyDescent="0.25">
      <c r="G385" s="778"/>
      <c r="H385" s="778"/>
    </row>
    <row r="386" spans="7:8" s="16" customFormat="1" x14ac:dyDescent="0.25">
      <c r="G386" s="778"/>
      <c r="H386" s="778"/>
    </row>
    <row r="387" spans="7:8" s="16" customFormat="1" x14ac:dyDescent="0.25">
      <c r="G387" s="778"/>
      <c r="H387" s="778"/>
    </row>
    <row r="388" spans="7:8" s="16" customFormat="1" x14ac:dyDescent="0.25">
      <c r="G388" s="778"/>
      <c r="H388" s="778"/>
    </row>
    <row r="389" spans="7:8" s="16" customFormat="1" x14ac:dyDescent="0.25">
      <c r="G389" s="778"/>
      <c r="H389" s="778"/>
    </row>
    <row r="390" spans="7:8" s="16" customFormat="1" x14ac:dyDescent="0.25">
      <c r="G390" s="778"/>
      <c r="H390" s="778"/>
    </row>
    <row r="391" spans="7:8" s="16" customFormat="1" x14ac:dyDescent="0.25">
      <c r="G391" s="778"/>
      <c r="H391" s="778"/>
    </row>
    <row r="392" spans="7:8" s="16" customFormat="1" x14ac:dyDescent="0.25">
      <c r="G392" s="778"/>
      <c r="H392" s="778"/>
    </row>
    <row r="393" spans="7:8" s="16" customFormat="1" x14ac:dyDescent="0.25">
      <c r="G393" s="778"/>
      <c r="H393" s="778"/>
    </row>
    <row r="394" spans="7:8" s="16" customFormat="1" x14ac:dyDescent="0.25">
      <c r="G394" s="778"/>
      <c r="H394" s="778"/>
    </row>
    <row r="395" spans="7:8" s="16" customFormat="1" x14ac:dyDescent="0.25">
      <c r="G395" s="778"/>
      <c r="H395" s="778"/>
    </row>
    <row r="396" spans="7:8" s="16" customFormat="1" x14ac:dyDescent="0.25">
      <c r="G396" s="778"/>
      <c r="H396" s="778"/>
    </row>
    <row r="397" spans="7:8" s="16" customFormat="1" x14ac:dyDescent="0.25">
      <c r="G397" s="778"/>
      <c r="H397" s="778"/>
    </row>
    <row r="398" spans="7:8" s="16" customFormat="1" x14ac:dyDescent="0.25">
      <c r="G398" s="778"/>
      <c r="H398" s="778"/>
    </row>
    <row r="399" spans="7:8" s="16" customFormat="1" x14ac:dyDescent="0.25">
      <c r="G399" s="778"/>
      <c r="H399" s="778"/>
    </row>
    <row r="400" spans="7:8" s="16" customFormat="1" x14ac:dyDescent="0.25">
      <c r="G400" s="778"/>
      <c r="H400" s="778"/>
    </row>
    <row r="401" spans="7:8" s="16" customFormat="1" x14ac:dyDescent="0.25">
      <c r="G401" s="778"/>
      <c r="H401" s="778"/>
    </row>
    <row r="402" spans="7:8" s="16" customFormat="1" x14ac:dyDescent="0.25">
      <c r="G402" s="778"/>
      <c r="H402" s="778"/>
    </row>
    <row r="403" spans="7:8" s="16" customFormat="1" x14ac:dyDescent="0.25">
      <c r="G403" s="778"/>
      <c r="H403" s="778"/>
    </row>
    <row r="404" spans="7:8" s="16" customFormat="1" x14ac:dyDescent="0.25">
      <c r="G404" s="778"/>
      <c r="H404" s="778"/>
    </row>
    <row r="405" spans="7:8" s="16" customFormat="1" x14ac:dyDescent="0.25">
      <c r="G405" s="778"/>
      <c r="H405" s="778"/>
    </row>
    <row r="406" spans="7:8" s="16" customFormat="1" x14ac:dyDescent="0.25">
      <c r="G406" s="778"/>
      <c r="H406" s="778"/>
    </row>
    <row r="407" spans="7:8" s="16" customFormat="1" x14ac:dyDescent="0.25">
      <c r="G407" s="778"/>
      <c r="H407" s="778"/>
    </row>
    <row r="408" spans="7:8" s="16" customFormat="1" x14ac:dyDescent="0.25">
      <c r="G408" s="778"/>
      <c r="H408" s="778"/>
    </row>
    <row r="409" spans="7:8" s="16" customFormat="1" x14ac:dyDescent="0.25">
      <c r="G409" s="778"/>
      <c r="H409" s="778"/>
    </row>
    <row r="410" spans="7:8" s="16" customFormat="1" x14ac:dyDescent="0.25">
      <c r="G410" s="778"/>
      <c r="H410" s="778"/>
    </row>
    <row r="411" spans="7:8" s="16" customFormat="1" x14ac:dyDescent="0.25">
      <c r="G411" s="778"/>
      <c r="H411" s="778"/>
    </row>
    <row r="412" spans="7:8" s="16" customFormat="1" x14ac:dyDescent="0.25">
      <c r="G412" s="778"/>
      <c r="H412" s="778"/>
    </row>
    <row r="413" spans="7:8" s="16" customFormat="1" x14ac:dyDescent="0.25">
      <c r="G413" s="778"/>
      <c r="H413" s="778"/>
    </row>
    <row r="414" spans="7:8" s="16" customFormat="1" x14ac:dyDescent="0.25">
      <c r="G414" s="778"/>
      <c r="H414" s="778"/>
    </row>
    <row r="415" spans="7:8" s="16" customFormat="1" x14ac:dyDescent="0.25">
      <c r="G415" s="778"/>
      <c r="H415" s="778"/>
    </row>
    <row r="416" spans="7:8" s="16" customFormat="1" x14ac:dyDescent="0.25">
      <c r="G416" s="778"/>
      <c r="H416" s="778"/>
    </row>
    <row r="417" spans="7:8" s="16" customFormat="1" x14ac:dyDescent="0.25">
      <c r="G417" s="778"/>
      <c r="H417" s="778"/>
    </row>
    <row r="418" spans="7:8" s="16" customFormat="1" x14ac:dyDescent="0.25">
      <c r="G418" s="778"/>
      <c r="H418" s="778"/>
    </row>
    <row r="419" spans="7:8" s="16" customFormat="1" x14ac:dyDescent="0.25">
      <c r="G419" s="778"/>
      <c r="H419" s="778"/>
    </row>
    <row r="420" spans="7:8" s="16" customFormat="1" x14ac:dyDescent="0.25">
      <c r="G420" s="778"/>
      <c r="H420" s="778"/>
    </row>
    <row r="421" spans="7:8" s="16" customFormat="1" x14ac:dyDescent="0.25">
      <c r="G421" s="778"/>
      <c r="H421" s="778"/>
    </row>
    <row r="422" spans="7:8" s="16" customFormat="1" x14ac:dyDescent="0.25">
      <c r="G422" s="778"/>
      <c r="H422" s="778"/>
    </row>
    <row r="423" spans="7:8" s="16" customFormat="1" x14ac:dyDescent="0.25">
      <c r="G423" s="778"/>
      <c r="H423" s="778"/>
    </row>
    <row r="424" spans="7:8" s="16" customFormat="1" x14ac:dyDescent="0.25">
      <c r="G424" s="778"/>
      <c r="H424" s="778"/>
    </row>
    <row r="425" spans="7:8" s="16" customFormat="1" x14ac:dyDescent="0.25">
      <c r="G425" s="778"/>
      <c r="H425" s="778"/>
    </row>
    <row r="426" spans="7:8" s="16" customFormat="1" x14ac:dyDescent="0.25">
      <c r="G426" s="778"/>
      <c r="H426" s="778"/>
    </row>
    <row r="427" spans="7:8" s="16" customFormat="1" x14ac:dyDescent="0.25">
      <c r="G427" s="778"/>
      <c r="H427" s="778"/>
    </row>
    <row r="428" spans="7:8" s="16" customFormat="1" x14ac:dyDescent="0.25">
      <c r="G428" s="778"/>
      <c r="H428" s="778"/>
    </row>
    <row r="429" spans="7:8" s="16" customFormat="1" x14ac:dyDescent="0.25">
      <c r="G429" s="778"/>
      <c r="H429" s="778"/>
    </row>
    <row r="430" spans="7:8" s="16" customFormat="1" x14ac:dyDescent="0.25">
      <c r="G430" s="778"/>
      <c r="H430" s="778"/>
    </row>
    <row r="431" spans="7:8" s="16" customFormat="1" x14ac:dyDescent="0.25">
      <c r="G431" s="778"/>
      <c r="H431" s="778"/>
    </row>
    <row r="432" spans="7:8" s="16" customFormat="1" x14ac:dyDescent="0.25">
      <c r="G432" s="778"/>
      <c r="H432" s="778"/>
    </row>
    <row r="433" spans="7:8" s="16" customFormat="1" x14ac:dyDescent="0.25">
      <c r="G433" s="778"/>
      <c r="H433" s="778"/>
    </row>
    <row r="434" spans="7:8" s="16" customFormat="1" x14ac:dyDescent="0.25">
      <c r="G434" s="778"/>
      <c r="H434" s="778"/>
    </row>
    <row r="435" spans="7:8" s="16" customFormat="1" x14ac:dyDescent="0.25">
      <c r="G435" s="778"/>
      <c r="H435" s="778"/>
    </row>
    <row r="436" spans="7:8" s="16" customFormat="1" x14ac:dyDescent="0.25">
      <c r="G436" s="778"/>
      <c r="H436" s="778"/>
    </row>
    <row r="437" spans="7:8" s="16" customFormat="1" x14ac:dyDescent="0.25">
      <c r="G437" s="778"/>
      <c r="H437" s="778"/>
    </row>
    <row r="438" spans="7:8" s="16" customFormat="1" x14ac:dyDescent="0.25">
      <c r="G438" s="778"/>
      <c r="H438" s="778"/>
    </row>
    <row r="439" spans="7:8" s="16" customFormat="1" x14ac:dyDescent="0.25">
      <c r="G439" s="778"/>
      <c r="H439" s="778"/>
    </row>
    <row r="440" spans="7:8" s="16" customFormat="1" x14ac:dyDescent="0.25">
      <c r="G440" s="778"/>
      <c r="H440" s="778"/>
    </row>
    <row r="441" spans="7:8" s="16" customFormat="1" x14ac:dyDescent="0.25">
      <c r="G441" s="778"/>
      <c r="H441" s="778"/>
    </row>
    <row r="442" spans="7:8" s="16" customFormat="1" x14ac:dyDescent="0.25">
      <c r="G442" s="778"/>
      <c r="H442" s="778"/>
    </row>
    <row r="443" spans="7:8" s="16" customFormat="1" x14ac:dyDescent="0.25">
      <c r="G443" s="778"/>
      <c r="H443" s="778"/>
    </row>
    <row r="444" spans="7:8" s="16" customFormat="1" x14ac:dyDescent="0.25">
      <c r="G444" s="778"/>
      <c r="H444" s="778"/>
    </row>
    <row r="445" spans="7:8" s="16" customFormat="1" x14ac:dyDescent="0.25">
      <c r="G445" s="778"/>
      <c r="H445" s="778"/>
    </row>
    <row r="446" spans="7:8" s="16" customFormat="1" x14ac:dyDescent="0.25">
      <c r="G446" s="778"/>
      <c r="H446" s="778"/>
    </row>
    <row r="447" spans="7:8" s="16" customFormat="1" x14ac:dyDescent="0.25">
      <c r="G447" s="778"/>
      <c r="H447" s="778"/>
    </row>
    <row r="448" spans="7:8" s="16" customFormat="1" x14ac:dyDescent="0.25">
      <c r="G448" s="778"/>
      <c r="H448" s="778"/>
    </row>
    <row r="449" spans="7:8" s="16" customFormat="1" x14ac:dyDescent="0.25">
      <c r="G449" s="778"/>
      <c r="H449" s="778"/>
    </row>
    <row r="450" spans="7:8" s="16" customFormat="1" x14ac:dyDescent="0.25">
      <c r="G450" s="778"/>
      <c r="H450" s="778"/>
    </row>
    <row r="451" spans="7:8" s="16" customFormat="1" x14ac:dyDescent="0.25">
      <c r="G451" s="778"/>
      <c r="H451" s="778"/>
    </row>
    <row r="452" spans="7:8" s="16" customFormat="1" x14ac:dyDescent="0.25">
      <c r="G452" s="778"/>
      <c r="H452" s="778"/>
    </row>
    <row r="453" spans="7:8" s="16" customFormat="1" x14ac:dyDescent="0.25">
      <c r="G453" s="778"/>
      <c r="H453" s="778"/>
    </row>
    <row r="454" spans="7:8" s="16" customFormat="1" x14ac:dyDescent="0.25">
      <c r="G454" s="778"/>
      <c r="H454" s="778"/>
    </row>
    <row r="455" spans="7:8" s="16" customFormat="1" x14ac:dyDescent="0.25">
      <c r="G455" s="778"/>
      <c r="H455" s="778"/>
    </row>
    <row r="456" spans="7:8" s="16" customFormat="1" x14ac:dyDescent="0.25">
      <c r="G456" s="778"/>
      <c r="H456" s="778"/>
    </row>
    <row r="457" spans="7:8" s="16" customFormat="1" x14ac:dyDescent="0.25">
      <c r="G457" s="778"/>
      <c r="H457" s="778"/>
    </row>
    <row r="458" spans="7:8" s="16" customFormat="1" x14ac:dyDescent="0.25">
      <c r="G458" s="778"/>
      <c r="H458" s="778"/>
    </row>
    <row r="459" spans="7:8" s="16" customFormat="1" x14ac:dyDescent="0.25">
      <c r="G459" s="778"/>
      <c r="H459" s="778"/>
    </row>
    <row r="460" spans="7:8" s="16" customFormat="1" x14ac:dyDescent="0.25">
      <c r="G460" s="778"/>
      <c r="H460" s="778"/>
    </row>
    <row r="461" spans="7:8" s="16" customFormat="1" x14ac:dyDescent="0.25">
      <c r="G461" s="778"/>
      <c r="H461" s="778"/>
    </row>
    <row r="462" spans="7:8" s="16" customFormat="1" x14ac:dyDescent="0.25">
      <c r="G462" s="778"/>
      <c r="H462" s="778"/>
    </row>
    <row r="463" spans="7:8" s="16" customFormat="1" x14ac:dyDescent="0.25">
      <c r="G463" s="778"/>
      <c r="H463" s="778"/>
    </row>
    <row r="464" spans="7:8" s="16" customFormat="1" x14ac:dyDescent="0.25">
      <c r="G464" s="778"/>
      <c r="H464" s="778"/>
    </row>
    <row r="465" spans="7:8" s="16" customFormat="1" x14ac:dyDescent="0.25">
      <c r="G465" s="778"/>
      <c r="H465" s="778"/>
    </row>
    <row r="466" spans="7:8" s="16" customFormat="1" x14ac:dyDescent="0.25">
      <c r="G466" s="778"/>
      <c r="H466" s="778"/>
    </row>
    <row r="467" spans="7:8" s="16" customFormat="1" x14ac:dyDescent="0.25">
      <c r="G467" s="778"/>
      <c r="H467" s="778"/>
    </row>
    <row r="468" spans="7:8" s="16" customFormat="1" x14ac:dyDescent="0.25">
      <c r="G468" s="778"/>
      <c r="H468" s="778"/>
    </row>
    <row r="469" spans="7:8" s="16" customFormat="1" x14ac:dyDescent="0.25">
      <c r="G469" s="778"/>
      <c r="H469" s="778"/>
    </row>
    <row r="470" spans="7:8" s="16" customFormat="1" x14ac:dyDescent="0.25">
      <c r="G470" s="778"/>
      <c r="H470" s="778"/>
    </row>
    <row r="471" spans="7:8" s="16" customFormat="1" x14ac:dyDescent="0.25">
      <c r="G471" s="778"/>
      <c r="H471" s="778"/>
    </row>
    <row r="472" spans="7:8" s="16" customFormat="1" x14ac:dyDescent="0.25">
      <c r="G472" s="778"/>
      <c r="H472" s="778"/>
    </row>
    <row r="473" spans="7:8" s="16" customFormat="1" x14ac:dyDescent="0.25">
      <c r="G473" s="778"/>
      <c r="H473" s="778"/>
    </row>
    <row r="474" spans="7:8" s="16" customFormat="1" x14ac:dyDescent="0.25">
      <c r="G474" s="778"/>
      <c r="H474" s="778"/>
    </row>
    <row r="475" spans="7:8" s="16" customFormat="1" x14ac:dyDescent="0.25">
      <c r="G475" s="778"/>
      <c r="H475" s="778"/>
    </row>
    <row r="476" spans="7:8" s="16" customFormat="1" x14ac:dyDescent="0.25">
      <c r="G476" s="778"/>
      <c r="H476" s="778"/>
    </row>
    <row r="477" spans="7:8" s="16" customFormat="1" x14ac:dyDescent="0.25">
      <c r="G477" s="778"/>
      <c r="H477" s="778"/>
    </row>
    <row r="478" spans="7:8" s="16" customFormat="1" x14ac:dyDescent="0.25">
      <c r="G478" s="778"/>
      <c r="H478" s="778"/>
    </row>
    <row r="479" spans="7:8" s="16" customFormat="1" x14ac:dyDescent="0.25">
      <c r="G479" s="778"/>
      <c r="H479" s="778"/>
    </row>
    <row r="480" spans="7:8" s="16" customFormat="1" x14ac:dyDescent="0.25">
      <c r="G480" s="778"/>
      <c r="H480" s="778"/>
    </row>
    <row r="481" spans="7:8" s="16" customFormat="1" x14ac:dyDescent="0.25">
      <c r="G481" s="778"/>
      <c r="H481" s="778"/>
    </row>
    <row r="482" spans="7:8" s="16" customFormat="1" x14ac:dyDescent="0.25">
      <c r="G482" s="778"/>
      <c r="H482" s="778"/>
    </row>
    <row r="483" spans="7:8" s="16" customFormat="1" x14ac:dyDescent="0.25">
      <c r="G483" s="778"/>
      <c r="H483" s="778"/>
    </row>
    <row r="484" spans="7:8" s="16" customFormat="1" x14ac:dyDescent="0.25">
      <c r="G484" s="778"/>
      <c r="H484" s="778"/>
    </row>
    <row r="485" spans="7:8" s="16" customFormat="1" x14ac:dyDescent="0.25">
      <c r="G485" s="778"/>
      <c r="H485" s="778"/>
    </row>
    <row r="486" spans="7:8" s="16" customFormat="1" x14ac:dyDescent="0.25">
      <c r="G486" s="778"/>
      <c r="H486" s="778"/>
    </row>
    <row r="487" spans="7:8" s="16" customFormat="1" x14ac:dyDescent="0.25">
      <c r="G487" s="778"/>
      <c r="H487" s="778"/>
    </row>
    <row r="488" spans="7:8" s="16" customFormat="1" x14ac:dyDescent="0.25">
      <c r="G488" s="778"/>
      <c r="H488" s="778"/>
    </row>
    <row r="489" spans="7:8" s="16" customFormat="1" x14ac:dyDescent="0.25">
      <c r="G489" s="778"/>
      <c r="H489" s="778"/>
    </row>
    <row r="490" spans="7:8" s="16" customFormat="1" x14ac:dyDescent="0.25">
      <c r="G490" s="778"/>
      <c r="H490" s="778"/>
    </row>
    <row r="491" spans="7:8" s="16" customFormat="1" x14ac:dyDescent="0.25">
      <c r="G491" s="778"/>
      <c r="H491" s="778"/>
    </row>
    <row r="492" spans="7:8" s="16" customFormat="1" x14ac:dyDescent="0.25">
      <c r="G492" s="778"/>
      <c r="H492" s="778"/>
    </row>
  </sheetData>
  <mergeCells count="54">
    <mergeCell ref="A167:C167"/>
    <mergeCell ref="B135:C135"/>
    <mergeCell ref="A136:H136"/>
    <mergeCell ref="A143:C143"/>
    <mergeCell ref="A144:H144"/>
    <mergeCell ref="A150:C150"/>
    <mergeCell ref="A151:C151"/>
    <mergeCell ref="B153:C153"/>
    <mergeCell ref="A154:H154"/>
    <mergeCell ref="A161:C161"/>
    <mergeCell ref="A165:C165"/>
    <mergeCell ref="A166:C166"/>
    <mergeCell ref="B134:C134"/>
    <mergeCell ref="B54:C54"/>
    <mergeCell ref="A55:H55"/>
    <mergeCell ref="A89:C89"/>
    <mergeCell ref="A90:H90"/>
    <mergeCell ref="B91:C91"/>
    <mergeCell ref="B92:C92"/>
    <mergeCell ref="A93:H93"/>
    <mergeCell ref="A117:C117"/>
    <mergeCell ref="A118:H118"/>
    <mergeCell ref="A132:C132"/>
    <mergeCell ref="A133:H133"/>
    <mergeCell ref="B53:C53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A44:D44"/>
    <mergeCell ref="A52:H52"/>
    <mergeCell ref="B34:D34"/>
    <mergeCell ref="B7:C7"/>
    <mergeCell ref="B8:C8"/>
    <mergeCell ref="B12:C12"/>
    <mergeCell ref="B14:C14"/>
    <mergeCell ref="B19:C19"/>
    <mergeCell ref="B22:C22"/>
    <mergeCell ref="A28:H28"/>
    <mergeCell ref="A29:H29"/>
    <mergeCell ref="A30:H30"/>
    <mergeCell ref="A31:H31"/>
    <mergeCell ref="B33:D33"/>
    <mergeCell ref="B6:C6"/>
    <mergeCell ref="A1:H1"/>
    <mergeCell ref="A2:H2"/>
    <mergeCell ref="A3:H3"/>
    <mergeCell ref="A4:H4"/>
    <mergeCell ref="A5:H5"/>
  </mergeCells>
  <pageMargins left="0.7" right="0.7" top="1.3" bottom="0.75" header="0.3" footer="0.3"/>
  <pageSetup scale="60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3"/>
  <sheetViews>
    <sheetView view="pageBreakPreview" zoomScale="65" zoomScaleNormal="89" zoomScaleSheetLayoutView="65" workbookViewId="0">
      <selection activeCell="J1" sqref="J1"/>
    </sheetView>
  </sheetViews>
  <sheetFormatPr defaultColWidth="9.28515625" defaultRowHeight="15" x14ac:dyDescent="0.25"/>
  <cols>
    <col min="1" max="1" width="6" style="6" customWidth="1"/>
    <col min="2" max="2" width="17.85546875" style="6" customWidth="1"/>
    <col min="3" max="3" width="40.5703125" style="6" customWidth="1"/>
    <col min="4" max="4" width="13.7109375" style="6" customWidth="1"/>
    <col min="5" max="5" width="13.28515625" style="6" customWidth="1"/>
    <col min="6" max="6" width="16.42578125" style="6" customWidth="1"/>
    <col min="7" max="7" width="12.42578125" style="13" customWidth="1"/>
    <col min="8" max="8" width="18.85546875" style="13" customWidth="1"/>
    <col min="9" max="9" width="9.28515625" style="6"/>
    <col min="10" max="10" width="12.5703125" style="6" customWidth="1"/>
    <col min="11" max="11" width="9.28515625" style="6"/>
    <col min="12" max="12" width="15.28515625" style="6" bestFit="1" customWidth="1"/>
    <col min="13" max="13" width="9.28515625" style="6"/>
    <col min="14" max="14" width="11.5703125" style="6" bestFit="1" customWidth="1"/>
    <col min="15" max="246" width="9.28515625" style="6"/>
    <col min="247" max="247" width="4.42578125" style="6" customWidth="1"/>
    <col min="248" max="248" width="14.7109375" style="6" customWidth="1"/>
    <col min="249" max="249" width="53.28515625" style="6" customWidth="1"/>
    <col min="250" max="250" width="14.28515625" style="6" customWidth="1"/>
    <col min="251" max="251" width="15.7109375" style="6" customWidth="1"/>
    <col min="252" max="252" width="13.5703125" style="6" customWidth="1"/>
    <col min="253" max="253" width="11.85546875" style="6" customWidth="1"/>
    <col min="254" max="254" width="16.140625" style="6" customWidth="1"/>
    <col min="255" max="255" width="11.5703125" style="6" bestFit="1" customWidth="1"/>
    <col min="256" max="502" width="9.28515625" style="6"/>
    <col min="503" max="503" width="4.42578125" style="6" customWidth="1"/>
    <col min="504" max="504" width="14.7109375" style="6" customWidth="1"/>
    <col min="505" max="505" width="53.28515625" style="6" customWidth="1"/>
    <col min="506" max="506" width="14.28515625" style="6" customWidth="1"/>
    <col min="507" max="507" width="15.7109375" style="6" customWidth="1"/>
    <col min="508" max="508" width="13.5703125" style="6" customWidth="1"/>
    <col min="509" max="509" width="11.85546875" style="6" customWidth="1"/>
    <col min="510" max="510" width="16.140625" style="6" customWidth="1"/>
    <col min="511" max="511" width="11.5703125" style="6" bestFit="1" customWidth="1"/>
    <col min="512" max="758" width="9.28515625" style="6"/>
    <col min="759" max="759" width="4.42578125" style="6" customWidth="1"/>
    <col min="760" max="760" width="14.7109375" style="6" customWidth="1"/>
    <col min="761" max="761" width="53.28515625" style="6" customWidth="1"/>
    <col min="762" max="762" width="14.28515625" style="6" customWidth="1"/>
    <col min="763" max="763" width="15.7109375" style="6" customWidth="1"/>
    <col min="764" max="764" width="13.5703125" style="6" customWidth="1"/>
    <col min="765" max="765" width="11.85546875" style="6" customWidth="1"/>
    <col min="766" max="766" width="16.140625" style="6" customWidth="1"/>
    <col min="767" max="767" width="11.5703125" style="6" bestFit="1" customWidth="1"/>
    <col min="768" max="1014" width="9.28515625" style="6"/>
    <col min="1015" max="1015" width="4.42578125" style="6" customWidth="1"/>
    <col min="1016" max="1016" width="14.7109375" style="6" customWidth="1"/>
    <col min="1017" max="1017" width="53.28515625" style="6" customWidth="1"/>
    <col min="1018" max="1018" width="14.28515625" style="6" customWidth="1"/>
    <col min="1019" max="1019" width="15.7109375" style="6" customWidth="1"/>
    <col min="1020" max="1020" width="13.5703125" style="6" customWidth="1"/>
    <col min="1021" max="1021" width="11.85546875" style="6" customWidth="1"/>
    <col min="1022" max="1022" width="16.140625" style="6" customWidth="1"/>
    <col min="1023" max="1023" width="11.5703125" style="6" bestFit="1" customWidth="1"/>
    <col min="1024" max="1270" width="9.28515625" style="6"/>
    <col min="1271" max="1271" width="4.42578125" style="6" customWidth="1"/>
    <col min="1272" max="1272" width="14.7109375" style="6" customWidth="1"/>
    <col min="1273" max="1273" width="53.28515625" style="6" customWidth="1"/>
    <col min="1274" max="1274" width="14.28515625" style="6" customWidth="1"/>
    <col min="1275" max="1275" width="15.7109375" style="6" customWidth="1"/>
    <col min="1276" max="1276" width="13.5703125" style="6" customWidth="1"/>
    <col min="1277" max="1277" width="11.85546875" style="6" customWidth="1"/>
    <col min="1278" max="1278" width="16.140625" style="6" customWidth="1"/>
    <col min="1279" max="1279" width="11.5703125" style="6" bestFit="1" customWidth="1"/>
    <col min="1280" max="1526" width="9.28515625" style="6"/>
    <col min="1527" max="1527" width="4.42578125" style="6" customWidth="1"/>
    <col min="1528" max="1528" width="14.7109375" style="6" customWidth="1"/>
    <col min="1529" max="1529" width="53.28515625" style="6" customWidth="1"/>
    <col min="1530" max="1530" width="14.28515625" style="6" customWidth="1"/>
    <col min="1531" max="1531" width="15.7109375" style="6" customWidth="1"/>
    <col min="1532" max="1532" width="13.5703125" style="6" customWidth="1"/>
    <col min="1533" max="1533" width="11.85546875" style="6" customWidth="1"/>
    <col min="1534" max="1534" width="16.140625" style="6" customWidth="1"/>
    <col min="1535" max="1535" width="11.5703125" style="6" bestFit="1" customWidth="1"/>
    <col min="1536" max="1782" width="9.28515625" style="6"/>
    <col min="1783" max="1783" width="4.42578125" style="6" customWidth="1"/>
    <col min="1784" max="1784" width="14.7109375" style="6" customWidth="1"/>
    <col min="1785" max="1785" width="53.28515625" style="6" customWidth="1"/>
    <col min="1786" max="1786" width="14.28515625" style="6" customWidth="1"/>
    <col min="1787" max="1787" width="15.7109375" style="6" customWidth="1"/>
    <col min="1788" max="1788" width="13.5703125" style="6" customWidth="1"/>
    <col min="1789" max="1789" width="11.85546875" style="6" customWidth="1"/>
    <col min="1790" max="1790" width="16.140625" style="6" customWidth="1"/>
    <col min="1791" max="1791" width="11.5703125" style="6" bestFit="1" customWidth="1"/>
    <col min="1792" max="2038" width="9.28515625" style="6"/>
    <col min="2039" max="2039" width="4.42578125" style="6" customWidth="1"/>
    <col min="2040" max="2040" width="14.7109375" style="6" customWidth="1"/>
    <col min="2041" max="2041" width="53.28515625" style="6" customWidth="1"/>
    <col min="2042" max="2042" width="14.28515625" style="6" customWidth="1"/>
    <col min="2043" max="2043" width="15.7109375" style="6" customWidth="1"/>
    <col min="2044" max="2044" width="13.5703125" style="6" customWidth="1"/>
    <col min="2045" max="2045" width="11.85546875" style="6" customWidth="1"/>
    <col min="2046" max="2046" width="16.140625" style="6" customWidth="1"/>
    <col min="2047" max="2047" width="11.5703125" style="6" bestFit="1" customWidth="1"/>
    <col min="2048" max="2294" width="9.28515625" style="6"/>
    <col min="2295" max="2295" width="4.42578125" style="6" customWidth="1"/>
    <col min="2296" max="2296" width="14.7109375" style="6" customWidth="1"/>
    <col min="2297" max="2297" width="53.28515625" style="6" customWidth="1"/>
    <col min="2298" max="2298" width="14.28515625" style="6" customWidth="1"/>
    <col min="2299" max="2299" width="15.7109375" style="6" customWidth="1"/>
    <col min="2300" max="2300" width="13.5703125" style="6" customWidth="1"/>
    <col min="2301" max="2301" width="11.85546875" style="6" customWidth="1"/>
    <col min="2302" max="2302" width="16.140625" style="6" customWidth="1"/>
    <col min="2303" max="2303" width="11.5703125" style="6" bestFit="1" customWidth="1"/>
    <col min="2304" max="2550" width="9.28515625" style="6"/>
    <col min="2551" max="2551" width="4.42578125" style="6" customWidth="1"/>
    <col min="2552" max="2552" width="14.7109375" style="6" customWidth="1"/>
    <col min="2553" max="2553" width="53.28515625" style="6" customWidth="1"/>
    <col min="2554" max="2554" width="14.28515625" style="6" customWidth="1"/>
    <col min="2555" max="2555" width="15.7109375" style="6" customWidth="1"/>
    <col min="2556" max="2556" width="13.5703125" style="6" customWidth="1"/>
    <col min="2557" max="2557" width="11.85546875" style="6" customWidth="1"/>
    <col min="2558" max="2558" width="16.140625" style="6" customWidth="1"/>
    <col min="2559" max="2559" width="11.5703125" style="6" bestFit="1" customWidth="1"/>
    <col min="2560" max="2806" width="9.28515625" style="6"/>
    <col min="2807" max="2807" width="4.42578125" style="6" customWidth="1"/>
    <col min="2808" max="2808" width="14.7109375" style="6" customWidth="1"/>
    <col min="2809" max="2809" width="53.28515625" style="6" customWidth="1"/>
    <col min="2810" max="2810" width="14.28515625" style="6" customWidth="1"/>
    <col min="2811" max="2811" width="15.7109375" style="6" customWidth="1"/>
    <col min="2812" max="2812" width="13.5703125" style="6" customWidth="1"/>
    <col min="2813" max="2813" width="11.85546875" style="6" customWidth="1"/>
    <col min="2814" max="2814" width="16.140625" style="6" customWidth="1"/>
    <col min="2815" max="2815" width="11.5703125" style="6" bestFit="1" customWidth="1"/>
    <col min="2816" max="3062" width="9.28515625" style="6"/>
    <col min="3063" max="3063" width="4.42578125" style="6" customWidth="1"/>
    <col min="3064" max="3064" width="14.7109375" style="6" customWidth="1"/>
    <col min="3065" max="3065" width="53.28515625" style="6" customWidth="1"/>
    <col min="3066" max="3066" width="14.28515625" style="6" customWidth="1"/>
    <col min="3067" max="3067" width="15.7109375" style="6" customWidth="1"/>
    <col min="3068" max="3068" width="13.5703125" style="6" customWidth="1"/>
    <col min="3069" max="3069" width="11.85546875" style="6" customWidth="1"/>
    <col min="3070" max="3070" width="16.140625" style="6" customWidth="1"/>
    <col min="3071" max="3071" width="11.5703125" style="6" bestFit="1" customWidth="1"/>
    <col min="3072" max="3318" width="9.28515625" style="6"/>
    <col min="3319" max="3319" width="4.42578125" style="6" customWidth="1"/>
    <col min="3320" max="3320" width="14.7109375" style="6" customWidth="1"/>
    <col min="3321" max="3321" width="53.28515625" style="6" customWidth="1"/>
    <col min="3322" max="3322" width="14.28515625" style="6" customWidth="1"/>
    <col min="3323" max="3323" width="15.7109375" style="6" customWidth="1"/>
    <col min="3324" max="3324" width="13.5703125" style="6" customWidth="1"/>
    <col min="3325" max="3325" width="11.85546875" style="6" customWidth="1"/>
    <col min="3326" max="3326" width="16.140625" style="6" customWidth="1"/>
    <col min="3327" max="3327" width="11.5703125" style="6" bestFit="1" customWidth="1"/>
    <col min="3328" max="3574" width="9.28515625" style="6"/>
    <col min="3575" max="3575" width="4.42578125" style="6" customWidth="1"/>
    <col min="3576" max="3576" width="14.7109375" style="6" customWidth="1"/>
    <col min="3577" max="3577" width="53.28515625" style="6" customWidth="1"/>
    <col min="3578" max="3578" width="14.28515625" style="6" customWidth="1"/>
    <col min="3579" max="3579" width="15.7109375" style="6" customWidth="1"/>
    <col min="3580" max="3580" width="13.5703125" style="6" customWidth="1"/>
    <col min="3581" max="3581" width="11.85546875" style="6" customWidth="1"/>
    <col min="3582" max="3582" width="16.140625" style="6" customWidth="1"/>
    <col min="3583" max="3583" width="11.5703125" style="6" bestFit="1" customWidth="1"/>
    <col min="3584" max="3830" width="9.28515625" style="6"/>
    <col min="3831" max="3831" width="4.42578125" style="6" customWidth="1"/>
    <col min="3832" max="3832" width="14.7109375" style="6" customWidth="1"/>
    <col min="3833" max="3833" width="53.28515625" style="6" customWidth="1"/>
    <col min="3834" max="3834" width="14.28515625" style="6" customWidth="1"/>
    <col min="3835" max="3835" width="15.7109375" style="6" customWidth="1"/>
    <col min="3836" max="3836" width="13.5703125" style="6" customWidth="1"/>
    <col min="3837" max="3837" width="11.85546875" style="6" customWidth="1"/>
    <col min="3838" max="3838" width="16.140625" style="6" customWidth="1"/>
    <col min="3839" max="3839" width="11.5703125" style="6" bestFit="1" customWidth="1"/>
    <col min="3840" max="4086" width="9.28515625" style="6"/>
    <col min="4087" max="4087" width="4.42578125" style="6" customWidth="1"/>
    <col min="4088" max="4088" width="14.7109375" style="6" customWidth="1"/>
    <col min="4089" max="4089" width="53.28515625" style="6" customWidth="1"/>
    <col min="4090" max="4090" width="14.28515625" style="6" customWidth="1"/>
    <col min="4091" max="4091" width="15.7109375" style="6" customWidth="1"/>
    <col min="4092" max="4092" width="13.5703125" style="6" customWidth="1"/>
    <col min="4093" max="4093" width="11.85546875" style="6" customWidth="1"/>
    <col min="4094" max="4094" width="16.140625" style="6" customWidth="1"/>
    <col min="4095" max="4095" width="11.5703125" style="6" bestFit="1" customWidth="1"/>
    <col min="4096" max="4342" width="9.28515625" style="6"/>
    <col min="4343" max="4343" width="4.42578125" style="6" customWidth="1"/>
    <col min="4344" max="4344" width="14.7109375" style="6" customWidth="1"/>
    <col min="4345" max="4345" width="53.28515625" style="6" customWidth="1"/>
    <col min="4346" max="4346" width="14.28515625" style="6" customWidth="1"/>
    <col min="4347" max="4347" width="15.7109375" style="6" customWidth="1"/>
    <col min="4348" max="4348" width="13.5703125" style="6" customWidth="1"/>
    <col min="4349" max="4349" width="11.85546875" style="6" customWidth="1"/>
    <col min="4350" max="4350" width="16.140625" style="6" customWidth="1"/>
    <col min="4351" max="4351" width="11.5703125" style="6" bestFit="1" customWidth="1"/>
    <col min="4352" max="4598" width="9.28515625" style="6"/>
    <col min="4599" max="4599" width="4.42578125" style="6" customWidth="1"/>
    <col min="4600" max="4600" width="14.7109375" style="6" customWidth="1"/>
    <col min="4601" max="4601" width="53.28515625" style="6" customWidth="1"/>
    <col min="4602" max="4602" width="14.28515625" style="6" customWidth="1"/>
    <col min="4603" max="4603" width="15.7109375" style="6" customWidth="1"/>
    <col min="4604" max="4604" width="13.5703125" style="6" customWidth="1"/>
    <col min="4605" max="4605" width="11.85546875" style="6" customWidth="1"/>
    <col min="4606" max="4606" width="16.140625" style="6" customWidth="1"/>
    <col min="4607" max="4607" width="11.5703125" style="6" bestFit="1" customWidth="1"/>
    <col min="4608" max="4854" width="9.28515625" style="6"/>
    <col min="4855" max="4855" width="4.42578125" style="6" customWidth="1"/>
    <col min="4856" max="4856" width="14.7109375" style="6" customWidth="1"/>
    <col min="4857" max="4857" width="53.28515625" style="6" customWidth="1"/>
    <col min="4858" max="4858" width="14.28515625" style="6" customWidth="1"/>
    <col min="4859" max="4859" width="15.7109375" style="6" customWidth="1"/>
    <col min="4860" max="4860" width="13.5703125" style="6" customWidth="1"/>
    <col min="4861" max="4861" width="11.85546875" style="6" customWidth="1"/>
    <col min="4862" max="4862" width="16.140625" style="6" customWidth="1"/>
    <col min="4863" max="4863" width="11.5703125" style="6" bestFit="1" customWidth="1"/>
    <col min="4864" max="5110" width="9.28515625" style="6"/>
    <col min="5111" max="5111" width="4.42578125" style="6" customWidth="1"/>
    <col min="5112" max="5112" width="14.7109375" style="6" customWidth="1"/>
    <col min="5113" max="5113" width="53.28515625" style="6" customWidth="1"/>
    <col min="5114" max="5114" width="14.28515625" style="6" customWidth="1"/>
    <col min="5115" max="5115" width="15.7109375" style="6" customWidth="1"/>
    <col min="5116" max="5116" width="13.5703125" style="6" customWidth="1"/>
    <col min="5117" max="5117" width="11.85546875" style="6" customWidth="1"/>
    <col min="5118" max="5118" width="16.140625" style="6" customWidth="1"/>
    <col min="5119" max="5119" width="11.5703125" style="6" bestFit="1" customWidth="1"/>
    <col min="5120" max="5366" width="9.28515625" style="6"/>
    <col min="5367" max="5367" width="4.42578125" style="6" customWidth="1"/>
    <col min="5368" max="5368" width="14.7109375" style="6" customWidth="1"/>
    <col min="5369" max="5369" width="53.28515625" style="6" customWidth="1"/>
    <col min="5370" max="5370" width="14.28515625" style="6" customWidth="1"/>
    <col min="5371" max="5371" width="15.7109375" style="6" customWidth="1"/>
    <col min="5372" max="5372" width="13.5703125" style="6" customWidth="1"/>
    <col min="5373" max="5373" width="11.85546875" style="6" customWidth="1"/>
    <col min="5374" max="5374" width="16.140625" style="6" customWidth="1"/>
    <col min="5375" max="5375" width="11.5703125" style="6" bestFit="1" customWidth="1"/>
    <col min="5376" max="5622" width="9.28515625" style="6"/>
    <col min="5623" max="5623" width="4.42578125" style="6" customWidth="1"/>
    <col min="5624" max="5624" width="14.7109375" style="6" customWidth="1"/>
    <col min="5625" max="5625" width="53.28515625" style="6" customWidth="1"/>
    <col min="5626" max="5626" width="14.28515625" style="6" customWidth="1"/>
    <col min="5627" max="5627" width="15.7109375" style="6" customWidth="1"/>
    <col min="5628" max="5628" width="13.5703125" style="6" customWidth="1"/>
    <col min="5629" max="5629" width="11.85546875" style="6" customWidth="1"/>
    <col min="5630" max="5630" width="16.140625" style="6" customWidth="1"/>
    <col min="5631" max="5631" width="11.5703125" style="6" bestFit="1" customWidth="1"/>
    <col min="5632" max="5878" width="9.28515625" style="6"/>
    <col min="5879" max="5879" width="4.42578125" style="6" customWidth="1"/>
    <col min="5880" max="5880" width="14.7109375" style="6" customWidth="1"/>
    <col min="5881" max="5881" width="53.28515625" style="6" customWidth="1"/>
    <col min="5882" max="5882" width="14.28515625" style="6" customWidth="1"/>
    <col min="5883" max="5883" width="15.7109375" style="6" customWidth="1"/>
    <col min="5884" max="5884" width="13.5703125" style="6" customWidth="1"/>
    <col min="5885" max="5885" width="11.85546875" style="6" customWidth="1"/>
    <col min="5886" max="5886" width="16.140625" style="6" customWidth="1"/>
    <col min="5887" max="5887" width="11.5703125" style="6" bestFit="1" customWidth="1"/>
    <col min="5888" max="6134" width="9.28515625" style="6"/>
    <col min="6135" max="6135" width="4.42578125" style="6" customWidth="1"/>
    <col min="6136" max="6136" width="14.7109375" style="6" customWidth="1"/>
    <col min="6137" max="6137" width="53.28515625" style="6" customWidth="1"/>
    <col min="6138" max="6138" width="14.28515625" style="6" customWidth="1"/>
    <col min="6139" max="6139" width="15.7109375" style="6" customWidth="1"/>
    <col min="6140" max="6140" width="13.5703125" style="6" customWidth="1"/>
    <col min="6141" max="6141" width="11.85546875" style="6" customWidth="1"/>
    <col min="6142" max="6142" width="16.140625" style="6" customWidth="1"/>
    <col min="6143" max="6143" width="11.5703125" style="6" bestFit="1" customWidth="1"/>
    <col min="6144" max="6390" width="9.28515625" style="6"/>
    <col min="6391" max="6391" width="4.42578125" style="6" customWidth="1"/>
    <col min="6392" max="6392" width="14.7109375" style="6" customWidth="1"/>
    <col min="6393" max="6393" width="53.28515625" style="6" customWidth="1"/>
    <col min="6394" max="6394" width="14.28515625" style="6" customWidth="1"/>
    <col min="6395" max="6395" width="15.7109375" style="6" customWidth="1"/>
    <col min="6396" max="6396" width="13.5703125" style="6" customWidth="1"/>
    <col min="6397" max="6397" width="11.85546875" style="6" customWidth="1"/>
    <col min="6398" max="6398" width="16.140625" style="6" customWidth="1"/>
    <col min="6399" max="6399" width="11.5703125" style="6" bestFit="1" customWidth="1"/>
    <col min="6400" max="6646" width="9.28515625" style="6"/>
    <col min="6647" max="6647" width="4.42578125" style="6" customWidth="1"/>
    <col min="6648" max="6648" width="14.7109375" style="6" customWidth="1"/>
    <col min="6649" max="6649" width="53.28515625" style="6" customWidth="1"/>
    <col min="6650" max="6650" width="14.28515625" style="6" customWidth="1"/>
    <col min="6651" max="6651" width="15.7109375" style="6" customWidth="1"/>
    <col min="6652" max="6652" width="13.5703125" style="6" customWidth="1"/>
    <col min="6653" max="6653" width="11.85546875" style="6" customWidth="1"/>
    <col min="6654" max="6654" width="16.140625" style="6" customWidth="1"/>
    <col min="6655" max="6655" width="11.5703125" style="6" bestFit="1" customWidth="1"/>
    <col min="6656" max="6902" width="9.28515625" style="6"/>
    <col min="6903" max="6903" width="4.42578125" style="6" customWidth="1"/>
    <col min="6904" max="6904" width="14.7109375" style="6" customWidth="1"/>
    <col min="6905" max="6905" width="53.28515625" style="6" customWidth="1"/>
    <col min="6906" max="6906" width="14.28515625" style="6" customWidth="1"/>
    <col min="6907" max="6907" width="15.7109375" style="6" customWidth="1"/>
    <col min="6908" max="6908" width="13.5703125" style="6" customWidth="1"/>
    <col min="6909" max="6909" width="11.85546875" style="6" customWidth="1"/>
    <col min="6910" max="6910" width="16.140625" style="6" customWidth="1"/>
    <col min="6911" max="6911" width="11.5703125" style="6" bestFit="1" customWidth="1"/>
    <col min="6912" max="7158" width="9.28515625" style="6"/>
    <col min="7159" max="7159" width="4.42578125" style="6" customWidth="1"/>
    <col min="7160" max="7160" width="14.7109375" style="6" customWidth="1"/>
    <col min="7161" max="7161" width="53.28515625" style="6" customWidth="1"/>
    <col min="7162" max="7162" width="14.28515625" style="6" customWidth="1"/>
    <col min="7163" max="7163" width="15.7109375" style="6" customWidth="1"/>
    <col min="7164" max="7164" width="13.5703125" style="6" customWidth="1"/>
    <col min="7165" max="7165" width="11.85546875" style="6" customWidth="1"/>
    <col min="7166" max="7166" width="16.140625" style="6" customWidth="1"/>
    <col min="7167" max="7167" width="11.5703125" style="6" bestFit="1" customWidth="1"/>
    <col min="7168" max="7414" width="9.28515625" style="6"/>
    <col min="7415" max="7415" width="4.42578125" style="6" customWidth="1"/>
    <col min="7416" max="7416" width="14.7109375" style="6" customWidth="1"/>
    <col min="7417" max="7417" width="53.28515625" style="6" customWidth="1"/>
    <col min="7418" max="7418" width="14.28515625" style="6" customWidth="1"/>
    <col min="7419" max="7419" width="15.7109375" style="6" customWidth="1"/>
    <col min="7420" max="7420" width="13.5703125" style="6" customWidth="1"/>
    <col min="7421" max="7421" width="11.85546875" style="6" customWidth="1"/>
    <col min="7422" max="7422" width="16.140625" style="6" customWidth="1"/>
    <col min="7423" max="7423" width="11.5703125" style="6" bestFit="1" customWidth="1"/>
    <col min="7424" max="7670" width="9.28515625" style="6"/>
    <col min="7671" max="7671" width="4.42578125" style="6" customWidth="1"/>
    <col min="7672" max="7672" width="14.7109375" style="6" customWidth="1"/>
    <col min="7673" max="7673" width="53.28515625" style="6" customWidth="1"/>
    <col min="7674" max="7674" width="14.28515625" style="6" customWidth="1"/>
    <col min="7675" max="7675" width="15.7109375" style="6" customWidth="1"/>
    <col min="7676" max="7676" width="13.5703125" style="6" customWidth="1"/>
    <col min="7677" max="7677" width="11.85546875" style="6" customWidth="1"/>
    <col min="7678" max="7678" width="16.140625" style="6" customWidth="1"/>
    <col min="7679" max="7679" width="11.5703125" style="6" bestFit="1" customWidth="1"/>
    <col min="7680" max="7926" width="9.28515625" style="6"/>
    <col min="7927" max="7927" width="4.42578125" style="6" customWidth="1"/>
    <col min="7928" max="7928" width="14.7109375" style="6" customWidth="1"/>
    <col min="7929" max="7929" width="53.28515625" style="6" customWidth="1"/>
    <col min="7930" max="7930" width="14.28515625" style="6" customWidth="1"/>
    <col min="7931" max="7931" width="15.7109375" style="6" customWidth="1"/>
    <col min="7932" max="7932" width="13.5703125" style="6" customWidth="1"/>
    <col min="7933" max="7933" width="11.85546875" style="6" customWidth="1"/>
    <col min="7934" max="7934" width="16.140625" style="6" customWidth="1"/>
    <col min="7935" max="7935" width="11.5703125" style="6" bestFit="1" customWidth="1"/>
    <col min="7936" max="8182" width="9.28515625" style="6"/>
    <col min="8183" max="8183" width="4.42578125" style="6" customWidth="1"/>
    <col min="8184" max="8184" width="14.7109375" style="6" customWidth="1"/>
    <col min="8185" max="8185" width="53.28515625" style="6" customWidth="1"/>
    <col min="8186" max="8186" width="14.28515625" style="6" customWidth="1"/>
    <col min="8187" max="8187" width="15.7109375" style="6" customWidth="1"/>
    <col min="8188" max="8188" width="13.5703125" style="6" customWidth="1"/>
    <col min="8189" max="8189" width="11.85546875" style="6" customWidth="1"/>
    <col min="8190" max="8190" width="16.140625" style="6" customWidth="1"/>
    <col min="8191" max="8191" width="11.5703125" style="6" bestFit="1" customWidth="1"/>
    <col min="8192" max="8438" width="9.28515625" style="6"/>
    <col min="8439" max="8439" width="4.42578125" style="6" customWidth="1"/>
    <col min="8440" max="8440" width="14.7109375" style="6" customWidth="1"/>
    <col min="8441" max="8441" width="53.28515625" style="6" customWidth="1"/>
    <col min="8442" max="8442" width="14.28515625" style="6" customWidth="1"/>
    <col min="8443" max="8443" width="15.7109375" style="6" customWidth="1"/>
    <col min="8444" max="8444" width="13.5703125" style="6" customWidth="1"/>
    <col min="8445" max="8445" width="11.85546875" style="6" customWidth="1"/>
    <col min="8446" max="8446" width="16.140625" style="6" customWidth="1"/>
    <col min="8447" max="8447" width="11.5703125" style="6" bestFit="1" customWidth="1"/>
    <col min="8448" max="8694" width="9.28515625" style="6"/>
    <col min="8695" max="8695" width="4.42578125" style="6" customWidth="1"/>
    <col min="8696" max="8696" width="14.7109375" style="6" customWidth="1"/>
    <col min="8697" max="8697" width="53.28515625" style="6" customWidth="1"/>
    <col min="8698" max="8698" width="14.28515625" style="6" customWidth="1"/>
    <col min="8699" max="8699" width="15.7109375" style="6" customWidth="1"/>
    <col min="8700" max="8700" width="13.5703125" style="6" customWidth="1"/>
    <col min="8701" max="8701" width="11.85546875" style="6" customWidth="1"/>
    <col min="8702" max="8702" width="16.140625" style="6" customWidth="1"/>
    <col min="8703" max="8703" width="11.5703125" style="6" bestFit="1" customWidth="1"/>
    <col min="8704" max="8950" width="9.28515625" style="6"/>
    <col min="8951" max="8951" width="4.42578125" style="6" customWidth="1"/>
    <col min="8952" max="8952" width="14.7109375" style="6" customWidth="1"/>
    <col min="8953" max="8953" width="53.28515625" style="6" customWidth="1"/>
    <col min="8954" max="8954" width="14.28515625" style="6" customWidth="1"/>
    <col min="8955" max="8955" width="15.7109375" style="6" customWidth="1"/>
    <col min="8956" max="8956" width="13.5703125" style="6" customWidth="1"/>
    <col min="8957" max="8957" width="11.85546875" style="6" customWidth="1"/>
    <col min="8958" max="8958" width="16.140625" style="6" customWidth="1"/>
    <col min="8959" max="8959" width="11.5703125" style="6" bestFit="1" customWidth="1"/>
    <col min="8960" max="9206" width="9.28515625" style="6"/>
    <col min="9207" max="9207" width="4.42578125" style="6" customWidth="1"/>
    <col min="9208" max="9208" width="14.7109375" style="6" customWidth="1"/>
    <col min="9209" max="9209" width="53.28515625" style="6" customWidth="1"/>
    <col min="9210" max="9210" width="14.28515625" style="6" customWidth="1"/>
    <col min="9211" max="9211" width="15.7109375" style="6" customWidth="1"/>
    <col min="9212" max="9212" width="13.5703125" style="6" customWidth="1"/>
    <col min="9213" max="9213" width="11.85546875" style="6" customWidth="1"/>
    <col min="9214" max="9214" width="16.140625" style="6" customWidth="1"/>
    <col min="9215" max="9215" width="11.5703125" style="6" bestFit="1" customWidth="1"/>
    <col min="9216" max="9462" width="9.28515625" style="6"/>
    <col min="9463" max="9463" width="4.42578125" style="6" customWidth="1"/>
    <col min="9464" max="9464" width="14.7109375" style="6" customWidth="1"/>
    <col min="9465" max="9465" width="53.28515625" style="6" customWidth="1"/>
    <col min="9466" max="9466" width="14.28515625" style="6" customWidth="1"/>
    <col min="9467" max="9467" width="15.7109375" style="6" customWidth="1"/>
    <col min="9468" max="9468" width="13.5703125" style="6" customWidth="1"/>
    <col min="9469" max="9469" width="11.85546875" style="6" customWidth="1"/>
    <col min="9470" max="9470" width="16.140625" style="6" customWidth="1"/>
    <col min="9471" max="9471" width="11.5703125" style="6" bestFit="1" customWidth="1"/>
    <col min="9472" max="9718" width="9.28515625" style="6"/>
    <col min="9719" max="9719" width="4.42578125" style="6" customWidth="1"/>
    <col min="9720" max="9720" width="14.7109375" style="6" customWidth="1"/>
    <col min="9721" max="9721" width="53.28515625" style="6" customWidth="1"/>
    <col min="9722" max="9722" width="14.28515625" style="6" customWidth="1"/>
    <col min="9723" max="9723" width="15.7109375" style="6" customWidth="1"/>
    <col min="9724" max="9724" width="13.5703125" style="6" customWidth="1"/>
    <col min="9725" max="9725" width="11.85546875" style="6" customWidth="1"/>
    <col min="9726" max="9726" width="16.140625" style="6" customWidth="1"/>
    <col min="9727" max="9727" width="11.5703125" style="6" bestFit="1" customWidth="1"/>
    <col min="9728" max="9974" width="9.28515625" style="6"/>
    <col min="9975" max="9975" width="4.42578125" style="6" customWidth="1"/>
    <col min="9976" max="9976" width="14.7109375" style="6" customWidth="1"/>
    <col min="9977" max="9977" width="53.28515625" style="6" customWidth="1"/>
    <col min="9978" max="9978" width="14.28515625" style="6" customWidth="1"/>
    <col min="9979" max="9979" width="15.7109375" style="6" customWidth="1"/>
    <col min="9980" max="9980" width="13.5703125" style="6" customWidth="1"/>
    <col min="9981" max="9981" width="11.85546875" style="6" customWidth="1"/>
    <col min="9982" max="9982" width="16.140625" style="6" customWidth="1"/>
    <col min="9983" max="9983" width="11.5703125" style="6" bestFit="1" customWidth="1"/>
    <col min="9984" max="10230" width="9.28515625" style="6"/>
    <col min="10231" max="10231" width="4.42578125" style="6" customWidth="1"/>
    <col min="10232" max="10232" width="14.7109375" style="6" customWidth="1"/>
    <col min="10233" max="10233" width="53.28515625" style="6" customWidth="1"/>
    <col min="10234" max="10234" width="14.28515625" style="6" customWidth="1"/>
    <col min="10235" max="10235" width="15.7109375" style="6" customWidth="1"/>
    <col min="10236" max="10236" width="13.5703125" style="6" customWidth="1"/>
    <col min="10237" max="10237" width="11.85546875" style="6" customWidth="1"/>
    <col min="10238" max="10238" width="16.140625" style="6" customWidth="1"/>
    <col min="10239" max="10239" width="11.5703125" style="6" bestFit="1" customWidth="1"/>
    <col min="10240" max="10486" width="9.28515625" style="6"/>
    <col min="10487" max="10487" width="4.42578125" style="6" customWidth="1"/>
    <col min="10488" max="10488" width="14.7109375" style="6" customWidth="1"/>
    <col min="10489" max="10489" width="53.28515625" style="6" customWidth="1"/>
    <col min="10490" max="10490" width="14.28515625" style="6" customWidth="1"/>
    <col min="10491" max="10491" width="15.7109375" style="6" customWidth="1"/>
    <col min="10492" max="10492" width="13.5703125" style="6" customWidth="1"/>
    <col min="10493" max="10493" width="11.85546875" style="6" customWidth="1"/>
    <col min="10494" max="10494" width="16.140625" style="6" customWidth="1"/>
    <col min="10495" max="10495" width="11.5703125" style="6" bestFit="1" customWidth="1"/>
    <col min="10496" max="10742" width="9.28515625" style="6"/>
    <col min="10743" max="10743" width="4.42578125" style="6" customWidth="1"/>
    <col min="10744" max="10744" width="14.7109375" style="6" customWidth="1"/>
    <col min="10745" max="10745" width="53.28515625" style="6" customWidth="1"/>
    <col min="10746" max="10746" width="14.28515625" style="6" customWidth="1"/>
    <col min="10747" max="10747" width="15.7109375" style="6" customWidth="1"/>
    <col min="10748" max="10748" width="13.5703125" style="6" customWidth="1"/>
    <col min="10749" max="10749" width="11.85546875" style="6" customWidth="1"/>
    <col min="10750" max="10750" width="16.140625" style="6" customWidth="1"/>
    <col min="10751" max="10751" width="11.5703125" style="6" bestFit="1" customWidth="1"/>
    <col min="10752" max="10998" width="9.28515625" style="6"/>
    <col min="10999" max="10999" width="4.42578125" style="6" customWidth="1"/>
    <col min="11000" max="11000" width="14.7109375" style="6" customWidth="1"/>
    <col min="11001" max="11001" width="53.28515625" style="6" customWidth="1"/>
    <col min="11002" max="11002" width="14.28515625" style="6" customWidth="1"/>
    <col min="11003" max="11003" width="15.7109375" style="6" customWidth="1"/>
    <col min="11004" max="11004" width="13.5703125" style="6" customWidth="1"/>
    <col min="11005" max="11005" width="11.85546875" style="6" customWidth="1"/>
    <col min="11006" max="11006" width="16.140625" style="6" customWidth="1"/>
    <col min="11007" max="11007" width="11.5703125" style="6" bestFit="1" customWidth="1"/>
    <col min="11008" max="11254" width="9.28515625" style="6"/>
    <col min="11255" max="11255" width="4.42578125" style="6" customWidth="1"/>
    <col min="11256" max="11256" width="14.7109375" style="6" customWidth="1"/>
    <col min="11257" max="11257" width="53.28515625" style="6" customWidth="1"/>
    <col min="11258" max="11258" width="14.28515625" style="6" customWidth="1"/>
    <col min="11259" max="11259" width="15.7109375" style="6" customWidth="1"/>
    <col min="11260" max="11260" width="13.5703125" style="6" customWidth="1"/>
    <col min="11261" max="11261" width="11.85546875" style="6" customWidth="1"/>
    <col min="11262" max="11262" width="16.140625" style="6" customWidth="1"/>
    <col min="11263" max="11263" width="11.5703125" style="6" bestFit="1" customWidth="1"/>
    <col min="11264" max="11510" width="9.28515625" style="6"/>
    <col min="11511" max="11511" width="4.42578125" style="6" customWidth="1"/>
    <col min="11512" max="11512" width="14.7109375" style="6" customWidth="1"/>
    <col min="11513" max="11513" width="53.28515625" style="6" customWidth="1"/>
    <col min="11514" max="11514" width="14.28515625" style="6" customWidth="1"/>
    <col min="11515" max="11515" width="15.7109375" style="6" customWidth="1"/>
    <col min="11516" max="11516" width="13.5703125" style="6" customWidth="1"/>
    <col min="11517" max="11517" width="11.85546875" style="6" customWidth="1"/>
    <col min="11518" max="11518" width="16.140625" style="6" customWidth="1"/>
    <col min="11519" max="11519" width="11.5703125" style="6" bestFit="1" customWidth="1"/>
    <col min="11520" max="11766" width="9.28515625" style="6"/>
    <col min="11767" max="11767" width="4.42578125" style="6" customWidth="1"/>
    <col min="11768" max="11768" width="14.7109375" style="6" customWidth="1"/>
    <col min="11769" max="11769" width="53.28515625" style="6" customWidth="1"/>
    <col min="11770" max="11770" width="14.28515625" style="6" customWidth="1"/>
    <col min="11771" max="11771" width="15.7109375" style="6" customWidth="1"/>
    <col min="11772" max="11772" width="13.5703125" style="6" customWidth="1"/>
    <col min="11773" max="11773" width="11.85546875" style="6" customWidth="1"/>
    <col min="11774" max="11774" width="16.140625" style="6" customWidth="1"/>
    <col min="11775" max="11775" width="11.5703125" style="6" bestFit="1" customWidth="1"/>
    <col min="11776" max="12022" width="9.28515625" style="6"/>
    <col min="12023" max="12023" width="4.42578125" style="6" customWidth="1"/>
    <col min="12024" max="12024" width="14.7109375" style="6" customWidth="1"/>
    <col min="12025" max="12025" width="53.28515625" style="6" customWidth="1"/>
    <col min="12026" max="12026" width="14.28515625" style="6" customWidth="1"/>
    <col min="12027" max="12027" width="15.7109375" style="6" customWidth="1"/>
    <col min="12028" max="12028" width="13.5703125" style="6" customWidth="1"/>
    <col min="12029" max="12029" width="11.85546875" style="6" customWidth="1"/>
    <col min="12030" max="12030" width="16.140625" style="6" customWidth="1"/>
    <col min="12031" max="12031" width="11.5703125" style="6" bestFit="1" customWidth="1"/>
    <col min="12032" max="12278" width="9.28515625" style="6"/>
    <col min="12279" max="12279" width="4.42578125" style="6" customWidth="1"/>
    <col min="12280" max="12280" width="14.7109375" style="6" customWidth="1"/>
    <col min="12281" max="12281" width="53.28515625" style="6" customWidth="1"/>
    <col min="12282" max="12282" width="14.28515625" style="6" customWidth="1"/>
    <col min="12283" max="12283" width="15.7109375" style="6" customWidth="1"/>
    <col min="12284" max="12284" width="13.5703125" style="6" customWidth="1"/>
    <col min="12285" max="12285" width="11.85546875" style="6" customWidth="1"/>
    <col min="12286" max="12286" width="16.140625" style="6" customWidth="1"/>
    <col min="12287" max="12287" width="11.5703125" style="6" bestFit="1" customWidth="1"/>
    <col min="12288" max="12534" width="9.28515625" style="6"/>
    <col min="12535" max="12535" width="4.42578125" style="6" customWidth="1"/>
    <col min="12536" max="12536" width="14.7109375" style="6" customWidth="1"/>
    <col min="12537" max="12537" width="53.28515625" style="6" customWidth="1"/>
    <col min="12538" max="12538" width="14.28515625" style="6" customWidth="1"/>
    <col min="12539" max="12539" width="15.7109375" style="6" customWidth="1"/>
    <col min="12540" max="12540" width="13.5703125" style="6" customWidth="1"/>
    <col min="12541" max="12541" width="11.85546875" style="6" customWidth="1"/>
    <col min="12542" max="12542" width="16.140625" style="6" customWidth="1"/>
    <col min="12543" max="12543" width="11.5703125" style="6" bestFit="1" customWidth="1"/>
    <col min="12544" max="12790" width="9.28515625" style="6"/>
    <col min="12791" max="12791" width="4.42578125" style="6" customWidth="1"/>
    <col min="12792" max="12792" width="14.7109375" style="6" customWidth="1"/>
    <col min="12793" max="12793" width="53.28515625" style="6" customWidth="1"/>
    <col min="12794" max="12794" width="14.28515625" style="6" customWidth="1"/>
    <col min="12795" max="12795" width="15.7109375" style="6" customWidth="1"/>
    <col min="12796" max="12796" width="13.5703125" style="6" customWidth="1"/>
    <col min="12797" max="12797" width="11.85546875" style="6" customWidth="1"/>
    <col min="12798" max="12798" width="16.140625" style="6" customWidth="1"/>
    <col min="12799" max="12799" width="11.5703125" style="6" bestFit="1" customWidth="1"/>
    <col min="12800" max="13046" width="9.28515625" style="6"/>
    <col min="13047" max="13047" width="4.42578125" style="6" customWidth="1"/>
    <col min="13048" max="13048" width="14.7109375" style="6" customWidth="1"/>
    <col min="13049" max="13049" width="53.28515625" style="6" customWidth="1"/>
    <col min="13050" max="13050" width="14.28515625" style="6" customWidth="1"/>
    <col min="13051" max="13051" width="15.7109375" style="6" customWidth="1"/>
    <col min="13052" max="13052" width="13.5703125" style="6" customWidth="1"/>
    <col min="13053" max="13053" width="11.85546875" style="6" customWidth="1"/>
    <col min="13054" max="13054" width="16.140625" style="6" customWidth="1"/>
    <col min="13055" max="13055" width="11.5703125" style="6" bestFit="1" customWidth="1"/>
    <col min="13056" max="13302" width="9.28515625" style="6"/>
    <col min="13303" max="13303" width="4.42578125" style="6" customWidth="1"/>
    <col min="13304" max="13304" width="14.7109375" style="6" customWidth="1"/>
    <col min="13305" max="13305" width="53.28515625" style="6" customWidth="1"/>
    <col min="13306" max="13306" width="14.28515625" style="6" customWidth="1"/>
    <col min="13307" max="13307" width="15.7109375" style="6" customWidth="1"/>
    <col min="13308" max="13308" width="13.5703125" style="6" customWidth="1"/>
    <col min="13309" max="13309" width="11.85546875" style="6" customWidth="1"/>
    <col min="13310" max="13310" width="16.140625" style="6" customWidth="1"/>
    <col min="13311" max="13311" width="11.5703125" style="6" bestFit="1" customWidth="1"/>
    <col min="13312" max="13558" width="9.28515625" style="6"/>
    <col min="13559" max="13559" width="4.42578125" style="6" customWidth="1"/>
    <col min="13560" max="13560" width="14.7109375" style="6" customWidth="1"/>
    <col min="13561" max="13561" width="53.28515625" style="6" customWidth="1"/>
    <col min="13562" max="13562" width="14.28515625" style="6" customWidth="1"/>
    <col min="13563" max="13563" width="15.7109375" style="6" customWidth="1"/>
    <col min="13564" max="13564" width="13.5703125" style="6" customWidth="1"/>
    <col min="13565" max="13565" width="11.85546875" style="6" customWidth="1"/>
    <col min="13566" max="13566" width="16.140625" style="6" customWidth="1"/>
    <col min="13567" max="13567" width="11.5703125" style="6" bestFit="1" customWidth="1"/>
    <col min="13568" max="13814" width="9.28515625" style="6"/>
    <col min="13815" max="13815" width="4.42578125" style="6" customWidth="1"/>
    <col min="13816" max="13816" width="14.7109375" style="6" customWidth="1"/>
    <col min="13817" max="13817" width="53.28515625" style="6" customWidth="1"/>
    <col min="13818" max="13818" width="14.28515625" style="6" customWidth="1"/>
    <col min="13819" max="13819" width="15.7109375" style="6" customWidth="1"/>
    <col min="13820" max="13820" width="13.5703125" style="6" customWidth="1"/>
    <col min="13821" max="13821" width="11.85546875" style="6" customWidth="1"/>
    <col min="13822" max="13822" width="16.140625" style="6" customWidth="1"/>
    <col min="13823" max="13823" width="11.5703125" style="6" bestFit="1" customWidth="1"/>
    <col min="13824" max="14070" width="9.28515625" style="6"/>
    <col min="14071" max="14071" width="4.42578125" style="6" customWidth="1"/>
    <col min="14072" max="14072" width="14.7109375" style="6" customWidth="1"/>
    <col min="14073" max="14073" width="53.28515625" style="6" customWidth="1"/>
    <col min="14074" max="14074" width="14.28515625" style="6" customWidth="1"/>
    <col min="14075" max="14075" width="15.7109375" style="6" customWidth="1"/>
    <col min="14076" max="14076" width="13.5703125" style="6" customWidth="1"/>
    <col min="14077" max="14077" width="11.85546875" style="6" customWidth="1"/>
    <col min="14078" max="14078" width="16.140625" style="6" customWidth="1"/>
    <col min="14079" max="14079" width="11.5703125" style="6" bestFit="1" customWidth="1"/>
    <col min="14080" max="14326" width="9.28515625" style="6"/>
    <col min="14327" max="14327" width="4.42578125" style="6" customWidth="1"/>
    <col min="14328" max="14328" width="14.7109375" style="6" customWidth="1"/>
    <col min="14329" max="14329" width="53.28515625" style="6" customWidth="1"/>
    <col min="14330" max="14330" width="14.28515625" style="6" customWidth="1"/>
    <col min="14331" max="14331" width="15.7109375" style="6" customWidth="1"/>
    <col min="14332" max="14332" width="13.5703125" style="6" customWidth="1"/>
    <col min="14333" max="14333" width="11.85546875" style="6" customWidth="1"/>
    <col min="14334" max="14334" width="16.140625" style="6" customWidth="1"/>
    <col min="14335" max="14335" width="11.5703125" style="6" bestFit="1" customWidth="1"/>
    <col min="14336" max="14582" width="9.28515625" style="6"/>
    <col min="14583" max="14583" width="4.42578125" style="6" customWidth="1"/>
    <col min="14584" max="14584" width="14.7109375" style="6" customWidth="1"/>
    <col min="14585" max="14585" width="53.28515625" style="6" customWidth="1"/>
    <col min="14586" max="14586" width="14.28515625" style="6" customWidth="1"/>
    <col min="14587" max="14587" width="15.7109375" style="6" customWidth="1"/>
    <col min="14588" max="14588" width="13.5703125" style="6" customWidth="1"/>
    <col min="14589" max="14589" width="11.85546875" style="6" customWidth="1"/>
    <col min="14590" max="14590" width="16.140625" style="6" customWidth="1"/>
    <col min="14591" max="14591" width="11.5703125" style="6" bestFit="1" customWidth="1"/>
    <col min="14592" max="14838" width="9.28515625" style="6"/>
    <col min="14839" max="14839" width="4.42578125" style="6" customWidth="1"/>
    <col min="14840" max="14840" width="14.7109375" style="6" customWidth="1"/>
    <col min="14841" max="14841" width="53.28515625" style="6" customWidth="1"/>
    <col min="14842" max="14842" width="14.28515625" style="6" customWidth="1"/>
    <col min="14843" max="14843" width="15.7109375" style="6" customWidth="1"/>
    <col min="14844" max="14844" width="13.5703125" style="6" customWidth="1"/>
    <col min="14845" max="14845" width="11.85546875" style="6" customWidth="1"/>
    <col min="14846" max="14846" width="16.140625" style="6" customWidth="1"/>
    <col min="14847" max="14847" width="11.5703125" style="6" bestFit="1" customWidth="1"/>
    <col min="14848" max="15094" width="9.28515625" style="6"/>
    <col min="15095" max="15095" width="4.42578125" style="6" customWidth="1"/>
    <col min="15096" max="15096" width="14.7109375" style="6" customWidth="1"/>
    <col min="15097" max="15097" width="53.28515625" style="6" customWidth="1"/>
    <col min="15098" max="15098" width="14.28515625" style="6" customWidth="1"/>
    <col min="15099" max="15099" width="15.7109375" style="6" customWidth="1"/>
    <col min="15100" max="15100" width="13.5703125" style="6" customWidth="1"/>
    <col min="15101" max="15101" width="11.85546875" style="6" customWidth="1"/>
    <col min="15102" max="15102" width="16.140625" style="6" customWidth="1"/>
    <col min="15103" max="15103" width="11.5703125" style="6" bestFit="1" customWidth="1"/>
    <col min="15104" max="15350" width="9.28515625" style="6"/>
    <col min="15351" max="15351" width="4.42578125" style="6" customWidth="1"/>
    <col min="15352" max="15352" width="14.7109375" style="6" customWidth="1"/>
    <col min="15353" max="15353" width="53.28515625" style="6" customWidth="1"/>
    <col min="15354" max="15354" width="14.28515625" style="6" customWidth="1"/>
    <col min="15355" max="15355" width="15.7109375" style="6" customWidth="1"/>
    <col min="15356" max="15356" width="13.5703125" style="6" customWidth="1"/>
    <col min="15357" max="15357" width="11.85546875" style="6" customWidth="1"/>
    <col min="15358" max="15358" width="16.140625" style="6" customWidth="1"/>
    <col min="15359" max="15359" width="11.5703125" style="6" bestFit="1" customWidth="1"/>
    <col min="15360" max="15606" width="9.28515625" style="6"/>
    <col min="15607" max="15607" width="4.42578125" style="6" customWidth="1"/>
    <col min="15608" max="15608" width="14.7109375" style="6" customWidth="1"/>
    <col min="15609" max="15609" width="53.28515625" style="6" customWidth="1"/>
    <col min="15610" max="15610" width="14.28515625" style="6" customWidth="1"/>
    <col min="15611" max="15611" width="15.7109375" style="6" customWidth="1"/>
    <col min="15612" max="15612" width="13.5703125" style="6" customWidth="1"/>
    <col min="15613" max="15613" width="11.85546875" style="6" customWidth="1"/>
    <col min="15614" max="15614" width="16.140625" style="6" customWidth="1"/>
    <col min="15615" max="15615" width="11.5703125" style="6" bestFit="1" customWidth="1"/>
    <col min="15616" max="15862" width="9.28515625" style="6"/>
    <col min="15863" max="15863" width="4.42578125" style="6" customWidth="1"/>
    <col min="15864" max="15864" width="14.7109375" style="6" customWidth="1"/>
    <col min="15865" max="15865" width="53.28515625" style="6" customWidth="1"/>
    <col min="15866" max="15866" width="14.28515625" style="6" customWidth="1"/>
    <col min="15867" max="15867" width="15.7109375" style="6" customWidth="1"/>
    <col min="15868" max="15868" width="13.5703125" style="6" customWidth="1"/>
    <col min="15869" max="15869" width="11.85546875" style="6" customWidth="1"/>
    <col min="15870" max="15870" width="16.140625" style="6" customWidth="1"/>
    <col min="15871" max="15871" width="11.5703125" style="6" bestFit="1" customWidth="1"/>
    <col min="15872" max="16118" width="9.28515625" style="6"/>
    <col min="16119" max="16119" width="4.42578125" style="6" customWidth="1"/>
    <col min="16120" max="16120" width="14.7109375" style="6" customWidth="1"/>
    <col min="16121" max="16121" width="53.28515625" style="6" customWidth="1"/>
    <col min="16122" max="16122" width="14.28515625" style="6" customWidth="1"/>
    <col min="16123" max="16123" width="15.7109375" style="6" customWidth="1"/>
    <col min="16124" max="16124" width="13.5703125" style="6" customWidth="1"/>
    <col min="16125" max="16125" width="11.85546875" style="6" customWidth="1"/>
    <col min="16126" max="16126" width="16.140625" style="6" customWidth="1"/>
    <col min="16127" max="16127" width="11.5703125" style="6" bestFit="1" customWidth="1"/>
    <col min="16128" max="16384" width="9.28515625" style="6"/>
  </cols>
  <sheetData>
    <row r="1" spans="1:10" ht="18" x14ac:dyDescent="0.25">
      <c r="A1" s="2070" t="s">
        <v>723</v>
      </c>
      <c r="B1" s="2070"/>
      <c r="C1" s="2070"/>
      <c r="D1" s="2070"/>
      <c r="E1" s="2070"/>
      <c r="F1" s="2070"/>
      <c r="G1" s="2070"/>
      <c r="H1" s="2070"/>
    </row>
    <row r="2" spans="1:10" ht="18" x14ac:dyDescent="0.25">
      <c r="A2" s="2071" t="s">
        <v>155</v>
      </c>
      <c r="B2" s="2071"/>
      <c r="C2" s="2071"/>
      <c r="D2" s="2071"/>
      <c r="E2" s="2071"/>
      <c r="F2" s="2071"/>
      <c r="G2" s="2071"/>
      <c r="H2" s="2071"/>
    </row>
    <row r="3" spans="1:10" ht="18" x14ac:dyDescent="0.25">
      <c r="A3" s="2072" t="s">
        <v>1</v>
      </c>
      <c r="B3" s="2072"/>
      <c r="C3" s="2072"/>
      <c r="D3" s="2072"/>
      <c r="E3" s="2072"/>
      <c r="F3" s="2072"/>
      <c r="G3" s="2072"/>
      <c r="H3" s="2072"/>
    </row>
    <row r="4" spans="1:10" ht="18" x14ac:dyDescent="0.25">
      <c r="A4" s="2073" t="s">
        <v>768</v>
      </c>
      <c r="B4" s="2073"/>
      <c r="C4" s="2073"/>
      <c r="D4" s="2073"/>
      <c r="E4" s="2073"/>
      <c r="F4" s="2073"/>
      <c r="G4" s="2073"/>
      <c r="H4" s="2073"/>
    </row>
    <row r="5" spans="1:10" ht="23.25" x14ac:dyDescent="0.25">
      <c r="A5" s="2097" t="s">
        <v>558</v>
      </c>
      <c r="B5" s="2097"/>
      <c r="C5" s="2097"/>
      <c r="D5" s="2097"/>
      <c r="E5" s="2097"/>
      <c r="F5" s="2097"/>
      <c r="G5" s="2097"/>
      <c r="H5" s="2097"/>
    </row>
    <row r="6" spans="1:10" ht="18" x14ac:dyDescent="0.25">
      <c r="A6" s="763">
        <v>1</v>
      </c>
      <c r="B6" s="2068">
        <v>2</v>
      </c>
      <c r="C6" s="2069"/>
      <c r="D6" s="753">
        <v>3</v>
      </c>
      <c r="E6" s="753">
        <v>4</v>
      </c>
      <c r="F6" s="753">
        <v>5</v>
      </c>
      <c r="G6" s="753">
        <v>6</v>
      </c>
      <c r="H6" s="753">
        <v>7</v>
      </c>
    </row>
    <row r="7" spans="1:10" ht="34.15" customHeight="1" x14ac:dyDescent="0.25">
      <c r="A7" s="764" t="s">
        <v>160</v>
      </c>
      <c r="B7" s="1958" t="s">
        <v>6</v>
      </c>
      <c r="C7" s="1958"/>
      <c r="D7" s="764" t="s">
        <v>2</v>
      </c>
      <c r="E7" s="764" t="s">
        <v>263</v>
      </c>
      <c r="F7" s="925" t="str">
        <f>'P1617'!G8</f>
        <v>Expnd. MARCH-17</v>
      </c>
      <c r="G7" s="764" t="s">
        <v>7</v>
      </c>
      <c r="H7" s="764" t="s">
        <v>684</v>
      </c>
    </row>
    <row r="8" spans="1:10" ht="36" x14ac:dyDescent="0.25">
      <c r="A8" s="766">
        <v>1</v>
      </c>
      <c r="B8" s="839" t="s">
        <v>686</v>
      </c>
      <c r="C8" s="840" t="s">
        <v>13</v>
      </c>
      <c r="D8" s="597">
        <v>45</v>
      </c>
      <c r="E8" s="598">
        <f>'P1617'!E34</f>
        <v>38.61</v>
      </c>
      <c r="F8" s="599">
        <f>'P1617'!F34</f>
        <v>36.900000000000006</v>
      </c>
      <c r="G8" s="600">
        <v>200</v>
      </c>
      <c r="H8" s="600">
        <f>'P1617'!H34</f>
        <v>136</v>
      </c>
      <c r="J8" s="622"/>
    </row>
    <row r="9" spans="1:10" ht="72" x14ac:dyDescent="0.25">
      <c r="A9" s="592">
        <v>2</v>
      </c>
      <c r="B9" s="841" t="s">
        <v>687</v>
      </c>
      <c r="C9" s="842" t="s">
        <v>615</v>
      </c>
      <c r="D9" s="668">
        <v>5500</v>
      </c>
      <c r="E9" s="598">
        <f>'P1617'!E36</f>
        <v>5184.21</v>
      </c>
      <c r="F9" s="599">
        <f>'P1617'!F36</f>
        <v>5082.7700000000004</v>
      </c>
      <c r="G9" s="592">
        <v>295000</v>
      </c>
      <c r="H9" s="600">
        <f>'P1617'!H36</f>
        <v>273165.29729729728</v>
      </c>
    </row>
    <row r="10" spans="1:10" ht="36" x14ac:dyDescent="0.25">
      <c r="A10" s="592">
        <v>3</v>
      </c>
      <c r="B10" s="841" t="s">
        <v>688</v>
      </c>
      <c r="C10" s="842" t="s">
        <v>618</v>
      </c>
      <c r="D10" s="668">
        <v>25000</v>
      </c>
      <c r="E10" s="598">
        <f>'P1617'!E39</f>
        <v>29536.35</v>
      </c>
      <c r="F10" s="599">
        <f>'P1617'!F39</f>
        <v>29511.350000000009</v>
      </c>
      <c r="G10" s="592">
        <v>192000</v>
      </c>
      <c r="H10" s="600">
        <f>'P1617'!H39</f>
        <v>166582</v>
      </c>
    </row>
    <row r="11" spans="1:10" ht="26.25" customHeight="1" x14ac:dyDescent="0.25">
      <c r="A11" s="770">
        <v>4</v>
      </c>
      <c r="B11" s="768" t="s">
        <v>690</v>
      </c>
      <c r="C11" s="772" t="s">
        <v>619</v>
      </c>
      <c r="D11" s="836">
        <v>1000</v>
      </c>
      <c r="E11" s="598">
        <f>'P1617'!E72</f>
        <v>1000</v>
      </c>
      <c r="F11" s="599">
        <f>'P1617'!F72</f>
        <v>1000</v>
      </c>
      <c r="G11" s="592">
        <v>18000</v>
      </c>
      <c r="H11" s="600">
        <f>'P1617'!H72</f>
        <v>18000</v>
      </c>
    </row>
    <row r="12" spans="1:10" ht="37.5" customHeight="1" x14ac:dyDescent="0.25">
      <c r="A12" s="775">
        <v>5</v>
      </c>
      <c r="B12" s="861" t="s">
        <v>50</v>
      </c>
      <c r="C12" s="858" t="s">
        <v>623</v>
      </c>
      <c r="D12" s="837">
        <f>'P1617'!D60</f>
        <v>2062</v>
      </c>
      <c r="E12" s="837">
        <f>'P1617'!E60</f>
        <v>2275.5700000000002</v>
      </c>
      <c r="F12" s="837">
        <f>'P1617'!F60</f>
        <v>2231.1975000000002</v>
      </c>
      <c r="G12" s="926">
        <f>'P1617'!G60</f>
        <v>72000</v>
      </c>
      <c r="H12" s="926">
        <f>'P1617'!H60</f>
        <v>100677</v>
      </c>
    </row>
    <row r="13" spans="1:10" ht="89.45" customHeight="1" x14ac:dyDescent="0.25">
      <c r="A13" s="775">
        <v>6</v>
      </c>
      <c r="B13" s="842" t="s">
        <v>724</v>
      </c>
      <c r="C13" s="774" t="s">
        <v>725</v>
      </c>
      <c r="D13" s="837">
        <f>GOI!D15+GOI!D16+GOI!D17+GOI!D18+GOI!D20+GOI!D21</f>
        <v>2633.2</v>
      </c>
      <c r="E13" s="837">
        <f>GOI!E15+GOI!E16+GOI!E17+GOI!E18+GOI!E20+GOI!E21</f>
        <v>3063.09</v>
      </c>
      <c r="F13" s="837">
        <f>GOI!F15+GOI!F16+GOI!F17+GOI!F18+GOI!F20+GOI!F21</f>
        <v>2953</v>
      </c>
      <c r="G13" s="926">
        <f>GOI!G15+GOI!G16+GOI!G17+GOI!G18+GOI!G20+GOI!G21</f>
        <v>1000</v>
      </c>
      <c r="H13" s="926">
        <f>GOI!H15+GOI!H16+GOI!H17+GOI!H18+GOI!H20+GOI!H21</f>
        <v>2858</v>
      </c>
    </row>
    <row r="14" spans="1:10" ht="75" customHeight="1" x14ac:dyDescent="0.25">
      <c r="A14" s="917">
        <v>7</v>
      </c>
      <c r="B14" s="767" t="s">
        <v>701</v>
      </c>
      <c r="C14" s="650" t="s">
        <v>625</v>
      </c>
      <c r="D14" s="668">
        <v>8200</v>
      </c>
      <c r="E14" s="598">
        <f>'P1617'!E132</f>
        <v>4357.3100000000004</v>
      </c>
      <c r="F14" s="599">
        <f>'P1617'!F132</f>
        <v>4357.3100000000004</v>
      </c>
      <c r="G14" s="592">
        <v>12</v>
      </c>
      <c r="H14" s="600">
        <f>'P1617'!H132</f>
        <v>12</v>
      </c>
    </row>
    <row r="15" spans="1:10" ht="79.5" customHeight="1" x14ac:dyDescent="0.25">
      <c r="A15" s="917">
        <v>8</v>
      </c>
      <c r="B15" s="767" t="s">
        <v>702</v>
      </c>
      <c r="C15" s="650" t="s">
        <v>624</v>
      </c>
      <c r="D15" s="668">
        <v>6900</v>
      </c>
      <c r="E15" s="598">
        <f>'P1617'!E134</f>
        <v>2162.5700000000002</v>
      </c>
      <c r="F15" s="599">
        <f>'P1617'!F134</f>
        <v>2162.5700000000002</v>
      </c>
      <c r="G15" s="592">
        <v>10</v>
      </c>
      <c r="H15" s="600">
        <f>'P1617'!H134</f>
        <v>10</v>
      </c>
    </row>
    <row r="16" spans="1:10" x14ac:dyDescent="0.25">
      <c r="A16" s="918"/>
      <c r="B16" s="918"/>
      <c r="C16" s="918"/>
      <c r="D16" s="918"/>
      <c r="E16" s="918"/>
      <c r="F16" s="918"/>
      <c r="G16" s="918"/>
      <c r="H16" s="918"/>
    </row>
    <row r="17" spans="1:8" x14ac:dyDescent="0.25">
      <c r="A17" s="918"/>
      <c r="B17" s="918"/>
      <c r="C17" s="918"/>
      <c r="D17" s="918"/>
      <c r="E17" s="918"/>
      <c r="F17" s="918"/>
      <c r="G17" s="918"/>
      <c r="H17" s="918"/>
    </row>
    <row r="18" spans="1:8" s="16" customFormat="1" x14ac:dyDescent="0.25">
      <c r="G18" s="778"/>
      <c r="H18" s="778"/>
    </row>
    <row r="19" spans="1:8" s="16" customFormat="1" ht="20.25" x14ac:dyDescent="0.25">
      <c r="A19" s="2083"/>
      <c r="B19" s="2083"/>
      <c r="C19" s="2083"/>
      <c r="D19" s="2083"/>
      <c r="E19" s="2083"/>
      <c r="F19" s="2083"/>
      <c r="G19" s="2083"/>
      <c r="H19" s="2083"/>
    </row>
    <row r="20" spans="1:8" s="16" customFormat="1" ht="20.25" x14ac:dyDescent="0.25">
      <c r="A20" s="2084"/>
      <c r="B20" s="2084"/>
      <c r="C20" s="2084"/>
      <c r="D20" s="2084"/>
      <c r="E20" s="2084"/>
      <c r="F20" s="2084"/>
      <c r="G20" s="2084"/>
      <c r="H20" s="2084"/>
    </row>
    <row r="21" spans="1:8" s="16" customFormat="1" ht="20.25" x14ac:dyDescent="0.25">
      <c r="A21" s="1942"/>
      <c r="B21" s="1942"/>
      <c r="C21" s="1942"/>
      <c r="D21" s="1942"/>
      <c r="E21" s="1942"/>
      <c r="F21" s="1942"/>
      <c r="G21" s="1942"/>
      <c r="H21" s="1942"/>
    </row>
    <row r="22" spans="1:8" s="16" customFormat="1" ht="20.25" x14ac:dyDescent="0.25">
      <c r="A22" s="2085"/>
      <c r="B22" s="2085"/>
      <c r="C22" s="2085"/>
      <c r="D22" s="2085"/>
      <c r="E22" s="2085"/>
      <c r="F22" s="2085"/>
      <c r="G22" s="2085"/>
      <c r="H22" s="2085"/>
    </row>
    <row r="23" spans="1:8" s="16" customFormat="1" ht="20.25" x14ac:dyDescent="0.25">
      <c r="A23" s="923"/>
      <c r="B23" s="923"/>
      <c r="C23" s="923"/>
      <c r="D23" s="923"/>
      <c r="E23" s="923"/>
      <c r="F23" s="923"/>
      <c r="G23" s="923"/>
      <c r="H23" s="923"/>
    </row>
    <row r="24" spans="1:8" s="16" customFormat="1" ht="20.25" x14ac:dyDescent="0.25">
      <c r="A24" s="779"/>
      <c r="B24" s="2086"/>
      <c r="C24" s="2086"/>
      <c r="D24" s="2086"/>
      <c r="E24" s="779"/>
      <c r="F24" s="779"/>
      <c r="G24" s="780"/>
      <c r="H24" s="924"/>
    </row>
    <row r="25" spans="1:8" s="16" customFormat="1" ht="18" x14ac:dyDescent="0.25">
      <c r="A25" s="922"/>
      <c r="B25" s="2075"/>
      <c r="C25" s="2075"/>
      <c r="D25" s="2075"/>
      <c r="E25" s="922"/>
      <c r="F25" s="922"/>
      <c r="G25" s="922"/>
      <c r="H25" s="922"/>
    </row>
    <row r="26" spans="1:8" s="16" customFormat="1" ht="18" x14ac:dyDescent="0.25">
      <c r="A26" s="922"/>
      <c r="B26" s="2088"/>
      <c r="C26" s="2088"/>
      <c r="D26" s="2088"/>
      <c r="E26" s="15"/>
      <c r="F26" s="15"/>
      <c r="G26" s="15"/>
      <c r="H26" s="15"/>
    </row>
    <row r="27" spans="1:8" s="16" customFormat="1" ht="18" x14ac:dyDescent="0.25">
      <c r="A27" s="922"/>
      <c r="B27" s="2089"/>
      <c r="C27" s="2089"/>
      <c r="D27" s="2089"/>
      <c r="E27" s="783"/>
      <c r="F27" s="783"/>
      <c r="G27" s="783"/>
      <c r="H27" s="15"/>
    </row>
    <row r="28" spans="1:8" s="16" customFormat="1" ht="18" x14ac:dyDescent="0.25">
      <c r="A28" s="922"/>
      <c r="B28" s="2089"/>
      <c r="C28" s="2089"/>
      <c r="D28" s="2089"/>
      <c r="E28" s="783"/>
      <c r="F28" s="783"/>
      <c r="G28" s="783"/>
      <c r="H28" s="15"/>
    </row>
    <row r="29" spans="1:8" s="16" customFormat="1" ht="18" x14ac:dyDescent="0.25">
      <c r="A29" s="922"/>
      <c r="B29" s="2089"/>
      <c r="C29" s="2089"/>
      <c r="D29" s="2089"/>
      <c r="E29" s="783"/>
      <c r="F29" s="783"/>
      <c r="G29" s="783"/>
      <c r="H29" s="15"/>
    </row>
    <row r="30" spans="1:8" s="16" customFormat="1" ht="18" x14ac:dyDescent="0.25">
      <c r="A30" s="922"/>
      <c r="B30" s="2089"/>
      <c r="C30" s="2089"/>
      <c r="D30" s="2089"/>
      <c r="E30" s="783"/>
      <c r="F30" s="783"/>
      <c r="G30" s="783"/>
      <c r="H30" s="15"/>
    </row>
    <row r="31" spans="1:8" s="16" customFormat="1" ht="18" x14ac:dyDescent="0.25">
      <c r="B31" s="2090"/>
      <c r="C31" s="2090"/>
      <c r="D31" s="2090"/>
      <c r="E31" s="783"/>
      <c r="F31" s="783"/>
      <c r="G31" s="783"/>
      <c r="H31" s="15"/>
    </row>
    <row r="32" spans="1:8" s="16" customFormat="1" ht="18" x14ac:dyDescent="0.25">
      <c r="A32" s="922"/>
      <c r="B32" s="2089"/>
      <c r="C32" s="2089"/>
      <c r="D32" s="2089"/>
      <c r="E32" s="783"/>
      <c r="F32" s="783"/>
      <c r="G32" s="783"/>
      <c r="H32" s="15"/>
    </row>
    <row r="33" spans="1:8" s="16" customFormat="1" ht="18" x14ac:dyDescent="0.25">
      <c r="B33" s="2090"/>
      <c r="C33" s="2090"/>
      <c r="D33" s="2090"/>
      <c r="E33" s="783"/>
      <c r="F33" s="783"/>
      <c r="G33" s="783"/>
      <c r="H33" s="15"/>
    </row>
    <row r="34" spans="1:8" s="16" customFormat="1" ht="18" x14ac:dyDescent="0.25">
      <c r="A34" s="922"/>
      <c r="B34" s="2089"/>
      <c r="C34" s="2089"/>
      <c r="D34" s="2089"/>
      <c r="E34" s="783"/>
      <c r="F34" s="783"/>
      <c r="G34" s="783"/>
      <c r="H34" s="15"/>
    </row>
    <row r="35" spans="1:8" s="16" customFormat="1" ht="18" x14ac:dyDescent="0.25">
      <c r="A35" s="2090"/>
      <c r="B35" s="2090"/>
      <c r="C35" s="2090"/>
      <c r="D35" s="2090"/>
      <c r="E35" s="783"/>
      <c r="F35" s="783"/>
      <c r="G35" s="783"/>
      <c r="H35" s="15"/>
    </row>
    <row r="36" spans="1:8" s="16" customFormat="1" ht="18" x14ac:dyDescent="0.25">
      <c r="A36" s="14"/>
      <c r="B36" s="21"/>
      <c r="C36" s="21"/>
      <c r="D36" s="21"/>
      <c r="E36" s="21"/>
      <c r="F36" s="15"/>
      <c r="G36" s="15"/>
      <c r="H36" s="15"/>
    </row>
    <row r="37" spans="1:8" s="16" customFormat="1" ht="18" x14ac:dyDescent="0.25">
      <c r="A37" s="14"/>
      <c r="B37" s="21"/>
      <c r="C37" s="21"/>
      <c r="D37" s="21"/>
      <c r="E37" s="21"/>
      <c r="F37" s="15"/>
      <c r="G37" s="15"/>
      <c r="H37" s="15"/>
    </row>
    <row r="38" spans="1:8" s="16" customFormat="1" ht="18" x14ac:dyDescent="0.25">
      <c r="A38" s="14"/>
      <c r="B38" s="21"/>
      <c r="C38" s="21"/>
      <c r="D38" s="21"/>
      <c r="E38" s="21"/>
      <c r="F38" s="15"/>
      <c r="G38" s="15"/>
      <c r="H38" s="15"/>
    </row>
    <row r="39" spans="1:8" s="16" customFormat="1" ht="18" x14ac:dyDescent="0.25">
      <c r="A39" s="14"/>
      <c r="B39" s="21"/>
      <c r="C39" s="21"/>
      <c r="D39" s="21"/>
      <c r="E39" s="21"/>
      <c r="F39" s="15"/>
      <c r="G39" s="15"/>
      <c r="H39" s="15"/>
    </row>
    <row r="40" spans="1:8" s="16" customFormat="1" ht="18" x14ac:dyDescent="0.25">
      <c r="A40" s="14"/>
      <c r="B40" s="21"/>
      <c r="C40" s="21"/>
      <c r="D40" s="21"/>
      <c r="E40" s="21"/>
      <c r="F40" s="15"/>
      <c r="G40" s="15"/>
      <c r="H40" s="15"/>
    </row>
    <row r="41" spans="1:8" s="16" customFormat="1" ht="18" x14ac:dyDescent="0.25">
      <c r="A41" s="14"/>
      <c r="B41" s="21"/>
      <c r="C41" s="21"/>
      <c r="D41" s="21"/>
      <c r="E41" s="21"/>
      <c r="F41" s="15"/>
      <c r="G41" s="15"/>
      <c r="H41" s="15"/>
    </row>
    <row r="42" spans="1:8" s="16" customFormat="1" ht="18" x14ac:dyDescent="0.25">
      <c r="A42" s="14"/>
      <c r="B42" s="21"/>
      <c r="C42" s="21"/>
      <c r="D42" s="21"/>
      <c r="E42" s="21"/>
      <c r="F42" s="15"/>
      <c r="G42" s="15"/>
      <c r="H42" s="15"/>
    </row>
    <row r="43" spans="1:8" s="16" customFormat="1" ht="15.75" x14ac:dyDescent="0.25">
      <c r="A43" s="2091"/>
      <c r="B43" s="2091"/>
      <c r="C43" s="2091"/>
      <c r="D43" s="2091"/>
      <c r="E43" s="2091"/>
      <c r="F43" s="2091"/>
      <c r="G43" s="2091"/>
      <c r="H43" s="2091"/>
    </row>
    <row r="44" spans="1:8" s="16" customFormat="1" ht="15.75" x14ac:dyDescent="0.25">
      <c r="A44" s="784"/>
      <c r="B44" s="2087"/>
      <c r="C44" s="2087"/>
      <c r="D44" s="784"/>
      <c r="E44" s="784"/>
      <c r="F44" s="785"/>
      <c r="G44" s="786"/>
      <c r="H44" s="787"/>
    </row>
    <row r="45" spans="1:8" s="16" customFormat="1" x14ac:dyDescent="0.25">
      <c r="A45" s="918"/>
      <c r="B45" s="2092"/>
      <c r="C45" s="2092"/>
      <c r="D45" s="918"/>
      <c r="E45" s="918"/>
      <c r="F45" s="918"/>
      <c r="G45" s="918"/>
      <c r="H45" s="918"/>
    </row>
    <row r="46" spans="1:8" s="16" customFormat="1" ht="15.75" x14ac:dyDescent="0.25">
      <c r="A46" s="2093"/>
      <c r="B46" s="2093"/>
      <c r="C46" s="2093"/>
      <c r="D46" s="2093"/>
      <c r="E46" s="2093"/>
      <c r="F46" s="2093"/>
      <c r="G46" s="2093"/>
      <c r="H46" s="2093"/>
    </row>
    <row r="47" spans="1:8" s="16" customFormat="1" ht="18" x14ac:dyDescent="0.25">
      <c r="A47" s="788"/>
      <c r="B47" s="789"/>
      <c r="C47" s="790"/>
      <c r="D47" s="791"/>
      <c r="E47" s="792"/>
      <c r="F47" s="793"/>
      <c r="G47" s="794"/>
      <c r="H47" s="794"/>
    </row>
    <row r="48" spans="1:8" s="801" customFormat="1" ht="18" x14ac:dyDescent="0.25">
      <c r="A48" s="922"/>
      <c r="B48" s="919"/>
      <c r="C48" s="796"/>
      <c r="D48" s="797"/>
      <c r="E48" s="798"/>
      <c r="F48" s="799"/>
      <c r="G48" s="800"/>
      <c r="H48" s="800"/>
    </row>
    <row r="49" spans="1:8" s="16" customFormat="1" ht="18" x14ac:dyDescent="0.25">
      <c r="A49" s="788"/>
      <c r="B49" s="802"/>
      <c r="C49" s="803"/>
      <c r="D49" s="791"/>
      <c r="E49" s="792"/>
      <c r="F49" s="793"/>
      <c r="G49" s="794"/>
      <c r="H49" s="794"/>
    </row>
    <row r="50" spans="1:8" s="801" customFormat="1" ht="18" x14ac:dyDescent="0.25">
      <c r="A50" s="922"/>
      <c r="B50" s="921"/>
      <c r="C50" s="805"/>
      <c r="D50" s="797"/>
      <c r="E50" s="798"/>
      <c r="F50" s="799"/>
      <c r="G50" s="800"/>
      <c r="H50" s="800"/>
    </row>
    <row r="51" spans="1:8" s="16" customFormat="1" ht="18" x14ac:dyDescent="0.25">
      <c r="A51" s="788"/>
      <c r="B51" s="802"/>
      <c r="C51" s="790"/>
      <c r="D51" s="791"/>
      <c r="E51" s="792"/>
      <c r="F51" s="793"/>
      <c r="G51" s="794"/>
      <c r="H51" s="794"/>
    </row>
    <row r="52" spans="1:8" s="16" customFormat="1" ht="18" x14ac:dyDescent="0.25">
      <c r="A52" s="788"/>
      <c r="B52" s="802"/>
      <c r="C52" s="803"/>
      <c r="D52" s="791"/>
      <c r="E52" s="792"/>
      <c r="F52" s="793"/>
      <c r="G52" s="794"/>
      <c r="H52" s="794"/>
    </row>
    <row r="53" spans="1:8" s="801" customFormat="1" ht="18" x14ac:dyDescent="0.25">
      <c r="A53" s="922"/>
      <c r="B53" s="921"/>
      <c r="C53" s="796"/>
      <c r="D53" s="797"/>
      <c r="E53" s="798"/>
      <c r="F53" s="799"/>
      <c r="G53" s="800"/>
      <c r="H53" s="800"/>
    </row>
    <row r="54" spans="1:8" s="16" customFormat="1" ht="18" x14ac:dyDescent="0.25">
      <c r="A54" s="788"/>
      <c r="B54" s="802"/>
      <c r="C54" s="803"/>
      <c r="D54" s="791"/>
      <c r="E54" s="792"/>
      <c r="F54" s="793"/>
      <c r="G54" s="794"/>
      <c r="H54" s="794"/>
    </row>
    <row r="55" spans="1:8" s="16" customFormat="1" ht="18" x14ac:dyDescent="0.25">
      <c r="A55" s="788"/>
      <c r="B55" s="802"/>
      <c r="C55" s="803"/>
      <c r="D55" s="791"/>
      <c r="E55" s="792"/>
      <c r="F55" s="793"/>
      <c r="G55" s="794"/>
      <c r="H55" s="794"/>
    </row>
    <row r="56" spans="1:8" s="16" customFormat="1" ht="18" x14ac:dyDescent="0.25">
      <c r="A56" s="788"/>
      <c r="B56" s="802"/>
      <c r="C56" s="790"/>
      <c r="D56" s="791"/>
      <c r="E56" s="792"/>
      <c r="F56" s="793"/>
      <c r="G56" s="794"/>
      <c r="H56" s="794"/>
    </row>
    <row r="57" spans="1:8" s="16" customFormat="1" ht="18" x14ac:dyDescent="0.25">
      <c r="A57" s="788"/>
      <c r="B57" s="802"/>
      <c r="C57" s="803"/>
      <c r="D57" s="791"/>
      <c r="E57" s="792"/>
      <c r="F57" s="793"/>
      <c r="G57" s="794"/>
      <c r="H57" s="794"/>
    </row>
    <row r="58" spans="1:8" s="16" customFormat="1" ht="18" x14ac:dyDescent="0.25">
      <c r="A58" s="788"/>
      <c r="B58" s="802"/>
      <c r="C58" s="803"/>
      <c r="D58" s="791"/>
      <c r="E58" s="792"/>
      <c r="F58" s="793"/>
      <c r="G58" s="794"/>
      <c r="H58" s="794"/>
    </row>
    <row r="59" spans="1:8" s="16" customFormat="1" ht="18" x14ac:dyDescent="0.25">
      <c r="A59" s="788"/>
      <c r="B59" s="806"/>
      <c r="C59" s="790"/>
      <c r="D59" s="791"/>
      <c r="E59" s="792"/>
      <c r="F59" s="793"/>
      <c r="G59" s="794"/>
      <c r="H59" s="794"/>
    </row>
    <row r="60" spans="1:8" s="16" customFormat="1" ht="18" x14ac:dyDescent="0.25">
      <c r="A60" s="788"/>
      <c r="B60" s="802"/>
      <c r="C60" s="803"/>
      <c r="D60" s="791"/>
      <c r="E60" s="792"/>
      <c r="F60" s="793"/>
      <c r="G60" s="794"/>
      <c r="H60" s="794"/>
    </row>
    <row r="61" spans="1:8" s="16" customFormat="1" ht="18" x14ac:dyDescent="0.25">
      <c r="A61" s="788"/>
      <c r="B61" s="802"/>
      <c r="C61" s="803"/>
      <c r="D61" s="791"/>
      <c r="E61" s="792"/>
      <c r="F61" s="793"/>
      <c r="G61" s="794"/>
      <c r="H61" s="794"/>
    </row>
    <row r="62" spans="1:8" s="16" customFormat="1" ht="18" x14ac:dyDescent="0.25">
      <c r="A62" s="788"/>
      <c r="B62" s="802"/>
      <c r="C62" s="803"/>
      <c r="D62" s="791"/>
      <c r="E62" s="792"/>
      <c r="F62" s="793"/>
      <c r="G62" s="794"/>
      <c r="H62" s="794"/>
    </row>
    <row r="63" spans="1:8" s="16" customFormat="1" ht="18" x14ac:dyDescent="0.25">
      <c r="A63" s="788"/>
      <c r="B63" s="802"/>
      <c r="C63" s="803"/>
      <c r="D63" s="791"/>
      <c r="E63" s="792"/>
      <c r="F63" s="793"/>
      <c r="G63" s="794"/>
      <c r="H63" s="794"/>
    </row>
    <row r="64" spans="1:8" s="16" customFormat="1" ht="18" x14ac:dyDescent="0.25">
      <c r="A64" s="788"/>
      <c r="B64" s="802"/>
      <c r="C64" s="803"/>
      <c r="D64" s="791"/>
      <c r="E64" s="792"/>
      <c r="F64" s="793"/>
      <c r="G64" s="794"/>
      <c r="H64" s="794"/>
    </row>
    <row r="65" spans="1:8" s="16" customFormat="1" ht="18" x14ac:dyDescent="0.25">
      <c r="A65" s="788"/>
      <c r="B65" s="802"/>
      <c r="C65" s="790"/>
      <c r="D65" s="791"/>
      <c r="E65" s="792"/>
      <c r="F65" s="793"/>
      <c r="G65" s="794"/>
      <c r="H65" s="794"/>
    </row>
    <row r="66" spans="1:8" s="16" customFormat="1" ht="18" x14ac:dyDescent="0.25">
      <c r="A66" s="788"/>
      <c r="B66" s="802"/>
      <c r="C66" s="803"/>
      <c r="D66" s="791"/>
      <c r="E66" s="792"/>
      <c r="F66" s="793"/>
      <c r="G66" s="794"/>
      <c r="H66" s="794"/>
    </row>
    <row r="67" spans="1:8" s="16" customFormat="1" ht="18" x14ac:dyDescent="0.25">
      <c r="A67" s="788"/>
      <c r="B67" s="802"/>
      <c r="C67" s="803"/>
      <c r="D67" s="791"/>
      <c r="E67" s="792"/>
      <c r="F67" s="793"/>
      <c r="G67" s="794"/>
      <c r="H67" s="794"/>
    </row>
    <row r="68" spans="1:8" s="16" customFormat="1" ht="18" x14ac:dyDescent="0.25">
      <c r="A68" s="788"/>
      <c r="B68" s="802"/>
      <c r="C68" s="790"/>
      <c r="D68" s="791"/>
      <c r="E68" s="792"/>
      <c r="F68" s="793"/>
      <c r="G68" s="794"/>
      <c r="H68" s="794"/>
    </row>
    <row r="69" spans="1:8" s="16" customFormat="1" ht="18" x14ac:dyDescent="0.25">
      <c r="A69" s="788"/>
      <c r="B69" s="802"/>
      <c r="C69" s="803"/>
      <c r="D69" s="791"/>
      <c r="E69" s="792"/>
      <c r="F69" s="793"/>
      <c r="G69" s="794"/>
      <c r="H69" s="794"/>
    </row>
    <row r="70" spans="1:8" s="16" customFormat="1" ht="18" x14ac:dyDescent="0.25">
      <c r="A70" s="788"/>
      <c r="B70" s="802"/>
      <c r="C70" s="790"/>
      <c r="D70" s="791"/>
      <c r="E70" s="792"/>
      <c r="F70" s="793"/>
      <c r="G70" s="794"/>
      <c r="H70" s="794"/>
    </row>
    <row r="71" spans="1:8" s="16" customFormat="1" ht="18" x14ac:dyDescent="0.25">
      <c r="A71" s="788"/>
      <c r="B71" s="802"/>
      <c r="C71" s="790"/>
      <c r="D71" s="807"/>
      <c r="E71" s="792"/>
      <c r="F71" s="793"/>
      <c r="G71" s="794"/>
      <c r="H71" s="794"/>
    </row>
    <row r="72" spans="1:8" s="16" customFormat="1" ht="18" x14ac:dyDescent="0.25">
      <c r="A72" s="788"/>
      <c r="B72" s="802"/>
      <c r="C72" s="803"/>
      <c r="D72" s="791"/>
      <c r="E72" s="792"/>
      <c r="F72" s="793"/>
      <c r="G72" s="794"/>
      <c r="H72" s="794"/>
    </row>
    <row r="73" spans="1:8" s="16" customFormat="1" ht="18" x14ac:dyDescent="0.25">
      <c r="A73" s="788"/>
      <c r="B73" s="802"/>
      <c r="C73" s="803"/>
      <c r="D73" s="791"/>
      <c r="E73" s="792"/>
      <c r="F73" s="793"/>
      <c r="G73" s="794"/>
      <c r="H73" s="794"/>
    </row>
    <row r="74" spans="1:8" s="16" customFormat="1" ht="18" x14ac:dyDescent="0.25">
      <c r="A74" s="788"/>
      <c r="B74" s="802"/>
      <c r="C74" s="790"/>
      <c r="D74" s="791"/>
      <c r="E74" s="792"/>
      <c r="F74" s="793"/>
      <c r="G74" s="794"/>
      <c r="H74" s="794"/>
    </row>
    <row r="75" spans="1:8" s="16" customFormat="1" ht="18" x14ac:dyDescent="0.25">
      <c r="A75" s="788"/>
      <c r="B75" s="802"/>
      <c r="C75" s="803"/>
      <c r="D75" s="791"/>
      <c r="E75" s="792"/>
      <c r="F75" s="793"/>
      <c r="G75" s="794"/>
      <c r="H75" s="794"/>
    </row>
    <row r="76" spans="1:8" s="16" customFormat="1" ht="18" x14ac:dyDescent="0.25">
      <c r="A76" s="788"/>
      <c r="B76" s="802"/>
      <c r="C76" s="803"/>
      <c r="D76" s="791"/>
      <c r="E76" s="792"/>
      <c r="F76" s="793"/>
      <c r="G76" s="794"/>
      <c r="H76" s="794"/>
    </row>
    <row r="77" spans="1:8" s="16" customFormat="1" ht="18" x14ac:dyDescent="0.25">
      <c r="A77" s="788"/>
      <c r="B77" s="802"/>
      <c r="C77" s="803"/>
      <c r="D77" s="791"/>
      <c r="E77" s="792"/>
      <c r="F77" s="793"/>
      <c r="G77" s="794"/>
      <c r="H77" s="794"/>
    </row>
    <row r="78" spans="1:8" s="16" customFormat="1" ht="18" x14ac:dyDescent="0.25">
      <c r="A78" s="788"/>
      <c r="B78" s="802"/>
      <c r="C78" s="803"/>
      <c r="D78" s="791"/>
      <c r="E78" s="792"/>
      <c r="F78" s="793"/>
      <c r="G78" s="794"/>
      <c r="H78" s="794"/>
    </row>
    <row r="79" spans="1:8" s="16" customFormat="1" ht="18" x14ac:dyDescent="0.25">
      <c r="A79" s="788"/>
      <c r="B79" s="802"/>
      <c r="C79" s="803"/>
      <c r="D79" s="791"/>
      <c r="E79" s="792"/>
      <c r="F79" s="793"/>
      <c r="G79" s="794"/>
      <c r="H79" s="794"/>
    </row>
    <row r="80" spans="1:8" s="16" customFormat="1" ht="18" x14ac:dyDescent="0.25">
      <c r="A80" s="2094"/>
      <c r="B80" s="2094"/>
      <c r="C80" s="2094"/>
      <c r="D80" s="799"/>
      <c r="E80" s="799"/>
      <c r="F80" s="799"/>
      <c r="G80" s="808"/>
      <c r="H80" s="808"/>
    </row>
    <row r="81" spans="1:8" s="16" customFormat="1" ht="15.75" x14ac:dyDescent="0.25">
      <c r="A81" s="2091"/>
      <c r="B81" s="2091"/>
      <c r="C81" s="2091"/>
      <c r="D81" s="2091"/>
      <c r="E81" s="2091"/>
      <c r="F81" s="2091"/>
      <c r="G81" s="2091"/>
      <c r="H81" s="2091"/>
    </row>
    <row r="82" spans="1:8" s="16" customFormat="1" ht="15.75" x14ac:dyDescent="0.25">
      <c r="A82" s="784"/>
      <c r="B82" s="2087"/>
      <c r="C82" s="2087"/>
      <c r="D82" s="784"/>
      <c r="E82" s="784"/>
      <c r="F82" s="785"/>
      <c r="G82" s="786"/>
      <c r="H82" s="787"/>
    </row>
    <row r="83" spans="1:8" s="16" customFormat="1" x14ac:dyDescent="0.25">
      <c r="A83" s="918"/>
      <c r="B83" s="2092"/>
      <c r="C83" s="2092"/>
      <c r="D83" s="918"/>
      <c r="E83" s="918"/>
      <c r="F83" s="918"/>
      <c r="G83" s="918"/>
      <c r="H83" s="918"/>
    </row>
    <row r="84" spans="1:8" s="16" customFormat="1" ht="15.75" x14ac:dyDescent="0.25">
      <c r="A84" s="2095"/>
      <c r="B84" s="2095"/>
      <c r="C84" s="2095"/>
      <c r="D84" s="2095"/>
      <c r="E84" s="2095"/>
      <c r="F84" s="2095"/>
      <c r="G84" s="2095"/>
      <c r="H84" s="2095"/>
    </row>
    <row r="85" spans="1:8" s="16" customFormat="1" ht="18" x14ac:dyDescent="0.25">
      <c r="A85" s="788"/>
      <c r="B85" s="802"/>
      <c r="C85" s="803"/>
      <c r="D85" s="791"/>
      <c r="E85" s="792"/>
      <c r="F85" s="793"/>
      <c r="G85" s="794"/>
      <c r="H85" s="794"/>
    </row>
    <row r="86" spans="1:8" s="801" customFormat="1" ht="18" x14ac:dyDescent="0.25">
      <c r="A86" s="922"/>
      <c r="B86" s="921"/>
      <c r="C86" s="805"/>
      <c r="D86" s="797"/>
      <c r="E86" s="798"/>
      <c r="F86" s="799"/>
      <c r="G86" s="800"/>
      <c r="H86" s="800"/>
    </row>
    <row r="87" spans="1:8" s="16" customFormat="1" ht="18" x14ac:dyDescent="0.25">
      <c r="A87" s="788"/>
      <c r="B87" s="802"/>
      <c r="C87" s="803"/>
      <c r="D87" s="791"/>
      <c r="E87" s="792"/>
      <c r="F87" s="793"/>
      <c r="G87" s="794"/>
      <c r="H87" s="794"/>
    </row>
    <row r="88" spans="1:8" s="16" customFormat="1" ht="18" x14ac:dyDescent="0.25">
      <c r="A88" s="788"/>
      <c r="B88" s="802"/>
      <c r="C88" s="803"/>
      <c r="D88" s="791"/>
      <c r="E88" s="792"/>
      <c r="F88" s="793"/>
      <c r="G88" s="794"/>
      <c r="H88" s="794"/>
    </row>
    <row r="89" spans="1:8" s="16" customFormat="1" ht="18" x14ac:dyDescent="0.25">
      <c r="A89" s="788"/>
      <c r="B89" s="802"/>
      <c r="C89" s="803"/>
      <c r="D89" s="791"/>
      <c r="E89" s="792"/>
      <c r="F89" s="793"/>
      <c r="G89" s="794"/>
      <c r="H89" s="794"/>
    </row>
    <row r="90" spans="1:8" s="16" customFormat="1" ht="18" x14ac:dyDescent="0.25">
      <c r="A90" s="788"/>
      <c r="B90" s="802"/>
      <c r="C90" s="803"/>
      <c r="D90" s="791"/>
      <c r="E90" s="792"/>
      <c r="F90" s="793"/>
      <c r="G90" s="794"/>
      <c r="H90" s="794"/>
    </row>
    <row r="91" spans="1:8" s="16" customFormat="1" ht="18" x14ac:dyDescent="0.25">
      <c r="A91" s="788"/>
      <c r="B91" s="802"/>
      <c r="C91" s="803"/>
      <c r="D91" s="791"/>
      <c r="E91" s="792"/>
      <c r="F91" s="793"/>
      <c r="G91" s="794"/>
      <c r="H91" s="794"/>
    </row>
    <row r="92" spans="1:8" s="16" customFormat="1" ht="18" x14ac:dyDescent="0.25">
      <c r="A92" s="788"/>
      <c r="B92" s="802"/>
      <c r="C92" s="803"/>
      <c r="D92" s="791"/>
      <c r="E92" s="792"/>
      <c r="F92" s="793"/>
      <c r="G92" s="794"/>
      <c r="H92" s="794"/>
    </row>
    <row r="93" spans="1:8" s="16" customFormat="1" ht="18" x14ac:dyDescent="0.25">
      <c r="A93" s="788"/>
      <c r="B93" s="802"/>
      <c r="C93" s="803"/>
      <c r="D93" s="791"/>
      <c r="E93" s="792"/>
      <c r="F93" s="793"/>
      <c r="G93" s="794"/>
      <c r="H93" s="794"/>
    </row>
    <row r="94" spans="1:8" s="16" customFormat="1" ht="18" x14ac:dyDescent="0.25">
      <c r="A94" s="788"/>
      <c r="B94" s="802"/>
      <c r="C94" s="803"/>
      <c r="D94" s="791"/>
      <c r="E94" s="792"/>
      <c r="F94" s="793"/>
      <c r="G94" s="794"/>
      <c r="H94" s="794"/>
    </row>
    <row r="95" spans="1:8" s="16" customFormat="1" ht="18" x14ac:dyDescent="0.25">
      <c r="A95" s="788"/>
      <c r="B95" s="802"/>
      <c r="C95" s="803"/>
      <c r="D95" s="791"/>
      <c r="E95" s="792"/>
      <c r="F95" s="793"/>
      <c r="G95" s="794"/>
      <c r="H95" s="794"/>
    </row>
    <row r="96" spans="1:8" s="16" customFormat="1" ht="18" x14ac:dyDescent="0.25">
      <c r="A96" s="788"/>
      <c r="B96" s="802"/>
      <c r="C96" s="803"/>
      <c r="D96" s="791"/>
      <c r="E96" s="792"/>
      <c r="F96" s="793"/>
      <c r="G96" s="794"/>
      <c r="H96" s="794"/>
    </row>
    <row r="97" spans="1:8" s="16" customFormat="1" ht="18" x14ac:dyDescent="0.25">
      <c r="A97" s="788"/>
      <c r="B97" s="802"/>
      <c r="C97" s="803"/>
      <c r="D97" s="791"/>
      <c r="E97" s="792"/>
      <c r="F97" s="793"/>
      <c r="G97" s="794"/>
      <c r="H97" s="794"/>
    </row>
    <row r="98" spans="1:8" s="16" customFormat="1" ht="18" x14ac:dyDescent="0.25">
      <c r="A98" s="788"/>
      <c r="B98" s="802"/>
      <c r="C98" s="803"/>
      <c r="D98" s="791"/>
      <c r="E98" s="792"/>
      <c r="F98" s="793"/>
      <c r="G98" s="794"/>
      <c r="H98" s="794"/>
    </row>
    <row r="99" spans="1:8" s="16" customFormat="1" ht="18" x14ac:dyDescent="0.25">
      <c r="A99" s="788"/>
      <c r="B99" s="802"/>
      <c r="C99" s="803"/>
      <c r="D99" s="791"/>
      <c r="E99" s="792"/>
      <c r="F99" s="793"/>
      <c r="G99" s="794"/>
      <c r="H99" s="794"/>
    </row>
    <row r="100" spans="1:8" s="16" customFormat="1" ht="18" x14ac:dyDescent="0.25">
      <c r="A100" s="788"/>
      <c r="B100" s="802"/>
      <c r="C100" s="803"/>
      <c r="D100" s="791"/>
      <c r="E100" s="792"/>
      <c r="F100" s="793"/>
      <c r="G100" s="794"/>
      <c r="H100" s="794"/>
    </row>
    <row r="101" spans="1:8" s="16" customFormat="1" ht="18" x14ac:dyDescent="0.25">
      <c r="A101" s="788"/>
      <c r="B101" s="802"/>
      <c r="C101" s="803"/>
      <c r="D101" s="791"/>
      <c r="E101" s="792"/>
      <c r="F101" s="793"/>
      <c r="G101" s="794"/>
      <c r="H101" s="794"/>
    </row>
    <row r="102" spans="1:8" s="16" customFormat="1" ht="18" x14ac:dyDescent="0.25">
      <c r="A102" s="788"/>
      <c r="B102" s="802"/>
      <c r="C102" s="803"/>
      <c r="D102" s="791"/>
      <c r="E102" s="792"/>
      <c r="F102" s="793"/>
      <c r="G102" s="794"/>
      <c r="H102" s="794"/>
    </row>
    <row r="103" spans="1:8" s="16" customFormat="1" ht="18" x14ac:dyDescent="0.25">
      <c r="A103" s="788"/>
      <c r="B103" s="802"/>
      <c r="C103" s="803"/>
      <c r="D103" s="791"/>
      <c r="E103" s="792"/>
      <c r="F103" s="793"/>
      <c r="G103" s="794"/>
      <c r="H103" s="794"/>
    </row>
    <row r="104" spans="1:8" s="16" customFormat="1" ht="18" x14ac:dyDescent="0.25">
      <c r="A104" s="788"/>
      <c r="B104" s="802"/>
      <c r="C104" s="803"/>
      <c r="D104" s="791"/>
      <c r="E104" s="792"/>
      <c r="F104" s="793"/>
      <c r="G104" s="794"/>
      <c r="H104" s="794"/>
    </row>
    <row r="105" spans="1:8" s="16" customFormat="1" ht="18" x14ac:dyDescent="0.25">
      <c r="A105" s="788"/>
      <c r="B105" s="802"/>
      <c r="C105" s="803"/>
      <c r="D105" s="791"/>
      <c r="E105" s="792"/>
      <c r="F105" s="793"/>
      <c r="G105" s="794"/>
      <c r="H105" s="794"/>
    </row>
    <row r="106" spans="1:8" s="16" customFormat="1" ht="18" x14ac:dyDescent="0.25">
      <c r="A106" s="788"/>
      <c r="B106" s="802"/>
      <c r="C106" s="803"/>
      <c r="D106" s="791"/>
      <c r="E106" s="792"/>
      <c r="F106" s="793"/>
      <c r="G106" s="794"/>
      <c r="H106" s="794"/>
    </row>
    <row r="107" spans="1:8" s="16" customFormat="1" ht="18" x14ac:dyDescent="0.25">
      <c r="A107" s="788"/>
      <c r="B107" s="802"/>
      <c r="C107" s="803"/>
      <c r="D107" s="791"/>
      <c r="E107" s="792"/>
      <c r="F107" s="793"/>
      <c r="G107" s="794"/>
      <c r="H107" s="794"/>
    </row>
    <row r="108" spans="1:8" s="16" customFormat="1" ht="18" x14ac:dyDescent="0.25">
      <c r="A108" s="2094"/>
      <c r="B108" s="2094"/>
      <c r="C108" s="2094"/>
      <c r="D108" s="799"/>
      <c r="E108" s="799"/>
      <c r="F108" s="799"/>
      <c r="G108" s="808"/>
      <c r="H108" s="808"/>
    </row>
    <row r="109" spans="1:8" s="16" customFormat="1" ht="15.75" x14ac:dyDescent="0.25">
      <c r="A109" s="2093"/>
      <c r="B109" s="2093"/>
      <c r="C109" s="2093"/>
      <c r="D109" s="2093"/>
      <c r="E109" s="2093"/>
      <c r="F109" s="2093"/>
      <c r="G109" s="2093"/>
      <c r="H109" s="2093"/>
    </row>
    <row r="110" spans="1:8" s="16" customFormat="1" ht="18" x14ac:dyDescent="0.25">
      <c r="A110" s="788"/>
      <c r="B110" s="802"/>
      <c r="C110" s="803"/>
      <c r="D110" s="791"/>
      <c r="E110" s="792"/>
      <c r="F110" s="793"/>
      <c r="G110" s="794"/>
      <c r="H110" s="794"/>
    </row>
    <row r="111" spans="1:8" s="16" customFormat="1" ht="18" x14ac:dyDescent="0.25">
      <c r="A111" s="788"/>
      <c r="B111" s="802"/>
      <c r="C111" s="803"/>
      <c r="D111" s="791"/>
      <c r="E111" s="792"/>
      <c r="F111" s="793"/>
      <c r="G111" s="794"/>
      <c r="H111" s="794"/>
    </row>
    <row r="112" spans="1:8" s="16" customFormat="1" ht="18" x14ac:dyDescent="0.25">
      <c r="A112" s="788"/>
      <c r="B112" s="802"/>
      <c r="C112" s="803"/>
      <c r="D112" s="791"/>
      <c r="E112" s="792"/>
      <c r="F112" s="793"/>
      <c r="G112" s="794"/>
      <c r="H112" s="794"/>
    </row>
    <row r="113" spans="1:8" s="16" customFormat="1" ht="18" x14ac:dyDescent="0.25">
      <c r="A113" s="788"/>
      <c r="B113" s="802"/>
      <c r="C113" s="803"/>
      <c r="D113" s="791"/>
      <c r="E113" s="792"/>
      <c r="F113" s="793"/>
      <c r="G113" s="794"/>
      <c r="H113" s="794"/>
    </row>
    <row r="114" spans="1:8" s="16" customFormat="1" ht="18" x14ac:dyDescent="0.2">
      <c r="A114" s="788"/>
      <c r="B114" s="802"/>
      <c r="C114" s="809"/>
      <c r="D114" s="791"/>
      <c r="E114" s="792"/>
      <c r="F114" s="793"/>
      <c r="G114" s="794"/>
      <c r="H114" s="794"/>
    </row>
    <row r="115" spans="1:8" s="801" customFormat="1" ht="18" x14ac:dyDescent="0.25">
      <c r="A115" s="922"/>
      <c r="B115" s="921"/>
      <c r="C115" s="805"/>
      <c r="D115" s="797"/>
      <c r="E115" s="798"/>
      <c r="F115" s="799"/>
      <c r="G115" s="800"/>
      <c r="H115" s="800"/>
    </row>
    <row r="116" spans="1:8" s="16" customFormat="1" ht="18" x14ac:dyDescent="0.25">
      <c r="A116" s="788"/>
      <c r="B116" s="802"/>
      <c r="C116" s="803"/>
      <c r="D116" s="791"/>
      <c r="E116" s="792"/>
      <c r="F116" s="793"/>
      <c r="G116" s="794"/>
      <c r="H116" s="794"/>
    </row>
    <row r="117" spans="1:8" s="16" customFormat="1" ht="18" x14ac:dyDescent="0.25">
      <c r="A117" s="788"/>
      <c r="B117" s="802"/>
      <c r="C117" s="803"/>
      <c r="D117" s="791"/>
      <c r="E117" s="792"/>
      <c r="F117" s="793"/>
      <c r="G117" s="794"/>
      <c r="H117" s="794"/>
    </row>
    <row r="118" spans="1:8" s="801" customFormat="1" ht="18" x14ac:dyDescent="0.25">
      <c r="A118" s="922"/>
      <c r="B118" s="921"/>
      <c r="C118" s="805"/>
      <c r="D118" s="797"/>
      <c r="E118" s="798"/>
      <c r="F118" s="799"/>
      <c r="G118" s="800"/>
      <c r="H118" s="800"/>
    </row>
    <row r="119" spans="1:8" s="801" customFormat="1" ht="18" x14ac:dyDescent="0.25">
      <c r="A119" s="922"/>
      <c r="B119" s="921"/>
      <c r="C119" s="805"/>
      <c r="D119" s="797"/>
      <c r="E119" s="798"/>
      <c r="F119" s="799"/>
      <c r="G119" s="800"/>
      <c r="H119" s="800"/>
    </row>
    <row r="120" spans="1:8" s="801" customFormat="1" ht="18" x14ac:dyDescent="0.25">
      <c r="A120" s="922"/>
      <c r="B120" s="921"/>
      <c r="C120" s="805"/>
      <c r="D120" s="797"/>
      <c r="E120" s="798"/>
      <c r="F120" s="799"/>
      <c r="G120" s="800"/>
      <c r="H120" s="800"/>
    </row>
    <row r="121" spans="1:8" s="16" customFormat="1" ht="18" x14ac:dyDescent="0.25">
      <c r="A121" s="788"/>
      <c r="B121" s="802"/>
      <c r="C121" s="803"/>
      <c r="D121" s="791"/>
      <c r="E121" s="792"/>
      <c r="F121" s="793"/>
      <c r="G121" s="794"/>
      <c r="H121" s="794"/>
    </row>
    <row r="122" spans="1:8" s="16" customFormat="1" ht="18" x14ac:dyDescent="0.25">
      <c r="A122" s="788"/>
      <c r="B122" s="802"/>
      <c r="C122" s="803"/>
      <c r="D122" s="791"/>
      <c r="E122" s="792"/>
      <c r="F122" s="793"/>
      <c r="G122" s="794"/>
      <c r="H122" s="794"/>
    </row>
    <row r="123" spans="1:8" s="16" customFormat="1" ht="18" x14ac:dyDescent="0.25">
      <c r="A123" s="2087"/>
      <c r="B123" s="2087"/>
      <c r="C123" s="2087"/>
      <c r="D123" s="791"/>
      <c r="E123" s="791"/>
      <c r="F123" s="791"/>
      <c r="G123" s="810"/>
      <c r="H123" s="791"/>
    </row>
    <row r="124" spans="1:8" s="16" customFormat="1" ht="15.75" x14ac:dyDescent="0.25">
      <c r="A124" s="2091"/>
      <c r="B124" s="2091"/>
      <c r="C124" s="2091"/>
      <c r="D124" s="2091"/>
      <c r="E124" s="2091"/>
      <c r="F124" s="2091"/>
      <c r="G124" s="2091"/>
      <c r="H124" s="2091"/>
    </row>
    <row r="125" spans="1:8" s="16" customFormat="1" ht="15.75" x14ac:dyDescent="0.25">
      <c r="A125" s="784"/>
      <c r="B125" s="2087"/>
      <c r="C125" s="2087"/>
      <c r="D125" s="784"/>
      <c r="E125" s="784"/>
      <c r="F125" s="785"/>
      <c r="G125" s="786"/>
      <c r="H125" s="787"/>
    </row>
    <row r="126" spans="1:8" s="16" customFormat="1" x14ac:dyDescent="0.25">
      <c r="A126" s="918"/>
      <c r="B126" s="2092"/>
      <c r="C126" s="2092"/>
      <c r="D126" s="918"/>
      <c r="E126" s="918"/>
      <c r="F126" s="918"/>
      <c r="G126" s="918"/>
      <c r="H126" s="918"/>
    </row>
    <row r="127" spans="1:8" s="16" customFormat="1" ht="15.75" x14ac:dyDescent="0.25">
      <c r="A127" s="2093"/>
      <c r="B127" s="2093"/>
      <c r="C127" s="2093"/>
      <c r="D127" s="2093"/>
      <c r="E127" s="2093"/>
      <c r="F127" s="2093"/>
      <c r="G127" s="2093"/>
      <c r="H127" s="2093"/>
    </row>
    <row r="128" spans="1:8" s="801" customFormat="1" ht="20.25" x14ac:dyDescent="0.25">
      <c r="A128" s="811"/>
      <c r="B128" s="921"/>
      <c r="C128" s="921"/>
      <c r="D128" s="812"/>
      <c r="E128" s="813"/>
      <c r="F128" s="814"/>
      <c r="G128" s="815"/>
      <c r="H128" s="816"/>
    </row>
    <row r="129" spans="1:8" s="16" customFormat="1" ht="20.25" x14ac:dyDescent="0.25">
      <c r="A129" s="817"/>
      <c r="B129" s="802"/>
      <c r="C129" s="802"/>
      <c r="D129" s="818"/>
      <c r="E129" s="819"/>
      <c r="F129" s="820"/>
      <c r="G129" s="821"/>
      <c r="H129" s="822"/>
    </row>
    <row r="130" spans="1:8" s="16" customFormat="1" ht="20.25" x14ac:dyDescent="0.25">
      <c r="A130" s="817"/>
      <c r="B130" s="802"/>
      <c r="C130" s="802"/>
      <c r="D130" s="818"/>
      <c r="E130" s="819"/>
      <c r="F130" s="820"/>
      <c r="G130" s="821"/>
      <c r="H130" s="822"/>
    </row>
    <row r="131" spans="1:8" s="16" customFormat="1" ht="20.25" x14ac:dyDescent="0.25">
      <c r="A131" s="817"/>
      <c r="B131" s="802"/>
      <c r="C131" s="802"/>
      <c r="D131" s="818"/>
      <c r="E131" s="819"/>
      <c r="F131" s="820"/>
      <c r="G131" s="821"/>
      <c r="H131" s="822"/>
    </row>
    <row r="132" spans="1:8" s="16" customFormat="1" ht="20.25" x14ac:dyDescent="0.25">
      <c r="A132" s="817"/>
      <c r="B132" s="802"/>
      <c r="C132" s="789"/>
      <c r="D132" s="818"/>
      <c r="E132" s="819"/>
      <c r="F132" s="820"/>
      <c r="G132" s="821"/>
      <c r="H132" s="822"/>
    </row>
    <row r="133" spans="1:8" s="16" customFormat="1" ht="20.25" x14ac:dyDescent="0.25">
      <c r="A133" s="817"/>
      <c r="B133" s="802"/>
      <c r="C133" s="802"/>
      <c r="D133" s="818"/>
      <c r="E133" s="819"/>
      <c r="F133" s="820"/>
      <c r="G133" s="821"/>
      <c r="H133" s="822"/>
    </row>
    <row r="134" spans="1:8" s="16" customFormat="1" ht="18" x14ac:dyDescent="0.25">
      <c r="A134" s="2096"/>
      <c r="B134" s="2094"/>
      <c r="C134" s="2094"/>
      <c r="D134" s="799"/>
      <c r="E134" s="799"/>
      <c r="F134" s="799"/>
      <c r="G134" s="808"/>
      <c r="H134" s="808"/>
    </row>
    <row r="135" spans="1:8" s="16" customFormat="1" ht="15.75" x14ac:dyDescent="0.25">
      <c r="A135" s="2093"/>
      <c r="B135" s="2093"/>
      <c r="C135" s="2093"/>
      <c r="D135" s="2093"/>
      <c r="E135" s="2093"/>
      <c r="F135" s="2093"/>
      <c r="G135" s="2093"/>
      <c r="H135" s="2093"/>
    </row>
    <row r="136" spans="1:8" s="16" customFormat="1" ht="18" x14ac:dyDescent="0.25">
      <c r="A136" s="788"/>
      <c r="B136" s="802"/>
      <c r="C136" s="802"/>
      <c r="D136" s="791"/>
      <c r="E136" s="792"/>
      <c r="F136" s="793"/>
      <c r="G136" s="823"/>
      <c r="H136" s="794"/>
    </row>
    <row r="137" spans="1:8" s="16" customFormat="1" ht="18" x14ac:dyDescent="0.25">
      <c r="A137" s="788"/>
      <c r="B137" s="802"/>
      <c r="C137" s="789"/>
      <c r="D137" s="791"/>
      <c r="E137" s="792"/>
      <c r="F137" s="793"/>
      <c r="G137" s="823"/>
      <c r="H137" s="794"/>
    </row>
    <row r="138" spans="1:8" s="16" customFormat="1" ht="18" x14ac:dyDescent="0.25">
      <c r="A138" s="788"/>
      <c r="B138" s="802"/>
      <c r="C138" s="802"/>
      <c r="D138" s="791"/>
      <c r="E138" s="792"/>
      <c r="F138" s="793"/>
      <c r="G138" s="823"/>
      <c r="H138" s="794"/>
    </row>
    <row r="139" spans="1:8" s="16" customFormat="1" ht="18" x14ac:dyDescent="0.25">
      <c r="A139" s="788"/>
      <c r="B139" s="802"/>
      <c r="C139" s="802"/>
      <c r="D139" s="791"/>
      <c r="E139" s="792"/>
      <c r="F139" s="793"/>
      <c r="G139" s="823"/>
      <c r="H139" s="794"/>
    </row>
    <row r="140" spans="1:8" s="16" customFormat="1" ht="18" x14ac:dyDescent="0.25">
      <c r="A140" s="788"/>
      <c r="B140" s="802"/>
      <c r="C140" s="789"/>
      <c r="D140" s="791"/>
      <c r="E140" s="792"/>
      <c r="F140" s="793"/>
      <c r="G140" s="823"/>
      <c r="H140" s="794"/>
    </row>
    <row r="141" spans="1:8" s="16" customFormat="1" ht="18" x14ac:dyDescent="0.25">
      <c r="A141" s="2094"/>
      <c r="B141" s="2094"/>
      <c r="C141" s="2094"/>
      <c r="D141" s="799"/>
      <c r="E141" s="799"/>
      <c r="F141" s="799"/>
      <c r="G141" s="808"/>
      <c r="H141" s="808"/>
    </row>
    <row r="142" spans="1:8" s="16" customFormat="1" ht="18" x14ac:dyDescent="0.25">
      <c r="A142" s="2094"/>
      <c r="B142" s="2094"/>
      <c r="C142" s="2094"/>
      <c r="D142" s="799"/>
      <c r="E142" s="799"/>
      <c r="F142" s="799"/>
      <c r="G142" s="808"/>
      <c r="H142" s="808"/>
    </row>
    <row r="143" spans="1:8" s="16" customFormat="1" ht="18" x14ac:dyDescent="0.25">
      <c r="A143" s="788"/>
      <c r="B143" s="802"/>
      <c r="C143" s="789"/>
      <c r="D143" s="791"/>
      <c r="E143" s="792"/>
      <c r="F143" s="793"/>
      <c r="G143" s="824"/>
      <c r="H143" s="824"/>
    </row>
    <row r="144" spans="1:8" s="16" customFormat="1" ht="18" x14ac:dyDescent="0.25">
      <c r="A144" s="825"/>
      <c r="B144" s="2096"/>
      <c r="C144" s="2094"/>
      <c r="D144" s="826"/>
      <c r="E144" s="826"/>
      <c r="F144" s="826"/>
      <c r="G144" s="808"/>
      <c r="H144" s="808"/>
    </row>
    <row r="145" spans="1:8" s="16" customFormat="1" ht="15.75" x14ac:dyDescent="0.25">
      <c r="A145" s="2093"/>
      <c r="B145" s="2093"/>
      <c r="C145" s="2093"/>
      <c r="D145" s="2093"/>
      <c r="E145" s="2093"/>
      <c r="F145" s="2093"/>
      <c r="G145" s="2093"/>
      <c r="H145" s="2093"/>
    </row>
    <row r="146" spans="1:8" s="801" customFormat="1" ht="18" x14ac:dyDescent="0.25">
      <c r="A146" s="922"/>
      <c r="B146" s="827"/>
      <c r="C146" s="920"/>
      <c r="D146" s="797"/>
      <c r="E146" s="797"/>
      <c r="F146" s="829"/>
      <c r="G146" s="830"/>
      <c r="H146" s="830"/>
    </row>
    <row r="147" spans="1:8" s="16" customFormat="1" ht="18" x14ac:dyDescent="0.25">
      <c r="A147" s="788"/>
      <c r="B147" s="831"/>
      <c r="C147" s="832"/>
      <c r="D147" s="791"/>
      <c r="E147" s="791"/>
      <c r="F147" s="833"/>
      <c r="G147" s="823"/>
      <c r="H147" s="823"/>
    </row>
    <row r="148" spans="1:8" s="801" customFormat="1" ht="18" x14ac:dyDescent="0.25">
      <c r="A148" s="922"/>
      <c r="B148" s="827"/>
      <c r="C148" s="920"/>
      <c r="D148" s="797"/>
      <c r="E148" s="797"/>
      <c r="F148" s="829"/>
      <c r="G148" s="830"/>
      <c r="H148" s="830"/>
    </row>
    <row r="149" spans="1:8" s="16" customFormat="1" ht="18" x14ac:dyDescent="0.25">
      <c r="A149" s="788"/>
      <c r="B149" s="831"/>
      <c r="C149" s="832"/>
      <c r="D149" s="791"/>
      <c r="E149" s="791"/>
      <c r="F149" s="833"/>
      <c r="G149" s="823"/>
      <c r="H149" s="823"/>
    </row>
    <row r="150" spans="1:8" s="16" customFormat="1" ht="18" x14ac:dyDescent="0.25">
      <c r="A150" s="788"/>
      <c r="B150" s="831"/>
      <c r="C150" s="834"/>
      <c r="D150" s="791"/>
      <c r="E150" s="791"/>
      <c r="F150" s="833"/>
      <c r="G150" s="823"/>
      <c r="H150" s="823"/>
    </row>
    <row r="151" spans="1:8" s="16" customFormat="1" ht="18" x14ac:dyDescent="0.25">
      <c r="A151" s="788"/>
      <c r="B151" s="831"/>
      <c r="C151" s="832"/>
      <c r="D151" s="791"/>
      <c r="E151" s="791"/>
      <c r="F151" s="833"/>
      <c r="G151" s="823"/>
      <c r="H151" s="823"/>
    </row>
    <row r="152" spans="1:8" s="16" customFormat="1" ht="18" x14ac:dyDescent="0.25">
      <c r="A152" s="2094"/>
      <c r="B152" s="2094"/>
      <c r="C152" s="2094"/>
      <c r="D152" s="826"/>
      <c r="E152" s="826"/>
      <c r="F152" s="826"/>
      <c r="G152" s="808"/>
      <c r="H152" s="808"/>
    </row>
    <row r="153" spans="1:8" s="16" customFormat="1" ht="18" x14ac:dyDescent="0.25">
      <c r="A153" s="788"/>
      <c r="B153" s="831"/>
      <c r="C153" s="835"/>
      <c r="D153" s="833"/>
      <c r="E153" s="833"/>
      <c r="F153" s="833"/>
      <c r="G153" s="823"/>
      <c r="H153" s="823"/>
    </row>
    <row r="154" spans="1:8" s="16" customFormat="1" ht="18" x14ac:dyDescent="0.25">
      <c r="A154" s="788"/>
      <c r="B154" s="831"/>
      <c r="C154" s="835"/>
      <c r="D154" s="833"/>
      <c r="E154" s="833"/>
      <c r="F154" s="833"/>
      <c r="G154" s="823"/>
      <c r="H154" s="823"/>
    </row>
    <row r="155" spans="1:8" s="16" customFormat="1" ht="18" x14ac:dyDescent="0.25">
      <c r="A155" s="788"/>
      <c r="B155" s="831"/>
      <c r="C155" s="835"/>
      <c r="D155" s="833"/>
      <c r="E155" s="833"/>
      <c r="F155" s="833"/>
      <c r="G155" s="823"/>
      <c r="H155" s="823"/>
    </row>
    <row r="156" spans="1:8" s="16" customFormat="1" ht="18" x14ac:dyDescent="0.25">
      <c r="A156" s="2094"/>
      <c r="B156" s="2094"/>
      <c r="C156" s="2094"/>
      <c r="D156" s="826"/>
      <c r="E156" s="826"/>
      <c r="F156" s="826"/>
      <c r="G156" s="808"/>
      <c r="H156" s="808"/>
    </row>
    <row r="157" spans="1:8" s="16" customFormat="1" ht="18" x14ac:dyDescent="0.25">
      <c r="A157" s="2094"/>
      <c r="B157" s="2094"/>
      <c r="C157" s="2094"/>
      <c r="D157" s="826"/>
      <c r="E157" s="826"/>
      <c r="F157" s="826"/>
      <c r="G157" s="808"/>
      <c r="H157" s="808"/>
    </row>
    <row r="158" spans="1:8" s="16" customFormat="1" ht="18" x14ac:dyDescent="0.25">
      <c r="A158" s="2094"/>
      <c r="B158" s="2094"/>
      <c r="C158" s="2094"/>
      <c r="D158" s="826"/>
      <c r="E158" s="826"/>
      <c r="F158" s="826"/>
      <c r="G158" s="808"/>
      <c r="H158" s="808"/>
    </row>
    <row r="159" spans="1:8" s="16" customFormat="1" x14ac:dyDescent="0.25">
      <c r="G159" s="778"/>
      <c r="H159" s="778"/>
    </row>
    <row r="160" spans="1:8" s="16" customFormat="1" x14ac:dyDescent="0.25">
      <c r="G160" s="778"/>
      <c r="H160" s="778"/>
    </row>
    <row r="161" spans="7:8" s="16" customFormat="1" x14ac:dyDescent="0.25">
      <c r="G161" s="778"/>
      <c r="H161" s="778"/>
    </row>
    <row r="162" spans="7:8" s="16" customFormat="1" x14ac:dyDescent="0.25">
      <c r="G162" s="778"/>
      <c r="H162" s="778"/>
    </row>
    <row r="163" spans="7:8" s="16" customFormat="1" x14ac:dyDescent="0.25">
      <c r="G163" s="778"/>
      <c r="H163" s="778"/>
    </row>
    <row r="164" spans="7:8" s="16" customFormat="1" x14ac:dyDescent="0.25">
      <c r="G164" s="778"/>
      <c r="H164" s="778"/>
    </row>
    <row r="165" spans="7:8" s="16" customFormat="1" x14ac:dyDescent="0.25">
      <c r="G165" s="778"/>
      <c r="H165" s="778"/>
    </row>
    <row r="166" spans="7:8" s="16" customFormat="1" x14ac:dyDescent="0.25">
      <c r="G166" s="778"/>
      <c r="H166" s="778"/>
    </row>
    <row r="167" spans="7:8" s="16" customFormat="1" x14ac:dyDescent="0.25">
      <c r="G167" s="778"/>
      <c r="H167" s="778"/>
    </row>
    <row r="168" spans="7:8" s="16" customFormat="1" x14ac:dyDescent="0.25">
      <c r="G168" s="778"/>
      <c r="H168" s="778"/>
    </row>
    <row r="169" spans="7:8" s="16" customFormat="1" x14ac:dyDescent="0.25">
      <c r="G169" s="778"/>
      <c r="H169" s="778"/>
    </row>
    <row r="170" spans="7:8" s="16" customFormat="1" x14ac:dyDescent="0.25">
      <c r="G170" s="778"/>
      <c r="H170" s="778"/>
    </row>
    <row r="171" spans="7:8" s="16" customFormat="1" x14ac:dyDescent="0.25">
      <c r="G171" s="778"/>
      <c r="H171" s="778"/>
    </row>
    <row r="172" spans="7:8" s="16" customFormat="1" x14ac:dyDescent="0.25">
      <c r="G172" s="778"/>
      <c r="H172" s="778"/>
    </row>
    <row r="173" spans="7:8" s="16" customFormat="1" x14ac:dyDescent="0.25">
      <c r="G173" s="778"/>
      <c r="H173" s="778"/>
    </row>
    <row r="174" spans="7:8" s="16" customFormat="1" x14ac:dyDescent="0.25">
      <c r="G174" s="778"/>
      <c r="H174" s="778"/>
    </row>
    <row r="175" spans="7:8" s="16" customFormat="1" x14ac:dyDescent="0.25">
      <c r="G175" s="778"/>
      <c r="H175" s="778"/>
    </row>
    <row r="176" spans="7:8" s="16" customFormat="1" x14ac:dyDescent="0.25">
      <c r="G176" s="778"/>
      <c r="H176" s="778"/>
    </row>
    <row r="177" spans="7:8" s="16" customFormat="1" x14ac:dyDescent="0.25">
      <c r="G177" s="778"/>
      <c r="H177" s="778"/>
    </row>
    <row r="178" spans="7:8" s="16" customFormat="1" x14ac:dyDescent="0.25">
      <c r="G178" s="778"/>
      <c r="H178" s="778"/>
    </row>
    <row r="179" spans="7:8" s="16" customFormat="1" x14ac:dyDescent="0.25">
      <c r="G179" s="778"/>
      <c r="H179" s="778"/>
    </row>
    <row r="180" spans="7:8" s="16" customFormat="1" x14ac:dyDescent="0.25">
      <c r="G180" s="778"/>
      <c r="H180" s="778"/>
    </row>
    <row r="181" spans="7:8" s="16" customFormat="1" x14ac:dyDescent="0.25">
      <c r="G181" s="778"/>
      <c r="H181" s="778"/>
    </row>
    <row r="182" spans="7:8" s="16" customFormat="1" x14ac:dyDescent="0.25">
      <c r="G182" s="778"/>
      <c r="H182" s="778"/>
    </row>
    <row r="183" spans="7:8" s="16" customFormat="1" x14ac:dyDescent="0.25">
      <c r="G183" s="778"/>
      <c r="H183" s="778"/>
    </row>
    <row r="184" spans="7:8" s="16" customFormat="1" x14ac:dyDescent="0.25">
      <c r="G184" s="778"/>
      <c r="H184" s="778"/>
    </row>
    <row r="185" spans="7:8" s="16" customFormat="1" x14ac:dyDescent="0.25">
      <c r="G185" s="778"/>
      <c r="H185" s="778"/>
    </row>
    <row r="186" spans="7:8" s="16" customFormat="1" x14ac:dyDescent="0.25">
      <c r="G186" s="778"/>
      <c r="H186" s="778"/>
    </row>
    <row r="187" spans="7:8" s="16" customFormat="1" x14ac:dyDescent="0.25">
      <c r="G187" s="778"/>
      <c r="H187" s="778"/>
    </row>
    <row r="188" spans="7:8" s="16" customFormat="1" x14ac:dyDescent="0.25">
      <c r="G188" s="778"/>
      <c r="H188" s="778"/>
    </row>
    <row r="189" spans="7:8" s="16" customFormat="1" x14ac:dyDescent="0.25">
      <c r="G189" s="778"/>
      <c r="H189" s="778"/>
    </row>
    <row r="190" spans="7:8" s="16" customFormat="1" x14ac:dyDescent="0.25">
      <c r="G190" s="778"/>
      <c r="H190" s="778"/>
    </row>
    <row r="191" spans="7:8" s="16" customFormat="1" x14ac:dyDescent="0.25">
      <c r="G191" s="778"/>
      <c r="H191" s="778"/>
    </row>
    <row r="192" spans="7:8" s="16" customFormat="1" x14ac:dyDescent="0.25">
      <c r="G192" s="778"/>
      <c r="H192" s="778"/>
    </row>
    <row r="193" spans="7:8" s="16" customFormat="1" x14ac:dyDescent="0.25">
      <c r="G193" s="778"/>
      <c r="H193" s="778"/>
    </row>
    <row r="194" spans="7:8" s="16" customFormat="1" x14ac:dyDescent="0.25">
      <c r="G194" s="778"/>
      <c r="H194" s="778"/>
    </row>
    <row r="195" spans="7:8" s="16" customFormat="1" x14ac:dyDescent="0.25">
      <c r="G195" s="778"/>
      <c r="H195" s="778"/>
    </row>
    <row r="196" spans="7:8" s="16" customFormat="1" x14ac:dyDescent="0.25">
      <c r="G196" s="778"/>
      <c r="H196" s="778"/>
    </row>
    <row r="197" spans="7:8" s="16" customFormat="1" x14ac:dyDescent="0.25">
      <c r="G197" s="778"/>
      <c r="H197" s="778"/>
    </row>
    <row r="198" spans="7:8" s="16" customFormat="1" x14ac:dyDescent="0.25">
      <c r="G198" s="778"/>
      <c r="H198" s="778"/>
    </row>
    <row r="199" spans="7:8" s="16" customFormat="1" x14ac:dyDescent="0.25">
      <c r="G199" s="778"/>
      <c r="H199" s="778"/>
    </row>
    <row r="200" spans="7:8" s="16" customFormat="1" x14ac:dyDescent="0.25">
      <c r="G200" s="778"/>
      <c r="H200" s="778"/>
    </row>
    <row r="201" spans="7:8" s="16" customFormat="1" x14ac:dyDescent="0.25">
      <c r="G201" s="778"/>
      <c r="H201" s="778"/>
    </row>
    <row r="202" spans="7:8" s="16" customFormat="1" x14ac:dyDescent="0.25">
      <c r="G202" s="778"/>
      <c r="H202" s="778"/>
    </row>
    <row r="203" spans="7:8" s="16" customFormat="1" x14ac:dyDescent="0.25">
      <c r="G203" s="778"/>
      <c r="H203" s="778"/>
    </row>
    <row r="204" spans="7:8" s="16" customFormat="1" x14ac:dyDescent="0.25">
      <c r="G204" s="778"/>
      <c r="H204" s="778"/>
    </row>
    <row r="205" spans="7:8" s="16" customFormat="1" x14ac:dyDescent="0.25">
      <c r="G205" s="778"/>
      <c r="H205" s="778"/>
    </row>
    <row r="206" spans="7:8" s="16" customFormat="1" x14ac:dyDescent="0.25">
      <c r="G206" s="778"/>
      <c r="H206" s="778"/>
    </row>
    <row r="207" spans="7:8" s="16" customFormat="1" x14ac:dyDescent="0.25">
      <c r="G207" s="778"/>
      <c r="H207" s="778"/>
    </row>
    <row r="208" spans="7:8" s="16" customFormat="1" x14ac:dyDescent="0.25">
      <c r="G208" s="778"/>
      <c r="H208" s="778"/>
    </row>
    <row r="209" spans="7:8" s="16" customFormat="1" x14ac:dyDescent="0.25">
      <c r="G209" s="778"/>
      <c r="H209" s="778"/>
    </row>
    <row r="210" spans="7:8" s="16" customFormat="1" x14ac:dyDescent="0.25">
      <c r="G210" s="778"/>
      <c r="H210" s="778"/>
    </row>
    <row r="211" spans="7:8" s="16" customFormat="1" x14ac:dyDescent="0.25">
      <c r="G211" s="778"/>
      <c r="H211" s="778"/>
    </row>
    <row r="212" spans="7:8" s="16" customFormat="1" x14ac:dyDescent="0.25">
      <c r="G212" s="778"/>
      <c r="H212" s="778"/>
    </row>
    <row r="213" spans="7:8" s="16" customFormat="1" x14ac:dyDescent="0.25">
      <c r="G213" s="778"/>
      <c r="H213" s="778"/>
    </row>
    <row r="214" spans="7:8" s="16" customFormat="1" x14ac:dyDescent="0.25">
      <c r="G214" s="778"/>
      <c r="H214" s="778"/>
    </row>
    <row r="215" spans="7:8" s="16" customFormat="1" x14ac:dyDescent="0.25">
      <c r="G215" s="778"/>
      <c r="H215" s="778"/>
    </row>
    <row r="216" spans="7:8" s="16" customFormat="1" x14ac:dyDescent="0.25">
      <c r="G216" s="778"/>
      <c r="H216" s="778"/>
    </row>
    <row r="217" spans="7:8" s="16" customFormat="1" x14ac:dyDescent="0.25">
      <c r="G217" s="778"/>
      <c r="H217" s="778"/>
    </row>
    <row r="218" spans="7:8" s="16" customFormat="1" x14ac:dyDescent="0.25">
      <c r="G218" s="778"/>
      <c r="H218" s="778"/>
    </row>
    <row r="219" spans="7:8" s="16" customFormat="1" x14ac:dyDescent="0.25">
      <c r="G219" s="778"/>
      <c r="H219" s="778"/>
    </row>
    <row r="220" spans="7:8" s="16" customFormat="1" x14ac:dyDescent="0.25">
      <c r="G220" s="778"/>
      <c r="H220" s="778"/>
    </row>
    <row r="221" spans="7:8" s="16" customFormat="1" x14ac:dyDescent="0.25">
      <c r="G221" s="778"/>
      <c r="H221" s="778"/>
    </row>
    <row r="222" spans="7:8" s="16" customFormat="1" x14ac:dyDescent="0.25">
      <c r="G222" s="778"/>
      <c r="H222" s="778"/>
    </row>
    <row r="223" spans="7:8" s="16" customFormat="1" x14ac:dyDescent="0.25">
      <c r="G223" s="778"/>
      <c r="H223" s="778"/>
    </row>
    <row r="224" spans="7:8" s="16" customFormat="1" x14ac:dyDescent="0.25">
      <c r="G224" s="778"/>
      <c r="H224" s="778"/>
    </row>
    <row r="225" spans="7:8" s="16" customFormat="1" x14ac:dyDescent="0.25">
      <c r="G225" s="778"/>
      <c r="H225" s="778"/>
    </row>
    <row r="226" spans="7:8" s="16" customFormat="1" x14ac:dyDescent="0.25">
      <c r="G226" s="778"/>
      <c r="H226" s="778"/>
    </row>
    <row r="227" spans="7:8" s="16" customFormat="1" x14ac:dyDescent="0.25">
      <c r="G227" s="778"/>
      <c r="H227" s="778"/>
    </row>
    <row r="228" spans="7:8" s="16" customFormat="1" x14ac:dyDescent="0.25">
      <c r="G228" s="778"/>
      <c r="H228" s="778"/>
    </row>
    <row r="229" spans="7:8" s="16" customFormat="1" x14ac:dyDescent="0.25">
      <c r="G229" s="778"/>
      <c r="H229" s="778"/>
    </row>
    <row r="230" spans="7:8" s="16" customFormat="1" x14ac:dyDescent="0.25">
      <c r="G230" s="778"/>
      <c r="H230" s="778"/>
    </row>
    <row r="231" spans="7:8" s="16" customFormat="1" x14ac:dyDescent="0.25">
      <c r="G231" s="778"/>
      <c r="H231" s="778"/>
    </row>
    <row r="232" spans="7:8" s="16" customFormat="1" x14ac:dyDescent="0.25">
      <c r="G232" s="778"/>
      <c r="H232" s="778"/>
    </row>
    <row r="233" spans="7:8" s="16" customFormat="1" x14ac:dyDescent="0.25">
      <c r="G233" s="778"/>
      <c r="H233" s="778"/>
    </row>
    <row r="234" spans="7:8" s="16" customFormat="1" x14ac:dyDescent="0.25">
      <c r="G234" s="778"/>
      <c r="H234" s="778"/>
    </row>
    <row r="235" spans="7:8" s="16" customFormat="1" x14ac:dyDescent="0.25">
      <c r="G235" s="778"/>
      <c r="H235" s="778"/>
    </row>
    <row r="236" spans="7:8" s="16" customFormat="1" x14ac:dyDescent="0.25">
      <c r="G236" s="778"/>
      <c r="H236" s="778"/>
    </row>
    <row r="237" spans="7:8" s="16" customFormat="1" x14ac:dyDescent="0.25">
      <c r="G237" s="778"/>
      <c r="H237" s="778"/>
    </row>
    <row r="238" spans="7:8" s="16" customFormat="1" x14ac:dyDescent="0.25">
      <c r="G238" s="778"/>
      <c r="H238" s="778"/>
    </row>
    <row r="239" spans="7:8" s="16" customFormat="1" x14ac:dyDescent="0.25">
      <c r="G239" s="778"/>
      <c r="H239" s="778"/>
    </row>
    <row r="240" spans="7:8" s="16" customFormat="1" x14ac:dyDescent="0.25">
      <c r="G240" s="778"/>
      <c r="H240" s="778"/>
    </row>
    <row r="241" spans="7:8" s="16" customFormat="1" x14ac:dyDescent="0.25">
      <c r="G241" s="778"/>
      <c r="H241" s="778"/>
    </row>
    <row r="242" spans="7:8" s="16" customFormat="1" x14ac:dyDescent="0.25">
      <c r="G242" s="778"/>
      <c r="H242" s="778"/>
    </row>
    <row r="243" spans="7:8" s="16" customFormat="1" x14ac:dyDescent="0.25">
      <c r="G243" s="778"/>
      <c r="H243" s="778"/>
    </row>
    <row r="244" spans="7:8" s="16" customFormat="1" x14ac:dyDescent="0.25">
      <c r="G244" s="778"/>
      <c r="H244" s="778"/>
    </row>
    <row r="245" spans="7:8" s="16" customFormat="1" x14ac:dyDescent="0.25">
      <c r="G245" s="778"/>
      <c r="H245" s="778"/>
    </row>
    <row r="246" spans="7:8" s="16" customFormat="1" x14ac:dyDescent="0.25">
      <c r="G246" s="778"/>
      <c r="H246" s="778"/>
    </row>
    <row r="247" spans="7:8" s="16" customFormat="1" x14ac:dyDescent="0.25">
      <c r="G247" s="778"/>
      <c r="H247" s="778"/>
    </row>
    <row r="248" spans="7:8" s="16" customFormat="1" x14ac:dyDescent="0.25">
      <c r="G248" s="778"/>
      <c r="H248" s="778"/>
    </row>
    <row r="249" spans="7:8" s="16" customFormat="1" x14ac:dyDescent="0.25">
      <c r="G249" s="778"/>
      <c r="H249" s="778"/>
    </row>
    <row r="250" spans="7:8" s="16" customFormat="1" x14ac:dyDescent="0.25">
      <c r="G250" s="778"/>
      <c r="H250" s="778"/>
    </row>
    <row r="251" spans="7:8" s="16" customFormat="1" x14ac:dyDescent="0.25">
      <c r="G251" s="778"/>
      <c r="H251" s="778"/>
    </row>
    <row r="252" spans="7:8" s="16" customFormat="1" x14ac:dyDescent="0.25">
      <c r="G252" s="778"/>
      <c r="H252" s="778"/>
    </row>
    <row r="253" spans="7:8" s="16" customFormat="1" x14ac:dyDescent="0.25">
      <c r="G253" s="778"/>
      <c r="H253" s="778"/>
    </row>
    <row r="254" spans="7:8" s="16" customFormat="1" x14ac:dyDescent="0.25">
      <c r="G254" s="778"/>
      <c r="H254" s="778"/>
    </row>
    <row r="255" spans="7:8" s="16" customFormat="1" x14ac:dyDescent="0.25">
      <c r="G255" s="778"/>
      <c r="H255" s="778"/>
    </row>
    <row r="256" spans="7:8" s="16" customFormat="1" x14ac:dyDescent="0.25">
      <c r="G256" s="778"/>
      <c r="H256" s="778"/>
    </row>
    <row r="257" spans="7:8" s="16" customFormat="1" x14ac:dyDescent="0.25">
      <c r="G257" s="778"/>
      <c r="H257" s="778"/>
    </row>
    <row r="258" spans="7:8" s="16" customFormat="1" x14ac:dyDescent="0.25">
      <c r="G258" s="778"/>
      <c r="H258" s="778"/>
    </row>
    <row r="259" spans="7:8" s="16" customFormat="1" x14ac:dyDescent="0.25">
      <c r="G259" s="778"/>
      <c r="H259" s="778"/>
    </row>
    <row r="260" spans="7:8" s="16" customFormat="1" x14ac:dyDescent="0.25">
      <c r="G260" s="778"/>
      <c r="H260" s="778"/>
    </row>
    <row r="261" spans="7:8" s="16" customFormat="1" x14ac:dyDescent="0.25">
      <c r="G261" s="778"/>
      <c r="H261" s="778"/>
    </row>
    <row r="262" spans="7:8" s="16" customFormat="1" x14ac:dyDescent="0.25">
      <c r="G262" s="778"/>
      <c r="H262" s="778"/>
    </row>
    <row r="263" spans="7:8" s="16" customFormat="1" x14ac:dyDescent="0.25">
      <c r="G263" s="778"/>
      <c r="H263" s="778"/>
    </row>
    <row r="264" spans="7:8" s="16" customFormat="1" x14ac:dyDescent="0.25">
      <c r="G264" s="778"/>
      <c r="H264" s="778"/>
    </row>
    <row r="265" spans="7:8" s="16" customFormat="1" x14ac:dyDescent="0.25">
      <c r="G265" s="778"/>
      <c r="H265" s="778"/>
    </row>
    <row r="266" spans="7:8" s="16" customFormat="1" x14ac:dyDescent="0.25">
      <c r="G266" s="778"/>
      <c r="H266" s="778"/>
    </row>
    <row r="267" spans="7:8" s="16" customFormat="1" x14ac:dyDescent="0.25">
      <c r="G267" s="778"/>
      <c r="H267" s="778"/>
    </row>
    <row r="268" spans="7:8" s="16" customFormat="1" x14ac:dyDescent="0.25">
      <c r="G268" s="778"/>
      <c r="H268" s="778"/>
    </row>
    <row r="269" spans="7:8" s="16" customFormat="1" x14ac:dyDescent="0.25">
      <c r="G269" s="778"/>
      <c r="H269" s="778"/>
    </row>
    <row r="270" spans="7:8" s="16" customFormat="1" x14ac:dyDescent="0.25">
      <c r="G270" s="778"/>
      <c r="H270" s="778"/>
    </row>
    <row r="271" spans="7:8" s="16" customFormat="1" x14ac:dyDescent="0.25">
      <c r="G271" s="778"/>
      <c r="H271" s="778"/>
    </row>
    <row r="272" spans="7:8" s="16" customFormat="1" x14ac:dyDescent="0.25">
      <c r="G272" s="778"/>
      <c r="H272" s="778"/>
    </row>
    <row r="273" spans="7:8" s="16" customFormat="1" x14ac:dyDescent="0.25">
      <c r="G273" s="778"/>
      <c r="H273" s="778"/>
    </row>
    <row r="274" spans="7:8" s="16" customFormat="1" x14ac:dyDescent="0.25">
      <c r="G274" s="778"/>
      <c r="H274" s="778"/>
    </row>
    <row r="275" spans="7:8" s="16" customFormat="1" x14ac:dyDescent="0.25">
      <c r="G275" s="778"/>
      <c r="H275" s="778"/>
    </row>
    <row r="276" spans="7:8" s="16" customFormat="1" x14ac:dyDescent="0.25">
      <c r="G276" s="778"/>
      <c r="H276" s="778"/>
    </row>
    <row r="277" spans="7:8" s="16" customFormat="1" x14ac:dyDescent="0.25">
      <c r="G277" s="778"/>
      <c r="H277" s="778"/>
    </row>
    <row r="278" spans="7:8" s="16" customFormat="1" x14ac:dyDescent="0.25">
      <c r="G278" s="778"/>
      <c r="H278" s="778"/>
    </row>
    <row r="279" spans="7:8" s="16" customFormat="1" x14ac:dyDescent="0.25">
      <c r="G279" s="778"/>
      <c r="H279" s="778"/>
    </row>
    <row r="280" spans="7:8" s="16" customFormat="1" x14ac:dyDescent="0.25">
      <c r="G280" s="778"/>
      <c r="H280" s="778"/>
    </row>
    <row r="281" spans="7:8" s="16" customFormat="1" x14ac:dyDescent="0.25">
      <c r="G281" s="778"/>
      <c r="H281" s="778"/>
    </row>
    <row r="282" spans="7:8" s="16" customFormat="1" x14ac:dyDescent="0.25">
      <c r="G282" s="778"/>
      <c r="H282" s="778"/>
    </row>
    <row r="283" spans="7:8" s="16" customFormat="1" x14ac:dyDescent="0.25">
      <c r="G283" s="778"/>
      <c r="H283" s="778"/>
    </row>
    <row r="284" spans="7:8" s="16" customFormat="1" x14ac:dyDescent="0.25">
      <c r="G284" s="778"/>
      <c r="H284" s="778"/>
    </row>
    <row r="285" spans="7:8" s="16" customFormat="1" x14ac:dyDescent="0.25">
      <c r="G285" s="778"/>
      <c r="H285" s="778"/>
    </row>
    <row r="286" spans="7:8" s="16" customFormat="1" x14ac:dyDescent="0.25">
      <c r="G286" s="778"/>
      <c r="H286" s="778"/>
    </row>
    <row r="287" spans="7:8" s="16" customFormat="1" x14ac:dyDescent="0.25">
      <c r="G287" s="778"/>
      <c r="H287" s="778"/>
    </row>
    <row r="288" spans="7:8" s="16" customFormat="1" x14ac:dyDescent="0.25">
      <c r="G288" s="778"/>
      <c r="H288" s="778"/>
    </row>
    <row r="289" spans="7:8" s="16" customFormat="1" x14ac:dyDescent="0.25">
      <c r="G289" s="778"/>
      <c r="H289" s="778"/>
    </row>
    <row r="290" spans="7:8" s="16" customFormat="1" x14ac:dyDescent="0.25">
      <c r="G290" s="778"/>
      <c r="H290" s="778"/>
    </row>
    <row r="291" spans="7:8" s="16" customFormat="1" x14ac:dyDescent="0.25">
      <c r="G291" s="778"/>
      <c r="H291" s="778"/>
    </row>
    <row r="292" spans="7:8" s="16" customFormat="1" x14ac:dyDescent="0.25">
      <c r="G292" s="778"/>
      <c r="H292" s="778"/>
    </row>
    <row r="293" spans="7:8" s="16" customFormat="1" x14ac:dyDescent="0.25">
      <c r="G293" s="778"/>
      <c r="H293" s="778"/>
    </row>
    <row r="294" spans="7:8" s="16" customFormat="1" x14ac:dyDescent="0.25">
      <c r="G294" s="778"/>
      <c r="H294" s="778"/>
    </row>
    <row r="295" spans="7:8" s="16" customFormat="1" x14ac:dyDescent="0.25">
      <c r="G295" s="778"/>
      <c r="H295" s="778"/>
    </row>
    <row r="296" spans="7:8" s="16" customFormat="1" x14ac:dyDescent="0.25">
      <c r="G296" s="778"/>
      <c r="H296" s="778"/>
    </row>
    <row r="297" spans="7:8" s="16" customFormat="1" x14ac:dyDescent="0.25">
      <c r="G297" s="778"/>
      <c r="H297" s="778"/>
    </row>
    <row r="298" spans="7:8" s="16" customFormat="1" x14ac:dyDescent="0.25">
      <c r="G298" s="778"/>
      <c r="H298" s="778"/>
    </row>
    <row r="299" spans="7:8" s="16" customFormat="1" x14ac:dyDescent="0.25">
      <c r="G299" s="778"/>
      <c r="H299" s="778"/>
    </row>
    <row r="300" spans="7:8" s="16" customFormat="1" x14ac:dyDescent="0.25">
      <c r="G300" s="778"/>
      <c r="H300" s="778"/>
    </row>
    <row r="301" spans="7:8" s="16" customFormat="1" x14ac:dyDescent="0.25">
      <c r="G301" s="778"/>
      <c r="H301" s="778"/>
    </row>
    <row r="302" spans="7:8" s="16" customFormat="1" x14ac:dyDescent="0.25">
      <c r="G302" s="778"/>
      <c r="H302" s="778"/>
    </row>
    <row r="303" spans="7:8" s="16" customFormat="1" x14ac:dyDescent="0.25">
      <c r="G303" s="778"/>
      <c r="H303" s="778"/>
    </row>
    <row r="304" spans="7:8" s="16" customFormat="1" x14ac:dyDescent="0.25">
      <c r="G304" s="778"/>
      <c r="H304" s="778"/>
    </row>
    <row r="305" spans="7:8" s="16" customFormat="1" x14ac:dyDescent="0.25">
      <c r="G305" s="778"/>
      <c r="H305" s="778"/>
    </row>
    <row r="306" spans="7:8" s="16" customFormat="1" x14ac:dyDescent="0.25">
      <c r="G306" s="778"/>
      <c r="H306" s="778"/>
    </row>
    <row r="307" spans="7:8" s="16" customFormat="1" x14ac:dyDescent="0.25">
      <c r="G307" s="778"/>
      <c r="H307" s="778"/>
    </row>
    <row r="308" spans="7:8" s="16" customFormat="1" x14ac:dyDescent="0.25">
      <c r="G308" s="778"/>
      <c r="H308" s="778"/>
    </row>
    <row r="309" spans="7:8" s="16" customFormat="1" x14ac:dyDescent="0.25">
      <c r="G309" s="778"/>
      <c r="H309" s="778"/>
    </row>
    <row r="310" spans="7:8" s="16" customFormat="1" x14ac:dyDescent="0.25">
      <c r="G310" s="778"/>
      <c r="H310" s="778"/>
    </row>
    <row r="311" spans="7:8" s="16" customFormat="1" x14ac:dyDescent="0.25">
      <c r="G311" s="778"/>
      <c r="H311" s="778"/>
    </row>
    <row r="312" spans="7:8" s="16" customFormat="1" x14ac:dyDescent="0.25">
      <c r="G312" s="778"/>
      <c r="H312" s="778"/>
    </row>
    <row r="313" spans="7:8" s="16" customFormat="1" x14ac:dyDescent="0.25">
      <c r="G313" s="778"/>
      <c r="H313" s="778"/>
    </row>
    <row r="314" spans="7:8" s="16" customFormat="1" x14ac:dyDescent="0.25">
      <c r="G314" s="778"/>
      <c r="H314" s="778"/>
    </row>
    <row r="315" spans="7:8" s="16" customFormat="1" x14ac:dyDescent="0.25">
      <c r="G315" s="778"/>
      <c r="H315" s="778"/>
    </row>
    <row r="316" spans="7:8" s="16" customFormat="1" x14ac:dyDescent="0.25">
      <c r="G316" s="778"/>
      <c r="H316" s="778"/>
    </row>
    <row r="317" spans="7:8" s="16" customFormat="1" x14ac:dyDescent="0.25">
      <c r="G317" s="778"/>
      <c r="H317" s="778"/>
    </row>
    <row r="318" spans="7:8" s="16" customFormat="1" x14ac:dyDescent="0.25">
      <c r="G318" s="778"/>
      <c r="H318" s="778"/>
    </row>
    <row r="319" spans="7:8" s="16" customFormat="1" x14ac:dyDescent="0.25">
      <c r="G319" s="778"/>
      <c r="H319" s="778"/>
    </row>
    <row r="320" spans="7:8" s="16" customFormat="1" x14ac:dyDescent="0.25">
      <c r="G320" s="778"/>
      <c r="H320" s="778"/>
    </row>
    <row r="321" spans="7:8" s="16" customFormat="1" x14ac:dyDescent="0.25">
      <c r="G321" s="778"/>
      <c r="H321" s="778"/>
    </row>
    <row r="322" spans="7:8" s="16" customFormat="1" x14ac:dyDescent="0.25">
      <c r="G322" s="778"/>
      <c r="H322" s="778"/>
    </row>
    <row r="323" spans="7:8" s="16" customFormat="1" x14ac:dyDescent="0.25">
      <c r="G323" s="778"/>
      <c r="H323" s="778"/>
    </row>
    <row r="324" spans="7:8" s="16" customFormat="1" x14ac:dyDescent="0.25">
      <c r="G324" s="778"/>
      <c r="H324" s="778"/>
    </row>
    <row r="325" spans="7:8" s="16" customFormat="1" x14ac:dyDescent="0.25">
      <c r="G325" s="778"/>
      <c r="H325" s="778"/>
    </row>
    <row r="326" spans="7:8" s="16" customFormat="1" x14ac:dyDescent="0.25">
      <c r="G326" s="778"/>
      <c r="H326" s="778"/>
    </row>
    <row r="327" spans="7:8" s="16" customFormat="1" x14ac:dyDescent="0.25">
      <c r="G327" s="778"/>
      <c r="H327" s="778"/>
    </row>
    <row r="328" spans="7:8" s="16" customFormat="1" x14ac:dyDescent="0.25">
      <c r="G328" s="778"/>
      <c r="H328" s="778"/>
    </row>
    <row r="329" spans="7:8" s="16" customFormat="1" x14ac:dyDescent="0.25">
      <c r="G329" s="778"/>
      <c r="H329" s="778"/>
    </row>
    <row r="330" spans="7:8" s="16" customFormat="1" x14ac:dyDescent="0.25">
      <c r="G330" s="778"/>
      <c r="H330" s="778"/>
    </row>
    <row r="331" spans="7:8" s="16" customFormat="1" x14ac:dyDescent="0.25">
      <c r="G331" s="778"/>
      <c r="H331" s="778"/>
    </row>
    <row r="332" spans="7:8" s="16" customFormat="1" x14ac:dyDescent="0.25">
      <c r="G332" s="778"/>
      <c r="H332" s="778"/>
    </row>
    <row r="333" spans="7:8" s="16" customFormat="1" x14ac:dyDescent="0.25">
      <c r="G333" s="778"/>
      <c r="H333" s="778"/>
    </row>
    <row r="334" spans="7:8" s="16" customFormat="1" x14ac:dyDescent="0.25">
      <c r="G334" s="778"/>
      <c r="H334" s="778"/>
    </row>
    <row r="335" spans="7:8" s="16" customFormat="1" x14ac:dyDescent="0.25">
      <c r="G335" s="778"/>
      <c r="H335" s="778"/>
    </row>
    <row r="336" spans="7:8" s="16" customFormat="1" x14ac:dyDescent="0.25">
      <c r="G336" s="778"/>
      <c r="H336" s="778"/>
    </row>
    <row r="337" spans="7:8" s="16" customFormat="1" x14ac:dyDescent="0.25">
      <c r="G337" s="778"/>
      <c r="H337" s="778"/>
    </row>
    <row r="338" spans="7:8" s="16" customFormat="1" x14ac:dyDescent="0.25">
      <c r="G338" s="778"/>
      <c r="H338" s="778"/>
    </row>
    <row r="339" spans="7:8" s="16" customFormat="1" x14ac:dyDescent="0.25">
      <c r="G339" s="778"/>
      <c r="H339" s="778"/>
    </row>
    <row r="340" spans="7:8" s="16" customFormat="1" x14ac:dyDescent="0.25">
      <c r="G340" s="778"/>
      <c r="H340" s="778"/>
    </row>
    <row r="341" spans="7:8" s="16" customFormat="1" x14ac:dyDescent="0.25">
      <c r="G341" s="778"/>
      <c r="H341" s="778"/>
    </row>
    <row r="342" spans="7:8" s="16" customFormat="1" x14ac:dyDescent="0.25">
      <c r="G342" s="778"/>
      <c r="H342" s="778"/>
    </row>
    <row r="343" spans="7:8" s="16" customFormat="1" x14ac:dyDescent="0.25">
      <c r="G343" s="778"/>
      <c r="H343" s="778"/>
    </row>
    <row r="344" spans="7:8" s="16" customFormat="1" x14ac:dyDescent="0.25">
      <c r="G344" s="778"/>
      <c r="H344" s="778"/>
    </row>
    <row r="345" spans="7:8" s="16" customFormat="1" x14ac:dyDescent="0.25">
      <c r="G345" s="778"/>
      <c r="H345" s="778"/>
    </row>
    <row r="346" spans="7:8" s="16" customFormat="1" x14ac:dyDescent="0.25">
      <c r="G346" s="778"/>
      <c r="H346" s="778"/>
    </row>
    <row r="347" spans="7:8" s="16" customFormat="1" x14ac:dyDescent="0.25">
      <c r="G347" s="778"/>
      <c r="H347" s="778"/>
    </row>
    <row r="348" spans="7:8" s="16" customFormat="1" x14ac:dyDescent="0.25">
      <c r="G348" s="778"/>
      <c r="H348" s="778"/>
    </row>
    <row r="349" spans="7:8" s="16" customFormat="1" x14ac:dyDescent="0.25">
      <c r="G349" s="778"/>
      <c r="H349" s="778"/>
    </row>
    <row r="350" spans="7:8" s="16" customFormat="1" x14ac:dyDescent="0.25">
      <c r="G350" s="778"/>
      <c r="H350" s="778"/>
    </row>
    <row r="351" spans="7:8" s="16" customFormat="1" x14ac:dyDescent="0.25">
      <c r="G351" s="778"/>
      <c r="H351" s="778"/>
    </row>
    <row r="352" spans="7:8" s="16" customFormat="1" x14ac:dyDescent="0.25">
      <c r="G352" s="778"/>
      <c r="H352" s="778"/>
    </row>
    <row r="353" spans="7:8" s="16" customFormat="1" x14ac:dyDescent="0.25">
      <c r="G353" s="778"/>
      <c r="H353" s="778"/>
    </row>
    <row r="354" spans="7:8" s="16" customFormat="1" x14ac:dyDescent="0.25">
      <c r="G354" s="778"/>
      <c r="H354" s="778"/>
    </row>
    <row r="355" spans="7:8" s="16" customFormat="1" x14ac:dyDescent="0.25">
      <c r="G355" s="778"/>
      <c r="H355" s="778"/>
    </row>
    <row r="356" spans="7:8" s="16" customFormat="1" x14ac:dyDescent="0.25">
      <c r="G356" s="778"/>
      <c r="H356" s="778"/>
    </row>
    <row r="357" spans="7:8" s="16" customFormat="1" x14ac:dyDescent="0.25">
      <c r="G357" s="778"/>
      <c r="H357" s="778"/>
    </row>
    <row r="358" spans="7:8" s="16" customFormat="1" x14ac:dyDescent="0.25">
      <c r="G358" s="778"/>
      <c r="H358" s="778"/>
    </row>
    <row r="359" spans="7:8" s="16" customFormat="1" x14ac:dyDescent="0.25">
      <c r="G359" s="778"/>
      <c r="H359" s="778"/>
    </row>
    <row r="360" spans="7:8" s="16" customFormat="1" x14ac:dyDescent="0.25">
      <c r="G360" s="778"/>
      <c r="H360" s="778"/>
    </row>
    <row r="361" spans="7:8" s="16" customFormat="1" x14ac:dyDescent="0.25">
      <c r="G361" s="778"/>
      <c r="H361" s="778"/>
    </row>
    <row r="362" spans="7:8" s="16" customFormat="1" x14ac:dyDescent="0.25">
      <c r="G362" s="778"/>
      <c r="H362" s="778"/>
    </row>
    <row r="363" spans="7:8" s="16" customFormat="1" x14ac:dyDescent="0.25">
      <c r="G363" s="778"/>
      <c r="H363" s="778"/>
    </row>
    <row r="364" spans="7:8" s="16" customFormat="1" x14ac:dyDescent="0.25">
      <c r="G364" s="778"/>
      <c r="H364" s="778"/>
    </row>
    <row r="365" spans="7:8" s="16" customFormat="1" x14ac:dyDescent="0.25">
      <c r="G365" s="778"/>
      <c r="H365" s="778"/>
    </row>
    <row r="366" spans="7:8" s="16" customFormat="1" x14ac:dyDescent="0.25">
      <c r="G366" s="778"/>
      <c r="H366" s="778"/>
    </row>
    <row r="367" spans="7:8" s="16" customFormat="1" x14ac:dyDescent="0.25">
      <c r="G367" s="778"/>
      <c r="H367" s="778"/>
    </row>
    <row r="368" spans="7:8" s="16" customFormat="1" x14ac:dyDescent="0.25">
      <c r="G368" s="778"/>
      <c r="H368" s="778"/>
    </row>
    <row r="369" spans="7:8" s="16" customFormat="1" x14ac:dyDescent="0.25">
      <c r="G369" s="778"/>
      <c r="H369" s="778"/>
    </row>
    <row r="370" spans="7:8" s="16" customFormat="1" x14ac:dyDescent="0.25">
      <c r="G370" s="778"/>
      <c r="H370" s="778"/>
    </row>
    <row r="371" spans="7:8" s="16" customFormat="1" x14ac:dyDescent="0.25">
      <c r="G371" s="778"/>
      <c r="H371" s="778"/>
    </row>
    <row r="372" spans="7:8" s="16" customFormat="1" x14ac:dyDescent="0.25">
      <c r="G372" s="778"/>
      <c r="H372" s="778"/>
    </row>
    <row r="373" spans="7:8" s="16" customFormat="1" x14ac:dyDescent="0.25">
      <c r="G373" s="778"/>
      <c r="H373" s="778"/>
    </row>
    <row r="374" spans="7:8" s="16" customFormat="1" x14ac:dyDescent="0.25">
      <c r="G374" s="778"/>
      <c r="H374" s="778"/>
    </row>
    <row r="375" spans="7:8" s="16" customFormat="1" x14ac:dyDescent="0.25">
      <c r="G375" s="778"/>
      <c r="H375" s="778"/>
    </row>
    <row r="376" spans="7:8" s="16" customFormat="1" x14ac:dyDescent="0.25">
      <c r="G376" s="778"/>
      <c r="H376" s="778"/>
    </row>
    <row r="377" spans="7:8" s="16" customFormat="1" x14ac:dyDescent="0.25">
      <c r="G377" s="778"/>
      <c r="H377" s="778"/>
    </row>
    <row r="378" spans="7:8" s="16" customFormat="1" x14ac:dyDescent="0.25">
      <c r="G378" s="778"/>
      <c r="H378" s="778"/>
    </row>
    <row r="379" spans="7:8" s="16" customFormat="1" x14ac:dyDescent="0.25">
      <c r="G379" s="778"/>
      <c r="H379" s="778"/>
    </row>
    <row r="380" spans="7:8" s="16" customFormat="1" x14ac:dyDescent="0.25">
      <c r="G380" s="778"/>
      <c r="H380" s="778"/>
    </row>
    <row r="381" spans="7:8" s="16" customFormat="1" x14ac:dyDescent="0.25">
      <c r="G381" s="778"/>
      <c r="H381" s="778"/>
    </row>
    <row r="382" spans="7:8" s="16" customFormat="1" x14ac:dyDescent="0.25">
      <c r="G382" s="778"/>
      <c r="H382" s="778"/>
    </row>
    <row r="383" spans="7:8" s="16" customFormat="1" x14ac:dyDescent="0.25">
      <c r="G383" s="778"/>
      <c r="H383" s="778"/>
    </row>
    <row r="384" spans="7:8" s="16" customFormat="1" x14ac:dyDescent="0.25">
      <c r="G384" s="778"/>
      <c r="H384" s="778"/>
    </row>
    <row r="385" spans="7:8" s="16" customFormat="1" x14ac:dyDescent="0.25">
      <c r="G385" s="778"/>
      <c r="H385" s="778"/>
    </row>
    <row r="386" spans="7:8" s="16" customFormat="1" x14ac:dyDescent="0.25">
      <c r="G386" s="778"/>
      <c r="H386" s="778"/>
    </row>
    <row r="387" spans="7:8" s="16" customFormat="1" x14ac:dyDescent="0.25">
      <c r="G387" s="778"/>
      <c r="H387" s="778"/>
    </row>
    <row r="388" spans="7:8" s="16" customFormat="1" x14ac:dyDescent="0.25">
      <c r="G388" s="778"/>
      <c r="H388" s="778"/>
    </row>
    <row r="389" spans="7:8" s="16" customFormat="1" x14ac:dyDescent="0.25">
      <c r="G389" s="778"/>
      <c r="H389" s="778"/>
    </row>
    <row r="390" spans="7:8" s="16" customFormat="1" x14ac:dyDescent="0.25">
      <c r="G390" s="778"/>
      <c r="H390" s="778"/>
    </row>
    <row r="391" spans="7:8" s="16" customFormat="1" x14ac:dyDescent="0.25">
      <c r="G391" s="778"/>
      <c r="H391" s="778"/>
    </row>
    <row r="392" spans="7:8" s="16" customFormat="1" x14ac:dyDescent="0.25">
      <c r="G392" s="778"/>
      <c r="H392" s="778"/>
    </row>
    <row r="393" spans="7:8" s="16" customFormat="1" x14ac:dyDescent="0.25">
      <c r="G393" s="778"/>
      <c r="H393" s="778"/>
    </row>
    <row r="394" spans="7:8" s="16" customFormat="1" x14ac:dyDescent="0.25">
      <c r="G394" s="778"/>
      <c r="H394" s="778"/>
    </row>
    <row r="395" spans="7:8" s="16" customFormat="1" x14ac:dyDescent="0.25">
      <c r="G395" s="778"/>
      <c r="H395" s="778"/>
    </row>
    <row r="396" spans="7:8" s="16" customFormat="1" x14ac:dyDescent="0.25">
      <c r="G396" s="778"/>
      <c r="H396" s="778"/>
    </row>
    <row r="397" spans="7:8" s="16" customFormat="1" x14ac:dyDescent="0.25">
      <c r="G397" s="778"/>
      <c r="H397" s="778"/>
    </row>
    <row r="398" spans="7:8" s="16" customFormat="1" x14ac:dyDescent="0.25">
      <c r="G398" s="778"/>
      <c r="H398" s="778"/>
    </row>
    <row r="399" spans="7:8" s="16" customFormat="1" x14ac:dyDescent="0.25">
      <c r="G399" s="778"/>
      <c r="H399" s="778"/>
    </row>
    <row r="400" spans="7:8" s="16" customFormat="1" x14ac:dyDescent="0.25">
      <c r="G400" s="778"/>
      <c r="H400" s="778"/>
    </row>
    <row r="401" spans="7:8" s="16" customFormat="1" x14ac:dyDescent="0.25">
      <c r="G401" s="778"/>
      <c r="H401" s="778"/>
    </row>
    <row r="402" spans="7:8" s="16" customFormat="1" x14ac:dyDescent="0.25">
      <c r="G402" s="778"/>
      <c r="H402" s="778"/>
    </row>
    <row r="403" spans="7:8" s="16" customFormat="1" x14ac:dyDescent="0.25">
      <c r="G403" s="778"/>
      <c r="H403" s="778"/>
    </row>
    <row r="404" spans="7:8" s="16" customFormat="1" x14ac:dyDescent="0.25">
      <c r="G404" s="778"/>
      <c r="H404" s="778"/>
    </row>
    <row r="405" spans="7:8" s="16" customFormat="1" x14ac:dyDescent="0.25">
      <c r="G405" s="778"/>
      <c r="H405" s="778"/>
    </row>
    <row r="406" spans="7:8" s="16" customFormat="1" x14ac:dyDescent="0.25">
      <c r="G406" s="778"/>
      <c r="H406" s="778"/>
    </row>
    <row r="407" spans="7:8" s="16" customFormat="1" x14ac:dyDescent="0.25">
      <c r="G407" s="778"/>
      <c r="H407" s="778"/>
    </row>
    <row r="408" spans="7:8" s="16" customFormat="1" x14ac:dyDescent="0.25">
      <c r="G408" s="778"/>
      <c r="H408" s="778"/>
    </row>
    <row r="409" spans="7:8" s="16" customFormat="1" x14ac:dyDescent="0.25">
      <c r="G409" s="778"/>
      <c r="H409" s="778"/>
    </row>
    <row r="410" spans="7:8" s="16" customFormat="1" x14ac:dyDescent="0.25">
      <c r="G410" s="778"/>
      <c r="H410" s="778"/>
    </row>
    <row r="411" spans="7:8" s="16" customFormat="1" x14ac:dyDescent="0.25">
      <c r="G411" s="778"/>
      <c r="H411" s="778"/>
    </row>
    <row r="412" spans="7:8" s="16" customFormat="1" x14ac:dyDescent="0.25">
      <c r="G412" s="778"/>
      <c r="H412" s="778"/>
    </row>
    <row r="413" spans="7:8" s="16" customFormat="1" x14ac:dyDescent="0.25">
      <c r="G413" s="778"/>
      <c r="H413" s="778"/>
    </row>
    <row r="414" spans="7:8" s="16" customFormat="1" x14ac:dyDescent="0.25">
      <c r="G414" s="778"/>
      <c r="H414" s="778"/>
    </row>
    <row r="415" spans="7:8" s="16" customFormat="1" x14ac:dyDescent="0.25">
      <c r="G415" s="778"/>
      <c r="H415" s="778"/>
    </row>
    <row r="416" spans="7:8" s="16" customFormat="1" x14ac:dyDescent="0.25">
      <c r="G416" s="778"/>
      <c r="H416" s="778"/>
    </row>
    <row r="417" spans="7:8" s="16" customFormat="1" x14ac:dyDescent="0.25">
      <c r="G417" s="778"/>
      <c r="H417" s="778"/>
    </row>
    <row r="418" spans="7:8" s="16" customFormat="1" x14ac:dyDescent="0.25">
      <c r="G418" s="778"/>
      <c r="H418" s="778"/>
    </row>
    <row r="419" spans="7:8" s="16" customFormat="1" x14ac:dyDescent="0.25">
      <c r="G419" s="778"/>
      <c r="H419" s="778"/>
    </row>
    <row r="420" spans="7:8" s="16" customFormat="1" x14ac:dyDescent="0.25">
      <c r="G420" s="778"/>
      <c r="H420" s="778"/>
    </row>
    <row r="421" spans="7:8" s="16" customFormat="1" x14ac:dyDescent="0.25">
      <c r="G421" s="778"/>
      <c r="H421" s="778"/>
    </row>
    <row r="422" spans="7:8" s="16" customFormat="1" x14ac:dyDescent="0.25">
      <c r="G422" s="778"/>
      <c r="H422" s="778"/>
    </row>
    <row r="423" spans="7:8" s="16" customFormat="1" x14ac:dyDescent="0.25">
      <c r="G423" s="778"/>
      <c r="H423" s="778"/>
    </row>
    <row r="424" spans="7:8" s="16" customFormat="1" x14ac:dyDescent="0.25">
      <c r="G424" s="778"/>
      <c r="H424" s="778"/>
    </row>
    <row r="425" spans="7:8" s="16" customFormat="1" x14ac:dyDescent="0.25">
      <c r="G425" s="778"/>
      <c r="H425" s="778"/>
    </row>
    <row r="426" spans="7:8" s="16" customFormat="1" x14ac:dyDescent="0.25">
      <c r="G426" s="778"/>
      <c r="H426" s="778"/>
    </row>
    <row r="427" spans="7:8" s="16" customFormat="1" x14ac:dyDescent="0.25">
      <c r="G427" s="778"/>
      <c r="H427" s="778"/>
    </row>
    <row r="428" spans="7:8" s="16" customFormat="1" x14ac:dyDescent="0.25">
      <c r="G428" s="778"/>
      <c r="H428" s="778"/>
    </row>
    <row r="429" spans="7:8" s="16" customFormat="1" x14ac:dyDescent="0.25">
      <c r="G429" s="778"/>
      <c r="H429" s="778"/>
    </row>
    <row r="430" spans="7:8" s="16" customFormat="1" x14ac:dyDescent="0.25">
      <c r="G430" s="778"/>
      <c r="H430" s="778"/>
    </row>
    <row r="431" spans="7:8" s="16" customFormat="1" x14ac:dyDescent="0.25">
      <c r="G431" s="778"/>
      <c r="H431" s="778"/>
    </row>
    <row r="432" spans="7:8" s="16" customFormat="1" x14ac:dyDescent="0.25">
      <c r="G432" s="778"/>
      <c r="H432" s="778"/>
    </row>
    <row r="433" spans="7:8" s="16" customFormat="1" x14ac:dyDescent="0.25">
      <c r="G433" s="778"/>
      <c r="H433" s="778"/>
    </row>
    <row r="434" spans="7:8" s="16" customFormat="1" x14ac:dyDescent="0.25">
      <c r="G434" s="778"/>
      <c r="H434" s="778"/>
    </row>
    <row r="435" spans="7:8" s="16" customFormat="1" x14ac:dyDescent="0.25">
      <c r="G435" s="778"/>
      <c r="H435" s="778"/>
    </row>
    <row r="436" spans="7:8" s="16" customFormat="1" x14ac:dyDescent="0.25">
      <c r="G436" s="778"/>
      <c r="H436" s="778"/>
    </row>
    <row r="437" spans="7:8" s="16" customFormat="1" x14ac:dyDescent="0.25">
      <c r="G437" s="778"/>
      <c r="H437" s="778"/>
    </row>
    <row r="438" spans="7:8" s="16" customFormat="1" x14ac:dyDescent="0.25">
      <c r="G438" s="778"/>
      <c r="H438" s="778"/>
    </row>
    <row r="439" spans="7:8" s="16" customFormat="1" x14ac:dyDescent="0.25">
      <c r="G439" s="778"/>
      <c r="H439" s="778"/>
    </row>
    <row r="440" spans="7:8" s="16" customFormat="1" x14ac:dyDescent="0.25">
      <c r="G440" s="778"/>
      <c r="H440" s="778"/>
    </row>
    <row r="441" spans="7:8" s="16" customFormat="1" x14ac:dyDescent="0.25">
      <c r="G441" s="778"/>
      <c r="H441" s="778"/>
    </row>
    <row r="442" spans="7:8" s="16" customFormat="1" x14ac:dyDescent="0.25">
      <c r="G442" s="778"/>
      <c r="H442" s="778"/>
    </row>
    <row r="443" spans="7:8" s="16" customFormat="1" x14ac:dyDescent="0.25">
      <c r="G443" s="778"/>
      <c r="H443" s="778"/>
    </row>
    <row r="444" spans="7:8" s="16" customFormat="1" x14ac:dyDescent="0.25">
      <c r="G444" s="778"/>
      <c r="H444" s="778"/>
    </row>
    <row r="445" spans="7:8" s="16" customFormat="1" x14ac:dyDescent="0.25">
      <c r="G445" s="778"/>
      <c r="H445" s="778"/>
    </row>
    <row r="446" spans="7:8" s="16" customFormat="1" x14ac:dyDescent="0.25">
      <c r="G446" s="778"/>
      <c r="H446" s="778"/>
    </row>
    <row r="447" spans="7:8" s="16" customFormat="1" x14ac:dyDescent="0.25">
      <c r="G447" s="778"/>
      <c r="H447" s="778"/>
    </row>
    <row r="448" spans="7:8" s="16" customFormat="1" x14ac:dyDescent="0.25">
      <c r="G448" s="778"/>
      <c r="H448" s="778"/>
    </row>
    <row r="449" spans="7:8" s="16" customFormat="1" x14ac:dyDescent="0.25">
      <c r="G449" s="778"/>
      <c r="H449" s="778"/>
    </row>
    <row r="450" spans="7:8" s="16" customFormat="1" x14ac:dyDescent="0.25">
      <c r="G450" s="778"/>
      <c r="H450" s="778"/>
    </row>
    <row r="451" spans="7:8" s="16" customFormat="1" x14ac:dyDescent="0.25">
      <c r="G451" s="778"/>
      <c r="H451" s="778"/>
    </row>
    <row r="452" spans="7:8" s="16" customFormat="1" x14ac:dyDescent="0.25">
      <c r="G452" s="778"/>
      <c r="H452" s="778"/>
    </row>
    <row r="453" spans="7:8" s="16" customFormat="1" x14ac:dyDescent="0.25">
      <c r="G453" s="778"/>
      <c r="H453" s="778"/>
    </row>
    <row r="454" spans="7:8" s="16" customFormat="1" x14ac:dyDescent="0.25">
      <c r="G454" s="778"/>
      <c r="H454" s="778"/>
    </row>
    <row r="455" spans="7:8" s="16" customFormat="1" x14ac:dyDescent="0.25">
      <c r="G455" s="778"/>
      <c r="H455" s="778"/>
    </row>
    <row r="456" spans="7:8" s="16" customFormat="1" x14ac:dyDescent="0.25">
      <c r="G456" s="778"/>
      <c r="H456" s="778"/>
    </row>
    <row r="457" spans="7:8" s="16" customFormat="1" x14ac:dyDescent="0.25">
      <c r="G457" s="778"/>
      <c r="H457" s="778"/>
    </row>
    <row r="458" spans="7:8" s="16" customFormat="1" x14ac:dyDescent="0.25">
      <c r="G458" s="778"/>
      <c r="H458" s="778"/>
    </row>
    <row r="459" spans="7:8" s="16" customFormat="1" x14ac:dyDescent="0.25">
      <c r="G459" s="778"/>
      <c r="H459" s="778"/>
    </row>
    <row r="460" spans="7:8" s="16" customFormat="1" x14ac:dyDescent="0.25">
      <c r="G460" s="778"/>
      <c r="H460" s="778"/>
    </row>
    <row r="461" spans="7:8" s="16" customFormat="1" x14ac:dyDescent="0.25">
      <c r="G461" s="778"/>
      <c r="H461" s="778"/>
    </row>
    <row r="462" spans="7:8" s="16" customFormat="1" x14ac:dyDescent="0.25">
      <c r="G462" s="778"/>
      <c r="H462" s="778"/>
    </row>
    <row r="463" spans="7:8" s="16" customFormat="1" x14ac:dyDescent="0.25">
      <c r="G463" s="778"/>
      <c r="H463" s="778"/>
    </row>
    <row r="464" spans="7:8" s="16" customFormat="1" x14ac:dyDescent="0.25">
      <c r="G464" s="778"/>
      <c r="H464" s="778"/>
    </row>
    <row r="465" spans="7:8" s="16" customFormat="1" x14ac:dyDescent="0.25">
      <c r="G465" s="778"/>
      <c r="H465" s="778"/>
    </row>
    <row r="466" spans="7:8" s="16" customFormat="1" x14ac:dyDescent="0.25">
      <c r="G466" s="778"/>
      <c r="H466" s="778"/>
    </row>
    <row r="467" spans="7:8" s="16" customFormat="1" x14ac:dyDescent="0.25">
      <c r="G467" s="778"/>
      <c r="H467" s="778"/>
    </row>
    <row r="468" spans="7:8" s="16" customFormat="1" x14ac:dyDescent="0.25">
      <c r="G468" s="778"/>
      <c r="H468" s="778"/>
    </row>
    <row r="469" spans="7:8" s="16" customFormat="1" x14ac:dyDescent="0.25">
      <c r="G469" s="778"/>
      <c r="H469" s="778"/>
    </row>
    <row r="470" spans="7:8" s="16" customFormat="1" x14ac:dyDescent="0.25">
      <c r="G470" s="778"/>
      <c r="H470" s="778"/>
    </row>
    <row r="471" spans="7:8" s="16" customFormat="1" x14ac:dyDescent="0.25">
      <c r="G471" s="778"/>
      <c r="H471" s="778"/>
    </row>
    <row r="472" spans="7:8" s="16" customFormat="1" x14ac:dyDescent="0.25">
      <c r="G472" s="778"/>
      <c r="H472" s="778"/>
    </row>
    <row r="473" spans="7:8" s="16" customFormat="1" x14ac:dyDescent="0.25">
      <c r="G473" s="778"/>
      <c r="H473" s="778"/>
    </row>
    <row r="474" spans="7:8" s="16" customFormat="1" x14ac:dyDescent="0.25">
      <c r="G474" s="778"/>
      <c r="H474" s="778"/>
    </row>
    <row r="475" spans="7:8" s="16" customFormat="1" x14ac:dyDescent="0.25">
      <c r="G475" s="778"/>
      <c r="H475" s="778"/>
    </row>
    <row r="476" spans="7:8" s="16" customFormat="1" x14ac:dyDescent="0.25">
      <c r="G476" s="778"/>
      <c r="H476" s="778"/>
    </row>
    <row r="477" spans="7:8" s="16" customFormat="1" x14ac:dyDescent="0.25">
      <c r="G477" s="778"/>
      <c r="H477" s="778"/>
    </row>
    <row r="478" spans="7:8" s="16" customFormat="1" x14ac:dyDescent="0.25">
      <c r="G478" s="778"/>
      <c r="H478" s="778"/>
    </row>
    <row r="479" spans="7:8" s="16" customFormat="1" x14ac:dyDescent="0.25">
      <c r="G479" s="778"/>
      <c r="H479" s="778"/>
    </row>
    <row r="480" spans="7:8" s="16" customFormat="1" x14ac:dyDescent="0.25">
      <c r="G480" s="778"/>
      <c r="H480" s="778"/>
    </row>
    <row r="481" spans="7:8" s="16" customFormat="1" x14ac:dyDescent="0.25">
      <c r="G481" s="778"/>
      <c r="H481" s="778"/>
    </row>
    <row r="482" spans="7:8" s="16" customFormat="1" x14ac:dyDescent="0.25">
      <c r="G482" s="778"/>
      <c r="H482" s="778"/>
    </row>
    <row r="483" spans="7:8" s="16" customFormat="1" x14ac:dyDescent="0.25">
      <c r="G483" s="778"/>
      <c r="H483" s="778"/>
    </row>
  </sheetData>
  <mergeCells count="49">
    <mergeCell ref="A158:C158"/>
    <mergeCell ref="B126:C126"/>
    <mergeCell ref="A127:H127"/>
    <mergeCell ref="A134:C134"/>
    <mergeCell ref="A135:H135"/>
    <mergeCell ref="A141:C141"/>
    <mergeCell ref="A142:C142"/>
    <mergeCell ref="B144:C144"/>
    <mergeCell ref="A145:H145"/>
    <mergeCell ref="A152:C152"/>
    <mergeCell ref="A156:C156"/>
    <mergeCell ref="A157:C157"/>
    <mergeCell ref="B125:C125"/>
    <mergeCell ref="B45:C45"/>
    <mergeCell ref="A46:H46"/>
    <mergeCell ref="A80:C80"/>
    <mergeCell ref="A81:H81"/>
    <mergeCell ref="B82:C82"/>
    <mergeCell ref="B83:C83"/>
    <mergeCell ref="A84:H84"/>
    <mergeCell ref="A108:C108"/>
    <mergeCell ref="A109:H109"/>
    <mergeCell ref="A123:C123"/>
    <mergeCell ref="A124:H124"/>
    <mergeCell ref="B44:C44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A35:D35"/>
    <mergeCell ref="A43:H43"/>
    <mergeCell ref="B25:D25"/>
    <mergeCell ref="B7:C7"/>
    <mergeCell ref="A1:H1"/>
    <mergeCell ref="A2:H2"/>
    <mergeCell ref="A3:H3"/>
    <mergeCell ref="A4:H4"/>
    <mergeCell ref="A5:H5"/>
    <mergeCell ref="B6:C6"/>
    <mergeCell ref="A19:H19"/>
    <mergeCell ref="A20:H20"/>
    <mergeCell ref="A21:H21"/>
    <mergeCell ref="A22:H22"/>
    <mergeCell ref="B24:D24"/>
  </mergeCells>
  <pageMargins left="0.7" right="0.7" top="1.3" bottom="0.75" header="0.3" footer="0.3"/>
  <pageSetup scale="7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Q4" sqref="Q4:Q5"/>
      <selection pane="topRight" activeCell="Q4" sqref="Q4:Q5"/>
      <selection pane="bottomLeft" activeCell="Q4" sqref="Q4:Q5"/>
      <selection pane="bottomRight" activeCell="C37" sqref="C37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46.5" customHeight="1" thickBot="1" x14ac:dyDescent="0.3">
      <c r="A3" s="2003" t="s">
        <v>370</v>
      </c>
      <c r="B3" s="2004"/>
      <c r="C3" s="2024" t="s">
        <v>470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0</v>
      </c>
      <c r="D7" s="518">
        <f>'EntrySheetDD+SWOTotal+HO'!E9</f>
        <v>0</v>
      </c>
      <c r="E7" s="517">
        <f>'EntrySheetDD+SWOTotal+HO'!F9</f>
        <v>0</v>
      </c>
      <c r="F7" s="517">
        <f>'EntrySheetDD+SWOTotal+HO'!G9</f>
        <v>0</v>
      </c>
      <c r="G7" s="568">
        <f>'EntrySheetDD+SWOTotal+HO'!H9</f>
        <v>0</v>
      </c>
      <c r="H7" s="568">
        <f>'EntrySheetDD+SWOTotal+HO'!I9</f>
        <v>0</v>
      </c>
      <c r="I7" s="568">
        <f>'EntrySheetDD+SWOTotal+HO'!J9</f>
        <v>0</v>
      </c>
      <c r="J7" s="568">
        <f>'EntrySheetDD+SWOTotal+HO'!K9</f>
        <v>0</v>
      </c>
      <c r="K7" s="568">
        <f>'EntrySheetDD+SWOTotal+HO'!L9</f>
        <v>0</v>
      </c>
      <c r="L7" s="568">
        <f>'EntrySheetDD+SWOTotal+HO'!M9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2">
        <v>0</v>
      </c>
      <c r="D8" s="518">
        <f>'EntrySheetDD+SWOTotal+HO'!O9</f>
        <v>0</v>
      </c>
      <c r="E8" s="517">
        <f>'EntrySheetDD+SWOTotal+HO'!P9</f>
        <v>0</v>
      </c>
      <c r="F8" s="517">
        <f>'EntrySheetDD+SWOTotal+HO'!Q9</f>
        <v>0</v>
      </c>
      <c r="G8" s="568">
        <f>'EntrySheetDD+SWOTotal+HO'!R9</f>
        <v>0</v>
      </c>
      <c r="H8" s="568">
        <f>'EntrySheetDD+SWOTotal+HO'!S9</f>
        <v>0</v>
      </c>
      <c r="I8" s="568">
        <f>'EntrySheetDD+SWOTotal+HO'!T9</f>
        <v>0</v>
      </c>
      <c r="J8" s="568">
        <f>'EntrySheetDD+SWOTotal+HO'!U9</f>
        <v>0</v>
      </c>
      <c r="K8" s="568">
        <f>'EntrySheetDD+SWOTotal+HO'!V9</f>
        <v>0</v>
      </c>
      <c r="L8" s="568">
        <f>'EntrySheetDD+SWOTotal+HO'!W9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2">
        <v>0</v>
      </c>
      <c r="D9" s="518">
        <f>'EntrySheetDD+SWOTotal+HO'!Y9</f>
        <v>0</v>
      </c>
      <c r="E9" s="517">
        <f>'EntrySheetDD+SWOTotal+HO'!Z9</f>
        <v>0</v>
      </c>
      <c r="F9" s="517">
        <f>'EntrySheetDD+SWOTotal+HO'!AA9</f>
        <v>0</v>
      </c>
      <c r="G9" s="568">
        <f>'EntrySheetDD+SWOTotal+HO'!AB9</f>
        <v>0</v>
      </c>
      <c r="H9" s="568">
        <f>'EntrySheetDD+SWOTotal+HO'!AC9</f>
        <v>0</v>
      </c>
      <c r="I9" s="568">
        <f>'EntrySheetDD+SWOTotal+HO'!AD9</f>
        <v>0</v>
      </c>
      <c r="J9" s="568">
        <f>'EntrySheetDD+SWOTotal+HO'!AE9</f>
        <v>0</v>
      </c>
      <c r="K9" s="568">
        <f>'EntrySheetDD+SWOTotal+HO'!AF9</f>
        <v>0</v>
      </c>
      <c r="L9" s="568">
        <f>'EntrySheetDD+SWOTotal+HO'!AG9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2">
        <v>0</v>
      </c>
      <c r="D10" s="518">
        <f>'EntrySheetDD+SWOTotal+HO'!AI9</f>
        <v>0</v>
      </c>
      <c r="E10" s="517">
        <f>'EntrySheetDD+SWOTotal+HO'!AJ9</f>
        <v>0</v>
      </c>
      <c r="F10" s="517">
        <f>'EntrySheetDD+SWOTotal+HO'!AK9</f>
        <v>0</v>
      </c>
      <c r="G10" s="568">
        <f>'EntrySheetDD+SWOTotal+HO'!AL9</f>
        <v>0</v>
      </c>
      <c r="H10" s="568">
        <f>'EntrySheetDD+SWOTotal+HO'!AM9</f>
        <v>0</v>
      </c>
      <c r="I10" s="568">
        <f>'EntrySheetDD+SWOTotal+HO'!AN9</f>
        <v>0</v>
      </c>
      <c r="J10" s="568">
        <f>'EntrySheetDD+SWOTotal+HO'!AO9</f>
        <v>0</v>
      </c>
      <c r="K10" s="568">
        <f>'EntrySheetDD+SWOTotal+HO'!AP9</f>
        <v>0</v>
      </c>
      <c r="L10" s="568">
        <f>'EntrySheetDD+SWOTotal+HO'!AQ9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2">
        <v>0</v>
      </c>
      <c r="D11" s="518">
        <f>'EntrySheetDD+SWOTotal+HO'!AS9</f>
        <v>0</v>
      </c>
      <c r="E11" s="517">
        <f>'EntrySheetDD+SWOTotal+HO'!AT9</f>
        <v>0</v>
      </c>
      <c r="F11" s="517">
        <f>'EntrySheetDD+SWOTotal+HO'!AU9</f>
        <v>0</v>
      </c>
      <c r="G11" s="568">
        <f>'EntrySheetDD+SWOTotal+HO'!AV9</f>
        <v>0</v>
      </c>
      <c r="H11" s="568">
        <f>'EntrySheetDD+SWOTotal+HO'!AW9</f>
        <v>0</v>
      </c>
      <c r="I11" s="568">
        <f>'EntrySheetDD+SWOTotal+HO'!AX9</f>
        <v>0</v>
      </c>
      <c r="J11" s="568">
        <f>'EntrySheetDD+SWOTotal+HO'!AY9</f>
        <v>0</v>
      </c>
      <c r="K11" s="568">
        <f>'EntrySheetDD+SWOTotal+HO'!AZ9</f>
        <v>0</v>
      </c>
      <c r="L11" s="568">
        <f>'EntrySheetDD+SWOTotal+HO'!BA9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2">
        <v>0</v>
      </c>
      <c r="D12" s="518">
        <f>'EntrySheetDD+SWOTotal+HO'!BC9</f>
        <v>0</v>
      </c>
      <c r="E12" s="517">
        <f>'EntrySheetDD+SWOTotal+HO'!BD9</f>
        <v>0</v>
      </c>
      <c r="F12" s="517">
        <f>'EntrySheetDD+SWOTotal+HO'!BE9</f>
        <v>0</v>
      </c>
      <c r="G12" s="568">
        <f>'EntrySheetDD+SWOTotal+HO'!BF9</f>
        <v>0</v>
      </c>
      <c r="H12" s="568">
        <f>'EntrySheetDD+SWOTotal+HO'!BG9</f>
        <v>0</v>
      </c>
      <c r="I12" s="568">
        <f>'EntrySheetDD+SWOTotal+HO'!BH9</f>
        <v>0</v>
      </c>
      <c r="J12" s="568">
        <f>'EntrySheetDD+SWOTotal+HO'!BI9</f>
        <v>0</v>
      </c>
      <c r="K12" s="568">
        <f>'EntrySheetDD+SWOTotal+HO'!BJ9</f>
        <v>0</v>
      </c>
      <c r="L12" s="568">
        <f>'EntrySheetDD+SWOTotal+HO'!BK9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2">
        <v>0</v>
      </c>
      <c r="D13" s="518">
        <f>'EntrySheetDD+SWOTotal+HO'!BM9</f>
        <v>0</v>
      </c>
      <c r="E13" s="517">
        <f>'EntrySheetDD+SWOTotal+HO'!BN9</f>
        <v>0</v>
      </c>
      <c r="F13" s="517">
        <f>'EntrySheetDD+SWOTotal+HO'!BO9</f>
        <v>0</v>
      </c>
      <c r="G13" s="568">
        <f>'EntrySheetDD+SWOTotal+HO'!BP9</f>
        <v>0</v>
      </c>
      <c r="H13" s="568">
        <f>'EntrySheetDD+SWOTotal+HO'!BQ9</f>
        <v>0</v>
      </c>
      <c r="I13" s="568">
        <f>'EntrySheetDD+SWOTotal+HO'!BR9</f>
        <v>0</v>
      </c>
      <c r="J13" s="568">
        <f>'EntrySheetDD+SWOTotal+HO'!BS9</f>
        <v>0</v>
      </c>
      <c r="K13" s="568">
        <f>'EntrySheetDD+SWOTotal+HO'!BT9</f>
        <v>0</v>
      </c>
      <c r="L13" s="568">
        <f>'EntrySheetDD+SWOTotal+HO'!BU9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2">
        <v>0</v>
      </c>
      <c r="D14" s="518">
        <f>'EntrySheetDD+SWOTotal+HO'!BW9</f>
        <v>0</v>
      </c>
      <c r="E14" s="517">
        <f>'EntrySheetDD+SWOTotal+HO'!BX9</f>
        <v>0</v>
      </c>
      <c r="F14" s="517">
        <f>'EntrySheetDD+SWOTotal+HO'!BY9</f>
        <v>0</v>
      </c>
      <c r="G14" s="568">
        <f>'EntrySheetDD+SWOTotal+HO'!BZ9</f>
        <v>0</v>
      </c>
      <c r="H14" s="568">
        <f>'EntrySheetDD+SWOTotal+HO'!CA9</f>
        <v>0</v>
      </c>
      <c r="I14" s="568">
        <f>'EntrySheetDD+SWOTotal+HO'!CB9</f>
        <v>0</v>
      </c>
      <c r="J14" s="568">
        <f>'EntrySheetDD+SWOTotal+HO'!CC9</f>
        <v>0</v>
      </c>
      <c r="K14" s="568">
        <f>'EntrySheetDD+SWOTotal+HO'!CD9</f>
        <v>0</v>
      </c>
      <c r="L14" s="568">
        <f>'EntrySheetDD+SWOTotal+HO'!CE9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2">
        <v>0</v>
      </c>
      <c r="D15" s="518">
        <f>'EntrySheetDD+SWOTotal+HO'!CG9</f>
        <v>0</v>
      </c>
      <c r="E15" s="517">
        <f>'EntrySheetDD+SWOTotal+HO'!CH9</f>
        <v>0</v>
      </c>
      <c r="F15" s="517">
        <f>'EntrySheetDD+SWOTotal+HO'!CI9</f>
        <v>0</v>
      </c>
      <c r="G15" s="568">
        <f>'EntrySheetDD+SWOTotal+HO'!CJ9</f>
        <v>0</v>
      </c>
      <c r="H15" s="568">
        <f>'EntrySheetDD+SWOTotal+HO'!CK9</f>
        <v>0</v>
      </c>
      <c r="I15" s="568">
        <f>'EntrySheetDD+SWOTotal+HO'!CL9</f>
        <v>0</v>
      </c>
      <c r="J15" s="568">
        <f>'EntrySheetDD+SWOTotal+HO'!CM9</f>
        <v>0</v>
      </c>
      <c r="K15" s="568">
        <f>'EntrySheetDD+SWOTotal+HO'!CN9</f>
        <v>0</v>
      </c>
      <c r="L15" s="568">
        <f>'EntrySheetDD+SWOTotal+HO'!CO9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2">
        <v>0</v>
      </c>
      <c r="D16" s="518">
        <f>'EntrySheetDD+SWOTotal+HO'!CQ9</f>
        <v>0</v>
      </c>
      <c r="E16" s="517">
        <f>'EntrySheetDD+SWOTotal+HO'!CR9</f>
        <v>0</v>
      </c>
      <c r="F16" s="517">
        <f>'EntrySheetDD+SWOTotal+HO'!CS9</f>
        <v>0</v>
      </c>
      <c r="G16" s="568">
        <f>'EntrySheetDD+SWOTotal+HO'!CT9</f>
        <v>0</v>
      </c>
      <c r="H16" s="568">
        <f>'EntrySheetDD+SWOTotal+HO'!CU9</f>
        <v>0</v>
      </c>
      <c r="I16" s="568">
        <f>'EntrySheetDD+SWOTotal+HO'!CV9</f>
        <v>0</v>
      </c>
      <c r="J16" s="568">
        <f>'EntrySheetDD+SWOTotal+HO'!CW9</f>
        <v>0</v>
      </c>
      <c r="K16" s="568">
        <f>'EntrySheetDD+SWOTotal+HO'!CX9</f>
        <v>0</v>
      </c>
      <c r="L16" s="568">
        <f>'EntrySheetDD+SWOTotal+HO'!CY9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2">
        <v>0</v>
      </c>
      <c r="D17" s="518">
        <f>'EntrySheetDD+SWOTotal+HO'!DA9</f>
        <v>0</v>
      </c>
      <c r="E17" s="517">
        <f>'EntrySheetDD+SWOTotal+HO'!DB9</f>
        <v>0</v>
      </c>
      <c r="F17" s="517">
        <f>'EntrySheetDD+SWOTotal+HO'!DC9</f>
        <v>0</v>
      </c>
      <c r="G17" s="568">
        <f>'EntrySheetDD+SWOTotal+HO'!DD9</f>
        <v>0</v>
      </c>
      <c r="H17" s="568">
        <f>'EntrySheetDD+SWOTotal+HO'!DE9</f>
        <v>0</v>
      </c>
      <c r="I17" s="568">
        <f>'EntrySheetDD+SWOTotal+HO'!DF9</f>
        <v>0</v>
      </c>
      <c r="J17" s="568">
        <f>'EntrySheetDD+SWOTotal+HO'!DG9</f>
        <v>0</v>
      </c>
      <c r="K17" s="568">
        <f>'EntrySheetDD+SWOTotal+HO'!DH9</f>
        <v>0</v>
      </c>
      <c r="L17" s="568">
        <f>'EntrySheetDD+SWOTotal+HO'!DI9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2">
        <v>0</v>
      </c>
      <c r="D18" s="518">
        <f>'EntrySheetDD+SWOTotal+HO'!DK9</f>
        <v>0</v>
      </c>
      <c r="E18" s="517">
        <f>'EntrySheetDD+SWOTotal+HO'!DL9</f>
        <v>0</v>
      </c>
      <c r="F18" s="517">
        <f>'EntrySheetDD+SWOTotal+HO'!DM9</f>
        <v>0</v>
      </c>
      <c r="G18" s="568">
        <f>'EntrySheetDD+SWOTotal+HO'!DN9</f>
        <v>0</v>
      </c>
      <c r="H18" s="568">
        <f>'EntrySheetDD+SWOTotal+HO'!DO9</f>
        <v>0</v>
      </c>
      <c r="I18" s="568">
        <f>'EntrySheetDD+SWOTotal+HO'!DP9</f>
        <v>0</v>
      </c>
      <c r="J18" s="568">
        <f>'EntrySheetDD+SWOTotal+HO'!DQ9</f>
        <v>0</v>
      </c>
      <c r="K18" s="568">
        <f>'EntrySheetDD+SWOTotal+HO'!DR9</f>
        <v>0</v>
      </c>
      <c r="L18" s="568">
        <f>'EntrySheetDD+SWOTotal+HO'!DS9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2">
        <v>0</v>
      </c>
      <c r="D19" s="518">
        <f>'EntrySheetDD+SWOTotal+HO'!DU9</f>
        <v>0</v>
      </c>
      <c r="E19" s="517">
        <f>'EntrySheetDD+SWOTotal+HO'!DV9</f>
        <v>0</v>
      </c>
      <c r="F19" s="517">
        <f>'EntrySheetDD+SWOTotal+HO'!DW9</f>
        <v>0</v>
      </c>
      <c r="G19" s="568">
        <f>'EntrySheetDD+SWOTotal+HO'!DX9</f>
        <v>0</v>
      </c>
      <c r="H19" s="568">
        <f>'EntrySheetDD+SWOTotal+HO'!DY9</f>
        <v>0</v>
      </c>
      <c r="I19" s="568">
        <f>'EntrySheetDD+SWOTotal+HO'!DZ9</f>
        <v>0</v>
      </c>
      <c r="J19" s="568">
        <f>'EntrySheetDD+SWOTotal+HO'!EA9</f>
        <v>0</v>
      </c>
      <c r="K19" s="568">
        <f>'EntrySheetDD+SWOTotal+HO'!EB9</f>
        <v>0</v>
      </c>
      <c r="L19" s="568">
        <f>'EntrySheetDD+SWOTotal+HO'!EC9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2">
        <v>0</v>
      </c>
      <c r="D20" s="518">
        <f>'EntrySheetDD+SWOTotal+HO'!EE9</f>
        <v>0</v>
      </c>
      <c r="E20" s="517">
        <f>'EntrySheetDD+SWOTotal+HO'!EF9</f>
        <v>0</v>
      </c>
      <c r="F20" s="517">
        <f>'EntrySheetDD+SWOTotal+HO'!EG9</f>
        <v>0</v>
      </c>
      <c r="G20" s="568">
        <f>'EntrySheetDD+SWOTotal+HO'!EH9</f>
        <v>0</v>
      </c>
      <c r="H20" s="568">
        <f>'EntrySheetDD+SWOTotal+HO'!EI9</f>
        <v>0</v>
      </c>
      <c r="I20" s="568">
        <f>'EntrySheetDD+SWOTotal+HO'!EJ9</f>
        <v>0</v>
      </c>
      <c r="J20" s="568">
        <f>'EntrySheetDD+SWOTotal+HO'!EK9</f>
        <v>0</v>
      </c>
      <c r="K20" s="568">
        <f>'EntrySheetDD+SWOTotal+HO'!EL9</f>
        <v>0</v>
      </c>
      <c r="L20" s="568">
        <f>'EntrySheetDD+SWOTotal+HO'!EM9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2">
        <v>0</v>
      </c>
      <c r="D21" s="518">
        <f>'EntrySheetDD+SWOTotal+HO'!EO9</f>
        <v>0</v>
      </c>
      <c r="E21" s="517">
        <f>'EntrySheetDD+SWOTotal+HO'!EP9</f>
        <v>0</v>
      </c>
      <c r="F21" s="517">
        <f>'EntrySheetDD+SWOTotal+HO'!EQ9</f>
        <v>0</v>
      </c>
      <c r="G21" s="568">
        <f>'EntrySheetDD+SWOTotal+HO'!ER9</f>
        <v>0</v>
      </c>
      <c r="H21" s="568">
        <f>'EntrySheetDD+SWOTotal+HO'!ES9</f>
        <v>0</v>
      </c>
      <c r="I21" s="568">
        <f>'EntrySheetDD+SWOTotal+HO'!ET9</f>
        <v>0</v>
      </c>
      <c r="J21" s="568">
        <f>'EntrySheetDD+SWOTotal+HO'!EU9</f>
        <v>0</v>
      </c>
      <c r="K21" s="568">
        <f>'EntrySheetDD+SWOTotal+HO'!EV9</f>
        <v>0</v>
      </c>
      <c r="L21" s="568">
        <f>'EntrySheetDD+SWOTotal+HO'!EW9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2">
        <v>0</v>
      </c>
      <c r="D22" s="518">
        <f>'EntrySheetDD+SWOTotal+HO'!EY9</f>
        <v>0</v>
      </c>
      <c r="E22" s="517">
        <f>'EntrySheetDD+SWOTotal+HO'!EZ9</f>
        <v>0</v>
      </c>
      <c r="F22" s="517">
        <f>'EntrySheetDD+SWOTotal+HO'!FA9</f>
        <v>0</v>
      </c>
      <c r="G22" s="568">
        <f>'EntrySheetDD+SWOTotal+HO'!FB9</f>
        <v>0</v>
      </c>
      <c r="H22" s="568">
        <f>'EntrySheetDD+SWOTotal+HO'!FC9</f>
        <v>0</v>
      </c>
      <c r="I22" s="568">
        <f>'EntrySheetDD+SWOTotal+HO'!FD9</f>
        <v>0</v>
      </c>
      <c r="J22" s="568">
        <f>'EntrySheetDD+SWOTotal+HO'!FE9</f>
        <v>0</v>
      </c>
      <c r="K22" s="568">
        <f>'EntrySheetDD+SWOTotal+HO'!FF9</f>
        <v>0</v>
      </c>
      <c r="L22" s="568">
        <f>'EntrySheetDD+SWOTotal+HO'!FG9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2">
        <v>0</v>
      </c>
      <c r="D23" s="518">
        <f>'EntrySheetDD+SWOTotal+HO'!FI9</f>
        <v>0</v>
      </c>
      <c r="E23" s="517">
        <f>'EntrySheetDD+SWOTotal+HO'!FJ9</f>
        <v>0</v>
      </c>
      <c r="F23" s="517">
        <f>'EntrySheetDD+SWOTotal+HO'!FK9</f>
        <v>0</v>
      </c>
      <c r="G23" s="568">
        <f>'EntrySheetDD+SWOTotal+HO'!FL9</f>
        <v>0</v>
      </c>
      <c r="H23" s="568">
        <f>'EntrySheetDD+SWOTotal+HO'!FM9</f>
        <v>0</v>
      </c>
      <c r="I23" s="568">
        <f>'EntrySheetDD+SWOTotal+HO'!FN9</f>
        <v>0</v>
      </c>
      <c r="J23" s="568">
        <f>'EntrySheetDD+SWOTotal+HO'!FO9</f>
        <v>0</v>
      </c>
      <c r="K23" s="568">
        <f>'EntrySheetDD+SWOTotal+HO'!FP9</f>
        <v>0</v>
      </c>
      <c r="L23" s="568">
        <f>'EntrySheetDD+SWOTotal+HO'!FQ9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2">
        <v>0</v>
      </c>
      <c r="D24" s="518">
        <f>'EntrySheetDD+SWOTotal+HO'!FS9</f>
        <v>0</v>
      </c>
      <c r="E24" s="517">
        <f>'EntrySheetDD+SWOTotal+HO'!FT9</f>
        <v>0</v>
      </c>
      <c r="F24" s="517">
        <f>'EntrySheetDD+SWOTotal+HO'!FU9</f>
        <v>0</v>
      </c>
      <c r="G24" s="568">
        <f>'EntrySheetDD+SWOTotal+HO'!FV9</f>
        <v>0</v>
      </c>
      <c r="H24" s="568">
        <f>'EntrySheetDD+SWOTotal+HO'!FW9</f>
        <v>0</v>
      </c>
      <c r="I24" s="568">
        <f>'EntrySheetDD+SWOTotal+HO'!FX9</f>
        <v>0</v>
      </c>
      <c r="J24" s="568">
        <f>'EntrySheetDD+SWOTotal+HO'!FY9</f>
        <v>0</v>
      </c>
      <c r="K24" s="568">
        <f>'EntrySheetDD+SWOTotal+HO'!FZ9</f>
        <v>0</v>
      </c>
      <c r="L24" s="568">
        <f>'EntrySheetDD+SWOTotal+HO'!GA9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2">
        <v>0</v>
      </c>
      <c r="D25" s="518">
        <f>'EntrySheetDD+SWOTotal+HO'!GC9</f>
        <v>0</v>
      </c>
      <c r="E25" s="517">
        <f>'EntrySheetDD+SWOTotal+HO'!GD9</f>
        <v>0</v>
      </c>
      <c r="F25" s="517">
        <f>'EntrySheetDD+SWOTotal+HO'!GE9</f>
        <v>0</v>
      </c>
      <c r="G25" s="568">
        <f>'EntrySheetDD+SWOTotal+HO'!GF9</f>
        <v>0</v>
      </c>
      <c r="H25" s="568">
        <f>'EntrySheetDD+SWOTotal+HO'!GG9</f>
        <v>0</v>
      </c>
      <c r="I25" s="568">
        <f>'EntrySheetDD+SWOTotal+HO'!GH9</f>
        <v>0</v>
      </c>
      <c r="J25" s="568">
        <f>'EntrySheetDD+SWOTotal+HO'!GI9</f>
        <v>0</v>
      </c>
      <c r="K25" s="568">
        <f>'EntrySheetDD+SWOTotal+HO'!GJ9</f>
        <v>0</v>
      </c>
      <c r="L25" s="568">
        <f>'EntrySheetDD+SWOTotal+HO'!GK9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2">
        <v>0</v>
      </c>
      <c r="D26" s="518">
        <f>'EntrySheetDD+SWOTotal+HO'!GM9</f>
        <v>0</v>
      </c>
      <c r="E26" s="517">
        <f>'EntrySheetDD+SWOTotal+HO'!GN9</f>
        <v>0</v>
      </c>
      <c r="F26" s="517">
        <f>'EntrySheetDD+SWOTotal+HO'!GO9</f>
        <v>0</v>
      </c>
      <c r="G26" s="568">
        <f>'EntrySheetDD+SWOTotal+HO'!GP9</f>
        <v>0</v>
      </c>
      <c r="H26" s="568">
        <f>'EntrySheetDD+SWOTotal+HO'!GQ9</f>
        <v>0</v>
      </c>
      <c r="I26" s="568">
        <f>'EntrySheetDD+SWOTotal+HO'!GR9</f>
        <v>0</v>
      </c>
      <c r="J26" s="568">
        <f>'EntrySheetDD+SWOTotal+HO'!GS9</f>
        <v>0</v>
      </c>
      <c r="K26" s="568">
        <f>'EntrySheetDD+SWOTotal+HO'!GT9</f>
        <v>0</v>
      </c>
      <c r="L26" s="568">
        <f>'EntrySheetDD+SWOTotal+HO'!GU9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2">
        <v>0</v>
      </c>
      <c r="D27" s="518">
        <f>'EntrySheetDD+SWOTotal+HO'!GW9</f>
        <v>0</v>
      </c>
      <c r="E27" s="517">
        <f>'EntrySheetDD+SWOTotal+HO'!GX9</f>
        <v>0</v>
      </c>
      <c r="F27" s="517">
        <f>'EntrySheetDD+SWOTotal+HO'!GY9</f>
        <v>0</v>
      </c>
      <c r="G27" s="568">
        <f>'EntrySheetDD+SWOTotal+HO'!GZ9</f>
        <v>0</v>
      </c>
      <c r="H27" s="568">
        <f>'EntrySheetDD+SWOTotal+HO'!HA9</f>
        <v>0</v>
      </c>
      <c r="I27" s="568">
        <f>'EntrySheetDD+SWOTotal+HO'!HB9</f>
        <v>0</v>
      </c>
      <c r="J27" s="568">
        <f>'EntrySheetDD+SWOTotal+HO'!HC9</f>
        <v>0</v>
      </c>
      <c r="K27" s="568">
        <f>'EntrySheetDD+SWOTotal+HO'!HD9</f>
        <v>0</v>
      </c>
      <c r="L27" s="568">
        <f>'EntrySheetDD+SWOTotal+HO'!HE9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2">
        <v>0</v>
      </c>
      <c r="D28" s="518">
        <f>'EntrySheetDD+SWOTotal+HO'!HG9</f>
        <v>0</v>
      </c>
      <c r="E28" s="517">
        <f>'EntrySheetDD+SWOTotal+HO'!HH9</f>
        <v>0</v>
      </c>
      <c r="F28" s="517">
        <f>'EntrySheetDD+SWOTotal+HO'!HI9</f>
        <v>0</v>
      </c>
      <c r="G28" s="568">
        <f>'EntrySheetDD+SWOTotal+HO'!HJ9</f>
        <v>0</v>
      </c>
      <c r="H28" s="568">
        <f>'EntrySheetDD+SWOTotal+HO'!HK9</f>
        <v>0</v>
      </c>
      <c r="I28" s="568">
        <f>'EntrySheetDD+SWOTotal+HO'!HL9</f>
        <v>0</v>
      </c>
      <c r="J28" s="568">
        <f>'EntrySheetDD+SWOTotal+HO'!HM9</f>
        <v>0</v>
      </c>
      <c r="K28" s="568">
        <f>'EntrySheetDD+SWOTotal+HO'!HN9</f>
        <v>0</v>
      </c>
      <c r="L28" s="568">
        <f>'EntrySheetDD+SWOTotal+HO'!HO9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2">
        <v>0</v>
      </c>
      <c r="D29" s="518">
        <f>'EntrySheetDD+SWOTotal+HO'!HQ9</f>
        <v>0</v>
      </c>
      <c r="E29" s="517">
        <f>'EntrySheetDD+SWOTotal+HO'!HR9</f>
        <v>0</v>
      </c>
      <c r="F29" s="517">
        <f>'EntrySheetDD+SWOTotal+HO'!HS9</f>
        <v>0</v>
      </c>
      <c r="G29" s="568">
        <f>'EntrySheetDD+SWOTotal+HO'!HT9</f>
        <v>0</v>
      </c>
      <c r="H29" s="568">
        <f>'EntrySheetDD+SWOTotal+HO'!HU9</f>
        <v>0</v>
      </c>
      <c r="I29" s="568">
        <f>'EntrySheetDD+SWOTotal+HO'!HV9</f>
        <v>0</v>
      </c>
      <c r="J29" s="568">
        <f>'EntrySheetDD+SWOTotal+HO'!HW9</f>
        <v>0</v>
      </c>
      <c r="K29" s="568">
        <f>'EntrySheetDD+SWOTotal+HO'!HX9</f>
        <v>0</v>
      </c>
      <c r="L29" s="568">
        <f>'EntrySheetDD+SWOTotal+HO'!HY9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2">
        <v>0</v>
      </c>
      <c r="D30" s="518">
        <f>'EntrySheetDD+SWOTotal+HO'!IA9</f>
        <v>0</v>
      </c>
      <c r="E30" s="517">
        <f>'EntrySheetDD+SWOTotal+HO'!IB9</f>
        <v>0</v>
      </c>
      <c r="F30" s="517">
        <f>'EntrySheetDD+SWOTotal+HO'!IC9</f>
        <v>0</v>
      </c>
      <c r="G30" s="568">
        <f>'EntrySheetDD+SWOTotal+HO'!ID9</f>
        <v>0</v>
      </c>
      <c r="H30" s="568">
        <f>'EntrySheetDD+SWOTotal+HO'!IE9</f>
        <v>0</v>
      </c>
      <c r="I30" s="568">
        <f>'EntrySheetDD+SWOTotal+HO'!IF9</f>
        <v>0</v>
      </c>
      <c r="J30" s="568">
        <f>'EntrySheetDD+SWOTotal+HO'!IG9</f>
        <v>0</v>
      </c>
      <c r="K30" s="568">
        <f>'EntrySheetDD+SWOTotal+HO'!IH9</f>
        <v>0</v>
      </c>
      <c r="L30" s="568">
        <f>'EntrySheetDD+SWOTotal+HO'!II9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2">
        <v>0</v>
      </c>
      <c r="D31" s="518">
        <f>'EntrySheetDD+SWOTotal+HO'!IK9</f>
        <v>0</v>
      </c>
      <c r="E31" s="517">
        <f>'EntrySheetDD+SWOTotal+HO'!IL9</f>
        <v>0</v>
      </c>
      <c r="F31" s="517">
        <f>'EntrySheetDD+SWOTotal+HO'!IM9</f>
        <v>0</v>
      </c>
      <c r="G31" s="568">
        <f>'EntrySheetDD+SWOTotal+HO'!IN9</f>
        <v>0</v>
      </c>
      <c r="H31" s="568">
        <f>'EntrySheetDD+SWOTotal+HO'!IO9</f>
        <v>0</v>
      </c>
      <c r="I31" s="568">
        <f>'EntrySheetDD+SWOTotal+HO'!IP9</f>
        <v>0</v>
      </c>
      <c r="J31" s="568">
        <f>'EntrySheetDD+SWOTotal+HO'!IQ9</f>
        <v>0</v>
      </c>
      <c r="K31" s="568">
        <f>'EntrySheetDD+SWOTotal+HO'!IR9</f>
        <v>0</v>
      </c>
      <c r="L31" s="568">
        <f>'EntrySheetDD+SWOTotal+HO'!IS9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2">
        <v>0</v>
      </c>
      <c r="D32" s="518">
        <f>'EntrySheetDD+SWOTotal+HO'!IU9</f>
        <v>0</v>
      </c>
      <c r="E32" s="517">
        <f>'EntrySheetDD+SWOTotal+HO'!IV9</f>
        <v>0</v>
      </c>
      <c r="F32" s="517">
        <f>'EntrySheetDD+SWOTotal+HO'!IW9</f>
        <v>0</v>
      </c>
      <c r="G32" s="568">
        <f>'EntrySheetDD+SWOTotal+HO'!IX9</f>
        <v>0</v>
      </c>
      <c r="H32" s="568">
        <f>'EntrySheetDD+SWOTotal+HO'!IY9</f>
        <v>0</v>
      </c>
      <c r="I32" s="568">
        <f>'EntrySheetDD+SWOTotal+HO'!IZ9</f>
        <v>0</v>
      </c>
      <c r="J32" s="568">
        <f>'EntrySheetDD+SWOTotal+HO'!JA9</f>
        <v>0</v>
      </c>
      <c r="K32" s="568">
        <f>'EntrySheetDD+SWOTotal+HO'!JB9</f>
        <v>0</v>
      </c>
      <c r="L32" s="568">
        <f>'EntrySheetDD+SWOTotal+HO'!JC9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2">
        <v>0</v>
      </c>
      <c r="D33" s="518">
        <f>'EntrySheetDD+SWOTotal+HO'!JE9</f>
        <v>0</v>
      </c>
      <c r="E33" s="517">
        <f>'EntrySheetDD+SWOTotal+HO'!JF9</f>
        <v>0</v>
      </c>
      <c r="F33" s="517">
        <f>'EntrySheetDD+SWOTotal+HO'!JG9</f>
        <v>0</v>
      </c>
      <c r="G33" s="568">
        <f>'EntrySheetDD+SWOTotal+HO'!JH9</f>
        <v>0</v>
      </c>
      <c r="H33" s="568">
        <f>'EntrySheetDD+SWOTotal+HO'!JI9</f>
        <v>0</v>
      </c>
      <c r="I33" s="568">
        <f>'EntrySheetDD+SWOTotal+HO'!JJ9</f>
        <v>0</v>
      </c>
      <c r="J33" s="568">
        <f>'EntrySheetDD+SWOTotal+HO'!JK9</f>
        <v>0</v>
      </c>
      <c r="K33" s="568">
        <f>'EntrySheetDD+SWOTotal+HO'!JL9</f>
        <v>0</v>
      </c>
      <c r="L33" s="568">
        <f>'EntrySheetDD+SWOTotal+HO'!JM9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2">
        <v>0</v>
      </c>
      <c r="D34" s="518">
        <f>'EntrySheetDD+SWOTotal+HO'!JO9</f>
        <v>0</v>
      </c>
      <c r="E34" s="517">
        <f>'EntrySheetDD+SWOTotal+HO'!JP9</f>
        <v>0</v>
      </c>
      <c r="F34" s="517">
        <f>'EntrySheetDD+SWOTotal+HO'!JQ9</f>
        <v>0</v>
      </c>
      <c r="G34" s="568">
        <f>'EntrySheetDD+SWOTotal+HO'!JR9</f>
        <v>0</v>
      </c>
      <c r="H34" s="568">
        <f>'EntrySheetDD+SWOTotal+HO'!JS9</f>
        <v>0</v>
      </c>
      <c r="I34" s="568">
        <f>'EntrySheetDD+SWOTotal+HO'!JT9</f>
        <v>0</v>
      </c>
      <c r="J34" s="568">
        <f>'EntrySheetDD+SWOTotal+HO'!JU9</f>
        <v>0</v>
      </c>
      <c r="K34" s="568">
        <f>'EntrySheetDD+SWOTotal+HO'!JV9</f>
        <v>0</v>
      </c>
      <c r="L34" s="568">
        <f>'EntrySheetDD+SWOTotal+HO'!JW9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2">
        <v>0</v>
      </c>
      <c r="D35" s="518">
        <f>'EntrySheetDD+SWOTotal+HO'!JY9</f>
        <v>0</v>
      </c>
      <c r="E35" s="517">
        <f>'EntrySheetDD+SWOTotal+HO'!JZ9</f>
        <v>0</v>
      </c>
      <c r="F35" s="517">
        <f>'EntrySheetDD+SWOTotal+HO'!KA9</f>
        <v>0</v>
      </c>
      <c r="G35" s="568">
        <f>'EntrySheetDD+SWOTotal+HO'!KB9</f>
        <v>0</v>
      </c>
      <c r="H35" s="568">
        <f>'EntrySheetDD+SWOTotal+HO'!KC9</f>
        <v>0</v>
      </c>
      <c r="I35" s="568">
        <f>'EntrySheetDD+SWOTotal+HO'!KD9</f>
        <v>0</v>
      </c>
      <c r="J35" s="568">
        <f>'EntrySheetDD+SWOTotal+HO'!KE9</f>
        <v>0</v>
      </c>
      <c r="K35" s="568">
        <f>'EntrySheetDD+SWOTotal+HO'!KF9</f>
        <v>0</v>
      </c>
      <c r="L35" s="568">
        <f>'EntrySheetDD+SWOTotal+HO'!KG9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2">
        <v>0</v>
      </c>
      <c r="D36" s="518">
        <f>'EntrySheetDD+SWOTotal+HO'!KI9</f>
        <v>0</v>
      </c>
      <c r="E36" s="517">
        <f>'EntrySheetDD+SWOTotal+HO'!KJ9</f>
        <v>0</v>
      </c>
      <c r="F36" s="517">
        <f>'EntrySheetDD+SWOTotal+HO'!KK9</f>
        <v>0</v>
      </c>
      <c r="G36" s="568">
        <f>'EntrySheetDD+SWOTotal+HO'!KL9</f>
        <v>0</v>
      </c>
      <c r="H36" s="568">
        <f>'EntrySheetDD+SWOTotal+HO'!KM9</f>
        <v>0</v>
      </c>
      <c r="I36" s="568">
        <f>'EntrySheetDD+SWOTotal+HO'!KN9</f>
        <v>0</v>
      </c>
      <c r="J36" s="568">
        <f>'EntrySheetDD+SWOTotal+HO'!KO9</f>
        <v>0</v>
      </c>
      <c r="K36" s="568">
        <f>'EntrySheetDD+SWOTotal+HO'!KP9</f>
        <v>0</v>
      </c>
      <c r="L36" s="568">
        <f>'EntrySheetDD+SWOTotal+HO'!KQ9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2">
        <v>0</v>
      </c>
      <c r="D37" s="518">
        <f>'EntrySheetDD+SWOTotal+HO'!KS9</f>
        <v>0</v>
      </c>
      <c r="E37" s="517">
        <f>'EntrySheetDD+SWOTotal+HO'!KT9</f>
        <v>0</v>
      </c>
      <c r="F37" s="517">
        <f>'EntrySheetDD+SWOTotal+HO'!KU9</f>
        <v>0</v>
      </c>
      <c r="G37" s="568">
        <f>'EntrySheetDD+SWOTotal+HO'!KV9</f>
        <v>0</v>
      </c>
      <c r="H37" s="568">
        <f>'EntrySheetDD+SWOTotal+HO'!KW9</f>
        <v>0</v>
      </c>
      <c r="I37" s="568">
        <f>'EntrySheetDD+SWOTotal+HO'!KX9</f>
        <v>0</v>
      </c>
      <c r="J37" s="568">
        <f>'EntrySheetDD+SWOTotal+HO'!KY9</f>
        <v>0</v>
      </c>
      <c r="K37" s="568">
        <f>'EntrySheetDD+SWOTotal+HO'!KZ9</f>
        <v>0</v>
      </c>
      <c r="L37" s="568">
        <f>'EntrySheetDD+SWOTotal+HO'!LA9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2">
        <v>0</v>
      </c>
      <c r="D38" s="518">
        <f>'EntrySheetDD+SWOTotal+HO'!LC9</f>
        <v>0</v>
      </c>
      <c r="E38" s="517">
        <f>'EntrySheetDD+SWOTotal+HO'!LD9</f>
        <v>0</v>
      </c>
      <c r="F38" s="517">
        <f>'EntrySheetDD+SWOTotal+HO'!LE9</f>
        <v>0</v>
      </c>
      <c r="G38" s="568">
        <f>'EntrySheetDD+SWOTotal+HO'!LF9</f>
        <v>0</v>
      </c>
      <c r="H38" s="568">
        <f>'EntrySheetDD+SWOTotal+HO'!LG9</f>
        <v>0</v>
      </c>
      <c r="I38" s="568">
        <f>'EntrySheetDD+SWOTotal+HO'!LH9</f>
        <v>0</v>
      </c>
      <c r="J38" s="568">
        <f>'EntrySheetDD+SWOTotal+HO'!LI9</f>
        <v>0</v>
      </c>
      <c r="K38" s="568">
        <f>'EntrySheetDD+SWOTotal+HO'!LJ9</f>
        <v>0</v>
      </c>
      <c r="L38" s="568">
        <f>'EntrySheetDD+SWOTotal+HO'!LK9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2">
        <v>0</v>
      </c>
      <c r="D39" s="518">
        <f>'EntrySheetDD+SWOTotal+HO'!LM9</f>
        <v>0</v>
      </c>
      <c r="E39" s="517">
        <f>'EntrySheetDD+SWOTotal+HO'!LN9</f>
        <v>0</v>
      </c>
      <c r="F39" s="517">
        <f>'EntrySheetDD+SWOTotal+HO'!LO9</f>
        <v>0</v>
      </c>
      <c r="G39" s="568">
        <f>'EntrySheetDD+SWOTotal+HO'!LP9</f>
        <v>0</v>
      </c>
      <c r="H39" s="568">
        <f>'EntrySheetDD+SWOTotal+HO'!LQ9</f>
        <v>0</v>
      </c>
      <c r="I39" s="568">
        <f>'EntrySheetDD+SWOTotal+HO'!LR9</f>
        <v>0</v>
      </c>
      <c r="J39" s="568">
        <f>'EntrySheetDD+SWOTotal+HO'!LS9</f>
        <v>0</v>
      </c>
      <c r="K39" s="568">
        <f>'EntrySheetDD+SWOTotal+HO'!LT9</f>
        <v>0</v>
      </c>
      <c r="L39" s="568">
        <f>'EntrySheetDD+SWOTotal+HO'!LU9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4</v>
      </c>
      <c r="D41" s="528">
        <f>'EntrySheetDD+SWOTotal+HO'!MQ9</f>
        <v>3.32</v>
      </c>
      <c r="E41" s="513">
        <f>'EntrySheetDD+SWOTotal+HO'!MR9</f>
        <v>0</v>
      </c>
      <c r="F41" s="513">
        <f>'EntrySheetDD+SWOTotal+HO'!MS9</f>
        <v>3.32</v>
      </c>
      <c r="G41" s="570">
        <v>8</v>
      </c>
      <c r="H41" s="570">
        <f>'EntrySheetDD+SWOTotal+HO'!MU9</f>
        <v>0</v>
      </c>
      <c r="I41" s="570">
        <f>'EntrySheetDD+SWOTotal+HO'!MV9</f>
        <v>11</v>
      </c>
      <c r="J41" s="570">
        <f>'EntrySheetDD+SWOTotal+HO'!MW9</f>
        <v>0</v>
      </c>
      <c r="K41" s="570">
        <f>'EntrySheetDD+SWOTotal+HO'!MX9</f>
        <v>11</v>
      </c>
      <c r="L41" s="570">
        <f>'EntrySheetDD+SWOTotal+HO'!MY9</f>
        <v>11</v>
      </c>
      <c r="M41" s="514">
        <f t="shared" si="0"/>
        <v>83</v>
      </c>
      <c r="N41" s="514">
        <f t="shared" si="1"/>
        <v>100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4</v>
      </c>
      <c r="D43" s="516">
        <f t="shared" si="3"/>
        <v>3.32</v>
      </c>
      <c r="E43" s="516">
        <f t="shared" si="3"/>
        <v>0</v>
      </c>
      <c r="F43" s="516">
        <f t="shared" si="3"/>
        <v>3.32</v>
      </c>
      <c r="G43" s="572">
        <f t="shared" si="3"/>
        <v>8</v>
      </c>
      <c r="H43" s="572">
        <f t="shared" si="3"/>
        <v>0</v>
      </c>
      <c r="I43" s="572">
        <f t="shared" si="3"/>
        <v>11</v>
      </c>
      <c r="J43" s="572">
        <f t="shared" si="3"/>
        <v>0</v>
      </c>
      <c r="K43" s="572">
        <f t="shared" si="3"/>
        <v>11</v>
      </c>
      <c r="L43" s="572">
        <f t="shared" si="3"/>
        <v>11</v>
      </c>
      <c r="M43" s="511">
        <f t="shared" si="0"/>
        <v>83</v>
      </c>
      <c r="N43" s="512">
        <f t="shared" si="1"/>
        <v>100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70" zoomScaleSheetLayoutView="70" workbookViewId="0">
      <pane xSplit="2" ySplit="6" topLeftCell="C7" activePane="bottomRight" state="frozen"/>
      <selection activeCell="Q4" sqref="Q4:Q5"/>
      <selection pane="topRight" activeCell="Q4" sqref="Q4:Q5"/>
      <selection pane="bottomLeft" activeCell="Q4" sqref="Q4:Q5"/>
      <selection pane="bottomRight" activeCell="C7" sqref="C7:C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371</v>
      </c>
      <c r="B3" s="2004"/>
      <c r="C3" s="2024" t="s">
        <v>471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25</v>
      </c>
      <c r="D7" s="518">
        <f>'EntrySheetDD+SWOTotal+HO'!E10+'EntrySheetDD+SWOTotal+HO'!E11</f>
        <v>20.68</v>
      </c>
      <c r="E7" s="517">
        <f>'EntrySheetDD+SWOTotal+HO'!F10+'EntrySheetDD+SWOTotal+HO'!F11</f>
        <v>13.68</v>
      </c>
      <c r="F7" s="517">
        <f>'EntrySheetDD+SWOTotal+HO'!G10+'EntrySheetDD+SWOTotal+HO'!G11</f>
        <v>20.68</v>
      </c>
      <c r="G7" s="568">
        <v>1340.9090906652891</v>
      </c>
      <c r="H7" s="568">
        <f>'EntrySheetDD+SWOTotal+HO'!I10+'EntrySheetDD+SWOTotal+HO'!I11</f>
        <v>740</v>
      </c>
      <c r="I7" s="568">
        <f>'EntrySheetDD+SWOTotal+HO'!J10+'EntrySheetDD+SWOTotal+HO'!J11</f>
        <v>1118</v>
      </c>
      <c r="J7" s="568">
        <f>'EntrySheetDD+SWOTotal+HO'!K10+'EntrySheetDD+SWOTotal+HO'!K11</f>
        <v>0</v>
      </c>
      <c r="K7" s="568">
        <f>'EntrySheetDD+SWOTotal+HO'!L10+'EntrySheetDD+SWOTotal+HO'!L11</f>
        <v>1118</v>
      </c>
      <c r="L7" s="568">
        <f>'EntrySheetDD+SWOTotal+HO'!M10+'EntrySheetDD+SWOTotal+HO'!M11</f>
        <v>1118</v>
      </c>
      <c r="M7" s="514">
        <f>F7/C7*100</f>
        <v>82.72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65</v>
      </c>
      <c r="D8" s="505">
        <f>'EntrySheetDD+SWOTotal+HO'!O10+'EntrySheetDD+SWOTotal+HO'!O11</f>
        <v>55.32</v>
      </c>
      <c r="E8" s="505">
        <f>'EntrySheetDD+SWOTotal+HO'!P10+'EntrySheetDD+SWOTotal+HO'!P11</f>
        <v>5.33</v>
      </c>
      <c r="F8" s="505">
        <f>'EntrySheetDD+SWOTotal+HO'!Q10+'EntrySheetDD+SWOTotal+HO'!Q11</f>
        <v>55.32</v>
      </c>
      <c r="G8" s="571">
        <v>3486.3636357297523</v>
      </c>
      <c r="H8" s="571">
        <f>'EntrySheetDD+SWOTotal+HO'!S10+'EntrySheetDD+SWOTotal+HO'!S11</f>
        <v>288</v>
      </c>
      <c r="I8" s="571">
        <f>'EntrySheetDD+SWOTotal+HO'!T10+'EntrySheetDD+SWOTotal+HO'!T11</f>
        <v>2928</v>
      </c>
      <c r="J8" s="571">
        <f>'EntrySheetDD+SWOTotal+HO'!U10+'EntrySheetDD+SWOTotal+HO'!U11</f>
        <v>0</v>
      </c>
      <c r="K8" s="571">
        <f>'EntrySheetDD+SWOTotal+HO'!V10+'EntrySheetDD+SWOTotal+HO'!V11</f>
        <v>2928</v>
      </c>
      <c r="L8" s="571">
        <f>'EntrySheetDD+SWOTotal+HO'!W10+'EntrySheetDD+SWOTotal+HO'!W11</f>
        <v>2928</v>
      </c>
      <c r="M8" s="506">
        <f t="shared" ref="M8:M43" si="0">F8/C8*100</f>
        <v>85.107692307692304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41</v>
      </c>
      <c r="D9" s="505">
        <f>'EntrySheetDD+SWOTotal+HO'!Y10+'EntrySheetDD+SWOTotal+HO'!Y11</f>
        <v>7.92</v>
      </c>
      <c r="E9" s="505">
        <f>'EntrySheetDD+SWOTotal+HO'!Z10+'EntrySheetDD+SWOTotal+HO'!Z11</f>
        <v>0</v>
      </c>
      <c r="F9" s="505">
        <f>'EntrySheetDD+SWOTotal+HO'!AA10+'EntrySheetDD+SWOTotal+HO'!AA11</f>
        <v>7.92</v>
      </c>
      <c r="G9" s="571">
        <v>2199.0909086910742</v>
      </c>
      <c r="H9" s="571">
        <f>'EntrySheetDD+SWOTotal+HO'!AC10+'EntrySheetDD+SWOTotal+HO'!AC11</f>
        <v>0</v>
      </c>
      <c r="I9" s="571">
        <f>'EntrySheetDD+SWOTotal+HO'!AD10+'EntrySheetDD+SWOTotal+HO'!AD11</f>
        <v>428</v>
      </c>
      <c r="J9" s="571">
        <f>'EntrySheetDD+SWOTotal+HO'!AE10+'EntrySheetDD+SWOTotal+HO'!AE11</f>
        <v>0</v>
      </c>
      <c r="K9" s="571">
        <f>'EntrySheetDD+SWOTotal+HO'!AF10+'EntrySheetDD+SWOTotal+HO'!AF11</f>
        <v>428</v>
      </c>
      <c r="L9" s="571">
        <f>'EntrySheetDD+SWOTotal+HO'!AG10+'EntrySheetDD+SWOTotal+HO'!AG11</f>
        <v>428</v>
      </c>
      <c r="M9" s="506">
        <f t="shared" si="0"/>
        <v>19.317073170731707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35</v>
      </c>
      <c r="D10" s="505">
        <f>'EntrySheetDD+SWOTotal+HO'!AI10+'EntrySheetDD+SWOTotal+HO'!AI11</f>
        <v>31.2</v>
      </c>
      <c r="E10" s="505">
        <f>'EntrySheetDD+SWOTotal+HO'!AJ10+'EntrySheetDD+SWOTotal+HO'!AJ11</f>
        <v>15.22</v>
      </c>
      <c r="F10" s="505">
        <f>'EntrySheetDD+SWOTotal+HO'!AK10+'EntrySheetDD+SWOTotal+HO'!AK11</f>
        <v>31.2</v>
      </c>
      <c r="G10" s="571">
        <v>1877.272726931405</v>
      </c>
      <c r="H10" s="571">
        <f>'EntrySheetDD+SWOTotal+HO'!AM10+'EntrySheetDD+SWOTotal+HO'!AM11</f>
        <v>833</v>
      </c>
      <c r="I10" s="571">
        <f>'EntrySheetDD+SWOTotal+HO'!AN10+'EntrySheetDD+SWOTotal+HO'!AN11</f>
        <v>1699</v>
      </c>
      <c r="J10" s="571">
        <f>'EntrySheetDD+SWOTotal+HO'!AO10+'EntrySheetDD+SWOTotal+HO'!AO11</f>
        <v>267</v>
      </c>
      <c r="K10" s="571">
        <f>'EntrySheetDD+SWOTotal+HO'!AP10+'EntrySheetDD+SWOTotal+HO'!AP11</f>
        <v>1699</v>
      </c>
      <c r="L10" s="571">
        <f>'EntrySheetDD+SWOTotal+HO'!AQ10+'EntrySheetDD+SWOTotal+HO'!AQ11</f>
        <v>1699</v>
      </c>
      <c r="M10" s="506">
        <f t="shared" si="0"/>
        <v>89.142857142857139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20</v>
      </c>
      <c r="D11" s="507">
        <f>'EntrySheetDD+SWOTotal+HO'!AS10+'EntrySheetDD+SWOTotal+HO'!AS11</f>
        <v>11.6</v>
      </c>
      <c r="E11" s="507">
        <f>'EntrySheetDD+SWOTotal+HO'!AT10+'EntrySheetDD+SWOTotal+HO'!AT11</f>
        <v>2.83</v>
      </c>
      <c r="F11" s="507">
        <f>'EntrySheetDD+SWOTotal+HO'!AU10+'EntrySheetDD+SWOTotal+HO'!AU11</f>
        <v>11.6</v>
      </c>
      <c r="G11" s="580">
        <v>1072.7272725322314</v>
      </c>
      <c r="H11" s="580">
        <f>'EntrySheetDD+SWOTotal+HO'!AW10+'EntrySheetDD+SWOTotal+HO'!AW11</f>
        <v>153</v>
      </c>
      <c r="I11" s="580">
        <f>'EntrySheetDD+SWOTotal+HO'!AX10+'EntrySheetDD+SWOTotal+HO'!AX11</f>
        <v>627</v>
      </c>
      <c r="J11" s="580">
        <f>'EntrySheetDD+SWOTotal+HO'!AY10+'EntrySheetDD+SWOTotal+HO'!AY11</f>
        <v>0</v>
      </c>
      <c r="K11" s="580">
        <f>'EntrySheetDD+SWOTotal+HO'!AZ10+'EntrySheetDD+SWOTotal+HO'!AZ11</f>
        <v>627</v>
      </c>
      <c r="L11" s="580">
        <f>'EntrySheetDD+SWOTotal+HO'!BA10+'EntrySheetDD+SWOTotal+HO'!BA11</f>
        <v>627</v>
      </c>
      <c r="M11" s="506">
        <f t="shared" si="0"/>
        <v>57.999999999999993</v>
      </c>
      <c r="N11" s="506">
        <f t="shared" si="1"/>
        <v>100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16</v>
      </c>
      <c r="D12" s="507">
        <f>'EntrySheetDD+SWOTotal+HO'!BC10+'EntrySheetDD+SWOTotal+HO'!BC11</f>
        <v>13.32</v>
      </c>
      <c r="E12" s="507">
        <f>'EntrySheetDD+SWOTotal+HO'!BD10+'EntrySheetDD+SWOTotal+HO'!BD11</f>
        <v>0.18</v>
      </c>
      <c r="F12" s="507">
        <f>'EntrySheetDD+SWOTotal+HO'!BE10+'EntrySheetDD+SWOTotal+HO'!BE11</f>
        <v>13.32</v>
      </c>
      <c r="G12" s="580">
        <v>858.18181802578522</v>
      </c>
      <c r="H12" s="580">
        <f>'EntrySheetDD+SWOTotal+HO'!BG10+'EntrySheetDD+SWOTotal+HO'!BG11</f>
        <v>9</v>
      </c>
      <c r="I12" s="580">
        <f>'EntrySheetDD+SWOTotal+HO'!BH10+'EntrySheetDD+SWOTotal+HO'!BH11</f>
        <v>720</v>
      </c>
      <c r="J12" s="580">
        <f>'EntrySheetDD+SWOTotal+HO'!BI10+'EntrySheetDD+SWOTotal+HO'!BI11</f>
        <v>0</v>
      </c>
      <c r="K12" s="580">
        <f>'EntrySheetDD+SWOTotal+HO'!BJ10+'EntrySheetDD+SWOTotal+HO'!BJ11</f>
        <v>720</v>
      </c>
      <c r="L12" s="580">
        <f>'EntrySheetDD+SWOTotal+HO'!BK10+'EntrySheetDD+SWOTotal+HO'!BK11</f>
        <v>680</v>
      </c>
      <c r="M12" s="506">
        <f t="shared" si="0"/>
        <v>83.25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32</v>
      </c>
      <c r="D13" s="505">
        <f>'EntrySheetDD+SWOTotal+HO'!BM10+'EntrySheetDD+SWOTotal+HO'!BM11</f>
        <v>23.74</v>
      </c>
      <c r="E13" s="505">
        <f>'EntrySheetDD+SWOTotal+HO'!BN10+'EntrySheetDD+SWOTotal+HO'!BN11</f>
        <v>0.08</v>
      </c>
      <c r="F13" s="505">
        <f>'EntrySheetDD+SWOTotal+HO'!BO10+'EntrySheetDD+SWOTotal+HO'!BO11</f>
        <v>23.74</v>
      </c>
      <c r="G13" s="571">
        <v>1716.3636360515704</v>
      </c>
      <c r="H13" s="571">
        <f>'EntrySheetDD+SWOTotal+HO'!BQ10+'EntrySheetDD+SWOTotal+HO'!BQ11</f>
        <v>4</v>
      </c>
      <c r="I13" s="571">
        <f>'EntrySheetDD+SWOTotal+HO'!BR10+'EntrySheetDD+SWOTotal+HO'!BR11</f>
        <v>1283</v>
      </c>
      <c r="J13" s="571">
        <f>'EntrySheetDD+SWOTotal+HO'!BS10+'EntrySheetDD+SWOTotal+HO'!BS11</f>
        <v>0</v>
      </c>
      <c r="K13" s="571">
        <f>'EntrySheetDD+SWOTotal+HO'!BT10+'EntrySheetDD+SWOTotal+HO'!BT11</f>
        <v>1283</v>
      </c>
      <c r="L13" s="571">
        <f>'EntrySheetDD+SWOTotal+HO'!BU10+'EntrySheetDD+SWOTotal+HO'!BU11</f>
        <v>1283</v>
      </c>
      <c r="M13" s="506">
        <f t="shared" si="0"/>
        <v>74.1875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35</v>
      </c>
      <c r="D14" s="505">
        <f>'EntrySheetDD+SWOTotal+HO'!BW10+'EntrySheetDD+SWOTotal+HO'!BW11</f>
        <v>30.5</v>
      </c>
      <c r="E14" s="505">
        <f>'EntrySheetDD+SWOTotal+HO'!BX10+'EntrySheetDD+SWOTotal+HO'!BX11</f>
        <v>5.59</v>
      </c>
      <c r="F14" s="505">
        <f>'EntrySheetDD+SWOTotal+HO'!BY10+'EntrySheetDD+SWOTotal+HO'!BY11</f>
        <v>30.5</v>
      </c>
      <c r="G14" s="571">
        <v>1877.272726931405</v>
      </c>
      <c r="H14" s="571">
        <f>'EntrySheetDD+SWOTotal+HO'!CA10+'EntrySheetDD+SWOTotal+HO'!CA11</f>
        <v>309</v>
      </c>
      <c r="I14" s="571">
        <f>'EntrySheetDD+SWOTotal+HO'!CB10+'EntrySheetDD+SWOTotal+HO'!CB11</f>
        <v>1738</v>
      </c>
      <c r="J14" s="571">
        <f>'EntrySheetDD+SWOTotal+HO'!CC10+'EntrySheetDD+SWOTotal+HO'!CC11</f>
        <v>0</v>
      </c>
      <c r="K14" s="571">
        <f>'EntrySheetDD+SWOTotal+HO'!CD10+'EntrySheetDD+SWOTotal+HO'!CD11</f>
        <v>1738</v>
      </c>
      <c r="L14" s="571">
        <f>'EntrySheetDD+SWOTotal+HO'!CE10+'EntrySheetDD+SWOTotal+HO'!CE11</f>
        <v>1738</v>
      </c>
      <c r="M14" s="506">
        <f t="shared" si="0"/>
        <v>87.142857142857139</v>
      </c>
      <c r="N14" s="506">
        <f t="shared" si="1"/>
        <v>100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75</v>
      </c>
      <c r="D15" s="505">
        <f>'EntrySheetDD+SWOTotal+HO'!CG10+'EntrySheetDD+SWOTotal+HO'!CG11</f>
        <v>140</v>
      </c>
      <c r="E15" s="505">
        <f>'EntrySheetDD+SWOTotal+HO'!CH10+'EntrySheetDD+SWOTotal+HO'!CH11</f>
        <v>80.38</v>
      </c>
      <c r="F15" s="505">
        <f>'EntrySheetDD+SWOTotal+HO'!CI10+'EntrySheetDD+SWOTotal+HO'!CI11</f>
        <v>130.37</v>
      </c>
      <c r="G15" s="571">
        <v>4022.7272719958678</v>
      </c>
      <c r="H15" s="571">
        <f>'EntrySheetDD+SWOTotal+HO'!CK10+'EntrySheetDD+SWOTotal+HO'!CK11</f>
        <v>4345</v>
      </c>
      <c r="I15" s="571">
        <f>'EntrySheetDD+SWOTotal+HO'!CL10+'EntrySheetDD+SWOTotal+HO'!CL11</f>
        <v>7047</v>
      </c>
      <c r="J15" s="571">
        <f>'EntrySheetDD+SWOTotal+HO'!CM10+'EntrySheetDD+SWOTotal+HO'!CM11</f>
        <v>0</v>
      </c>
      <c r="K15" s="571">
        <f>'EntrySheetDD+SWOTotal+HO'!CN10+'EntrySheetDD+SWOTotal+HO'!CN11</f>
        <v>7047</v>
      </c>
      <c r="L15" s="571">
        <f>'EntrySheetDD+SWOTotal+HO'!CO10+'EntrySheetDD+SWOTotal+HO'!CO11</f>
        <v>6695</v>
      </c>
      <c r="M15" s="506">
        <f t="shared" si="0"/>
        <v>173.82666666666665</v>
      </c>
      <c r="N15" s="506">
        <f t="shared" si="1"/>
        <v>93.121428571428581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55</v>
      </c>
      <c r="D16" s="505">
        <f>'EntrySheetDD+SWOTotal+HO'!CQ10+'EntrySheetDD+SWOTotal+HO'!CQ11</f>
        <v>42</v>
      </c>
      <c r="E16" s="505">
        <f>'EntrySheetDD+SWOTotal+HO'!CR10+'EntrySheetDD+SWOTotal+HO'!CR11</f>
        <v>7.01</v>
      </c>
      <c r="F16" s="505">
        <f>'EntrySheetDD+SWOTotal+HO'!CS10+'EntrySheetDD+SWOTotal+HO'!CS11</f>
        <v>42</v>
      </c>
      <c r="G16" s="571">
        <v>2949.999999463636</v>
      </c>
      <c r="H16" s="571">
        <f>'EntrySheetDD+SWOTotal+HO'!CU10+'EntrySheetDD+SWOTotal+HO'!CU11</f>
        <v>379</v>
      </c>
      <c r="I16" s="571">
        <f>'EntrySheetDD+SWOTotal+HO'!CV10+'EntrySheetDD+SWOTotal+HO'!CV11</f>
        <v>2270</v>
      </c>
      <c r="J16" s="571">
        <f>'EntrySheetDD+SWOTotal+HO'!CW10+'EntrySheetDD+SWOTotal+HO'!CW11</f>
        <v>0</v>
      </c>
      <c r="K16" s="571">
        <f>'EntrySheetDD+SWOTotal+HO'!CX10+'EntrySheetDD+SWOTotal+HO'!CX11</f>
        <v>2270</v>
      </c>
      <c r="L16" s="571">
        <f>'EntrySheetDD+SWOTotal+HO'!CY10+'EntrySheetDD+SWOTotal+HO'!CY11</f>
        <v>2270</v>
      </c>
      <c r="M16" s="506">
        <f t="shared" si="0"/>
        <v>76.363636363636374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60</v>
      </c>
      <c r="D17" s="505">
        <f>'EntrySheetDD+SWOTotal+HO'!DA10+'EntrySheetDD+SWOTotal+HO'!DA11</f>
        <v>60</v>
      </c>
      <c r="E17" s="505">
        <f>'EntrySheetDD+SWOTotal+HO'!DB10+'EntrySheetDD+SWOTotal+HO'!DB11</f>
        <v>0.96</v>
      </c>
      <c r="F17" s="505">
        <f>'EntrySheetDD+SWOTotal+HO'!DC10+'EntrySheetDD+SWOTotal+HO'!DC11</f>
        <v>53.48</v>
      </c>
      <c r="G17" s="571">
        <v>3218.1818175966941</v>
      </c>
      <c r="H17" s="571">
        <f>'EntrySheetDD+SWOTotal+HO'!DE10+'EntrySheetDD+SWOTotal+HO'!DE11</f>
        <v>4</v>
      </c>
      <c r="I17" s="571">
        <f>'EntrySheetDD+SWOTotal+HO'!DF10+'EntrySheetDD+SWOTotal+HO'!DF11</f>
        <v>2837</v>
      </c>
      <c r="J17" s="571">
        <f>'EntrySheetDD+SWOTotal+HO'!DG10+'EntrySheetDD+SWOTotal+HO'!DG11</f>
        <v>0</v>
      </c>
      <c r="K17" s="571">
        <f>'EntrySheetDD+SWOTotal+HO'!DH10+'EntrySheetDD+SWOTotal+HO'!DH11</f>
        <v>3918</v>
      </c>
      <c r="L17" s="571">
        <f>'EntrySheetDD+SWOTotal+HO'!DI10+'EntrySheetDD+SWOTotal+HO'!DI11</f>
        <v>3918</v>
      </c>
      <c r="M17" s="506">
        <f t="shared" si="0"/>
        <v>89.133333333333326</v>
      </c>
      <c r="N17" s="506">
        <f t="shared" si="1"/>
        <v>89.133333333333326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10</v>
      </c>
      <c r="D18" s="505">
        <f>'EntrySheetDD+SWOTotal+HO'!DK10+'EntrySheetDD+SWOTotal+HO'!DK11</f>
        <v>11.05</v>
      </c>
      <c r="E18" s="505">
        <f>'EntrySheetDD+SWOTotal+HO'!DL10+'EntrySheetDD+SWOTotal+HO'!DL11</f>
        <v>3.05</v>
      </c>
      <c r="F18" s="505">
        <f>'EntrySheetDD+SWOTotal+HO'!DM10+'EntrySheetDD+SWOTotal+HO'!DM11</f>
        <v>11.05</v>
      </c>
      <c r="G18" s="571">
        <v>536.36363626611569</v>
      </c>
      <c r="H18" s="571">
        <f>'EntrySheetDD+SWOTotal+HO'!DO10+'EntrySheetDD+SWOTotal+HO'!DO11</f>
        <v>1</v>
      </c>
      <c r="I18" s="571">
        <f>'EntrySheetDD+SWOTotal+HO'!DP10+'EntrySheetDD+SWOTotal+HO'!DP11</f>
        <v>432</v>
      </c>
      <c r="J18" s="571">
        <f>'EntrySheetDD+SWOTotal+HO'!DQ10+'EntrySheetDD+SWOTotal+HO'!DQ11</f>
        <v>0</v>
      </c>
      <c r="K18" s="571">
        <f>'EntrySheetDD+SWOTotal+HO'!DR10+'EntrySheetDD+SWOTotal+HO'!DR11</f>
        <v>432</v>
      </c>
      <c r="L18" s="571">
        <f>'EntrySheetDD+SWOTotal+HO'!DS10+'EntrySheetDD+SWOTotal+HO'!DS11</f>
        <v>432</v>
      </c>
      <c r="M18" s="506">
        <f t="shared" si="0"/>
        <v>110.5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30</v>
      </c>
      <c r="D19" s="505">
        <f>'EntrySheetDD+SWOTotal+HO'!DU10+'EntrySheetDD+SWOTotal+HO'!DU11</f>
        <v>32.99</v>
      </c>
      <c r="E19" s="505">
        <f>'EntrySheetDD+SWOTotal+HO'!DV10+'EntrySheetDD+SWOTotal+HO'!DV11</f>
        <v>26.89</v>
      </c>
      <c r="F19" s="505">
        <f>'EntrySheetDD+SWOTotal+HO'!DW10+'EntrySheetDD+SWOTotal+HO'!DW11</f>
        <v>32.99</v>
      </c>
      <c r="G19" s="571">
        <v>1609.0909087983471</v>
      </c>
      <c r="H19" s="571">
        <f>'EntrySheetDD+SWOTotal+HO'!DY10+'EntrySheetDD+SWOTotal+HO'!DY11</f>
        <v>1215</v>
      </c>
      <c r="I19" s="571">
        <f>'EntrySheetDD+SWOTotal+HO'!DZ10+'EntrySheetDD+SWOTotal+HO'!DZ11</f>
        <v>1534</v>
      </c>
      <c r="J19" s="571">
        <f>'EntrySheetDD+SWOTotal+HO'!EA10+'EntrySheetDD+SWOTotal+HO'!EA11</f>
        <v>0</v>
      </c>
      <c r="K19" s="571">
        <f>'EntrySheetDD+SWOTotal+HO'!EB10+'EntrySheetDD+SWOTotal+HO'!EB11</f>
        <v>1534</v>
      </c>
      <c r="L19" s="571">
        <f>'EntrySheetDD+SWOTotal+HO'!EC10+'EntrySheetDD+SWOTotal+HO'!EC11</f>
        <v>1534</v>
      </c>
      <c r="M19" s="506">
        <f t="shared" si="0"/>
        <v>109.96666666666668</v>
      </c>
      <c r="N19" s="506">
        <f t="shared" si="1"/>
        <v>100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90</v>
      </c>
      <c r="D20" s="505">
        <f>'EntrySheetDD+SWOTotal+HO'!EE10+'EntrySheetDD+SWOTotal+HO'!EE11</f>
        <v>82.26</v>
      </c>
      <c r="E20" s="505">
        <f>'EntrySheetDD+SWOTotal+HO'!EF10+'EntrySheetDD+SWOTotal+HO'!EF11</f>
        <v>45.25</v>
      </c>
      <c r="F20" s="505">
        <f>'EntrySheetDD+SWOTotal+HO'!EG10+'EntrySheetDD+SWOTotal+HO'!EG11</f>
        <v>82.25</v>
      </c>
      <c r="G20" s="571">
        <v>4827.272726395041</v>
      </c>
      <c r="H20" s="571">
        <f>'EntrySheetDD+SWOTotal+HO'!EI10+'EntrySheetDD+SWOTotal+HO'!EI11</f>
        <v>2446</v>
      </c>
      <c r="I20" s="571">
        <f>'EntrySheetDD+SWOTotal+HO'!EJ10+'EntrySheetDD+SWOTotal+HO'!EJ11</f>
        <v>4446</v>
      </c>
      <c r="J20" s="571">
        <f>'EntrySheetDD+SWOTotal+HO'!EK10+'EntrySheetDD+SWOTotal+HO'!EK11</f>
        <v>0</v>
      </c>
      <c r="K20" s="571">
        <f>'EntrySheetDD+SWOTotal+HO'!EL10+'EntrySheetDD+SWOTotal+HO'!EL11</f>
        <v>4446</v>
      </c>
      <c r="L20" s="571">
        <f>'EntrySheetDD+SWOTotal+HO'!EM10+'EntrySheetDD+SWOTotal+HO'!EM11</f>
        <v>4446</v>
      </c>
      <c r="M20" s="506">
        <f t="shared" si="0"/>
        <v>91.388888888888886</v>
      </c>
      <c r="N20" s="506">
        <f t="shared" si="1"/>
        <v>99.987843423292006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22</v>
      </c>
      <c r="D21" s="505">
        <f>'EntrySheetDD+SWOTotal+HO'!EO10+'EntrySheetDD+SWOTotal+HO'!EO11</f>
        <v>19.04</v>
      </c>
      <c r="E21" s="505">
        <f>'EntrySheetDD+SWOTotal+HO'!EP10+'EntrySheetDD+SWOTotal+HO'!EP11</f>
        <v>9.9</v>
      </c>
      <c r="F21" s="505">
        <f>'EntrySheetDD+SWOTotal+HO'!EQ10+'EntrySheetDD+SWOTotal+HO'!EQ11</f>
        <v>19.04</v>
      </c>
      <c r="G21" s="571">
        <v>1179.9999997854545</v>
      </c>
      <c r="H21" s="571">
        <f>'EntrySheetDD+SWOTotal+HO'!ES10+'EntrySheetDD+SWOTotal+HO'!ES11</f>
        <v>0</v>
      </c>
      <c r="I21" s="571">
        <f>'EntrySheetDD+SWOTotal+HO'!ET10+'EntrySheetDD+SWOTotal+HO'!ET11</f>
        <v>535</v>
      </c>
      <c r="J21" s="571">
        <f>'EntrySheetDD+SWOTotal+HO'!EU10+'EntrySheetDD+SWOTotal+HO'!EU11</f>
        <v>0</v>
      </c>
      <c r="K21" s="571">
        <f>'EntrySheetDD+SWOTotal+HO'!EV10+'EntrySheetDD+SWOTotal+HO'!EV11</f>
        <v>535</v>
      </c>
      <c r="L21" s="571">
        <f>'EntrySheetDD+SWOTotal+HO'!EW10+'EntrySheetDD+SWOTotal+HO'!EW11</f>
        <v>535</v>
      </c>
      <c r="M21" s="506">
        <f t="shared" si="0"/>
        <v>86.545454545454533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0.5</v>
      </c>
      <c r="D22" s="505">
        <f>'EntrySheetDD+SWOTotal+HO'!EY10+'EntrySheetDD+SWOTotal+HO'!EY11</f>
        <v>0</v>
      </c>
      <c r="E22" s="505">
        <f>'EntrySheetDD+SWOTotal+HO'!EZ10+'EntrySheetDD+SWOTotal+HO'!EZ11</f>
        <v>0</v>
      </c>
      <c r="F22" s="505">
        <f>'EntrySheetDD+SWOTotal+HO'!FA10+'EntrySheetDD+SWOTotal+HO'!FA11</f>
        <v>0</v>
      </c>
      <c r="G22" s="571">
        <v>26.818181813305788</v>
      </c>
      <c r="H22" s="571">
        <f>'EntrySheetDD+SWOTotal+HO'!FC10+'EntrySheetDD+SWOTotal+HO'!FC11</f>
        <v>0</v>
      </c>
      <c r="I22" s="571">
        <f>'EntrySheetDD+SWOTotal+HO'!FD10+'EntrySheetDD+SWOTotal+HO'!FD11</f>
        <v>0</v>
      </c>
      <c r="J22" s="571">
        <f>'EntrySheetDD+SWOTotal+HO'!FE10+'EntrySheetDD+SWOTotal+HO'!FE11</f>
        <v>0</v>
      </c>
      <c r="K22" s="571">
        <f>'EntrySheetDD+SWOTotal+HO'!FF10+'EntrySheetDD+SWOTotal+HO'!FF11</f>
        <v>0</v>
      </c>
      <c r="L22" s="571">
        <f>'EntrySheetDD+SWOTotal+HO'!FG10+'EntrySheetDD+SWOTotal+HO'!FG11</f>
        <v>0</v>
      </c>
      <c r="M22" s="506">
        <f t="shared" si="0"/>
        <v>0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0.5</v>
      </c>
      <c r="D23" s="505">
        <f>'EntrySheetDD+SWOTotal+HO'!FI10+'EntrySheetDD+SWOTotal+HO'!FI11</f>
        <v>0.21</v>
      </c>
      <c r="E23" s="505">
        <f>'EntrySheetDD+SWOTotal+HO'!FJ10+'EntrySheetDD+SWOTotal+HO'!FJ11</f>
        <v>0.21</v>
      </c>
      <c r="F23" s="505">
        <f>'EntrySheetDD+SWOTotal+HO'!FK10+'EntrySheetDD+SWOTotal+HO'!FK11</f>
        <v>0.21</v>
      </c>
      <c r="G23" s="571">
        <v>26.818181813305788</v>
      </c>
      <c r="H23" s="571">
        <f>'EntrySheetDD+SWOTotal+HO'!FM10+'EntrySheetDD+SWOTotal+HO'!FM11</f>
        <v>11</v>
      </c>
      <c r="I23" s="571">
        <f>'EntrySheetDD+SWOTotal+HO'!FN10+'EntrySheetDD+SWOTotal+HO'!FN11</f>
        <v>11</v>
      </c>
      <c r="J23" s="571">
        <f>'EntrySheetDD+SWOTotal+HO'!FO10+'EntrySheetDD+SWOTotal+HO'!FO11</f>
        <v>0</v>
      </c>
      <c r="K23" s="571">
        <f>'EntrySheetDD+SWOTotal+HO'!FP10+'EntrySheetDD+SWOTotal+HO'!FP11</f>
        <v>11</v>
      </c>
      <c r="L23" s="571">
        <f>'EntrySheetDD+SWOTotal+HO'!FQ10+'EntrySheetDD+SWOTotal+HO'!FQ11</f>
        <v>11</v>
      </c>
      <c r="M23" s="506">
        <f t="shared" si="0"/>
        <v>42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0.5</v>
      </c>
      <c r="D24" s="505">
        <f>'EntrySheetDD+SWOTotal+HO'!FS10+'EntrySheetDD+SWOTotal+HO'!FS11</f>
        <v>0</v>
      </c>
      <c r="E24" s="505">
        <f>'EntrySheetDD+SWOTotal+HO'!FT10+'EntrySheetDD+SWOTotal+HO'!FT11</f>
        <v>0</v>
      </c>
      <c r="F24" s="505">
        <f>'EntrySheetDD+SWOTotal+HO'!FU10+'EntrySheetDD+SWOTotal+HO'!FU11</f>
        <v>0</v>
      </c>
      <c r="G24" s="571">
        <v>26.818181813305788</v>
      </c>
      <c r="H24" s="571">
        <f>'EntrySheetDD+SWOTotal+HO'!FW10+'EntrySheetDD+SWOTotal+HO'!FW11</f>
        <v>0</v>
      </c>
      <c r="I24" s="571">
        <f>'EntrySheetDD+SWOTotal+HO'!FX10+'EntrySheetDD+SWOTotal+HO'!FX11</f>
        <v>0</v>
      </c>
      <c r="J24" s="571">
        <f>'EntrySheetDD+SWOTotal+HO'!FY10+'EntrySheetDD+SWOTotal+HO'!FY11</f>
        <v>0</v>
      </c>
      <c r="K24" s="571">
        <f>'EntrySheetDD+SWOTotal+HO'!FZ10+'EntrySheetDD+SWOTotal+HO'!FZ11</f>
        <v>0</v>
      </c>
      <c r="L24" s="571">
        <f>'EntrySheetDD+SWOTotal+HO'!GA10+'EntrySheetDD+SWOTotal+HO'!GA11</f>
        <v>0</v>
      </c>
      <c r="M24" s="506">
        <f t="shared" si="0"/>
        <v>0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28</v>
      </c>
      <c r="D25" s="507">
        <f>'EntrySheetDD+SWOTotal+HO'!GC10+'EntrySheetDD+SWOTotal+HO'!GC11</f>
        <v>21</v>
      </c>
      <c r="E25" s="507">
        <f>'EntrySheetDD+SWOTotal+HO'!GD10+'EntrySheetDD+SWOTotal+HO'!GD11</f>
        <v>1.1200000000000001</v>
      </c>
      <c r="F25" s="507">
        <f>'EntrySheetDD+SWOTotal+HO'!GE10+'EntrySheetDD+SWOTotal+HO'!GE11</f>
        <v>21</v>
      </c>
      <c r="G25" s="580">
        <v>1501.8181815451239</v>
      </c>
      <c r="H25" s="580">
        <f>'EntrySheetDD+SWOTotal+HO'!GG10+'EntrySheetDD+SWOTotal+HO'!GG11</f>
        <v>68</v>
      </c>
      <c r="I25" s="580">
        <f>'EntrySheetDD+SWOTotal+HO'!GH10+'EntrySheetDD+SWOTotal+HO'!GH11</f>
        <v>1135</v>
      </c>
      <c r="J25" s="580">
        <f>'EntrySheetDD+SWOTotal+HO'!GI10+'EntrySheetDD+SWOTotal+HO'!GI11</f>
        <v>0</v>
      </c>
      <c r="K25" s="580">
        <f>'EntrySheetDD+SWOTotal+HO'!GJ10+'EntrySheetDD+SWOTotal+HO'!GJ11</f>
        <v>1135</v>
      </c>
      <c r="L25" s="580">
        <f>'EntrySheetDD+SWOTotal+HO'!GK10+'EntrySheetDD+SWOTotal+HO'!GK11</f>
        <v>1021</v>
      </c>
      <c r="M25" s="506">
        <f t="shared" si="0"/>
        <v>75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2</v>
      </c>
      <c r="D26" s="507">
        <f>'EntrySheetDD+SWOTotal+HO'!GM10+'EntrySheetDD+SWOTotal+HO'!GM11</f>
        <v>2.29</v>
      </c>
      <c r="E26" s="507">
        <f>'EntrySheetDD+SWOTotal+HO'!GN10+'EntrySheetDD+SWOTotal+HO'!GN11</f>
        <v>0</v>
      </c>
      <c r="F26" s="507">
        <f>'EntrySheetDD+SWOTotal+HO'!GO10+'EntrySheetDD+SWOTotal+HO'!GO11</f>
        <v>2.29</v>
      </c>
      <c r="G26" s="580">
        <v>107.27272725322315</v>
      </c>
      <c r="H26" s="580">
        <f>'EntrySheetDD+SWOTotal+HO'!GQ10+'EntrySheetDD+SWOTotal+HO'!GQ11</f>
        <v>0</v>
      </c>
      <c r="I26" s="580">
        <f>'EntrySheetDD+SWOTotal+HO'!GR10+'EntrySheetDD+SWOTotal+HO'!GR11</f>
        <v>124</v>
      </c>
      <c r="J26" s="580">
        <f>'EntrySheetDD+SWOTotal+HO'!GS10+'EntrySheetDD+SWOTotal+HO'!GS11</f>
        <v>0</v>
      </c>
      <c r="K26" s="580">
        <f>'EntrySheetDD+SWOTotal+HO'!GT10+'EntrySheetDD+SWOTotal+HO'!GT11</f>
        <v>119</v>
      </c>
      <c r="L26" s="580">
        <f>'EntrySheetDD+SWOTotal+HO'!GU10+'EntrySheetDD+SWOTotal+HO'!GU11</f>
        <v>110</v>
      </c>
      <c r="M26" s="506">
        <f t="shared" si="0"/>
        <v>114.5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0.5</v>
      </c>
      <c r="D27" s="505">
        <f>'EntrySheetDD+SWOTotal+HO'!GW10+'EntrySheetDD+SWOTotal+HO'!GW11</f>
        <v>0.34</v>
      </c>
      <c r="E27" s="505">
        <f>'EntrySheetDD+SWOTotal+HO'!GX10+'EntrySheetDD+SWOTotal+HO'!GX11</f>
        <v>0</v>
      </c>
      <c r="F27" s="505">
        <f>'EntrySheetDD+SWOTotal+HO'!GY10+'EntrySheetDD+SWOTotal+HO'!GY11</f>
        <v>0.33</v>
      </c>
      <c r="G27" s="571">
        <v>26.818181813305788</v>
      </c>
      <c r="H27" s="571">
        <f>'EntrySheetDD+SWOTotal+HO'!HA10+'EntrySheetDD+SWOTotal+HO'!HA11</f>
        <v>0</v>
      </c>
      <c r="I27" s="571">
        <f>'EntrySheetDD+SWOTotal+HO'!HB10+'EntrySheetDD+SWOTotal+HO'!HB11</f>
        <v>7</v>
      </c>
      <c r="J27" s="571">
        <f>'EntrySheetDD+SWOTotal+HO'!HC10+'EntrySheetDD+SWOTotal+HO'!HC11</f>
        <v>0</v>
      </c>
      <c r="K27" s="571">
        <f>'EntrySheetDD+SWOTotal+HO'!HD10+'EntrySheetDD+SWOTotal+HO'!HD11</f>
        <v>7</v>
      </c>
      <c r="L27" s="571">
        <f>'EntrySheetDD+SWOTotal+HO'!HE10+'EntrySheetDD+SWOTotal+HO'!HE11</f>
        <v>7</v>
      </c>
      <c r="M27" s="506">
        <f t="shared" si="0"/>
        <v>66</v>
      </c>
      <c r="N27" s="506">
        <f t="shared" si="1"/>
        <v>97.058823529411768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0.5</v>
      </c>
      <c r="D28" s="507">
        <f>'EntrySheetDD+SWOTotal+HO'!HG10+'EntrySheetDD+SWOTotal+HO'!HG11</f>
        <v>0</v>
      </c>
      <c r="E28" s="507">
        <f>'EntrySheetDD+SWOTotal+HO'!HH10+'EntrySheetDD+SWOTotal+HO'!HH11</f>
        <v>0</v>
      </c>
      <c r="F28" s="507">
        <f>'EntrySheetDD+SWOTotal+HO'!HI10+'EntrySheetDD+SWOTotal+HO'!HI11</f>
        <v>0</v>
      </c>
      <c r="G28" s="580">
        <v>26.818181813305788</v>
      </c>
      <c r="H28" s="580">
        <f>'EntrySheetDD+SWOTotal+HO'!HK10+'EntrySheetDD+SWOTotal+HO'!HK11</f>
        <v>0</v>
      </c>
      <c r="I28" s="580">
        <f>'EntrySheetDD+SWOTotal+HO'!HL10+'EntrySheetDD+SWOTotal+HO'!HL11</f>
        <v>0</v>
      </c>
      <c r="J28" s="580">
        <f>'EntrySheetDD+SWOTotal+HO'!HM10+'EntrySheetDD+SWOTotal+HO'!HM11</f>
        <v>0</v>
      </c>
      <c r="K28" s="580">
        <f>'EntrySheetDD+SWOTotal+HO'!HN10+'EntrySheetDD+SWOTotal+HO'!HN11</f>
        <v>0</v>
      </c>
      <c r="L28" s="580">
        <f>'EntrySheetDD+SWOTotal+HO'!HO10+'EntrySheetDD+SWOTotal+HO'!HO11</f>
        <v>0</v>
      </c>
      <c r="M28" s="506">
        <f t="shared" si="0"/>
        <v>0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0.5</v>
      </c>
      <c r="D29" s="507">
        <f>'EntrySheetDD+SWOTotal+HO'!HQ10+'EntrySheetDD+SWOTotal+HO'!HQ11</f>
        <v>0</v>
      </c>
      <c r="E29" s="507">
        <f>'EntrySheetDD+SWOTotal+HO'!HR10+'EntrySheetDD+SWOTotal+HO'!HR11</f>
        <v>0</v>
      </c>
      <c r="F29" s="507">
        <f>'EntrySheetDD+SWOTotal+HO'!HS10+'EntrySheetDD+SWOTotal+HO'!HS11</f>
        <v>0</v>
      </c>
      <c r="G29" s="580">
        <v>26.818181813305788</v>
      </c>
      <c r="H29" s="580">
        <f>'EntrySheetDD+SWOTotal+HO'!HU10+'EntrySheetDD+SWOTotal+HO'!HU11</f>
        <v>0</v>
      </c>
      <c r="I29" s="580">
        <f>'EntrySheetDD+SWOTotal+HO'!HV10+'EntrySheetDD+SWOTotal+HO'!HV11</f>
        <v>0</v>
      </c>
      <c r="J29" s="580">
        <f>'EntrySheetDD+SWOTotal+HO'!HW10+'EntrySheetDD+SWOTotal+HO'!HW11</f>
        <v>0</v>
      </c>
      <c r="K29" s="580">
        <f>'EntrySheetDD+SWOTotal+HO'!HX10+'EntrySheetDD+SWOTotal+HO'!HX11</f>
        <v>0</v>
      </c>
      <c r="L29" s="580">
        <f>'EntrySheetDD+SWOTotal+HO'!HY10+'EntrySheetDD+SWOTotal+HO'!HY11</f>
        <v>0</v>
      </c>
      <c r="M29" s="506">
        <f t="shared" si="0"/>
        <v>0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07">
        <f>'EntrySheetDD+SWOTotal+HO'!IA10+'EntrySheetDD+SWOTotal+HO'!IA11</f>
        <v>0</v>
      </c>
      <c r="E30" s="507">
        <f>'EntrySheetDD+SWOTotal+HO'!IB10+'EntrySheetDD+SWOTotal+HO'!IB11</f>
        <v>0</v>
      </c>
      <c r="F30" s="507">
        <f>'EntrySheetDD+SWOTotal+HO'!IC10+'EntrySheetDD+SWOTotal+HO'!IC11</f>
        <v>0</v>
      </c>
      <c r="G30" s="580">
        <v>0</v>
      </c>
      <c r="H30" s="580">
        <f>'EntrySheetDD+SWOTotal+HO'!IE10+'EntrySheetDD+SWOTotal+HO'!IE11</f>
        <v>0</v>
      </c>
      <c r="I30" s="580">
        <f>'EntrySheetDD+SWOTotal+HO'!IF10+'EntrySheetDD+SWOTotal+HO'!IF11</f>
        <v>0</v>
      </c>
      <c r="J30" s="580">
        <f>'EntrySheetDD+SWOTotal+HO'!IG10+'EntrySheetDD+SWOTotal+HO'!IG11</f>
        <v>0</v>
      </c>
      <c r="K30" s="580">
        <f>'EntrySheetDD+SWOTotal+HO'!IH10+'EntrySheetDD+SWOTotal+HO'!IH11</f>
        <v>0</v>
      </c>
      <c r="L30" s="580">
        <f>'EntrySheetDD+SWOTotal+HO'!II10+'EntrySheetDD+SWOTotal+HO'!II11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16.100000000000001</v>
      </c>
      <c r="D31" s="507">
        <f>'EntrySheetDD+SWOTotal+HO'!IK10+'EntrySheetDD+SWOTotal+HO'!IK11</f>
        <v>7.12</v>
      </c>
      <c r="E31" s="507">
        <f>'EntrySheetDD+SWOTotal+HO'!IL10+'EntrySheetDD+SWOTotal+HO'!IL11</f>
        <v>0.28999999999999998</v>
      </c>
      <c r="F31" s="507">
        <f>'EntrySheetDD+SWOTotal+HO'!IM10+'EntrySheetDD+SWOTotal+HO'!IM11</f>
        <v>7.12</v>
      </c>
      <c r="G31" s="580">
        <v>863.54545438844639</v>
      </c>
      <c r="H31" s="580">
        <f>'EntrySheetDD+SWOTotal+HO'!IO10+'EntrySheetDD+SWOTotal+HO'!IO11</f>
        <v>16</v>
      </c>
      <c r="I31" s="580">
        <f>'EntrySheetDD+SWOTotal+HO'!IP10+'EntrySheetDD+SWOTotal+HO'!IP11</f>
        <v>385</v>
      </c>
      <c r="J31" s="580">
        <f>'EntrySheetDD+SWOTotal+HO'!IQ10+'EntrySheetDD+SWOTotal+HO'!IQ11</f>
        <v>0</v>
      </c>
      <c r="K31" s="580">
        <f>'EntrySheetDD+SWOTotal+HO'!IR10+'EntrySheetDD+SWOTotal+HO'!IR11</f>
        <v>363</v>
      </c>
      <c r="L31" s="580">
        <f>'EntrySheetDD+SWOTotal+HO'!IS10+'EntrySheetDD+SWOTotal+HO'!IS11</f>
        <v>350</v>
      </c>
      <c r="M31" s="506">
        <f t="shared" si="0"/>
        <v>44.223602484472046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5.5</v>
      </c>
      <c r="D32" s="507">
        <f>'EntrySheetDD+SWOTotal+HO'!IU10+'EntrySheetDD+SWOTotal+HO'!IU11</f>
        <v>3.09</v>
      </c>
      <c r="E32" s="507">
        <f>'EntrySheetDD+SWOTotal+HO'!IV10+'EntrySheetDD+SWOTotal+HO'!IV11</f>
        <v>0.09</v>
      </c>
      <c r="F32" s="507">
        <f>'EntrySheetDD+SWOTotal+HO'!IW10+'EntrySheetDD+SWOTotal+HO'!IW11</f>
        <v>3.09</v>
      </c>
      <c r="G32" s="580">
        <v>294.99999994636363</v>
      </c>
      <c r="H32" s="580">
        <f>'EntrySheetDD+SWOTotal+HO'!IY10+'EntrySheetDD+SWOTotal+HO'!IY11</f>
        <v>5</v>
      </c>
      <c r="I32" s="580">
        <f>'EntrySheetDD+SWOTotal+HO'!IZ10+'EntrySheetDD+SWOTotal+HO'!IZ11</f>
        <v>167</v>
      </c>
      <c r="J32" s="580">
        <f>'EntrySheetDD+SWOTotal+HO'!JA10+'EntrySheetDD+SWOTotal+HO'!JA11</f>
        <v>0</v>
      </c>
      <c r="K32" s="580">
        <f>'EntrySheetDD+SWOTotal+HO'!JB10+'EntrySheetDD+SWOTotal+HO'!JB11</f>
        <v>167</v>
      </c>
      <c r="L32" s="580">
        <f>'EntrySheetDD+SWOTotal+HO'!JC10+'EntrySheetDD+SWOTotal+HO'!JC11</f>
        <v>167</v>
      </c>
      <c r="M32" s="506">
        <f t="shared" si="0"/>
        <v>56.18181818181818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35</v>
      </c>
      <c r="D33" s="507">
        <f>'EntrySheetDD+SWOTotal+HO'!JE10+'EntrySheetDD+SWOTotal+HO'!JE11</f>
        <v>2.11</v>
      </c>
      <c r="E33" s="507">
        <f>'EntrySheetDD+SWOTotal+HO'!JF10+'EntrySheetDD+SWOTotal+HO'!JF11</f>
        <v>0</v>
      </c>
      <c r="F33" s="507">
        <f>'EntrySheetDD+SWOTotal+HO'!JG10+'EntrySheetDD+SWOTotal+HO'!JG11</f>
        <v>2.11</v>
      </c>
      <c r="G33" s="580">
        <v>1877.272726931405</v>
      </c>
      <c r="H33" s="580">
        <f>'EntrySheetDD+SWOTotal+HO'!JI10+'EntrySheetDD+SWOTotal+HO'!JI11</f>
        <v>0</v>
      </c>
      <c r="I33" s="580">
        <f>'EntrySheetDD+SWOTotal+HO'!JJ10+'EntrySheetDD+SWOTotal+HO'!JJ11</f>
        <v>114</v>
      </c>
      <c r="J33" s="580">
        <f>'EntrySheetDD+SWOTotal+HO'!JK10+'EntrySheetDD+SWOTotal+HO'!JK11</f>
        <v>0</v>
      </c>
      <c r="K33" s="580">
        <f>'EntrySheetDD+SWOTotal+HO'!JL10+'EntrySheetDD+SWOTotal+HO'!JL11</f>
        <v>114</v>
      </c>
      <c r="L33" s="580">
        <f>'EntrySheetDD+SWOTotal+HO'!JM10+'EntrySheetDD+SWOTotal+HO'!JM11</f>
        <v>114</v>
      </c>
      <c r="M33" s="506">
        <f t="shared" si="0"/>
        <v>6.0285714285714285</v>
      </c>
      <c r="N33" s="506">
        <f t="shared" si="1"/>
        <v>100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10</v>
      </c>
      <c r="D34" s="507">
        <f>'EntrySheetDD+SWOTotal+HO'!JO10+'EntrySheetDD+SWOTotal+HO'!JO11</f>
        <v>8.25</v>
      </c>
      <c r="E34" s="507">
        <f>'EntrySheetDD+SWOTotal+HO'!JP10+'EntrySheetDD+SWOTotal+HO'!JP11</f>
        <v>1.71</v>
      </c>
      <c r="F34" s="507">
        <f>'EntrySheetDD+SWOTotal+HO'!JQ10+'EntrySheetDD+SWOTotal+HO'!JQ11</f>
        <v>8.25</v>
      </c>
      <c r="G34" s="580">
        <v>536.36363626611569</v>
      </c>
      <c r="H34" s="580">
        <f>'EntrySheetDD+SWOTotal+HO'!JS10+'EntrySheetDD+SWOTotal+HO'!JS11</f>
        <v>96</v>
      </c>
      <c r="I34" s="580">
        <f>'EntrySheetDD+SWOTotal+HO'!JT10+'EntrySheetDD+SWOTotal+HO'!JT11</f>
        <v>446</v>
      </c>
      <c r="J34" s="580">
        <f>'EntrySheetDD+SWOTotal+HO'!JU10+'EntrySheetDD+SWOTotal+HO'!JU11</f>
        <v>0</v>
      </c>
      <c r="K34" s="580">
        <f>'EntrySheetDD+SWOTotal+HO'!JV10+'EntrySheetDD+SWOTotal+HO'!JV11</f>
        <v>446</v>
      </c>
      <c r="L34" s="580">
        <f>'EntrySheetDD+SWOTotal+HO'!JW10+'EntrySheetDD+SWOTotal+HO'!JW11</f>
        <v>446</v>
      </c>
      <c r="M34" s="506">
        <f t="shared" si="0"/>
        <v>82.5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2</v>
      </c>
      <c r="D35" s="505">
        <f>'EntrySheetDD+SWOTotal+HO'!JY10+'EntrySheetDD+SWOTotal+HO'!JY11</f>
        <v>3.95</v>
      </c>
      <c r="E35" s="505">
        <f>'EntrySheetDD+SWOTotal+HO'!JZ10+'EntrySheetDD+SWOTotal+HO'!JZ11</f>
        <v>0.55000000000000004</v>
      </c>
      <c r="F35" s="505">
        <f>'EntrySheetDD+SWOTotal+HO'!KA10+'EntrySheetDD+SWOTotal+HO'!KA11</f>
        <v>3.95</v>
      </c>
      <c r="G35" s="571">
        <v>107.27272725322315</v>
      </c>
      <c r="H35" s="571">
        <f>'EntrySheetDD+SWOTotal+HO'!KC10+'EntrySheetDD+SWOTotal+HO'!KC11</f>
        <v>25</v>
      </c>
      <c r="I35" s="571">
        <f>'EntrySheetDD+SWOTotal+HO'!KD10+'EntrySheetDD+SWOTotal+HO'!KD11</f>
        <v>214</v>
      </c>
      <c r="J35" s="571">
        <f>'EntrySheetDD+SWOTotal+HO'!KE10+'EntrySheetDD+SWOTotal+HO'!KE11</f>
        <v>0</v>
      </c>
      <c r="K35" s="571">
        <f>'EntrySheetDD+SWOTotal+HO'!KF10+'EntrySheetDD+SWOTotal+HO'!KF11</f>
        <v>214</v>
      </c>
      <c r="L35" s="571">
        <f>'EntrySheetDD+SWOTotal+HO'!KG10+'EntrySheetDD+SWOTotal+HO'!KG11</f>
        <v>214</v>
      </c>
      <c r="M35" s="506">
        <f t="shared" si="0"/>
        <v>197.5</v>
      </c>
      <c r="N35" s="506">
        <f t="shared" si="1"/>
        <v>100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10</v>
      </c>
      <c r="D36" s="507">
        <f>'EntrySheetDD+SWOTotal+HO'!KI10+'EntrySheetDD+SWOTotal+HO'!KI11</f>
        <v>8</v>
      </c>
      <c r="E36" s="507">
        <f>'EntrySheetDD+SWOTotal+HO'!KJ10+'EntrySheetDD+SWOTotal+HO'!KJ11</f>
        <v>0</v>
      </c>
      <c r="F36" s="507">
        <f>'EntrySheetDD+SWOTotal+HO'!KK10+'EntrySheetDD+SWOTotal+HO'!KK11</f>
        <v>8</v>
      </c>
      <c r="G36" s="580">
        <v>536.36363626611569</v>
      </c>
      <c r="H36" s="580">
        <f>'EntrySheetDD+SWOTotal+HO'!KM10+'EntrySheetDD+SWOTotal+HO'!KM11</f>
        <v>0</v>
      </c>
      <c r="I36" s="580">
        <f>'EntrySheetDD+SWOTotal+HO'!KN10+'EntrySheetDD+SWOTotal+HO'!KN11</f>
        <v>719</v>
      </c>
      <c r="J36" s="580">
        <f>'EntrySheetDD+SWOTotal+HO'!KO10+'EntrySheetDD+SWOTotal+HO'!KO11</f>
        <v>268</v>
      </c>
      <c r="K36" s="580">
        <f>'EntrySheetDD+SWOTotal+HO'!KP10+'EntrySheetDD+SWOTotal+HO'!KP11</f>
        <v>987</v>
      </c>
      <c r="L36" s="580">
        <f>'EntrySheetDD+SWOTotal+HO'!KQ10+'EntrySheetDD+SWOTotal+HO'!KQ11</f>
        <v>987</v>
      </c>
      <c r="M36" s="506">
        <f t="shared" si="0"/>
        <v>80</v>
      </c>
      <c r="N36" s="506">
        <f t="shared" si="1"/>
        <v>100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20.5</v>
      </c>
      <c r="D37" s="507">
        <f>'EntrySheetDD+SWOTotal+HO'!KS10+'EntrySheetDD+SWOTotal+HO'!KS11</f>
        <v>9.5399999999999991</v>
      </c>
      <c r="E37" s="507">
        <f>'EntrySheetDD+SWOTotal+HO'!KT10+'EntrySheetDD+SWOTotal+HO'!KT11</f>
        <v>0</v>
      </c>
      <c r="F37" s="507">
        <f>'EntrySheetDD+SWOTotal+HO'!KU10+'EntrySheetDD+SWOTotal+HO'!KU11</f>
        <v>9.51</v>
      </c>
      <c r="G37" s="580">
        <v>1099.5454543455371</v>
      </c>
      <c r="H37" s="580">
        <f>'EntrySheetDD+SWOTotal+HO'!KW10+'EntrySheetDD+SWOTotal+HO'!KW11</f>
        <v>0</v>
      </c>
      <c r="I37" s="580">
        <f>'EntrySheetDD+SWOTotal+HO'!KX10+'EntrySheetDD+SWOTotal+HO'!KX11</f>
        <v>483</v>
      </c>
      <c r="J37" s="580">
        <f>'EntrySheetDD+SWOTotal+HO'!KY10+'EntrySheetDD+SWOTotal+HO'!KY11</f>
        <v>0</v>
      </c>
      <c r="K37" s="580">
        <f>'EntrySheetDD+SWOTotal+HO'!KZ10+'EntrySheetDD+SWOTotal+HO'!KZ11</f>
        <v>483</v>
      </c>
      <c r="L37" s="580">
        <f>'EntrySheetDD+SWOTotal+HO'!LA10+'EntrySheetDD+SWOTotal+HO'!LA11</f>
        <v>483</v>
      </c>
      <c r="M37" s="506">
        <f t="shared" si="0"/>
        <v>46.390243902439025</v>
      </c>
      <c r="N37" s="506">
        <f t="shared" si="1"/>
        <v>99.68553459119498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0.5</v>
      </c>
      <c r="D38" s="507">
        <f>'EntrySheetDD+SWOTotal+HO'!LC10+'EntrySheetDD+SWOTotal+HO'!LC11</f>
        <v>0</v>
      </c>
      <c r="E38" s="507">
        <f>'EntrySheetDD+SWOTotal+HO'!LD10+'EntrySheetDD+SWOTotal+HO'!LD11</f>
        <v>0</v>
      </c>
      <c r="F38" s="507">
        <f>'EntrySheetDD+SWOTotal+HO'!LE10+'EntrySheetDD+SWOTotal+HO'!LE11</f>
        <v>0</v>
      </c>
      <c r="G38" s="580">
        <v>26.818181813305788</v>
      </c>
      <c r="H38" s="580">
        <f>'EntrySheetDD+SWOTotal+HO'!LG10+'EntrySheetDD+SWOTotal+HO'!LG11</f>
        <v>0</v>
      </c>
      <c r="I38" s="580">
        <f>'EntrySheetDD+SWOTotal+HO'!LH10+'EntrySheetDD+SWOTotal+HO'!LH11</f>
        <v>0</v>
      </c>
      <c r="J38" s="580">
        <f>'EntrySheetDD+SWOTotal+HO'!LI10+'EntrySheetDD+SWOTotal+HO'!LI11</f>
        <v>0</v>
      </c>
      <c r="K38" s="580">
        <f>'EntrySheetDD+SWOTotal+HO'!LJ10+'EntrySheetDD+SWOTotal+HO'!LJ11</f>
        <v>0</v>
      </c>
      <c r="L38" s="580">
        <f>'EntrySheetDD+SWOTotal+HO'!LK10+'EntrySheetDD+SWOTotal+HO'!LK11</f>
        <v>0</v>
      </c>
      <c r="M38" s="506">
        <f t="shared" si="0"/>
        <v>0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5</v>
      </c>
      <c r="D39" s="529">
        <f>'EntrySheetDD+SWOTotal+HO'!LM10+'EntrySheetDD+SWOTotal+HO'!LM11</f>
        <v>3.47</v>
      </c>
      <c r="E39" s="508">
        <f>'EntrySheetDD+SWOTotal+HO'!LN10+'EntrySheetDD+SWOTotal+HO'!LN11</f>
        <v>0.47</v>
      </c>
      <c r="F39" s="508">
        <f>'EntrySheetDD+SWOTotal+HO'!LO10+'EntrySheetDD+SWOTotal+HO'!LO11</f>
        <v>3.47</v>
      </c>
      <c r="G39" s="581">
        <v>268.18181813305785</v>
      </c>
      <c r="H39" s="581">
        <f>'EntrySheetDD+SWOTotal+HO'!LQ10+'EntrySheetDD+SWOTotal+HO'!LQ11</f>
        <v>25</v>
      </c>
      <c r="I39" s="581">
        <f>'EntrySheetDD+SWOTotal+HO'!LR10+'EntrySheetDD+SWOTotal+HO'!LR11</f>
        <v>192</v>
      </c>
      <c r="J39" s="581">
        <f>'EntrySheetDD+SWOTotal+HO'!LS10+'EntrySheetDD+SWOTotal+HO'!LS11</f>
        <v>0</v>
      </c>
      <c r="K39" s="581">
        <f>'EntrySheetDD+SWOTotal+HO'!LT10+'EntrySheetDD+SWOTotal+HO'!LT11</f>
        <v>192</v>
      </c>
      <c r="L39" s="581">
        <f>'EntrySheetDD+SWOTotal+HO'!LU10+'EntrySheetDD+SWOTotal+HO'!LU11</f>
        <v>192</v>
      </c>
      <c r="M39" s="509">
        <f t="shared" si="0"/>
        <v>69.400000000000006</v>
      </c>
      <c r="N39" s="509">
        <f t="shared" si="1"/>
        <v>100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748.6</v>
      </c>
      <c r="D40" s="510">
        <f t="shared" ref="D40:L40" si="2">SUM(D7:D39)</f>
        <v>650.99000000000012</v>
      </c>
      <c r="E40" s="510">
        <f t="shared" si="2"/>
        <v>220.79000000000002</v>
      </c>
      <c r="F40" s="510">
        <f t="shared" si="2"/>
        <v>634.79000000000019</v>
      </c>
      <c r="G40" s="569">
        <f t="shared" si="2"/>
        <v>40152.181810881433</v>
      </c>
      <c r="H40" s="569">
        <f t="shared" si="2"/>
        <v>10972</v>
      </c>
      <c r="I40" s="569">
        <f t="shared" si="2"/>
        <v>33639</v>
      </c>
      <c r="J40" s="569">
        <f t="shared" si="2"/>
        <v>535</v>
      </c>
      <c r="K40" s="569">
        <f t="shared" si="2"/>
        <v>34961</v>
      </c>
      <c r="L40" s="569">
        <f t="shared" si="2"/>
        <v>34433</v>
      </c>
      <c r="M40" s="511">
        <f t="shared" si="0"/>
        <v>84.796954314720836</v>
      </c>
      <c r="N40" s="512">
        <f t="shared" si="1"/>
        <v>97.511482511252098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'EntrySheetDD+SWOTotal+HO'!MQ10+'EntrySheetDD+SWOTotal+HO'!MQ11</f>
        <v>0</v>
      </c>
      <c r="E41" s="513">
        <f>'EntrySheetDD+SWOTotal+HO'!MR10+'EntrySheetDD+SWOTotal+HO'!MR11</f>
        <v>0</v>
      </c>
      <c r="F41" s="513">
        <f>'EntrySheetDD+SWOTotal+HO'!MS10+'EntrySheetDD+SWOTotal+HO'!MS11</f>
        <v>0</v>
      </c>
      <c r="G41" s="570">
        <f>'EntrySheetDD+SWOTotal+HO'!MT10+'EntrySheetDD+SWOTotal+HO'!MT11</f>
        <v>0</v>
      </c>
      <c r="H41" s="570">
        <f>'EntrySheetDD+SWOTotal+HO'!MU10+'EntrySheetDD+SWOTotal+HO'!MU11</f>
        <v>0</v>
      </c>
      <c r="I41" s="570">
        <f>'EntrySheetDD+SWOTotal+HO'!MV10+'EntrySheetDD+SWOTotal+HO'!MV11</f>
        <v>0</v>
      </c>
      <c r="J41" s="570">
        <f>'EntrySheetDD+SWOTotal+HO'!MW10+'EntrySheetDD+SWOTotal+HO'!MW11</f>
        <v>0</v>
      </c>
      <c r="K41" s="570">
        <f>'EntrySheetDD+SWOTotal+HO'!MX10+'EntrySheetDD+SWOTotal+HO'!MX11</f>
        <v>0</v>
      </c>
      <c r="L41" s="570">
        <f>'EntrySheetDD+SWOTotal+HO'!MY10+'EntrySheetDD+SWOTotal+HO'!MY11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748.6</v>
      </c>
      <c r="D43" s="516">
        <f t="shared" si="3"/>
        <v>650.99000000000012</v>
      </c>
      <c r="E43" s="516">
        <f t="shared" si="3"/>
        <v>220.79000000000002</v>
      </c>
      <c r="F43" s="516">
        <f t="shared" si="3"/>
        <v>634.79000000000019</v>
      </c>
      <c r="G43" s="572">
        <f t="shared" si="3"/>
        <v>40152.181810881433</v>
      </c>
      <c r="H43" s="572">
        <f t="shared" si="3"/>
        <v>10972</v>
      </c>
      <c r="I43" s="572">
        <f t="shared" si="3"/>
        <v>33639</v>
      </c>
      <c r="J43" s="572">
        <f t="shared" si="3"/>
        <v>535</v>
      </c>
      <c r="K43" s="572">
        <f t="shared" si="3"/>
        <v>34961</v>
      </c>
      <c r="L43" s="572">
        <f t="shared" si="3"/>
        <v>34433</v>
      </c>
      <c r="M43" s="511">
        <f t="shared" si="0"/>
        <v>84.796954314720836</v>
      </c>
      <c r="N43" s="512">
        <f t="shared" si="1"/>
        <v>97.511482511252098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Q4" sqref="Q4:Q5"/>
      <selection pane="topRight" activeCell="Q4" sqref="Q4:Q5"/>
      <selection pane="bottomLeft" activeCell="Q4" sqref="Q4:Q5"/>
      <selection pane="bottomRight" activeCell="C7" sqref="C7:C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51" customHeight="1" thickBot="1" x14ac:dyDescent="0.3">
      <c r="A3" s="2003" t="s">
        <v>374</v>
      </c>
      <c r="B3" s="2004"/>
      <c r="C3" s="2024" t="s">
        <v>472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70</v>
      </c>
      <c r="D7" s="518">
        <f>'EntrySheetDD+SWOTotal+HO'!E12</f>
        <v>84.39</v>
      </c>
      <c r="E7" s="517">
        <f>'EntrySheetDD+SWOTotal+HO'!F12</f>
        <v>21.42</v>
      </c>
      <c r="F7" s="517">
        <f>'EntrySheetDD+SWOTotal+HO'!G12</f>
        <v>84.39</v>
      </c>
      <c r="G7" s="568">
        <v>966.00000154559996</v>
      </c>
      <c r="H7" s="568">
        <f>'EntrySheetDD+SWOTotal+HO'!I12</f>
        <v>449</v>
      </c>
      <c r="I7" s="568">
        <f>'EntrySheetDD+SWOTotal+HO'!J12</f>
        <v>1916</v>
      </c>
      <c r="J7" s="568">
        <f>'EntrySheetDD+SWOTotal+HO'!K12</f>
        <v>0</v>
      </c>
      <c r="K7" s="568">
        <f>'EntrySheetDD+SWOTotal+HO'!L12</f>
        <v>1916</v>
      </c>
      <c r="L7" s="568">
        <f>'EntrySheetDD+SWOTotal+HO'!M12</f>
        <v>1916</v>
      </c>
      <c r="M7" s="514">
        <f>F7/C7*100</f>
        <v>120.55714285714285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30</v>
      </c>
      <c r="D8" s="505">
        <f>'EntrySheetDD+SWOTotal+HO'!O12</f>
        <v>42.39</v>
      </c>
      <c r="E8" s="505">
        <f>'EntrySheetDD+SWOTotal+HO'!P12</f>
        <v>7.41</v>
      </c>
      <c r="F8" s="505">
        <f>'EntrySheetDD+SWOTotal+HO'!Q12</f>
        <v>42.39</v>
      </c>
      <c r="G8" s="571">
        <v>414.00000066240005</v>
      </c>
      <c r="H8" s="571">
        <f>'EntrySheetDD+SWOTotal+HO'!S12</f>
        <v>125</v>
      </c>
      <c r="I8" s="571">
        <f>'EntrySheetDD+SWOTotal+HO'!T12</f>
        <v>487</v>
      </c>
      <c r="J8" s="571">
        <f>'EntrySheetDD+SWOTotal+HO'!U12</f>
        <v>0</v>
      </c>
      <c r="K8" s="571">
        <f>'EntrySheetDD+SWOTotal+HO'!V12</f>
        <v>587</v>
      </c>
      <c r="L8" s="571">
        <f>'EntrySheetDD+SWOTotal+HO'!W12</f>
        <v>587</v>
      </c>
      <c r="M8" s="506">
        <f t="shared" ref="M8:M43" si="0">F8/C8*100</f>
        <v>141.30000000000001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50</v>
      </c>
      <c r="D9" s="505">
        <f>'EntrySheetDD+SWOTotal+HO'!Y12</f>
        <v>44.03</v>
      </c>
      <c r="E9" s="505">
        <f>'EntrySheetDD+SWOTotal+HO'!Z12</f>
        <v>4</v>
      </c>
      <c r="F9" s="505">
        <f>'EntrySheetDD+SWOTotal+HO'!AA12</f>
        <v>44.03</v>
      </c>
      <c r="G9" s="571">
        <v>690.00000110400003</v>
      </c>
      <c r="H9" s="571">
        <f>'EntrySheetDD+SWOTotal+HO'!AC12</f>
        <v>55</v>
      </c>
      <c r="I9" s="571">
        <f>'EntrySheetDD+SWOTotal+HO'!AD12</f>
        <v>846</v>
      </c>
      <c r="J9" s="571">
        <f>'EntrySheetDD+SWOTotal+HO'!AE12</f>
        <v>0</v>
      </c>
      <c r="K9" s="571">
        <f>'EntrySheetDD+SWOTotal+HO'!AF12</f>
        <v>846</v>
      </c>
      <c r="L9" s="571">
        <f>'EntrySheetDD+SWOTotal+HO'!AG12</f>
        <v>846</v>
      </c>
      <c r="M9" s="506">
        <f t="shared" si="0"/>
        <v>88.06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20</v>
      </c>
      <c r="D10" s="505">
        <f>'EntrySheetDD+SWOTotal+HO'!AI12</f>
        <v>23.5</v>
      </c>
      <c r="E10" s="505">
        <f>'EntrySheetDD+SWOTotal+HO'!AJ12</f>
        <v>3</v>
      </c>
      <c r="F10" s="505">
        <f>'EntrySheetDD+SWOTotal+HO'!AK12</f>
        <v>23.5</v>
      </c>
      <c r="G10" s="571">
        <v>276.00000044159998</v>
      </c>
      <c r="H10" s="571">
        <f>'EntrySheetDD+SWOTotal+HO'!AM12</f>
        <v>98</v>
      </c>
      <c r="I10" s="571">
        <f>'EntrySheetDD+SWOTotal+HO'!AN12</f>
        <v>551</v>
      </c>
      <c r="J10" s="571">
        <f>'EntrySheetDD+SWOTotal+HO'!AO12</f>
        <v>80</v>
      </c>
      <c r="K10" s="571">
        <f>'EntrySheetDD+SWOTotal+HO'!AP12</f>
        <v>551</v>
      </c>
      <c r="L10" s="571">
        <f>'EntrySheetDD+SWOTotal+HO'!AQ12</f>
        <v>551</v>
      </c>
      <c r="M10" s="506">
        <f t="shared" si="0"/>
        <v>117.5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12</v>
      </c>
      <c r="D11" s="507">
        <f>'EntrySheetDD+SWOTotal+HO'!AS12</f>
        <v>7.4</v>
      </c>
      <c r="E11" s="507">
        <f>'EntrySheetDD+SWOTotal+HO'!AT12</f>
        <v>1.8</v>
      </c>
      <c r="F11" s="507">
        <f>'EntrySheetDD+SWOTotal+HO'!AU12</f>
        <v>7.4</v>
      </c>
      <c r="G11" s="580">
        <v>165.60000026496002</v>
      </c>
      <c r="H11" s="580">
        <f>'EntrySheetDD+SWOTotal+HO'!AW12</f>
        <v>22</v>
      </c>
      <c r="I11" s="580">
        <f>'EntrySheetDD+SWOTotal+HO'!AX12</f>
        <v>175</v>
      </c>
      <c r="J11" s="580">
        <f>'EntrySheetDD+SWOTotal+HO'!AY12</f>
        <v>0</v>
      </c>
      <c r="K11" s="580">
        <f>'EntrySheetDD+SWOTotal+HO'!AZ12</f>
        <v>175</v>
      </c>
      <c r="L11" s="580">
        <f>'EntrySheetDD+SWOTotal+HO'!BA12</f>
        <v>175</v>
      </c>
      <c r="M11" s="506">
        <f t="shared" si="0"/>
        <v>61.666666666666671</v>
      </c>
      <c r="N11" s="506">
        <f t="shared" si="1"/>
        <v>100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38</v>
      </c>
      <c r="D12" s="507">
        <f>'EntrySheetDD+SWOTotal+HO'!BC12</f>
        <v>43.64</v>
      </c>
      <c r="E12" s="507">
        <f>'EntrySheetDD+SWOTotal+HO'!BD12</f>
        <v>4</v>
      </c>
      <c r="F12" s="507">
        <f>'EntrySheetDD+SWOTotal+HO'!BE12</f>
        <v>43.64</v>
      </c>
      <c r="G12" s="580">
        <v>524.40000083903999</v>
      </c>
      <c r="H12" s="580">
        <f>'EntrySheetDD+SWOTotal+HO'!BG12</f>
        <v>59</v>
      </c>
      <c r="I12" s="580">
        <f>'EntrySheetDD+SWOTotal+HO'!BH12</f>
        <v>721</v>
      </c>
      <c r="J12" s="580">
        <f>'EntrySheetDD+SWOTotal+HO'!BI12</f>
        <v>0</v>
      </c>
      <c r="K12" s="580">
        <f>'EntrySheetDD+SWOTotal+HO'!BJ12</f>
        <v>721</v>
      </c>
      <c r="L12" s="580">
        <f>'EntrySheetDD+SWOTotal+HO'!BK12</f>
        <v>624</v>
      </c>
      <c r="M12" s="506">
        <f t="shared" si="0"/>
        <v>114.8421052631579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22</v>
      </c>
      <c r="D13" s="505">
        <f>'EntrySheetDD+SWOTotal+HO'!BM12</f>
        <v>10.53</v>
      </c>
      <c r="E13" s="505">
        <f>'EntrySheetDD+SWOTotal+HO'!BN12</f>
        <v>0.48</v>
      </c>
      <c r="F13" s="505">
        <f>'EntrySheetDD+SWOTotal+HO'!BO12</f>
        <v>10.53</v>
      </c>
      <c r="G13" s="571">
        <v>303.60000048576001</v>
      </c>
      <c r="H13" s="571">
        <f>'EntrySheetDD+SWOTotal+HO'!BQ12</f>
        <v>10</v>
      </c>
      <c r="I13" s="571">
        <f>'EntrySheetDD+SWOTotal+HO'!BR12</f>
        <v>248</v>
      </c>
      <c r="J13" s="571">
        <f>'EntrySheetDD+SWOTotal+HO'!BS12</f>
        <v>0</v>
      </c>
      <c r="K13" s="571">
        <f>'EntrySheetDD+SWOTotal+HO'!BT12</f>
        <v>248</v>
      </c>
      <c r="L13" s="571">
        <f>'EntrySheetDD+SWOTotal+HO'!BU12</f>
        <v>248</v>
      </c>
      <c r="M13" s="506">
        <f t="shared" si="0"/>
        <v>47.86363636363636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35</v>
      </c>
      <c r="D14" s="505">
        <f>'EntrySheetDD+SWOTotal+HO'!BW12</f>
        <v>15.5</v>
      </c>
      <c r="E14" s="505">
        <f>'EntrySheetDD+SWOTotal+HO'!BX12</f>
        <v>3.55</v>
      </c>
      <c r="F14" s="505">
        <f>'EntrySheetDD+SWOTotal+HO'!BY12</f>
        <v>15.5</v>
      </c>
      <c r="G14" s="571">
        <v>483.00000077279998</v>
      </c>
      <c r="H14" s="571">
        <f>'EntrySheetDD+SWOTotal+HO'!CA12</f>
        <v>88</v>
      </c>
      <c r="I14" s="571">
        <f>'EntrySheetDD+SWOTotal+HO'!CB12</f>
        <v>359</v>
      </c>
      <c r="J14" s="571">
        <f>'EntrySheetDD+SWOTotal+HO'!CC12</f>
        <v>0</v>
      </c>
      <c r="K14" s="571">
        <f>'EntrySheetDD+SWOTotal+HO'!CD12</f>
        <v>359</v>
      </c>
      <c r="L14" s="571">
        <f>'EntrySheetDD+SWOTotal+HO'!CE12</f>
        <v>359</v>
      </c>
      <c r="M14" s="506">
        <f t="shared" si="0"/>
        <v>44.285714285714285</v>
      </c>
      <c r="N14" s="506">
        <f t="shared" si="1"/>
        <v>100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20</v>
      </c>
      <c r="D15" s="505">
        <f>'EntrySheetDD+SWOTotal+HO'!CG12</f>
        <v>28.5</v>
      </c>
      <c r="E15" s="505">
        <f>'EntrySheetDD+SWOTotal+HO'!CH12</f>
        <v>7.49</v>
      </c>
      <c r="F15" s="505">
        <f>'EntrySheetDD+SWOTotal+HO'!CI12</f>
        <v>28.48</v>
      </c>
      <c r="G15" s="571">
        <v>276.00000044159998</v>
      </c>
      <c r="H15" s="571">
        <f>'EntrySheetDD+SWOTotal+HO'!CK12</f>
        <v>1405</v>
      </c>
      <c r="I15" s="571">
        <f>'EntrySheetDD+SWOTotal+HO'!CL12</f>
        <v>529</v>
      </c>
      <c r="J15" s="571">
        <f>'EntrySheetDD+SWOTotal+HO'!CM12</f>
        <v>0</v>
      </c>
      <c r="K15" s="571">
        <f>'EntrySheetDD+SWOTotal+HO'!CN12</f>
        <v>529</v>
      </c>
      <c r="L15" s="571">
        <f>'EntrySheetDD+SWOTotal+HO'!CO12</f>
        <v>518</v>
      </c>
      <c r="M15" s="506">
        <f t="shared" si="0"/>
        <v>142.4</v>
      </c>
      <c r="N15" s="506">
        <f t="shared" si="1"/>
        <v>99.929824561403507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6</v>
      </c>
      <c r="D16" s="505">
        <f>'EntrySheetDD+SWOTotal+HO'!CQ12</f>
        <v>7.61</v>
      </c>
      <c r="E16" s="505">
        <f>'EntrySheetDD+SWOTotal+HO'!CR12</f>
        <v>1.62</v>
      </c>
      <c r="F16" s="505">
        <f>'EntrySheetDD+SWOTotal+HO'!CS12</f>
        <v>7.61</v>
      </c>
      <c r="G16" s="571">
        <v>82.800000132480008</v>
      </c>
      <c r="H16" s="571">
        <f>'EntrySheetDD+SWOTotal+HO'!CU12</f>
        <v>23</v>
      </c>
      <c r="I16" s="571">
        <f>'EntrySheetDD+SWOTotal+HO'!CV12</f>
        <v>135</v>
      </c>
      <c r="J16" s="571">
        <f>'EntrySheetDD+SWOTotal+HO'!CW12</f>
        <v>0</v>
      </c>
      <c r="K16" s="571">
        <f>'EntrySheetDD+SWOTotal+HO'!CX12</f>
        <v>135</v>
      </c>
      <c r="L16" s="571">
        <f>'EntrySheetDD+SWOTotal+HO'!CY12</f>
        <v>135</v>
      </c>
      <c r="M16" s="506">
        <f t="shared" si="0"/>
        <v>126.83333333333333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5</v>
      </c>
      <c r="D17" s="505">
        <f>'EntrySheetDD+SWOTotal+HO'!DA12</f>
        <v>7</v>
      </c>
      <c r="E17" s="505">
        <f>'EntrySheetDD+SWOTotal+HO'!DB12</f>
        <v>1.67</v>
      </c>
      <c r="F17" s="505">
        <f>'EntrySheetDD+SWOTotal+HO'!DC12</f>
        <v>5.99</v>
      </c>
      <c r="G17" s="571">
        <v>69.000000110399995</v>
      </c>
      <c r="H17" s="571">
        <f>'EntrySheetDD+SWOTotal+HO'!DE12</f>
        <v>40</v>
      </c>
      <c r="I17" s="571">
        <f>'EntrySheetDD+SWOTotal+HO'!DF12</f>
        <v>50</v>
      </c>
      <c r="J17" s="571">
        <f>'EntrySheetDD+SWOTotal+HO'!DG12</f>
        <v>0</v>
      </c>
      <c r="K17" s="571">
        <f>'EntrySheetDD+SWOTotal+HO'!DH12</f>
        <v>90</v>
      </c>
      <c r="L17" s="571">
        <f>'EntrySheetDD+SWOTotal+HO'!DI12</f>
        <v>90</v>
      </c>
      <c r="M17" s="506">
        <f t="shared" si="0"/>
        <v>119.8</v>
      </c>
      <c r="N17" s="506">
        <f t="shared" si="1"/>
        <v>85.571428571428569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3</v>
      </c>
      <c r="D18" s="505">
        <f>'EntrySheetDD+SWOTotal+HO'!DK12</f>
        <v>0.75</v>
      </c>
      <c r="E18" s="505">
        <f>'EntrySheetDD+SWOTotal+HO'!DL12</f>
        <v>0.13</v>
      </c>
      <c r="F18" s="505">
        <f>'EntrySheetDD+SWOTotal+HO'!DM12</f>
        <v>0.75</v>
      </c>
      <c r="G18" s="571">
        <v>41.400000066240004</v>
      </c>
      <c r="H18" s="571">
        <f>'EntrySheetDD+SWOTotal+HO'!DO12</f>
        <v>0</v>
      </c>
      <c r="I18" s="571">
        <f>'EntrySheetDD+SWOTotal+HO'!DP12</f>
        <v>17</v>
      </c>
      <c r="J18" s="571">
        <f>'EntrySheetDD+SWOTotal+HO'!DQ12</f>
        <v>0</v>
      </c>
      <c r="K18" s="571">
        <f>'EntrySheetDD+SWOTotal+HO'!DR12</f>
        <v>17</v>
      </c>
      <c r="L18" s="571">
        <f>'EntrySheetDD+SWOTotal+HO'!DS12</f>
        <v>17</v>
      </c>
      <c r="M18" s="506">
        <f t="shared" si="0"/>
        <v>25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10</v>
      </c>
      <c r="D19" s="505">
        <f>'EntrySheetDD+SWOTotal+HO'!DU12</f>
        <v>7.51</v>
      </c>
      <c r="E19" s="505">
        <f>'EntrySheetDD+SWOTotal+HO'!DV12</f>
        <v>0.81</v>
      </c>
      <c r="F19" s="505">
        <f>'EntrySheetDD+SWOTotal+HO'!DW12</f>
        <v>7.51</v>
      </c>
      <c r="G19" s="571">
        <v>138.00000022079999</v>
      </c>
      <c r="H19" s="571">
        <f>'EntrySheetDD+SWOTotal+HO'!DY12</f>
        <v>10</v>
      </c>
      <c r="I19" s="571">
        <f>'EntrySheetDD+SWOTotal+HO'!DZ12</f>
        <v>157</v>
      </c>
      <c r="J19" s="571">
        <f>'EntrySheetDD+SWOTotal+HO'!EA12</f>
        <v>0</v>
      </c>
      <c r="K19" s="571">
        <f>'EntrySheetDD+SWOTotal+HO'!EB12</f>
        <v>157</v>
      </c>
      <c r="L19" s="571">
        <f>'EntrySheetDD+SWOTotal+HO'!EC12</f>
        <v>157</v>
      </c>
      <c r="M19" s="506">
        <f t="shared" si="0"/>
        <v>75.099999999999994</v>
      </c>
      <c r="N19" s="506">
        <f t="shared" si="1"/>
        <v>100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20</v>
      </c>
      <c r="D20" s="505">
        <f>'EntrySheetDD+SWOTotal+HO'!EE12</f>
        <v>12.45</v>
      </c>
      <c r="E20" s="505">
        <f>'EntrySheetDD+SWOTotal+HO'!EF12</f>
        <v>3.16</v>
      </c>
      <c r="F20" s="505">
        <f>'EntrySheetDD+SWOTotal+HO'!EG12</f>
        <v>12.45</v>
      </c>
      <c r="G20" s="571">
        <v>276.00000044159998</v>
      </c>
      <c r="H20" s="571">
        <f>'EntrySheetDD+SWOTotal+HO'!EI12</f>
        <v>65</v>
      </c>
      <c r="I20" s="571">
        <f>'EntrySheetDD+SWOTotal+HO'!EJ12</f>
        <v>296</v>
      </c>
      <c r="J20" s="571">
        <f>'EntrySheetDD+SWOTotal+HO'!EK12</f>
        <v>0</v>
      </c>
      <c r="K20" s="571">
        <f>'EntrySheetDD+SWOTotal+HO'!EL12</f>
        <v>296</v>
      </c>
      <c r="L20" s="571">
        <f>'EntrySheetDD+SWOTotal+HO'!EM12</f>
        <v>296</v>
      </c>
      <c r="M20" s="506">
        <f t="shared" si="0"/>
        <v>62.249999999999993</v>
      </c>
      <c r="N20" s="506">
        <f t="shared" si="1"/>
        <v>100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5</v>
      </c>
      <c r="D21" s="505">
        <f>'EntrySheetDD+SWOTotal+HO'!EO12</f>
        <v>3</v>
      </c>
      <c r="E21" s="505">
        <f>'EntrySheetDD+SWOTotal+HO'!EP12</f>
        <v>1.43</v>
      </c>
      <c r="F21" s="505">
        <f>'EntrySheetDD+SWOTotal+HO'!EQ12</f>
        <v>3</v>
      </c>
      <c r="G21" s="571">
        <v>69.000000110399995</v>
      </c>
      <c r="H21" s="571">
        <f>'EntrySheetDD+SWOTotal+HO'!ES12</f>
        <v>18</v>
      </c>
      <c r="I21" s="571">
        <f>'EntrySheetDD+SWOTotal+HO'!ET12</f>
        <v>30</v>
      </c>
      <c r="J21" s="571">
        <f>'EntrySheetDD+SWOTotal+HO'!EU12</f>
        <v>0</v>
      </c>
      <c r="K21" s="571">
        <f>'EntrySheetDD+SWOTotal+HO'!EV12</f>
        <v>30</v>
      </c>
      <c r="L21" s="571">
        <f>'EntrySheetDD+SWOTotal+HO'!EW12</f>
        <v>30</v>
      </c>
      <c r="M21" s="506">
        <f t="shared" si="0"/>
        <v>60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12.7</v>
      </c>
      <c r="D22" s="505">
        <f>'EntrySheetDD+SWOTotal+HO'!EY12</f>
        <v>20.5</v>
      </c>
      <c r="E22" s="505">
        <f>'EntrySheetDD+SWOTotal+HO'!EZ12</f>
        <v>6.51</v>
      </c>
      <c r="F22" s="505">
        <f>'EntrySheetDD+SWOTotal+HO'!FA12</f>
        <v>20.5</v>
      </c>
      <c r="G22" s="571">
        <v>110.40000017663999</v>
      </c>
      <c r="H22" s="571">
        <f>'EntrySheetDD+SWOTotal+HO'!FC12</f>
        <v>148</v>
      </c>
      <c r="I22" s="571">
        <f>'EntrySheetDD+SWOTotal+HO'!FD12</f>
        <v>338</v>
      </c>
      <c r="J22" s="571">
        <f>'EntrySheetDD+SWOTotal+HO'!FE12</f>
        <v>0</v>
      </c>
      <c r="K22" s="571">
        <f>'EntrySheetDD+SWOTotal+HO'!FF12</f>
        <v>333</v>
      </c>
      <c r="L22" s="571">
        <f>'EntrySheetDD+SWOTotal+HO'!FG12</f>
        <v>326</v>
      </c>
      <c r="M22" s="506">
        <f t="shared" si="0"/>
        <v>161.41732283464566</v>
      </c>
      <c r="N22" s="506">
        <f t="shared" si="1"/>
        <v>100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40</v>
      </c>
      <c r="D23" s="505">
        <f>'EntrySheetDD+SWOTotal+HO'!FI12</f>
        <v>35</v>
      </c>
      <c r="E23" s="505">
        <f>'EntrySheetDD+SWOTotal+HO'!FJ12</f>
        <v>0.15</v>
      </c>
      <c r="F23" s="505">
        <f>'EntrySheetDD+SWOTotal+HO'!FK12</f>
        <v>35</v>
      </c>
      <c r="G23" s="571">
        <v>552.00000088319996</v>
      </c>
      <c r="H23" s="571">
        <f>'EntrySheetDD+SWOTotal+HO'!FM12</f>
        <v>3</v>
      </c>
      <c r="I23" s="571">
        <f>'EntrySheetDD+SWOTotal+HO'!FN12</f>
        <v>602</v>
      </c>
      <c r="J23" s="571">
        <f>'EntrySheetDD+SWOTotal+HO'!FO12</f>
        <v>0</v>
      </c>
      <c r="K23" s="571">
        <f>'EntrySheetDD+SWOTotal+HO'!FP12</f>
        <v>602</v>
      </c>
      <c r="L23" s="571">
        <f>'EntrySheetDD+SWOTotal+HO'!FQ12</f>
        <v>602</v>
      </c>
      <c r="M23" s="506">
        <f t="shared" si="0"/>
        <v>87.5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1</v>
      </c>
      <c r="D24" s="505">
        <f>'EntrySheetDD+SWOTotal+HO'!FS12</f>
        <v>0.82</v>
      </c>
      <c r="E24" s="505">
        <f>'EntrySheetDD+SWOTotal+HO'!FT12</f>
        <v>0.11</v>
      </c>
      <c r="F24" s="505">
        <f>'EntrySheetDD+SWOTotal+HO'!FU12</f>
        <v>0.82</v>
      </c>
      <c r="G24" s="571">
        <v>16.560000026495999</v>
      </c>
      <c r="H24" s="571">
        <f>'EntrySheetDD+SWOTotal+HO'!FW12</f>
        <v>2</v>
      </c>
      <c r="I24" s="571">
        <f>'EntrySheetDD+SWOTotal+HO'!FX12</f>
        <v>17</v>
      </c>
      <c r="J24" s="571">
        <f>'EntrySheetDD+SWOTotal+HO'!FY12</f>
        <v>0</v>
      </c>
      <c r="K24" s="571">
        <f>'EntrySheetDD+SWOTotal+HO'!FZ12</f>
        <v>17</v>
      </c>
      <c r="L24" s="571">
        <f>'EntrySheetDD+SWOTotal+HO'!GA12</f>
        <v>17</v>
      </c>
      <c r="M24" s="506">
        <f t="shared" si="0"/>
        <v>82</v>
      </c>
      <c r="N24" s="506">
        <f t="shared" si="1"/>
        <v>100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45</v>
      </c>
      <c r="D25" s="507">
        <f>'EntrySheetDD+SWOTotal+HO'!GC12</f>
        <v>53.78</v>
      </c>
      <c r="E25" s="507">
        <f>'EntrySheetDD+SWOTotal+HO'!GD12</f>
        <v>0</v>
      </c>
      <c r="F25" s="507">
        <f>'EntrySheetDD+SWOTotal+HO'!GE12</f>
        <v>53.78</v>
      </c>
      <c r="G25" s="580">
        <v>621.0000009936</v>
      </c>
      <c r="H25" s="580">
        <f>'EntrySheetDD+SWOTotal+HO'!GG12</f>
        <v>171</v>
      </c>
      <c r="I25" s="580">
        <f>'EntrySheetDD+SWOTotal+HO'!GH12</f>
        <v>975</v>
      </c>
      <c r="J25" s="580">
        <f>'EntrySheetDD+SWOTotal+HO'!GI12</f>
        <v>0</v>
      </c>
      <c r="K25" s="580">
        <f>'EntrySheetDD+SWOTotal+HO'!GJ12</f>
        <v>975</v>
      </c>
      <c r="L25" s="580">
        <f>'EntrySheetDD+SWOTotal+HO'!GK12</f>
        <v>835</v>
      </c>
      <c r="M25" s="506">
        <f t="shared" si="0"/>
        <v>119.51111111111112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6</v>
      </c>
      <c r="D26" s="507">
        <f>'EntrySheetDD+SWOTotal+HO'!GM12</f>
        <v>1.99</v>
      </c>
      <c r="E26" s="507">
        <f>'EntrySheetDD+SWOTotal+HO'!GN12</f>
        <v>0</v>
      </c>
      <c r="F26" s="507">
        <f>'EntrySheetDD+SWOTotal+HO'!GO12</f>
        <v>1.99</v>
      </c>
      <c r="G26" s="580">
        <v>69.000000110399995</v>
      </c>
      <c r="H26" s="580">
        <f>'EntrySheetDD+SWOTotal+HO'!GQ12</f>
        <v>0</v>
      </c>
      <c r="I26" s="580">
        <f>'EntrySheetDD+SWOTotal+HO'!GR12</f>
        <v>53</v>
      </c>
      <c r="J26" s="580">
        <f>'EntrySheetDD+SWOTotal+HO'!GS12</f>
        <v>0</v>
      </c>
      <c r="K26" s="580">
        <f>'EntrySheetDD+SWOTotal+HO'!GT12</f>
        <v>53</v>
      </c>
      <c r="L26" s="580">
        <f>'EntrySheetDD+SWOTotal+HO'!GU12</f>
        <v>53</v>
      </c>
      <c r="M26" s="506">
        <f t="shared" si="0"/>
        <v>33.166666666666664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1</v>
      </c>
      <c r="D27" s="505">
        <f>'EntrySheetDD+SWOTotal+HO'!GW12</f>
        <v>2</v>
      </c>
      <c r="E27" s="505">
        <f>'EntrySheetDD+SWOTotal+HO'!GX12</f>
        <v>0.11</v>
      </c>
      <c r="F27" s="505">
        <f>'EntrySheetDD+SWOTotal+HO'!GY12</f>
        <v>1.1200000000000001</v>
      </c>
      <c r="G27" s="571">
        <v>13.800000022079999</v>
      </c>
      <c r="H27" s="571">
        <f>'EntrySheetDD+SWOTotal+HO'!HA12</f>
        <v>0</v>
      </c>
      <c r="I27" s="571">
        <f>'EntrySheetDD+SWOTotal+HO'!HB12</f>
        <v>22</v>
      </c>
      <c r="J27" s="571">
        <f>'EntrySheetDD+SWOTotal+HO'!HC12</f>
        <v>0</v>
      </c>
      <c r="K27" s="571">
        <f>'EntrySheetDD+SWOTotal+HO'!HD12</f>
        <v>22</v>
      </c>
      <c r="L27" s="571">
        <f>'EntrySheetDD+SWOTotal+HO'!HE12</f>
        <v>22</v>
      </c>
      <c r="M27" s="506">
        <f t="shared" si="0"/>
        <v>112.00000000000001</v>
      </c>
      <c r="N27" s="506">
        <f t="shared" si="1"/>
        <v>56.000000000000007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5.5</v>
      </c>
      <c r="D28" s="507">
        <f>'EntrySheetDD+SWOTotal+HO'!HG12</f>
        <v>3.95</v>
      </c>
      <c r="E28" s="507">
        <f>'EntrySheetDD+SWOTotal+HO'!HH12</f>
        <v>0.06</v>
      </c>
      <c r="F28" s="507">
        <f>'EntrySheetDD+SWOTotal+HO'!HI12</f>
        <v>3.95</v>
      </c>
      <c r="G28" s="580">
        <v>110.40000017663999</v>
      </c>
      <c r="H28" s="580">
        <f>'EntrySheetDD+SWOTotal+HO'!HK12</f>
        <v>2</v>
      </c>
      <c r="I28" s="580">
        <f>'EntrySheetDD+SWOTotal+HO'!HL12</f>
        <v>66</v>
      </c>
      <c r="J28" s="580">
        <f>'EntrySheetDD+SWOTotal+HO'!HM12</f>
        <v>0</v>
      </c>
      <c r="K28" s="580">
        <f>'EntrySheetDD+SWOTotal+HO'!HN12</f>
        <v>66</v>
      </c>
      <c r="L28" s="580">
        <f>'EntrySheetDD+SWOTotal+HO'!HO12</f>
        <v>66</v>
      </c>
      <c r="M28" s="506">
        <f t="shared" si="0"/>
        <v>71.818181818181827</v>
      </c>
      <c r="N28" s="506">
        <f t="shared" si="1"/>
        <v>100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8</v>
      </c>
      <c r="D29" s="507">
        <f>'EntrySheetDD+SWOTotal+HO'!HQ12</f>
        <v>4.13</v>
      </c>
      <c r="E29" s="507">
        <f>'EntrySheetDD+SWOTotal+HO'!HR12</f>
        <v>1.1299999999999999</v>
      </c>
      <c r="F29" s="507">
        <f>'EntrySheetDD+SWOTotal+HO'!HS12</f>
        <v>4.13</v>
      </c>
      <c r="G29" s="580">
        <v>110.40000017663999</v>
      </c>
      <c r="H29" s="580">
        <f>'EntrySheetDD+SWOTotal+HO'!HU12</f>
        <v>20</v>
      </c>
      <c r="I29" s="580">
        <f>'EntrySheetDD+SWOTotal+HO'!HV12</f>
        <v>74</v>
      </c>
      <c r="J29" s="580">
        <f>'EntrySheetDD+SWOTotal+HO'!HW12</f>
        <v>0</v>
      </c>
      <c r="K29" s="580">
        <f>'EntrySheetDD+SWOTotal+HO'!HX12</f>
        <v>74</v>
      </c>
      <c r="L29" s="580">
        <f>'EntrySheetDD+SWOTotal+HO'!HY12</f>
        <v>74</v>
      </c>
      <c r="M29" s="506">
        <f t="shared" si="0"/>
        <v>51.625</v>
      </c>
      <c r="N29" s="506">
        <f t="shared" si="1"/>
        <v>100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07">
        <f>'EntrySheetDD+SWOTotal+HO'!IA12</f>
        <v>0</v>
      </c>
      <c r="E30" s="507">
        <f>'EntrySheetDD+SWOTotal+HO'!IB12</f>
        <v>0</v>
      </c>
      <c r="F30" s="507">
        <f>'EntrySheetDD+SWOTotal+HO'!IC12</f>
        <v>0</v>
      </c>
      <c r="G30" s="580">
        <v>0</v>
      </c>
      <c r="H30" s="580">
        <f>'EntrySheetDD+SWOTotal+HO'!IE12</f>
        <v>0</v>
      </c>
      <c r="I30" s="580">
        <f>'EntrySheetDD+SWOTotal+HO'!IF12</f>
        <v>0</v>
      </c>
      <c r="J30" s="580">
        <f>'EntrySheetDD+SWOTotal+HO'!IG12</f>
        <v>0</v>
      </c>
      <c r="K30" s="580">
        <f>'EntrySheetDD+SWOTotal+HO'!IH12</f>
        <v>0</v>
      </c>
      <c r="L30" s="580">
        <f>'EntrySheetDD+SWOTotal+HO'!II12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5.5</v>
      </c>
      <c r="D31" s="507">
        <f>'EntrySheetDD+SWOTotal+HO'!IK12</f>
        <v>5.7</v>
      </c>
      <c r="E31" s="507">
        <f>'EntrySheetDD+SWOTotal+HO'!IL12</f>
        <v>2.69</v>
      </c>
      <c r="F31" s="507">
        <f>'EntrySheetDD+SWOTotal+HO'!IM12</f>
        <v>5.7</v>
      </c>
      <c r="G31" s="580">
        <v>75.900000121440002</v>
      </c>
      <c r="H31" s="580">
        <f>'EntrySheetDD+SWOTotal+HO'!IO12</f>
        <v>7</v>
      </c>
      <c r="I31" s="580">
        <f>'EntrySheetDD+SWOTotal+HO'!IP12</f>
        <v>102</v>
      </c>
      <c r="J31" s="580">
        <f>'EntrySheetDD+SWOTotal+HO'!IQ12</f>
        <v>0</v>
      </c>
      <c r="K31" s="580">
        <f>'EntrySheetDD+SWOTotal+HO'!IR12</f>
        <v>102</v>
      </c>
      <c r="L31" s="580">
        <f>'EntrySheetDD+SWOTotal+HO'!IS12</f>
        <v>102</v>
      </c>
      <c r="M31" s="506">
        <f t="shared" si="0"/>
        <v>103.63636363636364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2</v>
      </c>
      <c r="D32" s="507">
        <f>'EntrySheetDD+SWOTotal+HO'!IU12</f>
        <v>1.99</v>
      </c>
      <c r="E32" s="507">
        <f>'EntrySheetDD+SWOTotal+HO'!IV12</f>
        <v>0</v>
      </c>
      <c r="F32" s="507">
        <f>'EntrySheetDD+SWOTotal+HO'!IW12</f>
        <v>1.99</v>
      </c>
      <c r="G32" s="580">
        <v>27.600000044159998</v>
      </c>
      <c r="H32" s="580">
        <f>'EntrySheetDD+SWOTotal+HO'!IY12</f>
        <v>0</v>
      </c>
      <c r="I32" s="580">
        <f>'EntrySheetDD+SWOTotal+HO'!IZ12</f>
        <v>39</v>
      </c>
      <c r="J32" s="580">
        <f>'EntrySheetDD+SWOTotal+HO'!JA12</f>
        <v>0</v>
      </c>
      <c r="K32" s="580">
        <f>'EntrySheetDD+SWOTotal+HO'!JB12</f>
        <v>39</v>
      </c>
      <c r="L32" s="580">
        <f>'EntrySheetDD+SWOTotal+HO'!JC12</f>
        <v>39</v>
      </c>
      <c r="M32" s="506">
        <f t="shared" si="0"/>
        <v>99.5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2</v>
      </c>
      <c r="D33" s="507">
        <f>'EntrySheetDD+SWOTotal+HO'!JE12</f>
        <v>2.0499999999999998</v>
      </c>
      <c r="E33" s="507">
        <f>'EntrySheetDD+SWOTotal+HO'!JF12</f>
        <v>0.2</v>
      </c>
      <c r="F33" s="507">
        <f>'EntrySheetDD+SWOTotal+HO'!JG12</f>
        <v>2.0499999999999998</v>
      </c>
      <c r="G33" s="580">
        <v>69.000000110399995</v>
      </c>
      <c r="H33" s="580">
        <f>'EntrySheetDD+SWOTotal+HO'!JI12</f>
        <v>5</v>
      </c>
      <c r="I33" s="580">
        <f>'EntrySheetDD+SWOTotal+HO'!JJ12</f>
        <v>34</v>
      </c>
      <c r="J33" s="580">
        <f>'EntrySheetDD+SWOTotal+HO'!JK12</f>
        <v>0</v>
      </c>
      <c r="K33" s="580">
        <f>'EntrySheetDD+SWOTotal+HO'!JL12</f>
        <v>34</v>
      </c>
      <c r="L33" s="580">
        <f>'EntrySheetDD+SWOTotal+HO'!JM12</f>
        <v>34</v>
      </c>
      <c r="M33" s="506">
        <f t="shared" si="0"/>
        <v>102.49999999999999</v>
      </c>
      <c r="N33" s="506">
        <f t="shared" si="1"/>
        <v>100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10.6</v>
      </c>
      <c r="D34" s="507">
        <f>'EntrySheetDD+SWOTotal+HO'!JO12</f>
        <v>6.34</v>
      </c>
      <c r="E34" s="507">
        <f>'EntrySheetDD+SWOTotal+HO'!JP12</f>
        <v>0.91</v>
      </c>
      <c r="F34" s="507">
        <f>'EntrySheetDD+SWOTotal+HO'!JQ12</f>
        <v>6.34</v>
      </c>
      <c r="G34" s="580">
        <v>146.280000234048</v>
      </c>
      <c r="H34" s="580">
        <f>'EntrySheetDD+SWOTotal+HO'!JS12</f>
        <v>15</v>
      </c>
      <c r="I34" s="580">
        <f>'EntrySheetDD+SWOTotal+HO'!JT12</f>
        <v>113</v>
      </c>
      <c r="J34" s="580">
        <f>'EntrySheetDD+SWOTotal+HO'!JU12</f>
        <v>0</v>
      </c>
      <c r="K34" s="580">
        <f>'EntrySheetDD+SWOTotal+HO'!JV12</f>
        <v>113</v>
      </c>
      <c r="L34" s="580">
        <f>'EntrySheetDD+SWOTotal+HO'!JW12</f>
        <v>113</v>
      </c>
      <c r="M34" s="506">
        <f t="shared" si="0"/>
        <v>59.811320754716981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1</v>
      </c>
      <c r="D35" s="505">
        <f>'EntrySheetDD+SWOTotal+HO'!JY12</f>
        <v>0.21</v>
      </c>
      <c r="E35" s="505">
        <f>'EntrySheetDD+SWOTotal+HO'!JZ12</f>
        <v>0.1</v>
      </c>
      <c r="F35" s="505">
        <f>'EntrySheetDD+SWOTotal+HO'!KA12</f>
        <v>0.21</v>
      </c>
      <c r="G35" s="571">
        <v>13.800000022079999</v>
      </c>
      <c r="H35" s="571">
        <f>'EntrySheetDD+SWOTotal+HO'!KC12</f>
        <v>4</v>
      </c>
      <c r="I35" s="571">
        <f>'EntrySheetDD+SWOTotal+HO'!KD12</f>
        <v>9</v>
      </c>
      <c r="J35" s="571">
        <f>'EntrySheetDD+SWOTotal+HO'!KE12</f>
        <v>0</v>
      </c>
      <c r="K35" s="571">
        <f>'EntrySheetDD+SWOTotal+HO'!KF12</f>
        <v>0</v>
      </c>
      <c r="L35" s="571">
        <f>'EntrySheetDD+SWOTotal+HO'!KG12</f>
        <v>0</v>
      </c>
      <c r="M35" s="506">
        <f t="shared" si="0"/>
        <v>21</v>
      </c>
      <c r="N35" s="506">
        <f t="shared" si="1"/>
        <v>100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4</v>
      </c>
      <c r="D36" s="507">
        <f>'EntrySheetDD+SWOTotal+HO'!KI12</f>
        <v>4</v>
      </c>
      <c r="E36" s="507">
        <f>'EntrySheetDD+SWOTotal+HO'!KJ12</f>
        <v>0</v>
      </c>
      <c r="F36" s="507">
        <f>'EntrySheetDD+SWOTotal+HO'!KK12</f>
        <v>0.7</v>
      </c>
      <c r="G36" s="580">
        <v>55.200000088319996</v>
      </c>
      <c r="H36" s="580">
        <f>'EntrySheetDD+SWOTotal+HO'!KM12</f>
        <v>0</v>
      </c>
      <c r="I36" s="580">
        <f>'EntrySheetDD+SWOTotal+HO'!KN12</f>
        <v>42</v>
      </c>
      <c r="J36" s="580">
        <f>'EntrySheetDD+SWOTotal+HO'!KO12</f>
        <v>0</v>
      </c>
      <c r="K36" s="580">
        <f>'EntrySheetDD+SWOTotal+HO'!KP12</f>
        <v>106</v>
      </c>
      <c r="L36" s="580">
        <f>'EntrySheetDD+SWOTotal+HO'!KQ12</f>
        <v>106</v>
      </c>
      <c r="M36" s="506">
        <f t="shared" si="0"/>
        <v>17.5</v>
      </c>
      <c r="N36" s="506">
        <f t="shared" si="1"/>
        <v>17.5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4</v>
      </c>
      <c r="D37" s="507">
        <f>'EntrySheetDD+SWOTotal+HO'!KS12</f>
        <v>0.73</v>
      </c>
      <c r="E37" s="507">
        <f>'EntrySheetDD+SWOTotal+HO'!KT12</f>
        <v>0</v>
      </c>
      <c r="F37" s="507">
        <f>'EntrySheetDD+SWOTotal+HO'!KU12</f>
        <v>0.72</v>
      </c>
      <c r="G37" s="580">
        <v>55.200000088319996</v>
      </c>
      <c r="H37" s="580">
        <f>'EntrySheetDD+SWOTotal+HO'!KW12</f>
        <v>0</v>
      </c>
      <c r="I37" s="580">
        <f>'EntrySheetDD+SWOTotal+HO'!KX12</f>
        <v>21</v>
      </c>
      <c r="J37" s="580">
        <f>'EntrySheetDD+SWOTotal+HO'!KY12</f>
        <v>0</v>
      </c>
      <c r="K37" s="580">
        <f>'EntrySheetDD+SWOTotal+HO'!KZ12</f>
        <v>21</v>
      </c>
      <c r="L37" s="580">
        <f>'EntrySheetDD+SWOTotal+HO'!LA12</f>
        <v>21</v>
      </c>
      <c r="M37" s="506">
        <f t="shared" si="0"/>
        <v>18</v>
      </c>
      <c r="N37" s="506">
        <f t="shared" si="1"/>
        <v>98.630136986301366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2</v>
      </c>
      <c r="D38" s="507">
        <f>'EntrySheetDD+SWOTotal+HO'!LC12</f>
        <v>1.22</v>
      </c>
      <c r="E38" s="507">
        <f>'EntrySheetDD+SWOTotal+HO'!LD12</f>
        <v>0</v>
      </c>
      <c r="F38" s="507">
        <f>'EntrySheetDD+SWOTotal+HO'!LE12</f>
        <v>1.22</v>
      </c>
      <c r="G38" s="580">
        <v>27.600000044159998</v>
      </c>
      <c r="H38" s="580">
        <f>'EntrySheetDD+SWOTotal+HO'!LG12</f>
        <v>0</v>
      </c>
      <c r="I38" s="580">
        <f>'EntrySheetDD+SWOTotal+HO'!LH12</f>
        <v>40</v>
      </c>
      <c r="J38" s="580">
        <f>'EntrySheetDD+SWOTotal+HO'!LI12</f>
        <v>0</v>
      </c>
      <c r="K38" s="580">
        <f>'EntrySheetDD+SWOTotal+HO'!LJ12</f>
        <v>40</v>
      </c>
      <c r="L38" s="580">
        <f>'EntrySheetDD+SWOTotal+HO'!LK12</f>
        <v>38</v>
      </c>
      <c r="M38" s="506">
        <f t="shared" si="0"/>
        <v>61</v>
      </c>
      <c r="N38" s="506">
        <f t="shared" si="1"/>
        <v>100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3.7</v>
      </c>
      <c r="D39" s="529">
        <f>'EntrySheetDD+SWOTotal+HO'!LM12</f>
        <v>3.7</v>
      </c>
      <c r="E39" s="508">
        <f>'EntrySheetDD+SWOTotal+HO'!LN12</f>
        <v>0</v>
      </c>
      <c r="F39" s="508">
        <f>'EntrySheetDD+SWOTotal+HO'!LO12</f>
        <v>3.32</v>
      </c>
      <c r="G39" s="581">
        <v>51.060000081696003</v>
      </c>
      <c r="H39" s="581">
        <f>'EntrySheetDD+SWOTotal+HO'!LQ12</f>
        <v>0</v>
      </c>
      <c r="I39" s="581">
        <f>'EntrySheetDD+SWOTotal+HO'!LR12</f>
        <v>78</v>
      </c>
      <c r="J39" s="581">
        <f>'EntrySheetDD+SWOTotal+HO'!LS12</f>
        <v>0</v>
      </c>
      <c r="K39" s="581">
        <f>'EntrySheetDD+SWOTotal+HO'!LT12</f>
        <v>78</v>
      </c>
      <c r="L39" s="581">
        <f>'EntrySheetDD+SWOTotal+HO'!LU12</f>
        <v>78</v>
      </c>
      <c r="M39" s="509">
        <f t="shared" si="0"/>
        <v>89.729729729729726</v>
      </c>
      <c r="N39" s="509">
        <f t="shared" si="1"/>
        <v>89.729729729729726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500</v>
      </c>
      <c r="D40" s="510">
        <f t="shared" ref="D40:L40" si="2">SUM(D7:D39)</f>
        <v>486.30999999999995</v>
      </c>
      <c r="E40" s="510">
        <f t="shared" si="2"/>
        <v>73.939999999999984</v>
      </c>
      <c r="F40" s="510">
        <f t="shared" si="2"/>
        <v>480.71</v>
      </c>
      <c r="G40" s="569">
        <f t="shared" si="2"/>
        <v>6900.0000110399988</v>
      </c>
      <c r="H40" s="569">
        <f t="shared" si="2"/>
        <v>2844</v>
      </c>
      <c r="I40" s="569">
        <f t="shared" si="2"/>
        <v>9142</v>
      </c>
      <c r="J40" s="569">
        <f t="shared" si="2"/>
        <v>80</v>
      </c>
      <c r="K40" s="569">
        <f t="shared" si="2"/>
        <v>9332</v>
      </c>
      <c r="L40" s="569">
        <f t="shared" si="2"/>
        <v>9075</v>
      </c>
      <c r="M40" s="511">
        <f t="shared" si="0"/>
        <v>96.141999999999996</v>
      </c>
      <c r="N40" s="512">
        <f t="shared" si="1"/>
        <v>98.848471139807941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'EntrySheetDD+SWOTotal+HO'!MQ12</f>
        <v>0</v>
      </c>
      <c r="E41" s="513">
        <f>'EntrySheetDD+SWOTotal+HO'!MR12</f>
        <v>0</v>
      </c>
      <c r="F41" s="513">
        <f>'EntrySheetDD+SWOTotal+HO'!MS12</f>
        <v>0</v>
      </c>
      <c r="G41" s="570">
        <f>'EntrySheetDD+SWOTotal+HO'!MT12</f>
        <v>0</v>
      </c>
      <c r="H41" s="570">
        <f>'EntrySheetDD+SWOTotal+HO'!MU12</f>
        <v>0</v>
      </c>
      <c r="I41" s="570">
        <f>'EntrySheetDD+SWOTotal+HO'!MV12</f>
        <v>0</v>
      </c>
      <c r="J41" s="570">
        <f>'EntrySheetDD+SWOTotal+HO'!MW12</f>
        <v>0</v>
      </c>
      <c r="K41" s="570">
        <f>'EntrySheetDD+SWOTotal+HO'!MX12</f>
        <v>0</v>
      </c>
      <c r="L41" s="570">
        <f>'EntrySheetDD+SWOTotal+HO'!MY12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500</v>
      </c>
      <c r="D43" s="516">
        <f t="shared" si="3"/>
        <v>486.30999999999995</v>
      </c>
      <c r="E43" s="516">
        <f t="shared" si="3"/>
        <v>73.939999999999984</v>
      </c>
      <c r="F43" s="516">
        <f t="shared" si="3"/>
        <v>480.71</v>
      </c>
      <c r="G43" s="572">
        <f t="shared" si="3"/>
        <v>6900.0000110399988</v>
      </c>
      <c r="H43" s="572">
        <f t="shared" si="3"/>
        <v>2844</v>
      </c>
      <c r="I43" s="572">
        <f t="shared" si="3"/>
        <v>9142</v>
      </c>
      <c r="J43" s="572">
        <f t="shared" si="3"/>
        <v>80</v>
      </c>
      <c r="K43" s="572">
        <f t="shared" si="3"/>
        <v>9332</v>
      </c>
      <c r="L43" s="572">
        <f t="shared" si="3"/>
        <v>9075</v>
      </c>
      <c r="M43" s="511">
        <f t="shared" si="0"/>
        <v>96.141999999999996</v>
      </c>
      <c r="N43" s="512">
        <f t="shared" si="1"/>
        <v>98.848471139807941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8" activePane="bottomRight" state="frozen"/>
      <selection activeCell="Q4" sqref="Q4:Q5"/>
      <selection pane="topRight" activeCell="Q4" sqref="Q4:Q5"/>
      <selection pane="bottomLeft" activeCell="Q4" sqref="Q4:Q5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11.425781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51" customHeight="1" thickBot="1" x14ac:dyDescent="0.3">
      <c r="A3" s="2003" t="s">
        <v>375</v>
      </c>
      <c r="B3" s="2004"/>
      <c r="C3" s="2024" t="s">
        <v>473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/>
      <c r="D7" s="518">
        <f>'EntrySheetDD+SWOTotal+HO'!E13</f>
        <v>0</v>
      </c>
      <c r="E7" s="517">
        <f>'EntrySheetDD+SWOTotal+HO'!F13</f>
        <v>0</v>
      </c>
      <c r="F7" s="517">
        <f>'EntrySheetDD+SWOTotal+HO'!G13</f>
        <v>0</v>
      </c>
      <c r="G7" s="568">
        <v>2457</v>
      </c>
      <c r="H7" s="568">
        <f>'EntrySheetDD+SWOTotal+HO'!I13</f>
        <v>0</v>
      </c>
      <c r="I7" s="568">
        <f>'EntrySheetDD+SWOTotal+HO'!J13</f>
        <v>0</v>
      </c>
      <c r="J7" s="568">
        <f>'EntrySheetDD+SWOTotal+HO'!K13</f>
        <v>0</v>
      </c>
      <c r="K7" s="568">
        <f>'EntrySheetDD+SWOTotal+HO'!L13</f>
        <v>0</v>
      </c>
      <c r="L7" s="568">
        <f>'EntrySheetDD+SWOTotal+HO'!M13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/>
      <c r="D8" s="505">
        <f>'EntrySheetDD+SWOTotal+HO'!O13</f>
        <v>0</v>
      </c>
      <c r="E8" s="505">
        <f>'EntrySheetDD+SWOTotal+HO'!P13</f>
        <v>0</v>
      </c>
      <c r="F8" s="505">
        <f>'EntrySheetDD+SWOTotal+HO'!Q13</f>
        <v>0</v>
      </c>
      <c r="G8" s="571">
        <v>191</v>
      </c>
      <c r="H8" s="571">
        <f>'EntrySheetDD+SWOTotal+HO'!S13</f>
        <v>9</v>
      </c>
      <c r="I8" s="571">
        <f>'EntrySheetDD+SWOTotal+HO'!T13</f>
        <v>200</v>
      </c>
      <c r="J8" s="571">
        <f>'EntrySheetDD+SWOTotal+HO'!U13</f>
        <v>0</v>
      </c>
      <c r="K8" s="571">
        <f>'EntrySheetDD+SWOTotal+HO'!V13</f>
        <v>200</v>
      </c>
      <c r="L8" s="571">
        <f>'EntrySheetDD+SWOTotal+HO'!W13</f>
        <v>200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/>
      <c r="D9" s="505">
        <f>'EntrySheetDD+SWOTotal+HO'!Y13</f>
        <v>0</v>
      </c>
      <c r="E9" s="505">
        <f>'EntrySheetDD+SWOTotal+HO'!Z13</f>
        <v>0</v>
      </c>
      <c r="F9" s="505">
        <f>'EntrySheetDD+SWOTotal+HO'!AA13</f>
        <v>0</v>
      </c>
      <c r="G9" s="571">
        <v>320</v>
      </c>
      <c r="H9" s="571">
        <f>'EntrySheetDD+SWOTotal+HO'!AC13</f>
        <v>0</v>
      </c>
      <c r="I9" s="571">
        <f>'EntrySheetDD+SWOTotal+HO'!AD13</f>
        <v>0</v>
      </c>
      <c r="J9" s="571">
        <f>'EntrySheetDD+SWOTotal+HO'!AE13</f>
        <v>0</v>
      </c>
      <c r="K9" s="571">
        <f>'EntrySheetDD+SWOTotal+HO'!AF13</f>
        <v>0</v>
      </c>
      <c r="L9" s="571">
        <f>'EntrySheetDD+SWOTotal+HO'!AG13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/>
      <c r="D10" s="505">
        <f>'EntrySheetDD+SWOTotal+HO'!AI13</f>
        <v>0</v>
      </c>
      <c r="E10" s="505">
        <f>'EntrySheetDD+SWOTotal+HO'!AJ13</f>
        <v>0</v>
      </c>
      <c r="F10" s="505">
        <f>'EntrySheetDD+SWOTotal+HO'!AK13</f>
        <v>0</v>
      </c>
      <c r="G10" s="571">
        <v>340</v>
      </c>
      <c r="H10" s="571">
        <f>'EntrySheetDD+SWOTotal+HO'!AM13</f>
        <v>0</v>
      </c>
      <c r="I10" s="571">
        <f>'EntrySheetDD+SWOTotal+HO'!AN13</f>
        <v>0</v>
      </c>
      <c r="J10" s="571">
        <f>'EntrySheetDD+SWOTotal+HO'!AO13</f>
        <v>0</v>
      </c>
      <c r="K10" s="571">
        <f>'EntrySheetDD+SWOTotal+HO'!AP13</f>
        <v>0</v>
      </c>
      <c r="L10" s="571">
        <f>'EntrySheetDD+SWOTotal+HO'!AQ13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/>
      <c r="D11" s="507">
        <f>'EntrySheetDD+SWOTotal+HO'!AS13</f>
        <v>0</v>
      </c>
      <c r="E11" s="507">
        <f>'EntrySheetDD+SWOTotal+HO'!AT13</f>
        <v>0</v>
      </c>
      <c r="F11" s="507">
        <f>'EntrySheetDD+SWOTotal+HO'!AU13</f>
        <v>0</v>
      </c>
      <c r="G11" s="580">
        <v>168</v>
      </c>
      <c r="H11" s="580">
        <f>'EntrySheetDD+SWOTotal+HO'!AW13</f>
        <v>0</v>
      </c>
      <c r="I11" s="580">
        <f>'EntrySheetDD+SWOTotal+HO'!AX13</f>
        <v>208</v>
      </c>
      <c r="J11" s="580">
        <f>'EntrySheetDD+SWOTotal+HO'!AY13</f>
        <v>0</v>
      </c>
      <c r="K11" s="580">
        <f>'EntrySheetDD+SWOTotal+HO'!AZ13</f>
        <v>208</v>
      </c>
      <c r="L11" s="580">
        <f>'EntrySheetDD+SWOTotal+HO'!BA13</f>
        <v>208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/>
      <c r="D12" s="507">
        <f>'EntrySheetDD+SWOTotal+HO'!BC13</f>
        <v>0</v>
      </c>
      <c r="E12" s="507">
        <f>'EntrySheetDD+SWOTotal+HO'!BD13</f>
        <v>0</v>
      </c>
      <c r="F12" s="507">
        <f>'EntrySheetDD+SWOTotal+HO'!BE13</f>
        <v>0</v>
      </c>
      <c r="G12" s="580">
        <v>170</v>
      </c>
      <c r="H12" s="580">
        <f>'EntrySheetDD+SWOTotal+HO'!BG13</f>
        <v>0</v>
      </c>
      <c r="I12" s="580">
        <f>'EntrySheetDD+SWOTotal+HO'!BH13</f>
        <v>0</v>
      </c>
      <c r="J12" s="580">
        <f>'EntrySheetDD+SWOTotal+HO'!BI13</f>
        <v>0</v>
      </c>
      <c r="K12" s="580">
        <f>'EntrySheetDD+SWOTotal+HO'!BJ13</f>
        <v>0</v>
      </c>
      <c r="L12" s="580">
        <f>'EntrySheetDD+SWOTotal+HO'!BK13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/>
      <c r="D13" s="505">
        <f>'EntrySheetDD+SWOTotal+HO'!BM13</f>
        <v>0</v>
      </c>
      <c r="E13" s="505">
        <f>'EntrySheetDD+SWOTotal+HO'!BN13</f>
        <v>0</v>
      </c>
      <c r="F13" s="505">
        <f>'EntrySheetDD+SWOTotal+HO'!BO13</f>
        <v>0</v>
      </c>
      <c r="G13" s="571">
        <v>195</v>
      </c>
      <c r="H13" s="571">
        <f>'EntrySheetDD+SWOTotal+HO'!BQ13</f>
        <v>0</v>
      </c>
      <c r="I13" s="571">
        <f>'EntrySheetDD+SWOTotal+HO'!BR13</f>
        <v>0</v>
      </c>
      <c r="J13" s="571">
        <f>'EntrySheetDD+SWOTotal+HO'!BS13</f>
        <v>0</v>
      </c>
      <c r="K13" s="571">
        <f>'EntrySheetDD+SWOTotal+HO'!BT13</f>
        <v>0</v>
      </c>
      <c r="L13" s="571">
        <f>'EntrySheetDD+SWOTotal+HO'!BU13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/>
      <c r="D14" s="505">
        <f>'EntrySheetDD+SWOTotal+HO'!BW13</f>
        <v>0</v>
      </c>
      <c r="E14" s="505">
        <f>'EntrySheetDD+SWOTotal+HO'!BX13</f>
        <v>0</v>
      </c>
      <c r="F14" s="505">
        <f>'EntrySheetDD+SWOTotal+HO'!BY13</f>
        <v>0</v>
      </c>
      <c r="G14" s="571">
        <v>362</v>
      </c>
      <c r="H14" s="571">
        <f>'EntrySheetDD+SWOTotal+HO'!CA13</f>
        <v>0</v>
      </c>
      <c r="I14" s="571">
        <f>'EntrySheetDD+SWOTotal+HO'!CB13</f>
        <v>0</v>
      </c>
      <c r="J14" s="571">
        <f>'EntrySheetDD+SWOTotal+HO'!CC13</f>
        <v>0</v>
      </c>
      <c r="K14" s="571">
        <f>'EntrySheetDD+SWOTotal+HO'!CD13</f>
        <v>0</v>
      </c>
      <c r="L14" s="571">
        <f>'EntrySheetDD+SWOTotal+HO'!CE13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/>
      <c r="D15" s="505">
        <f>'EntrySheetDD+SWOTotal+HO'!CG13</f>
        <v>0</v>
      </c>
      <c r="E15" s="505">
        <f>'EntrySheetDD+SWOTotal+HO'!CH13</f>
        <v>0</v>
      </c>
      <c r="F15" s="505">
        <f>'EntrySheetDD+SWOTotal+HO'!CI13</f>
        <v>0</v>
      </c>
      <c r="G15" s="571">
        <v>757</v>
      </c>
      <c r="H15" s="571">
        <f>'EntrySheetDD+SWOTotal+HO'!CK13</f>
        <v>0</v>
      </c>
      <c r="I15" s="571">
        <f>'EntrySheetDD+SWOTotal+HO'!CL13</f>
        <v>757</v>
      </c>
      <c r="J15" s="571">
        <f>'EntrySheetDD+SWOTotal+HO'!CM13</f>
        <v>0</v>
      </c>
      <c r="K15" s="571">
        <f>'EntrySheetDD+SWOTotal+HO'!CN13</f>
        <v>0</v>
      </c>
      <c r="L15" s="571">
        <f>'EntrySheetDD+SWOTotal+HO'!CO13</f>
        <v>682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/>
      <c r="D16" s="505">
        <f>'EntrySheetDD+SWOTotal+HO'!CQ13</f>
        <v>0</v>
      </c>
      <c r="E16" s="505">
        <f>'EntrySheetDD+SWOTotal+HO'!CR13</f>
        <v>0</v>
      </c>
      <c r="F16" s="505">
        <f>'EntrySheetDD+SWOTotal+HO'!CS13</f>
        <v>0</v>
      </c>
      <c r="G16" s="571">
        <v>426</v>
      </c>
      <c r="H16" s="571">
        <f>'EntrySheetDD+SWOTotal+HO'!CU13</f>
        <v>0</v>
      </c>
      <c r="I16" s="571">
        <f>'EntrySheetDD+SWOTotal+HO'!CV13</f>
        <v>406</v>
      </c>
      <c r="J16" s="571">
        <f>'EntrySheetDD+SWOTotal+HO'!CW13</f>
        <v>0</v>
      </c>
      <c r="K16" s="571">
        <f>'EntrySheetDD+SWOTotal+HO'!CX13</f>
        <v>406</v>
      </c>
      <c r="L16" s="571">
        <f>'EntrySheetDD+SWOTotal+HO'!CY13</f>
        <v>406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/>
      <c r="D17" s="505">
        <f>'EntrySheetDD+SWOTotal+HO'!DA13</f>
        <v>0</v>
      </c>
      <c r="E17" s="505">
        <f>'EntrySheetDD+SWOTotal+HO'!DB13</f>
        <v>0</v>
      </c>
      <c r="F17" s="505">
        <f>'EntrySheetDD+SWOTotal+HO'!DC13</f>
        <v>0</v>
      </c>
      <c r="G17" s="571">
        <v>468</v>
      </c>
      <c r="H17" s="571">
        <f>'EntrySheetDD+SWOTotal+HO'!DE13</f>
        <v>0</v>
      </c>
      <c r="I17" s="571">
        <f>'EntrySheetDD+SWOTotal+HO'!DF13</f>
        <v>468</v>
      </c>
      <c r="J17" s="571">
        <f>'EntrySheetDD+SWOTotal+HO'!DG13</f>
        <v>0</v>
      </c>
      <c r="K17" s="571">
        <f>'EntrySheetDD+SWOTotal+HO'!DH13</f>
        <v>468</v>
      </c>
      <c r="L17" s="571">
        <f>'EntrySheetDD+SWOTotal+HO'!DI13</f>
        <v>468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/>
      <c r="D18" s="505">
        <f>'EntrySheetDD+SWOTotal+HO'!DK13</f>
        <v>0</v>
      </c>
      <c r="E18" s="505">
        <f>'EntrySheetDD+SWOTotal+HO'!DL13</f>
        <v>0</v>
      </c>
      <c r="F18" s="505">
        <f>'EntrySheetDD+SWOTotal+HO'!DM13</f>
        <v>0</v>
      </c>
      <c r="G18" s="571">
        <v>217</v>
      </c>
      <c r="H18" s="571">
        <f>'EntrySheetDD+SWOTotal+HO'!DO13</f>
        <v>0</v>
      </c>
      <c r="I18" s="571">
        <f>'EntrySheetDD+SWOTotal+HO'!DP13</f>
        <v>0</v>
      </c>
      <c r="J18" s="571">
        <f>'EntrySheetDD+SWOTotal+HO'!DQ13</f>
        <v>0</v>
      </c>
      <c r="K18" s="571">
        <f>'EntrySheetDD+SWOTotal+HO'!DR13</f>
        <v>0</v>
      </c>
      <c r="L18" s="571">
        <f>'EntrySheetDD+SWOTotal+HO'!DS13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/>
      <c r="D19" s="505">
        <f>'EntrySheetDD+SWOTotal+HO'!DU13</f>
        <v>0</v>
      </c>
      <c r="E19" s="505">
        <f>'EntrySheetDD+SWOTotal+HO'!DV13</f>
        <v>0</v>
      </c>
      <c r="F19" s="505">
        <f>'EntrySheetDD+SWOTotal+HO'!DW13</f>
        <v>0</v>
      </c>
      <c r="G19" s="571">
        <v>546</v>
      </c>
      <c r="H19" s="571">
        <f>'EntrySheetDD+SWOTotal+HO'!DY13</f>
        <v>0</v>
      </c>
      <c r="I19" s="571">
        <f>'EntrySheetDD+SWOTotal+HO'!DZ13</f>
        <v>0</v>
      </c>
      <c r="J19" s="571">
        <f>'EntrySheetDD+SWOTotal+HO'!EA13</f>
        <v>0</v>
      </c>
      <c r="K19" s="571">
        <f>'EntrySheetDD+SWOTotal+HO'!EB13</f>
        <v>0</v>
      </c>
      <c r="L19" s="571">
        <f>'EntrySheetDD+SWOTotal+HO'!EC13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/>
      <c r="D20" s="505">
        <f>'EntrySheetDD+SWOTotal+HO'!EE13</f>
        <v>0</v>
      </c>
      <c r="E20" s="505">
        <f>'EntrySheetDD+SWOTotal+HO'!EF13</f>
        <v>0</v>
      </c>
      <c r="F20" s="505">
        <f>'EntrySheetDD+SWOTotal+HO'!EG13</f>
        <v>0</v>
      </c>
      <c r="G20" s="571">
        <v>550</v>
      </c>
      <c r="H20" s="571">
        <f>'EntrySheetDD+SWOTotal+HO'!EI13</f>
        <v>0</v>
      </c>
      <c r="I20" s="571">
        <f>'EntrySheetDD+SWOTotal+HO'!EJ13</f>
        <v>448</v>
      </c>
      <c r="J20" s="571">
        <f>'EntrySheetDD+SWOTotal+HO'!EK13</f>
        <v>0</v>
      </c>
      <c r="K20" s="571">
        <f>'EntrySheetDD+SWOTotal+HO'!EL13</f>
        <v>0</v>
      </c>
      <c r="L20" s="571">
        <f>'EntrySheetDD+SWOTotal+HO'!EM13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/>
      <c r="D21" s="505">
        <f>'EntrySheetDD+SWOTotal+HO'!EO13</f>
        <v>0</v>
      </c>
      <c r="E21" s="505">
        <f>'EntrySheetDD+SWOTotal+HO'!EP13</f>
        <v>0</v>
      </c>
      <c r="F21" s="505">
        <f>'EntrySheetDD+SWOTotal+HO'!EQ13</f>
        <v>0</v>
      </c>
      <c r="G21" s="571">
        <v>399</v>
      </c>
      <c r="H21" s="571">
        <f>'EntrySheetDD+SWOTotal+HO'!ES13</f>
        <v>0</v>
      </c>
      <c r="I21" s="571">
        <f>'EntrySheetDD+SWOTotal+HO'!ET13</f>
        <v>0</v>
      </c>
      <c r="J21" s="571">
        <f>'EntrySheetDD+SWOTotal+HO'!EU13</f>
        <v>0</v>
      </c>
      <c r="K21" s="571">
        <f>'EntrySheetDD+SWOTotal+HO'!EV13</f>
        <v>0</v>
      </c>
      <c r="L21" s="571">
        <f>'EntrySheetDD+SWOTotal+HO'!EW13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/>
      <c r="D22" s="505">
        <f>'EntrySheetDD+SWOTotal+HO'!EY13</f>
        <v>0</v>
      </c>
      <c r="E22" s="505">
        <f>'EntrySheetDD+SWOTotal+HO'!EZ13</f>
        <v>0</v>
      </c>
      <c r="F22" s="505">
        <f>'EntrySheetDD+SWOTotal+HO'!FA13</f>
        <v>0</v>
      </c>
      <c r="G22" s="571">
        <v>371</v>
      </c>
      <c r="H22" s="571">
        <f>'EntrySheetDD+SWOTotal+HO'!FC13</f>
        <v>0</v>
      </c>
      <c r="I22" s="571">
        <f>'EntrySheetDD+SWOTotal+HO'!FD13</f>
        <v>0</v>
      </c>
      <c r="J22" s="571">
        <f>'EntrySheetDD+SWOTotal+HO'!FE13</f>
        <v>0</v>
      </c>
      <c r="K22" s="571">
        <f>'EntrySheetDD+SWOTotal+HO'!FF13</f>
        <v>0</v>
      </c>
      <c r="L22" s="571">
        <f>'EntrySheetDD+SWOTotal+HO'!FG13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/>
      <c r="D23" s="505">
        <f>'EntrySheetDD+SWOTotal+HO'!FI13</f>
        <v>0</v>
      </c>
      <c r="E23" s="505">
        <f>'EntrySheetDD+SWOTotal+HO'!FJ13</f>
        <v>0</v>
      </c>
      <c r="F23" s="505">
        <f>'EntrySheetDD+SWOTotal+HO'!FK13</f>
        <v>0</v>
      </c>
      <c r="G23" s="571">
        <v>110</v>
      </c>
      <c r="H23" s="571">
        <f>'EntrySheetDD+SWOTotal+HO'!FM13</f>
        <v>0</v>
      </c>
      <c r="I23" s="571">
        <f>'EntrySheetDD+SWOTotal+HO'!FN13</f>
        <v>0</v>
      </c>
      <c r="J23" s="571">
        <f>'EntrySheetDD+SWOTotal+HO'!FO13</f>
        <v>0</v>
      </c>
      <c r="K23" s="571">
        <f>'EntrySheetDD+SWOTotal+HO'!FP13</f>
        <v>0</v>
      </c>
      <c r="L23" s="571">
        <f>'EntrySheetDD+SWOTotal+HO'!FQ13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/>
      <c r="D24" s="505">
        <f>'EntrySheetDD+SWOTotal+HO'!FS13</f>
        <v>0</v>
      </c>
      <c r="E24" s="505">
        <f>'EntrySheetDD+SWOTotal+HO'!FT13</f>
        <v>0</v>
      </c>
      <c r="F24" s="505">
        <f>'EntrySheetDD+SWOTotal+HO'!FU13</f>
        <v>0</v>
      </c>
      <c r="G24" s="571">
        <v>11</v>
      </c>
      <c r="H24" s="571">
        <f>'EntrySheetDD+SWOTotal+HO'!FW13</f>
        <v>0</v>
      </c>
      <c r="I24" s="571">
        <f>'EntrySheetDD+SWOTotal+HO'!FX13</f>
        <v>11</v>
      </c>
      <c r="J24" s="571">
        <f>'EntrySheetDD+SWOTotal+HO'!FY13</f>
        <v>0</v>
      </c>
      <c r="K24" s="571">
        <f>'EntrySheetDD+SWOTotal+HO'!FZ13</f>
        <v>0</v>
      </c>
      <c r="L24" s="571">
        <f>'EntrySheetDD+SWOTotal+HO'!GA13</f>
        <v>11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/>
      <c r="D25" s="507">
        <f>'EntrySheetDD+SWOTotal+HO'!GC13</f>
        <v>0</v>
      </c>
      <c r="E25" s="507">
        <f>'EntrySheetDD+SWOTotal+HO'!GD13</f>
        <v>0</v>
      </c>
      <c r="F25" s="507">
        <f>'EntrySheetDD+SWOTotal+HO'!GE13</f>
        <v>0</v>
      </c>
      <c r="G25" s="580">
        <v>279</v>
      </c>
      <c r="H25" s="580">
        <f>'EntrySheetDD+SWOTotal+HO'!GG13</f>
        <v>0</v>
      </c>
      <c r="I25" s="580">
        <f>'EntrySheetDD+SWOTotal+HO'!GH13</f>
        <v>0</v>
      </c>
      <c r="J25" s="580">
        <f>'EntrySheetDD+SWOTotal+HO'!GI13</f>
        <v>0</v>
      </c>
      <c r="K25" s="580">
        <f>'EntrySheetDD+SWOTotal+HO'!GJ13</f>
        <v>0</v>
      </c>
      <c r="L25" s="580">
        <f>'EntrySheetDD+SWOTotal+HO'!GK13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/>
      <c r="D26" s="507">
        <f>'EntrySheetDD+SWOTotal+HO'!GM13</f>
        <v>0</v>
      </c>
      <c r="E26" s="507">
        <f>'EntrySheetDD+SWOTotal+HO'!GN13</f>
        <v>0</v>
      </c>
      <c r="F26" s="507">
        <f>'EntrySheetDD+SWOTotal+HO'!GO13</f>
        <v>0</v>
      </c>
      <c r="G26" s="580">
        <v>117</v>
      </c>
      <c r="H26" s="580">
        <f>'EntrySheetDD+SWOTotal+HO'!GQ13</f>
        <v>0</v>
      </c>
      <c r="I26" s="580">
        <f>'EntrySheetDD+SWOTotal+HO'!GR13</f>
        <v>118</v>
      </c>
      <c r="J26" s="580">
        <f>'EntrySheetDD+SWOTotal+HO'!GS13</f>
        <v>0</v>
      </c>
      <c r="K26" s="580">
        <f>'EntrySheetDD+SWOTotal+HO'!GT13</f>
        <v>118</v>
      </c>
      <c r="L26" s="580">
        <f>'EntrySheetDD+SWOTotal+HO'!GU13</f>
        <v>89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/>
      <c r="D27" s="505">
        <f>'EntrySheetDD+SWOTotal+HO'!GW13</f>
        <v>0</v>
      </c>
      <c r="E27" s="505">
        <f>'EntrySheetDD+SWOTotal+HO'!GX13</f>
        <v>0</v>
      </c>
      <c r="F27" s="505">
        <f>'EntrySheetDD+SWOTotal+HO'!GY13</f>
        <v>0</v>
      </c>
      <c r="G27" s="571">
        <v>18</v>
      </c>
      <c r="H27" s="571">
        <f>'EntrySheetDD+SWOTotal+HO'!HA13</f>
        <v>0</v>
      </c>
      <c r="I27" s="571">
        <f>'EntrySheetDD+SWOTotal+HO'!HB13</f>
        <v>0</v>
      </c>
      <c r="J27" s="571">
        <f>'EntrySheetDD+SWOTotal+HO'!HC13</f>
        <v>0</v>
      </c>
      <c r="K27" s="571">
        <f>'EntrySheetDD+SWOTotal+HO'!HD13</f>
        <v>0</v>
      </c>
      <c r="L27" s="571">
        <f>'EntrySheetDD+SWOTotal+HO'!HE13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/>
      <c r="D28" s="507">
        <f>'EntrySheetDD+SWOTotal+HO'!HG13</f>
        <v>0</v>
      </c>
      <c r="E28" s="507">
        <f>'EntrySheetDD+SWOTotal+HO'!HH13</f>
        <v>0</v>
      </c>
      <c r="F28" s="507">
        <f>'EntrySheetDD+SWOTotal+HO'!HI13</f>
        <v>0</v>
      </c>
      <c r="G28" s="580">
        <v>81</v>
      </c>
      <c r="H28" s="580">
        <f>'EntrySheetDD+SWOTotal+HO'!HK13</f>
        <v>0</v>
      </c>
      <c r="I28" s="580">
        <f>'EntrySheetDD+SWOTotal+HO'!HL13</f>
        <v>46</v>
      </c>
      <c r="J28" s="580">
        <f>'EntrySheetDD+SWOTotal+HO'!HM13</f>
        <v>0</v>
      </c>
      <c r="K28" s="580">
        <f>'EntrySheetDD+SWOTotal+HO'!HN13</f>
        <v>46</v>
      </c>
      <c r="L28" s="580">
        <f>'EntrySheetDD+SWOTotal+HO'!HO13</f>
        <v>46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/>
      <c r="D29" s="507">
        <f>'EntrySheetDD+SWOTotal+HO'!HQ13</f>
        <v>0</v>
      </c>
      <c r="E29" s="507">
        <f>'EntrySheetDD+SWOTotal+HO'!HR13</f>
        <v>0</v>
      </c>
      <c r="F29" s="507">
        <f>'EntrySheetDD+SWOTotal+HO'!HS13</f>
        <v>0</v>
      </c>
      <c r="G29" s="580">
        <v>76</v>
      </c>
      <c r="H29" s="580">
        <f>'EntrySheetDD+SWOTotal+HO'!HU13</f>
        <v>0</v>
      </c>
      <c r="I29" s="580">
        <f>'EntrySheetDD+SWOTotal+HO'!HV13</f>
        <v>93</v>
      </c>
      <c r="J29" s="580">
        <f>'EntrySheetDD+SWOTotal+HO'!HW13</f>
        <v>2</v>
      </c>
      <c r="K29" s="580">
        <f>'EntrySheetDD+SWOTotal+HO'!HX13</f>
        <v>93</v>
      </c>
      <c r="L29" s="580">
        <f>'EntrySheetDD+SWOTotal+HO'!HY13</f>
        <v>93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/>
      <c r="D30" s="507">
        <f>'EntrySheetDD+SWOTotal+HO'!IA13</f>
        <v>0</v>
      </c>
      <c r="E30" s="507">
        <f>'EntrySheetDD+SWOTotal+HO'!IB13</f>
        <v>0</v>
      </c>
      <c r="F30" s="507">
        <f>'EntrySheetDD+SWOTotal+HO'!IC13</f>
        <v>0</v>
      </c>
      <c r="G30" s="580">
        <v>0</v>
      </c>
      <c r="H30" s="580">
        <f>'EntrySheetDD+SWOTotal+HO'!IE13</f>
        <v>0</v>
      </c>
      <c r="I30" s="580">
        <f>'EntrySheetDD+SWOTotal+HO'!IF13</f>
        <v>0</v>
      </c>
      <c r="J30" s="580">
        <f>'EntrySheetDD+SWOTotal+HO'!IG13</f>
        <v>0</v>
      </c>
      <c r="K30" s="580">
        <f>'EntrySheetDD+SWOTotal+HO'!IH13</f>
        <v>0</v>
      </c>
      <c r="L30" s="580">
        <f>'EntrySheetDD+SWOTotal+HO'!II13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/>
      <c r="D31" s="507">
        <f>'EntrySheetDD+SWOTotal+HO'!IK13</f>
        <v>0</v>
      </c>
      <c r="E31" s="507">
        <f>'EntrySheetDD+SWOTotal+HO'!IL13</f>
        <v>0</v>
      </c>
      <c r="F31" s="507">
        <f>'EntrySheetDD+SWOTotal+HO'!IM13</f>
        <v>0</v>
      </c>
      <c r="G31" s="580">
        <v>107</v>
      </c>
      <c r="H31" s="580">
        <f>'EntrySheetDD+SWOTotal+HO'!IO13</f>
        <v>0</v>
      </c>
      <c r="I31" s="580">
        <f>'EntrySheetDD+SWOTotal+HO'!IP13</f>
        <v>91</v>
      </c>
      <c r="J31" s="580">
        <f>'EntrySheetDD+SWOTotal+HO'!IQ13</f>
        <v>0</v>
      </c>
      <c r="K31" s="580">
        <f>'EntrySheetDD+SWOTotal+HO'!IR13</f>
        <v>0</v>
      </c>
      <c r="L31" s="580">
        <f>'EntrySheetDD+SWOTotal+HO'!IS13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/>
      <c r="D32" s="507">
        <f>'EntrySheetDD+SWOTotal+HO'!IU13</f>
        <v>0</v>
      </c>
      <c r="E32" s="507">
        <f>'EntrySheetDD+SWOTotal+HO'!IV13</f>
        <v>0</v>
      </c>
      <c r="F32" s="507">
        <f>'EntrySheetDD+SWOTotal+HO'!IW13</f>
        <v>0</v>
      </c>
      <c r="G32" s="580">
        <v>63</v>
      </c>
      <c r="H32" s="580">
        <f>'EntrySheetDD+SWOTotal+HO'!IY13</f>
        <v>0</v>
      </c>
      <c r="I32" s="580">
        <f>'EntrySheetDD+SWOTotal+HO'!IZ13</f>
        <v>0</v>
      </c>
      <c r="J32" s="580">
        <f>'EntrySheetDD+SWOTotal+HO'!JA13</f>
        <v>0</v>
      </c>
      <c r="K32" s="580">
        <f>'EntrySheetDD+SWOTotal+HO'!JB13</f>
        <v>0</v>
      </c>
      <c r="L32" s="580">
        <f>'EntrySheetDD+SWOTotal+HO'!JC13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/>
      <c r="D33" s="507">
        <f>'EntrySheetDD+SWOTotal+HO'!JE13</f>
        <v>0</v>
      </c>
      <c r="E33" s="507">
        <f>'EntrySheetDD+SWOTotal+HO'!JF13</f>
        <v>0</v>
      </c>
      <c r="F33" s="507">
        <f>'EntrySheetDD+SWOTotal+HO'!JG13</f>
        <v>0</v>
      </c>
      <c r="G33" s="580">
        <v>221</v>
      </c>
      <c r="H33" s="580">
        <f>'EntrySheetDD+SWOTotal+HO'!JI13</f>
        <v>0</v>
      </c>
      <c r="I33" s="580">
        <f>'EntrySheetDD+SWOTotal+HO'!JJ13</f>
        <v>0</v>
      </c>
      <c r="J33" s="580">
        <f>'EntrySheetDD+SWOTotal+HO'!JK13</f>
        <v>0</v>
      </c>
      <c r="K33" s="580">
        <f>'EntrySheetDD+SWOTotal+HO'!JL13</f>
        <v>0</v>
      </c>
      <c r="L33" s="580">
        <f>'EntrySheetDD+SWOTotal+HO'!JM13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/>
      <c r="D34" s="507">
        <f>'EntrySheetDD+SWOTotal+HO'!JO13</f>
        <v>0</v>
      </c>
      <c r="E34" s="507">
        <f>'EntrySheetDD+SWOTotal+HO'!JP13</f>
        <v>0</v>
      </c>
      <c r="F34" s="507">
        <f>'EntrySheetDD+SWOTotal+HO'!JQ13</f>
        <v>0</v>
      </c>
      <c r="G34" s="580">
        <v>62</v>
      </c>
      <c r="H34" s="580">
        <f>'EntrySheetDD+SWOTotal+HO'!JS13</f>
        <v>0</v>
      </c>
      <c r="I34" s="580">
        <f>'EntrySheetDD+SWOTotal+HO'!JT13</f>
        <v>0</v>
      </c>
      <c r="J34" s="580">
        <f>'EntrySheetDD+SWOTotal+HO'!JU13</f>
        <v>0</v>
      </c>
      <c r="K34" s="580">
        <f>'EntrySheetDD+SWOTotal+HO'!JV13</f>
        <v>0</v>
      </c>
      <c r="L34" s="580">
        <f>'EntrySheetDD+SWOTotal+HO'!JW13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/>
      <c r="D35" s="505">
        <f>'EntrySheetDD+SWOTotal+HO'!JY13</f>
        <v>0</v>
      </c>
      <c r="E35" s="505">
        <f>'EntrySheetDD+SWOTotal+HO'!JZ13</f>
        <v>0</v>
      </c>
      <c r="F35" s="505">
        <f>'EntrySheetDD+SWOTotal+HO'!KA13</f>
        <v>0</v>
      </c>
      <c r="G35" s="571">
        <v>112</v>
      </c>
      <c r="H35" s="571">
        <f>'EntrySheetDD+SWOTotal+HO'!KC13</f>
        <v>0</v>
      </c>
      <c r="I35" s="571">
        <f>'EntrySheetDD+SWOTotal+HO'!KD13</f>
        <v>101</v>
      </c>
      <c r="J35" s="571">
        <f>'EntrySheetDD+SWOTotal+HO'!KE13</f>
        <v>0</v>
      </c>
      <c r="K35" s="571">
        <f>'EntrySheetDD+SWOTotal+HO'!KF13</f>
        <v>0</v>
      </c>
      <c r="L35" s="571">
        <f>'EntrySheetDD+SWOTotal+HO'!KG13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/>
      <c r="D36" s="507">
        <f>'EntrySheetDD+SWOTotal+HO'!KI13</f>
        <v>0</v>
      </c>
      <c r="E36" s="507">
        <f>'EntrySheetDD+SWOTotal+HO'!KJ13</f>
        <v>0</v>
      </c>
      <c r="F36" s="507">
        <f>'EntrySheetDD+SWOTotal+HO'!KK13</f>
        <v>0</v>
      </c>
      <c r="G36" s="580">
        <v>265</v>
      </c>
      <c r="H36" s="580">
        <f>'EntrySheetDD+SWOTotal+HO'!KM13</f>
        <v>0</v>
      </c>
      <c r="I36" s="580">
        <f>'EntrySheetDD+SWOTotal+HO'!KN13</f>
        <v>0</v>
      </c>
      <c r="J36" s="580">
        <f>'EntrySheetDD+SWOTotal+HO'!KO13</f>
        <v>0</v>
      </c>
      <c r="K36" s="580">
        <f>'EntrySheetDD+SWOTotal+HO'!KP13</f>
        <v>0</v>
      </c>
      <c r="L36" s="580">
        <f>'EntrySheetDD+SWOTotal+HO'!KQ13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/>
      <c r="D37" s="507">
        <f>'EntrySheetDD+SWOTotal+HO'!KS13</f>
        <v>0</v>
      </c>
      <c r="E37" s="507">
        <f>'EntrySheetDD+SWOTotal+HO'!KT13</f>
        <v>0</v>
      </c>
      <c r="F37" s="507">
        <f>'EntrySheetDD+SWOTotal+HO'!KU13</f>
        <v>0</v>
      </c>
      <c r="G37" s="580">
        <v>136</v>
      </c>
      <c r="H37" s="580">
        <f>'EntrySheetDD+SWOTotal+HO'!KW13</f>
        <v>0</v>
      </c>
      <c r="I37" s="580">
        <f>'EntrySheetDD+SWOTotal+HO'!KX13</f>
        <v>0</v>
      </c>
      <c r="J37" s="580">
        <f>'EntrySheetDD+SWOTotal+HO'!KY13</f>
        <v>0</v>
      </c>
      <c r="K37" s="580">
        <f>'EntrySheetDD+SWOTotal+HO'!KZ13</f>
        <v>0</v>
      </c>
      <c r="L37" s="580">
        <f>'EntrySheetDD+SWOTotal+HO'!LA13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/>
      <c r="D38" s="507">
        <f>'EntrySheetDD+SWOTotal+HO'!LC13</f>
        <v>0</v>
      </c>
      <c r="E38" s="507">
        <f>'EntrySheetDD+SWOTotal+HO'!LD13</f>
        <v>0</v>
      </c>
      <c r="F38" s="507">
        <f>'EntrySheetDD+SWOTotal+HO'!LE13</f>
        <v>0</v>
      </c>
      <c r="G38" s="580">
        <v>13</v>
      </c>
      <c r="H38" s="580">
        <f>'EntrySheetDD+SWOTotal+HO'!LG13</f>
        <v>0</v>
      </c>
      <c r="I38" s="580">
        <f>'EntrySheetDD+SWOTotal+HO'!LH13</f>
        <v>0</v>
      </c>
      <c r="J38" s="580">
        <f>'EntrySheetDD+SWOTotal+HO'!LI13</f>
        <v>0</v>
      </c>
      <c r="K38" s="580">
        <f>'EntrySheetDD+SWOTotal+HO'!LJ13</f>
        <v>0</v>
      </c>
      <c r="L38" s="580">
        <f>'EntrySheetDD+SWOTotal+HO'!LK13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/>
      <c r="D39" s="529">
        <f>'EntrySheetDD+SWOTotal+HO'!LM13</f>
        <v>0</v>
      </c>
      <c r="E39" s="508">
        <f>'EntrySheetDD+SWOTotal+HO'!LN13</f>
        <v>0</v>
      </c>
      <c r="F39" s="508">
        <f>'EntrySheetDD+SWOTotal+HO'!LO13</f>
        <v>0</v>
      </c>
      <c r="G39" s="581">
        <v>45</v>
      </c>
      <c r="H39" s="581">
        <f>'EntrySheetDD+SWOTotal+HO'!LQ13</f>
        <v>0</v>
      </c>
      <c r="I39" s="581">
        <f>'EntrySheetDD+SWOTotal+HO'!LR13</f>
        <v>0</v>
      </c>
      <c r="J39" s="581">
        <f>'EntrySheetDD+SWOTotal+HO'!LS13</f>
        <v>0</v>
      </c>
      <c r="K39" s="581">
        <f>'EntrySheetDD+SWOTotal+HO'!LT13</f>
        <v>0</v>
      </c>
      <c r="L39" s="581">
        <f>'EntrySheetDD+SWOTotal+HO'!LU13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9653</v>
      </c>
      <c r="H40" s="569">
        <f t="shared" si="2"/>
        <v>9</v>
      </c>
      <c r="I40" s="569">
        <f t="shared" si="2"/>
        <v>2947</v>
      </c>
      <c r="J40" s="569">
        <f t="shared" si="2"/>
        <v>2</v>
      </c>
      <c r="K40" s="569">
        <f t="shared" si="2"/>
        <v>1539</v>
      </c>
      <c r="L40" s="569">
        <f t="shared" si="2"/>
        <v>2203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600</v>
      </c>
      <c r="D41" s="528">
        <f>'EntrySheetDD+SWOTotal+HO'!MQ13</f>
        <v>600</v>
      </c>
      <c r="E41" s="513">
        <f>'EntrySheetDD+SWOTotal+HO'!MR13</f>
        <v>0</v>
      </c>
      <c r="F41" s="513">
        <f>'EntrySheetDD+SWOTotal+HO'!MS13</f>
        <v>599.98</v>
      </c>
      <c r="G41" s="570">
        <f>'EntrySheetDD+SWOTotal+HO'!MT13</f>
        <v>0</v>
      </c>
      <c r="H41" s="570">
        <f>'EntrySheetDD+SWOTotal+HO'!MU13</f>
        <v>0</v>
      </c>
      <c r="I41" s="570">
        <f>'EntrySheetDD+SWOTotal+HO'!MV13</f>
        <v>24000</v>
      </c>
      <c r="J41" s="570">
        <f>'EntrySheetDD+SWOTotal+HO'!MW13</f>
        <v>0</v>
      </c>
      <c r="K41" s="570">
        <f>'EntrySheetDD+SWOTotal+HO'!MX13</f>
        <v>24000</v>
      </c>
      <c r="L41" s="570">
        <f>'EntrySheetDD+SWOTotal+HO'!MY13</f>
        <v>24000</v>
      </c>
      <c r="M41" s="514">
        <f t="shared" si="0"/>
        <v>99.99666666666667</v>
      </c>
      <c r="N41" s="514">
        <f t="shared" si="1"/>
        <v>99.99666666666667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600</v>
      </c>
      <c r="D43" s="516">
        <f t="shared" si="3"/>
        <v>600</v>
      </c>
      <c r="E43" s="516">
        <f t="shared" si="3"/>
        <v>0</v>
      </c>
      <c r="F43" s="516">
        <f t="shared" si="3"/>
        <v>599.98</v>
      </c>
      <c r="G43" s="572">
        <f t="shared" si="3"/>
        <v>9653</v>
      </c>
      <c r="H43" s="572">
        <f t="shared" si="3"/>
        <v>9</v>
      </c>
      <c r="I43" s="572">
        <f t="shared" si="3"/>
        <v>26947</v>
      </c>
      <c r="J43" s="572">
        <f t="shared" si="3"/>
        <v>2</v>
      </c>
      <c r="K43" s="572">
        <f t="shared" si="3"/>
        <v>25539</v>
      </c>
      <c r="L43" s="572">
        <f t="shared" si="3"/>
        <v>26203</v>
      </c>
      <c r="M43" s="511">
        <f t="shared" si="0"/>
        <v>99.99666666666667</v>
      </c>
      <c r="N43" s="512">
        <f t="shared" si="1"/>
        <v>99.99666666666667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8" activePane="bottomRight" state="frozen"/>
      <selection activeCell="Q4" sqref="Q4:Q5"/>
      <selection pane="topRight" activeCell="Q4" sqref="Q4:Q5"/>
      <selection pane="bottomLeft" activeCell="Q4" sqref="Q4:Q5"/>
      <selection pane="bottomRight" activeCell="C7" sqref="C7:C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3.7109375" style="500" customWidth="1"/>
    <col min="4" max="4" width="13" style="500" customWidth="1"/>
    <col min="5" max="5" width="11.7109375" style="500" customWidth="1"/>
    <col min="6" max="6" width="11.85546875" style="500" customWidth="1"/>
    <col min="7" max="7" width="11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12.140625" style="500" customWidth="1"/>
    <col min="12" max="12" width="11.855468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376</v>
      </c>
      <c r="B3" s="2004"/>
      <c r="C3" s="2024" t="s">
        <v>474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4000</v>
      </c>
      <c r="D7" s="518">
        <f>'EntrySheetDD+SWOTotal+HO'!E14+'EntrySheetDD+SWOTotal+HO'!E15</f>
        <v>4942.3999999999996</v>
      </c>
      <c r="E7" s="517">
        <f>'EntrySheetDD+SWOTotal+HO'!F14+'EntrySheetDD+SWOTotal+HO'!F15</f>
        <v>942.40000000000009</v>
      </c>
      <c r="F7" s="517">
        <f>'EntrySheetDD+SWOTotal+HO'!G14+'EntrySheetDD+SWOTotal+HO'!G15</f>
        <v>4942.3999999999996</v>
      </c>
      <c r="G7" s="568">
        <v>30720.000007864324</v>
      </c>
      <c r="H7" s="568">
        <f>'EntrySheetDD+SWOTotal+HO'!I14+'EntrySheetDD+SWOTotal+HO'!I15</f>
        <v>4321</v>
      </c>
      <c r="I7" s="568">
        <f>'EntrySheetDD+SWOTotal+HO'!J14+'EntrySheetDD+SWOTotal+HO'!J15</f>
        <v>37941</v>
      </c>
      <c r="J7" s="568">
        <f>'EntrySheetDD+SWOTotal+HO'!K14+'EntrySheetDD+SWOTotal+HO'!K15</f>
        <v>0</v>
      </c>
      <c r="K7" s="568">
        <f>'EntrySheetDD+SWOTotal+HO'!L14+'EntrySheetDD+SWOTotal+HO'!L15</f>
        <v>37941</v>
      </c>
      <c r="L7" s="568">
        <f>'EntrySheetDD+SWOTotal+HO'!M14+'EntrySheetDD+SWOTotal+HO'!M15</f>
        <v>37941</v>
      </c>
      <c r="M7" s="514">
        <f>F7/C7*100</f>
        <v>123.55999999999997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1400</v>
      </c>
      <c r="D8" s="505">
        <f>'EntrySheetDD+SWOTotal+HO'!O14+'EntrySheetDD+SWOTotal+HO'!O15</f>
        <v>2779.8999999999996</v>
      </c>
      <c r="E8" s="505">
        <f>'EntrySheetDD+SWOTotal+HO'!P14+'EntrySheetDD+SWOTotal+HO'!P15</f>
        <v>1262.55</v>
      </c>
      <c r="F8" s="505">
        <f>'EntrySheetDD+SWOTotal+HO'!Q14+'EntrySheetDD+SWOTotal+HO'!Q15</f>
        <v>2779.8999999999996</v>
      </c>
      <c r="G8" s="571">
        <v>10752.000002752513</v>
      </c>
      <c r="H8" s="571">
        <f>'EntrySheetDD+SWOTotal+HO'!S14+'EntrySheetDD+SWOTotal+HO'!S15</f>
        <v>1826</v>
      </c>
      <c r="I8" s="571">
        <f>'EntrySheetDD+SWOTotal+HO'!T14+'EntrySheetDD+SWOTotal+HO'!T15</f>
        <v>7691</v>
      </c>
      <c r="J8" s="571">
        <f>'EntrySheetDD+SWOTotal+HO'!U14+'EntrySheetDD+SWOTotal+HO'!U15</f>
        <v>0</v>
      </c>
      <c r="K8" s="571">
        <f>'EntrySheetDD+SWOTotal+HO'!V14+'EntrySheetDD+SWOTotal+HO'!V15</f>
        <v>7691</v>
      </c>
      <c r="L8" s="571">
        <f>'EntrySheetDD+SWOTotal+HO'!W14+'EntrySheetDD+SWOTotal+HO'!W15</f>
        <v>7691</v>
      </c>
      <c r="M8" s="506">
        <f t="shared" ref="M8:M43" si="0">F8/C8*100</f>
        <v>198.56428571428569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2000</v>
      </c>
      <c r="D9" s="505">
        <f>'EntrySheetDD+SWOTotal+HO'!Y14+'EntrySheetDD+SWOTotal+HO'!Y15</f>
        <v>2442.4299999999998</v>
      </c>
      <c r="E9" s="505">
        <f>'EntrySheetDD+SWOTotal+HO'!Z14+'EntrySheetDD+SWOTotal+HO'!Z15</f>
        <v>592.11</v>
      </c>
      <c r="F9" s="505">
        <f>'EntrySheetDD+SWOTotal+HO'!AA14+'EntrySheetDD+SWOTotal+HO'!AA15</f>
        <v>2442.4299999999998</v>
      </c>
      <c r="G9" s="571">
        <v>15360.000003932162</v>
      </c>
      <c r="H9" s="571">
        <f>'EntrySheetDD+SWOTotal+HO'!AC14+'EntrySheetDD+SWOTotal+HO'!AC15</f>
        <v>1960</v>
      </c>
      <c r="I9" s="571">
        <f>'EntrySheetDD+SWOTotal+HO'!AD14+'EntrySheetDD+SWOTotal+HO'!AD15</f>
        <v>10186</v>
      </c>
      <c r="J9" s="571">
        <f>'EntrySheetDD+SWOTotal+HO'!AE14+'EntrySheetDD+SWOTotal+HO'!AE15</f>
        <v>0</v>
      </c>
      <c r="K9" s="571">
        <f>'EntrySheetDD+SWOTotal+HO'!AF14+'EntrySheetDD+SWOTotal+HO'!AF15</f>
        <v>10186</v>
      </c>
      <c r="L9" s="571">
        <f>'EntrySheetDD+SWOTotal+HO'!AG14+'EntrySheetDD+SWOTotal+HO'!AG15</f>
        <v>10186</v>
      </c>
      <c r="M9" s="506">
        <f t="shared" si="0"/>
        <v>122.1215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800</v>
      </c>
      <c r="D10" s="505">
        <f>'EntrySheetDD+SWOTotal+HO'!AI14+'EntrySheetDD+SWOTotal+HO'!AI15</f>
        <v>1200</v>
      </c>
      <c r="E10" s="505">
        <f>'EntrySheetDD+SWOTotal+HO'!AJ14+'EntrySheetDD+SWOTotal+HO'!AJ15</f>
        <v>400.67</v>
      </c>
      <c r="F10" s="505">
        <f>'EntrySheetDD+SWOTotal+HO'!AK14+'EntrySheetDD+SWOTotal+HO'!AK15</f>
        <v>1200</v>
      </c>
      <c r="G10" s="571">
        <v>6144.0000015728638</v>
      </c>
      <c r="H10" s="571">
        <f>'EntrySheetDD+SWOTotal+HO'!AM14+'EntrySheetDD+SWOTotal+HO'!AM15</f>
        <v>2046</v>
      </c>
      <c r="I10" s="571">
        <f>'EntrySheetDD+SWOTotal+HO'!AN14+'EntrySheetDD+SWOTotal+HO'!AN15</f>
        <v>5948</v>
      </c>
      <c r="J10" s="571">
        <f>'EntrySheetDD+SWOTotal+HO'!AO14+'EntrySheetDD+SWOTotal+HO'!AO15</f>
        <v>1500</v>
      </c>
      <c r="K10" s="571">
        <f>'EntrySheetDD+SWOTotal+HO'!AP14+'EntrySheetDD+SWOTotal+HO'!AP15</f>
        <v>5948</v>
      </c>
      <c r="L10" s="571">
        <f>'EntrySheetDD+SWOTotal+HO'!AQ14+'EntrySheetDD+SWOTotal+HO'!AQ15</f>
        <v>5948</v>
      </c>
      <c r="M10" s="506">
        <f t="shared" si="0"/>
        <v>150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1238</v>
      </c>
      <c r="D11" s="507">
        <f>'EntrySheetDD+SWOTotal+HO'!AS14+'EntrySheetDD+SWOTotal+HO'!AS15</f>
        <v>1170</v>
      </c>
      <c r="E11" s="507">
        <f>'EntrySheetDD+SWOTotal+HO'!AT14+'EntrySheetDD+SWOTotal+HO'!AT15</f>
        <v>100</v>
      </c>
      <c r="F11" s="507">
        <f>'EntrySheetDD+SWOTotal+HO'!AU14+'EntrySheetDD+SWOTotal+HO'!AU15</f>
        <v>1169.98</v>
      </c>
      <c r="G11" s="580">
        <v>9507.8400024340081</v>
      </c>
      <c r="H11" s="580">
        <f>'EntrySheetDD+SWOTotal+HO'!AW14+'EntrySheetDD+SWOTotal+HO'!AW15</f>
        <v>118</v>
      </c>
      <c r="I11" s="580">
        <f>'EntrySheetDD+SWOTotal+HO'!AX14+'EntrySheetDD+SWOTotal+HO'!AX15</f>
        <v>4406</v>
      </c>
      <c r="J11" s="580">
        <f>'EntrySheetDD+SWOTotal+HO'!AY14+'EntrySheetDD+SWOTotal+HO'!AY15</f>
        <v>0</v>
      </c>
      <c r="K11" s="580">
        <f>'EntrySheetDD+SWOTotal+HO'!AZ14+'EntrySheetDD+SWOTotal+HO'!AZ15</f>
        <v>4406</v>
      </c>
      <c r="L11" s="580">
        <f>'EntrySheetDD+SWOTotal+HO'!BA14+'EntrySheetDD+SWOTotal+HO'!BA15</f>
        <v>4406</v>
      </c>
      <c r="M11" s="506">
        <f t="shared" si="0"/>
        <v>94.505654281098543</v>
      </c>
      <c r="N11" s="506">
        <f t="shared" si="1"/>
        <v>99.998290598290595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1100</v>
      </c>
      <c r="D12" s="507">
        <f>'EntrySheetDD+SWOTotal+HO'!BC14+'EntrySheetDD+SWOTotal+HO'!BC15</f>
        <v>1619.98</v>
      </c>
      <c r="E12" s="507">
        <f>'EntrySheetDD+SWOTotal+HO'!BD14+'EntrySheetDD+SWOTotal+HO'!BD15</f>
        <v>519.99</v>
      </c>
      <c r="F12" s="507">
        <f>'EntrySheetDD+SWOTotal+HO'!BE14+'EntrySheetDD+SWOTotal+HO'!BE15</f>
        <v>1619.98</v>
      </c>
      <c r="G12" s="580">
        <v>8448.0000021626875</v>
      </c>
      <c r="H12" s="580">
        <f>'EntrySheetDD+SWOTotal+HO'!BG14+'EntrySheetDD+SWOTotal+HO'!BG15</f>
        <v>1785</v>
      </c>
      <c r="I12" s="580">
        <f>'EntrySheetDD+SWOTotal+HO'!BH14+'EntrySheetDD+SWOTotal+HO'!BH15</f>
        <v>5280</v>
      </c>
      <c r="J12" s="580">
        <f>'EntrySheetDD+SWOTotal+HO'!BI14+'EntrySheetDD+SWOTotal+HO'!BI15</f>
        <v>0</v>
      </c>
      <c r="K12" s="580">
        <f>'EntrySheetDD+SWOTotal+HO'!BJ14+'EntrySheetDD+SWOTotal+HO'!BJ15</f>
        <v>5280</v>
      </c>
      <c r="L12" s="580">
        <f>'EntrySheetDD+SWOTotal+HO'!BK14+'EntrySheetDD+SWOTotal+HO'!BK15</f>
        <v>5049</v>
      </c>
      <c r="M12" s="506">
        <f t="shared" si="0"/>
        <v>147.2709090909091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1400</v>
      </c>
      <c r="D13" s="505">
        <f>'EntrySheetDD+SWOTotal+HO'!BM14+'EntrySheetDD+SWOTotal+HO'!BM15</f>
        <v>1649.91</v>
      </c>
      <c r="E13" s="505">
        <f>'EntrySheetDD+SWOTotal+HO'!BN14+'EntrySheetDD+SWOTotal+HO'!BN15</f>
        <v>250.76</v>
      </c>
      <c r="F13" s="505">
        <f>'EntrySheetDD+SWOTotal+HO'!BO14+'EntrySheetDD+SWOTotal+HO'!BO15</f>
        <v>1649.91</v>
      </c>
      <c r="G13" s="571">
        <v>10752.000002752513</v>
      </c>
      <c r="H13" s="571">
        <f>'EntrySheetDD+SWOTotal+HO'!BQ14+'EntrySheetDD+SWOTotal+HO'!BQ15</f>
        <v>1303</v>
      </c>
      <c r="I13" s="571">
        <f>'EntrySheetDD+SWOTotal+HO'!BR14+'EntrySheetDD+SWOTotal+HO'!BR15</f>
        <v>8759</v>
      </c>
      <c r="J13" s="571">
        <f>'EntrySheetDD+SWOTotal+HO'!BS14+'EntrySheetDD+SWOTotal+HO'!BS15</f>
        <v>0</v>
      </c>
      <c r="K13" s="571">
        <f>'EntrySheetDD+SWOTotal+HO'!BT14+'EntrySheetDD+SWOTotal+HO'!BT15</f>
        <v>8759</v>
      </c>
      <c r="L13" s="571">
        <f>'EntrySheetDD+SWOTotal+HO'!BU14+'EntrySheetDD+SWOTotal+HO'!BU15</f>
        <v>8759</v>
      </c>
      <c r="M13" s="506">
        <f t="shared" si="0"/>
        <v>117.8507142857143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650</v>
      </c>
      <c r="D14" s="505">
        <f>'EntrySheetDD+SWOTotal+HO'!BW14+'EntrySheetDD+SWOTotal+HO'!BW15</f>
        <v>800</v>
      </c>
      <c r="E14" s="505">
        <f>'EntrySheetDD+SWOTotal+HO'!BX14+'EntrySheetDD+SWOTotal+HO'!BX15</f>
        <v>150</v>
      </c>
      <c r="F14" s="505">
        <f>'EntrySheetDD+SWOTotal+HO'!BY14+'EntrySheetDD+SWOTotal+HO'!BY15</f>
        <v>799.98</v>
      </c>
      <c r="G14" s="571">
        <v>4992.0000012779519</v>
      </c>
      <c r="H14" s="571">
        <f>'EntrySheetDD+SWOTotal+HO'!CA14+'EntrySheetDD+SWOTotal+HO'!CA15</f>
        <v>2503</v>
      </c>
      <c r="I14" s="571">
        <f>'EntrySheetDD+SWOTotal+HO'!CB14+'EntrySheetDD+SWOTotal+HO'!CB15</f>
        <v>9053</v>
      </c>
      <c r="J14" s="571">
        <f>'EntrySheetDD+SWOTotal+HO'!CC14+'EntrySheetDD+SWOTotal+HO'!CC15</f>
        <v>0</v>
      </c>
      <c r="K14" s="571">
        <f>'EntrySheetDD+SWOTotal+HO'!CD14+'EntrySheetDD+SWOTotal+HO'!CD15</f>
        <v>9053</v>
      </c>
      <c r="L14" s="571">
        <f>'EntrySheetDD+SWOTotal+HO'!CE14+'EntrySheetDD+SWOTotal+HO'!CE15</f>
        <v>9053</v>
      </c>
      <c r="M14" s="506">
        <f t="shared" si="0"/>
        <v>123.07384615384616</v>
      </c>
      <c r="N14" s="506">
        <f t="shared" si="1"/>
        <v>99.997500000000002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1800</v>
      </c>
      <c r="D15" s="505">
        <f>'EntrySheetDD+SWOTotal+HO'!CG14+'EntrySheetDD+SWOTotal+HO'!CG15</f>
        <v>2007</v>
      </c>
      <c r="E15" s="505">
        <f>'EntrySheetDD+SWOTotal+HO'!CH14+'EntrySheetDD+SWOTotal+HO'!CH15</f>
        <v>717.06999999999994</v>
      </c>
      <c r="F15" s="505">
        <f>'EntrySheetDD+SWOTotal+HO'!CI14+'EntrySheetDD+SWOTotal+HO'!CI15</f>
        <v>2006.03</v>
      </c>
      <c r="G15" s="571">
        <v>13824.000003538944</v>
      </c>
      <c r="H15" s="571">
        <f>'EntrySheetDD+SWOTotal+HO'!CK14+'EntrySheetDD+SWOTotal+HO'!CK15</f>
        <v>3173</v>
      </c>
      <c r="I15" s="571">
        <f>'EntrySheetDD+SWOTotal+HO'!CL14+'EntrySheetDD+SWOTotal+HO'!CL15</f>
        <v>11386</v>
      </c>
      <c r="J15" s="571">
        <f>'EntrySheetDD+SWOTotal+HO'!CM14+'EntrySheetDD+SWOTotal+HO'!CM15</f>
        <v>0</v>
      </c>
      <c r="K15" s="571">
        <f>'EntrySheetDD+SWOTotal+HO'!CN14+'EntrySheetDD+SWOTotal+HO'!CN15</f>
        <v>11386</v>
      </c>
      <c r="L15" s="571">
        <f>'EntrySheetDD+SWOTotal+HO'!CO14+'EntrySheetDD+SWOTotal+HO'!CO15</f>
        <v>10816</v>
      </c>
      <c r="M15" s="506">
        <f t="shared" si="0"/>
        <v>111.44611111111111</v>
      </c>
      <c r="N15" s="506">
        <f t="shared" si="1"/>
        <v>99.951669157947194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250</v>
      </c>
      <c r="D16" s="505">
        <f>'EntrySheetDD+SWOTotal+HO'!CQ14+'EntrySheetDD+SWOTotal+HO'!CQ15</f>
        <v>280</v>
      </c>
      <c r="E16" s="505">
        <f>'EntrySheetDD+SWOTotal+HO'!CR14+'EntrySheetDD+SWOTotal+HO'!CR15</f>
        <v>30</v>
      </c>
      <c r="F16" s="505">
        <f>'EntrySheetDD+SWOTotal+HO'!CS14+'EntrySheetDD+SWOTotal+HO'!CS15</f>
        <v>280</v>
      </c>
      <c r="G16" s="571">
        <v>1920.0000004915203</v>
      </c>
      <c r="H16" s="571">
        <f>'EntrySheetDD+SWOTotal+HO'!CU14+'EntrySheetDD+SWOTotal+HO'!CU15</f>
        <v>359</v>
      </c>
      <c r="I16" s="571">
        <f>'EntrySheetDD+SWOTotal+HO'!CV14+'EntrySheetDD+SWOTotal+HO'!CV15</f>
        <v>2906</v>
      </c>
      <c r="J16" s="571">
        <f>'EntrySheetDD+SWOTotal+HO'!CW14+'EntrySheetDD+SWOTotal+HO'!CW15</f>
        <v>0</v>
      </c>
      <c r="K16" s="571">
        <f>'EntrySheetDD+SWOTotal+HO'!CX14+'EntrySheetDD+SWOTotal+HO'!CX15</f>
        <v>2906</v>
      </c>
      <c r="L16" s="571">
        <f>'EntrySheetDD+SWOTotal+HO'!CY14+'EntrySheetDD+SWOTotal+HO'!CY15</f>
        <v>2906</v>
      </c>
      <c r="M16" s="506">
        <f t="shared" si="0"/>
        <v>112.00000000000001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2300</v>
      </c>
      <c r="D17" s="505">
        <f>'EntrySheetDD+SWOTotal+HO'!DA14+'EntrySheetDD+SWOTotal+HO'!DA15</f>
        <v>2020</v>
      </c>
      <c r="E17" s="505">
        <f>'EntrySheetDD+SWOTotal+HO'!DB14+'EntrySheetDD+SWOTotal+HO'!DB15</f>
        <v>429.40999999999997</v>
      </c>
      <c r="F17" s="505">
        <f>'EntrySheetDD+SWOTotal+HO'!DC14+'EntrySheetDD+SWOTotal+HO'!DC15</f>
        <v>2017.58</v>
      </c>
      <c r="G17" s="571">
        <v>17664.000004521986</v>
      </c>
      <c r="H17" s="571">
        <f>'EntrySheetDD+SWOTotal+HO'!DE14+'EntrySheetDD+SWOTotal+HO'!DE15</f>
        <v>824</v>
      </c>
      <c r="I17" s="571">
        <f>'EntrySheetDD+SWOTotal+HO'!DF14+'EntrySheetDD+SWOTotal+HO'!DF15</f>
        <v>4959</v>
      </c>
      <c r="J17" s="571">
        <f>'EntrySheetDD+SWOTotal+HO'!DG14+'EntrySheetDD+SWOTotal+HO'!DG15</f>
        <v>1406</v>
      </c>
      <c r="K17" s="571">
        <f>'EntrySheetDD+SWOTotal+HO'!DH14+'EntrySheetDD+SWOTotal+HO'!DH15</f>
        <v>4963</v>
      </c>
      <c r="L17" s="571">
        <f>'EntrySheetDD+SWOTotal+HO'!DI14+'EntrySheetDD+SWOTotal+HO'!DI15</f>
        <v>4963</v>
      </c>
      <c r="M17" s="506">
        <f t="shared" si="0"/>
        <v>87.720869565217384</v>
      </c>
      <c r="N17" s="506">
        <f t="shared" si="1"/>
        <v>99.880198019801981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185</v>
      </c>
      <c r="D18" s="505">
        <f>'EntrySheetDD+SWOTotal+HO'!DK14+'EntrySheetDD+SWOTotal+HO'!DK15</f>
        <v>175</v>
      </c>
      <c r="E18" s="505">
        <f>'EntrySheetDD+SWOTotal+HO'!DL14+'EntrySheetDD+SWOTotal+HO'!DL15</f>
        <v>45.65</v>
      </c>
      <c r="F18" s="505">
        <f>'EntrySheetDD+SWOTotal+HO'!DM14+'EntrySheetDD+SWOTotal+HO'!DM15</f>
        <v>175</v>
      </c>
      <c r="G18" s="571">
        <v>1420.8000003637248</v>
      </c>
      <c r="H18" s="571">
        <f>'EntrySheetDD+SWOTotal+HO'!DO14+'EntrySheetDD+SWOTotal+HO'!DO15</f>
        <v>3</v>
      </c>
      <c r="I18" s="571">
        <f>'EntrySheetDD+SWOTotal+HO'!DP14+'EntrySheetDD+SWOTotal+HO'!DP15</f>
        <v>1307</v>
      </c>
      <c r="J18" s="571">
        <f>'EntrySheetDD+SWOTotal+HO'!DQ14+'EntrySheetDD+SWOTotal+HO'!DQ15</f>
        <v>0</v>
      </c>
      <c r="K18" s="571">
        <f>'EntrySheetDD+SWOTotal+HO'!DR14+'EntrySheetDD+SWOTotal+HO'!DR15</f>
        <v>1307</v>
      </c>
      <c r="L18" s="571">
        <f>'EntrySheetDD+SWOTotal+HO'!DS14+'EntrySheetDD+SWOTotal+HO'!DS15</f>
        <v>1307</v>
      </c>
      <c r="M18" s="506">
        <f t="shared" si="0"/>
        <v>94.594594594594597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550</v>
      </c>
      <c r="D19" s="505">
        <f>'EntrySheetDD+SWOTotal+HO'!DU14+'EntrySheetDD+SWOTotal+HO'!DU15</f>
        <v>611.85</v>
      </c>
      <c r="E19" s="505">
        <f>'EntrySheetDD+SWOTotal+HO'!DV14+'EntrySheetDD+SWOTotal+HO'!DV15</f>
        <v>62.13</v>
      </c>
      <c r="F19" s="505">
        <f>'EntrySheetDD+SWOTotal+HO'!DW14+'EntrySheetDD+SWOTotal+HO'!DW15</f>
        <v>611.85</v>
      </c>
      <c r="G19" s="571">
        <v>4224.0000010813437</v>
      </c>
      <c r="H19" s="571">
        <f>'EntrySheetDD+SWOTotal+HO'!DY14+'EntrySheetDD+SWOTotal+HO'!DY15</f>
        <v>777</v>
      </c>
      <c r="I19" s="571">
        <f>'EntrySheetDD+SWOTotal+HO'!DZ14+'EntrySheetDD+SWOTotal+HO'!DZ15</f>
        <v>6115</v>
      </c>
      <c r="J19" s="571">
        <f>'EntrySheetDD+SWOTotal+HO'!EA14+'EntrySheetDD+SWOTotal+HO'!EA15</f>
        <v>0</v>
      </c>
      <c r="K19" s="571">
        <f>'EntrySheetDD+SWOTotal+HO'!EB14+'EntrySheetDD+SWOTotal+HO'!EB15</f>
        <v>6115</v>
      </c>
      <c r="L19" s="571">
        <f>'EntrySheetDD+SWOTotal+HO'!EC14+'EntrySheetDD+SWOTotal+HO'!EC15</f>
        <v>6115</v>
      </c>
      <c r="M19" s="506">
        <f t="shared" si="0"/>
        <v>111.24545454545456</v>
      </c>
      <c r="N19" s="506">
        <f t="shared" si="1"/>
        <v>100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800</v>
      </c>
      <c r="D20" s="505">
        <f>'EntrySheetDD+SWOTotal+HO'!EE14+'EntrySheetDD+SWOTotal+HO'!EE15</f>
        <v>811.6</v>
      </c>
      <c r="E20" s="505">
        <f>'EntrySheetDD+SWOTotal+HO'!EF14+'EntrySheetDD+SWOTotal+HO'!EF15</f>
        <v>221.82</v>
      </c>
      <c r="F20" s="505">
        <f>'EntrySheetDD+SWOTotal+HO'!EG14+'EntrySheetDD+SWOTotal+HO'!EG15</f>
        <v>811.55000000000007</v>
      </c>
      <c r="G20" s="571">
        <v>6144.0000015728638</v>
      </c>
      <c r="H20" s="571">
        <f>'EntrySheetDD+SWOTotal+HO'!EI14+'EntrySheetDD+SWOTotal+HO'!EI15</f>
        <v>1552</v>
      </c>
      <c r="I20" s="571">
        <f>'EntrySheetDD+SWOTotal+HO'!EJ14+'EntrySheetDD+SWOTotal+HO'!EJ15</f>
        <v>5867</v>
      </c>
      <c r="J20" s="571">
        <f>'EntrySheetDD+SWOTotal+HO'!EK14+'EntrySheetDD+SWOTotal+HO'!EK15</f>
        <v>0</v>
      </c>
      <c r="K20" s="571">
        <f>'EntrySheetDD+SWOTotal+HO'!EL14+'EntrySheetDD+SWOTotal+HO'!EL15</f>
        <v>5856</v>
      </c>
      <c r="L20" s="571">
        <f>'EntrySheetDD+SWOTotal+HO'!EM14+'EntrySheetDD+SWOTotal+HO'!EM15</f>
        <v>5856</v>
      </c>
      <c r="M20" s="506">
        <f t="shared" si="0"/>
        <v>101.44375000000001</v>
      </c>
      <c r="N20" s="506">
        <f t="shared" si="1"/>
        <v>99.99383932971908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400</v>
      </c>
      <c r="D21" s="505">
        <f>'EntrySheetDD+SWOTotal+HO'!EO14+'EntrySheetDD+SWOTotal+HO'!EO15</f>
        <v>379.7</v>
      </c>
      <c r="E21" s="505">
        <f>'EntrySheetDD+SWOTotal+HO'!EP14+'EntrySheetDD+SWOTotal+HO'!EP15</f>
        <v>0</v>
      </c>
      <c r="F21" s="505">
        <f>'EntrySheetDD+SWOTotal+HO'!EQ14+'EntrySheetDD+SWOTotal+HO'!EQ15</f>
        <v>379.7</v>
      </c>
      <c r="G21" s="571">
        <v>3072.0000007864319</v>
      </c>
      <c r="H21" s="571">
        <f>'EntrySheetDD+SWOTotal+HO'!ES14+'EntrySheetDD+SWOTotal+HO'!ES15</f>
        <v>1196</v>
      </c>
      <c r="I21" s="571">
        <f>'EntrySheetDD+SWOTotal+HO'!ET14+'EntrySheetDD+SWOTotal+HO'!ET15</f>
        <v>3854</v>
      </c>
      <c r="J21" s="571">
        <f>'EntrySheetDD+SWOTotal+HO'!EU14+'EntrySheetDD+SWOTotal+HO'!EU15</f>
        <v>0</v>
      </c>
      <c r="K21" s="571">
        <f>'EntrySheetDD+SWOTotal+HO'!EV14+'EntrySheetDD+SWOTotal+HO'!EV15</f>
        <v>3854</v>
      </c>
      <c r="L21" s="571">
        <f>'EntrySheetDD+SWOTotal+HO'!EW14+'EntrySheetDD+SWOTotal+HO'!EW15</f>
        <v>3854</v>
      </c>
      <c r="M21" s="506">
        <f t="shared" si="0"/>
        <v>94.924999999999997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800</v>
      </c>
      <c r="D22" s="505">
        <f>'EntrySheetDD+SWOTotal+HO'!EY14+'EntrySheetDD+SWOTotal+HO'!EY15</f>
        <v>803.57999999999993</v>
      </c>
      <c r="E22" s="505">
        <f>'EntrySheetDD+SWOTotal+HO'!EZ14+'EntrySheetDD+SWOTotal+HO'!EZ15</f>
        <v>103.61</v>
      </c>
      <c r="F22" s="505">
        <f>'EntrySheetDD+SWOTotal+HO'!FA14+'EntrySheetDD+SWOTotal+HO'!FA15</f>
        <v>803.56</v>
      </c>
      <c r="G22" s="571">
        <v>5376.0000013762565</v>
      </c>
      <c r="H22" s="571">
        <f>'EntrySheetDD+SWOTotal+HO'!FC14+'EntrySheetDD+SWOTotal+HO'!FC15</f>
        <v>300</v>
      </c>
      <c r="I22" s="571">
        <f>'EntrySheetDD+SWOTotal+HO'!FD14+'EntrySheetDD+SWOTotal+HO'!FD15</f>
        <v>5746</v>
      </c>
      <c r="J22" s="571">
        <f>'EntrySheetDD+SWOTotal+HO'!FE14+'EntrySheetDD+SWOTotal+HO'!FE15</f>
        <v>12</v>
      </c>
      <c r="K22" s="571">
        <f>'EntrySheetDD+SWOTotal+HO'!FF14+'EntrySheetDD+SWOTotal+HO'!FF15</f>
        <v>5435</v>
      </c>
      <c r="L22" s="571">
        <f>'EntrySheetDD+SWOTotal+HO'!FG14+'EntrySheetDD+SWOTotal+HO'!FG15</f>
        <v>4902</v>
      </c>
      <c r="M22" s="506">
        <f t="shared" si="0"/>
        <v>100.44499999999998</v>
      </c>
      <c r="N22" s="506">
        <f t="shared" si="1"/>
        <v>99.997511137658975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1000</v>
      </c>
      <c r="D23" s="505">
        <f>'EntrySheetDD+SWOTotal+HO'!FI14+'EntrySheetDD+SWOTotal+HO'!FI15</f>
        <v>1000</v>
      </c>
      <c r="E23" s="505">
        <f>'EntrySheetDD+SWOTotal+HO'!FJ14+'EntrySheetDD+SWOTotal+HO'!FJ15</f>
        <v>0.98</v>
      </c>
      <c r="F23" s="505">
        <f>'EntrySheetDD+SWOTotal+HO'!FK14+'EntrySheetDD+SWOTotal+HO'!FK15</f>
        <v>999.95</v>
      </c>
      <c r="G23" s="571">
        <v>7680.0000019660811</v>
      </c>
      <c r="H23" s="571">
        <f>'EntrySheetDD+SWOTotal+HO'!FM14+'EntrySheetDD+SWOTotal+HO'!FM15</f>
        <v>111</v>
      </c>
      <c r="I23" s="571">
        <f>'EntrySheetDD+SWOTotal+HO'!FN14+'EntrySheetDD+SWOTotal+HO'!FN15</f>
        <v>6135</v>
      </c>
      <c r="J23" s="571">
        <f>'EntrySheetDD+SWOTotal+HO'!FO14+'EntrySheetDD+SWOTotal+HO'!FO15</f>
        <v>0</v>
      </c>
      <c r="K23" s="571">
        <f>'EntrySheetDD+SWOTotal+HO'!FP14+'EntrySheetDD+SWOTotal+HO'!FP15</f>
        <v>6135</v>
      </c>
      <c r="L23" s="571">
        <f>'EntrySheetDD+SWOTotal+HO'!FQ14+'EntrySheetDD+SWOTotal+HO'!FQ15</f>
        <v>6135</v>
      </c>
      <c r="M23" s="506">
        <f t="shared" si="0"/>
        <v>99.995000000000005</v>
      </c>
      <c r="N23" s="506">
        <f t="shared" si="1"/>
        <v>99.995000000000005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27</v>
      </c>
      <c r="D24" s="505">
        <f>'EntrySheetDD+SWOTotal+HO'!FS14+'EntrySheetDD+SWOTotal+HO'!FS15</f>
        <v>29.96</v>
      </c>
      <c r="E24" s="505">
        <f>'EntrySheetDD+SWOTotal+HO'!FT14+'EntrySheetDD+SWOTotal+HO'!FT15</f>
        <v>12.05</v>
      </c>
      <c r="F24" s="505">
        <f>'EntrySheetDD+SWOTotal+HO'!FU14+'EntrySheetDD+SWOTotal+HO'!FU15</f>
        <v>29.96</v>
      </c>
      <c r="G24" s="571">
        <v>207.36000005308415</v>
      </c>
      <c r="H24" s="571">
        <f>'EntrySheetDD+SWOTotal+HO'!FW14+'EntrySheetDD+SWOTotal+HO'!FW15</f>
        <v>31</v>
      </c>
      <c r="I24" s="571">
        <f>'EntrySheetDD+SWOTotal+HO'!FX14+'EntrySheetDD+SWOTotal+HO'!FX15</f>
        <v>230</v>
      </c>
      <c r="J24" s="571">
        <f>'EntrySheetDD+SWOTotal+HO'!FY14+'EntrySheetDD+SWOTotal+HO'!FY15</f>
        <v>0</v>
      </c>
      <c r="K24" s="571">
        <f>'EntrySheetDD+SWOTotal+HO'!FZ14+'EntrySheetDD+SWOTotal+HO'!FZ15</f>
        <v>230</v>
      </c>
      <c r="L24" s="571">
        <f>'EntrySheetDD+SWOTotal+HO'!GA14+'EntrySheetDD+SWOTotal+HO'!GA15</f>
        <v>220</v>
      </c>
      <c r="M24" s="506">
        <f t="shared" si="0"/>
        <v>110.96296296296298</v>
      </c>
      <c r="N24" s="506">
        <f t="shared" si="1"/>
        <v>100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900</v>
      </c>
      <c r="D25" s="507">
        <f>'EntrySheetDD+SWOTotal+HO'!GC14+'EntrySheetDD+SWOTotal+HO'!GC15</f>
        <v>1569.0900000000001</v>
      </c>
      <c r="E25" s="507">
        <f>'EntrySheetDD+SWOTotal+HO'!GD14+'EntrySheetDD+SWOTotal+HO'!GD15</f>
        <v>396.61</v>
      </c>
      <c r="F25" s="507">
        <f>'EntrySheetDD+SWOTotal+HO'!GE14+'EntrySheetDD+SWOTotal+HO'!GE15</f>
        <v>1569.0900000000001</v>
      </c>
      <c r="G25" s="580">
        <v>6912.000001769472</v>
      </c>
      <c r="H25" s="580">
        <f>'EntrySheetDD+SWOTotal+HO'!GG14+'EntrySheetDD+SWOTotal+HO'!GG15</f>
        <v>873</v>
      </c>
      <c r="I25" s="580">
        <f>'EntrySheetDD+SWOTotal+HO'!GH14+'EntrySheetDD+SWOTotal+HO'!GH15</f>
        <v>6691</v>
      </c>
      <c r="J25" s="580">
        <f>'EntrySheetDD+SWOTotal+HO'!GI14+'EntrySheetDD+SWOTotal+HO'!GI15</f>
        <v>0</v>
      </c>
      <c r="K25" s="580">
        <f>'EntrySheetDD+SWOTotal+HO'!GJ14+'EntrySheetDD+SWOTotal+HO'!GJ15</f>
        <v>6691</v>
      </c>
      <c r="L25" s="580">
        <f>'EntrySheetDD+SWOTotal+HO'!GK14+'EntrySheetDD+SWOTotal+HO'!GK15</f>
        <v>6097</v>
      </c>
      <c r="M25" s="506">
        <f t="shared" si="0"/>
        <v>174.34333333333333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350</v>
      </c>
      <c r="D26" s="507">
        <f>'EntrySheetDD+SWOTotal+HO'!GM14+'EntrySheetDD+SWOTotal+HO'!GM15</f>
        <v>368.74</v>
      </c>
      <c r="E26" s="507">
        <f>'EntrySheetDD+SWOTotal+HO'!GN14+'EntrySheetDD+SWOTotal+HO'!GN15</f>
        <v>43.87</v>
      </c>
      <c r="F26" s="507">
        <f>'EntrySheetDD+SWOTotal+HO'!GO14+'EntrySheetDD+SWOTotal+HO'!GO15</f>
        <v>368.74</v>
      </c>
      <c r="G26" s="580">
        <v>2496.000000638976</v>
      </c>
      <c r="H26" s="580">
        <f>'EntrySheetDD+SWOTotal+HO'!GQ14+'EntrySheetDD+SWOTotal+HO'!GQ15</f>
        <v>523</v>
      </c>
      <c r="I26" s="580">
        <f>'EntrySheetDD+SWOTotal+HO'!GR14+'EntrySheetDD+SWOTotal+HO'!GR15</f>
        <v>2252</v>
      </c>
      <c r="J26" s="580">
        <f>'EntrySheetDD+SWOTotal+HO'!GS14+'EntrySheetDD+SWOTotal+HO'!GS15</f>
        <v>0</v>
      </c>
      <c r="K26" s="580">
        <f>'EntrySheetDD+SWOTotal+HO'!GT14+'EntrySheetDD+SWOTotal+HO'!GT15</f>
        <v>2252</v>
      </c>
      <c r="L26" s="580">
        <f>'EntrySheetDD+SWOTotal+HO'!GU14+'EntrySheetDD+SWOTotal+HO'!GU15</f>
        <v>2206</v>
      </c>
      <c r="M26" s="506">
        <f t="shared" si="0"/>
        <v>105.35428571428571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25</v>
      </c>
      <c r="D27" s="505">
        <f>'EntrySheetDD+SWOTotal+HO'!GW14+'EntrySheetDD+SWOTotal+HO'!GW15</f>
        <v>20.25</v>
      </c>
      <c r="E27" s="505">
        <f>'EntrySheetDD+SWOTotal+HO'!GX14+'EntrySheetDD+SWOTotal+HO'!GX15</f>
        <v>1.92</v>
      </c>
      <c r="F27" s="505">
        <f>'EntrySheetDD+SWOTotal+HO'!GY14+'EntrySheetDD+SWOTotal+HO'!GY15</f>
        <v>20.11</v>
      </c>
      <c r="G27" s="571">
        <v>192.00000004915199</v>
      </c>
      <c r="H27" s="571">
        <f>'EntrySheetDD+SWOTotal+HO'!HA14+'EntrySheetDD+SWOTotal+HO'!HA15</f>
        <v>0</v>
      </c>
      <c r="I27" s="571">
        <f>'EntrySheetDD+SWOTotal+HO'!HB14+'EntrySheetDD+SWOTotal+HO'!HB15</f>
        <v>214</v>
      </c>
      <c r="J27" s="571">
        <f>'EntrySheetDD+SWOTotal+HO'!HC14+'EntrySheetDD+SWOTotal+HO'!HC15</f>
        <v>0</v>
      </c>
      <c r="K27" s="571">
        <f>'EntrySheetDD+SWOTotal+HO'!HD14+'EntrySheetDD+SWOTotal+HO'!HD15</f>
        <v>214</v>
      </c>
      <c r="L27" s="571">
        <f>'EntrySheetDD+SWOTotal+HO'!HE14+'EntrySheetDD+SWOTotal+HO'!HE15</f>
        <v>214</v>
      </c>
      <c r="M27" s="506">
        <f t="shared" si="0"/>
        <v>80.44</v>
      </c>
      <c r="N27" s="506">
        <f t="shared" si="1"/>
        <v>99.308641975308646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330</v>
      </c>
      <c r="D28" s="507">
        <f>'EntrySheetDD+SWOTotal+HO'!HG14+'EntrySheetDD+SWOTotal+HO'!HG15</f>
        <v>289.8</v>
      </c>
      <c r="E28" s="507">
        <f>'EntrySheetDD+SWOTotal+HO'!HH14+'EntrySheetDD+SWOTotal+HO'!HH15</f>
        <v>50</v>
      </c>
      <c r="F28" s="507">
        <f>'EntrySheetDD+SWOTotal+HO'!HI14+'EntrySheetDD+SWOTotal+HO'!HI15</f>
        <v>289.8</v>
      </c>
      <c r="G28" s="580">
        <v>1843.2000004718593</v>
      </c>
      <c r="H28" s="580">
        <f>'EntrySheetDD+SWOTotal+HO'!HK14+'EntrySheetDD+SWOTotal+HO'!HK15</f>
        <v>270</v>
      </c>
      <c r="I28" s="580">
        <f>'EntrySheetDD+SWOTotal+HO'!HL14+'EntrySheetDD+SWOTotal+HO'!HL15</f>
        <v>1466</v>
      </c>
      <c r="J28" s="580">
        <f>'EntrySheetDD+SWOTotal+HO'!HM14+'EntrySheetDD+SWOTotal+HO'!HM15</f>
        <v>0</v>
      </c>
      <c r="K28" s="580">
        <f>'EntrySheetDD+SWOTotal+HO'!HN14+'EntrySheetDD+SWOTotal+HO'!HN15</f>
        <v>1466</v>
      </c>
      <c r="L28" s="580">
        <f>'EntrySheetDD+SWOTotal+HO'!HO14+'EntrySheetDD+SWOTotal+HO'!HO15</f>
        <v>1466</v>
      </c>
      <c r="M28" s="506">
        <f t="shared" si="0"/>
        <v>87.818181818181813</v>
      </c>
      <c r="N28" s="506">
        <f t="shared" si="1"/>
        <v>100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230</v>
      </c>
      <c r="D29" s="507">
        <f>'EntrySheetDD+SWOTotal+HO'!HQ14+'EntrySheetDD+SWOTotal+HO'!HQ15</f>
        <v>232</v>
      </c>
      <c r="E29" s="507">
        <f>'EntrySheetDD+SWOTotal+HO'!HR14+'EntrySheetDD+SWOTotal+HO'!HR15</f>
        <v>6.01</v>
      </c>
      <c r="F29" s="507">
        <f>'EntrySheetDD+SWOTotal+HO'!HS14+'EntrySheetDD+SWOTotal+HO'!HS15</f>
        <v>231.99</v>
      </c>
      <c r="G29" s="580">
        <v>1766.4000004521986</v>
      </c>
      <c r="H29" s="580">
        <f>'EntrySheetDD+SWOTotal+HO'!HU14+'EntrySheetDD+SWOTotal+HO'!HU15</f>
        <v>35</v>
      </c>
      <c r="I29" s="580">
        <f>'EntrySheetDD+SWOTotal+HO'!HV14+'EntrySheetDD+SWOTotal+HO'!HV15</f>
        <v>1219</v>
      </c>
      <c r="J29" s="580">
        <f>'EntrySheetDD+SWOTotal+HO'!HW14+'EntrySheetDD+SWOTotal+HO'!HW15</f>
        <v>0</v>
      </c>
      <c r="K29" s="580">
        <f>'EntrySheetDD+SWOTotal+HO'!HX14+'EntrySheetDD+SWOTotal+HO'!HX15</f>
        <v>1219</v>
      </c>
      <c r="L29" s="580">
        <f>'EntrySheetDD+SWOTotal+HO'!HY14+'EntrySheetDD+SWOTotal+HO'!HY15</f>
        <v>1219</v>
      </c>
      <c r="M29" s="506">
        <f t="shared" si="0"/>
        <v>100.86521739130436</v>
      </c>
      <c r="N29" s="506">
        <f t="shared" si="1"/>
        <v>99.995689655172413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07">
        <f>'EntrySheetDD+SWOTotal+HO'!IA14+'EntrySheetDD+SWOTotal+HO'!IA15</f>
        <v>0</v>
      </c>
      <c r="E30" s="507">
        <f>'EntrySheetDD+SWOTotal+HO'!IB14+'EntrySheetDD+SWOTotal+HO'!IB15</f>
        <v>0</v>
      </c>
      <c r="F30" s="507">
        <f>'EntrySheetDD+SWOTotal+HO'!IC14+'EntrySheetDD+SWOTotal+HO'!IC15</f>
        <v>0</v>
      </c>
      <c r="G30" s="580">
        <v>0</v>
      </c>
      <c r="H30" s="580">
        <f>'EntrySheetDD+SWOTotal+HO'!IE14+'EntrySheetDD+SWOTotal+HO'!IE15</f>
        <v>0</v>
      </c>
      <c r="I30" s="580">
        <f>'EntrySheetDD+SWOTotal+HO'!IF14+'EntrySheetDD+SWOTotal+HO'!IF15</f>
        <v>0</v>
      </c>
      <c r="J30" s="580">
        <f>'EntrySheetDD+SWOTotal+HO'!IG14+'EntrySheetDD+SWOTotal+HO'!IG15</f>
        <v>0</v>
      </c>
      <c r="K30" s="580">
        <f>'EntrySheetDD+SWOTotal+HO'!IH14+'EntrySheetDD+SWOTotal+HO'!IH15</f>
        <v>0</v>
      </c>
      <c r="L30" s="580">
        <f>'EntrySheetDD+SWOTotal+HO'!II14+'EntrySheetDD+SWOTotal+HO'!II15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350</v>
      </c>
      <c r="D31" s="507">
        <f>'EntrySheetDD+SWOTotal+HO'!IK14+'EntrySheetDD+SWOTotal+HO'!IK15</f>
        <v>399.98</v>
      </c>
      <c r="E31" s="507">
        <f>'EntrySheetDD+SWOTotal+HO'!IL14+'EntrySheetDD+SWOTotal+HO'!IL15</f>
        <v>105.03</v>
      </c>
      <c r="F31" s="507">
        <f>'EntrySheetDD+SWOTotal+HO'!IM14+'EntrySheetDD+SWOTotal+HO'!IM15</f>
        <v>399.98</v>
      </c>
      <c r="G31" s="580">
        <v>2304.0000005898241</v>
      </c>
      <c r="H31" s="580">
        <f>'EntrySheetDD+SWOTotal+HO'!IO14+'EntrySheetDD+SWOTotal+HO'!IO15</f>
        <v>349</v>
      </c>
      <c r="I31" s="580">
        <f>'EntrySheetDD+SWOTotal+HO'!IP14+'EntrySheetDD+SWOTotal+HO'!IP15</f>
        <v>2356</v>
      </c>
      <c r="J31" s="580">
        <f>'EntrySheetDD+SWOTotal+HO'!IQ14+'EntrySheetDD+SWOTotal+HO'!IQ15</f>
        <v>10</v>
      </c>
      <c r="K31" s="580">
        <f>'EntrySheetDD+SWOTotal+HO'!IR14+'EntrySheetDD+SWOTotal+HO'!IR15</f>
        <v>2356</v>
      </c>
      <c r="L31" s="580">
        <f>'EntrySheetDD+SWOTotal+HO'!IS14+'EntrySheetDD+SWOTotal+HO'!IS15</f>
        <v>2356</v>
      </c>
      <c r="M31" s="506">
        <f t="shared" si="0"/>
        <v>114.28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90</v>
      </c>
      <c r="D32" s="507">
        <f>'EntrySheetDD+SWOTotal+HO'!IU14+'EntrySheetDD+SWOTotal+HO'!IU15</f>
        <v>83</v>
      </c>
      <c r="E32" s="507">
        <f>'EntrySheetDD+SWOTotal+HO'!IV14+'EntrySheetDD+SWOTotal+HO'!IV15</f>
        <v>8.19</v>
      </c>
      <c r="F32" s="507">
        <f>'EntrySheetDD+SWOTotal+HO'!IW14+'EntrySheetDD+SWOTotal+HO'!IW15</f>
        <v>83</v>
      </c>
      <c r="G32" s="580">
        <v>691.20000017694724</v>
      </c>
      <c r="H32" s="580">
        <f>'EntrySheetDD+SWOTotal+HO'!IY14+'EntrySheetDD+SWOTotal+HO'!IY15</f>
        <v>83</v>
      </c>
      <c r="I32" s="580">
        <f>'EntrySheetDD+SWOTotal+HO'!IZ14+'EntrySheetDD+SWOTotal+HO'!IZ15</f>
        <v>918</v>
      </c>
      <c r="J32" s="580">
        <f>'EntrySheetDD+SWOTotal+HO'!JA14+'EntrySheetDD+SWOTotal+HO'!JA15</f>
        <v>0</v>
      </c>
      <c r="K32" s="580">
        <f>'EntrySheetDD+SWOTotal+HO'!JB14+'EntrySheetDD+SWOTotal+HO'!JB15</f>
        <v>918</v>
      </c>
      <c r="L32" s="580">
        <f>'EntrySheetDD+SWOTotal+HO'!JC14+'EntrySheetDD+SWOTotal+HO'!JC15</f>
        <v>918</v>
      </c>
      <c r="M32" s="506">
        <f t="shared" si="0"/>
        <v>92.222222222222229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235</v>
      </c>
      <c r="D33" s="507">
        <f>'EntrySheetDD+SWOTotal+HO'!JE14+'EntrySheetDD+SWOTotal+HO'!JE15</f>
        <v>112</v>
      </c>
      <c r="E33" s="507">
        <f>'EntrySheetDD+SWOTotal+HO'!JF14+'EntrySheetDD+SWOTotal+HO'!JF15</f>
        <v>7.1199999999999992</v>
      </c>
      <c r="F33" s="507">
        <f>'EntrySheetDD+SWOTotal+HO'!JG14+'EntrySheetDD+SWOTotal+HO'!JG15</f>
        <v>111.85</v>
      </c>
      <c r="G33" s="580">
        <v>3840.0000009830405</v>
      </c>
      <c r="H33" s="580">
        <f>'EntrySheetDD+SWOTotal+HO'!JI14+'EntrySheetDD+SWOTotal+HO'!JI15</f>
        <v>288</v>
      </c>
      <c r="I33" s="580">
        <f>'EntrySheetDD+SWOTotal+HO'!JJ14+'EntrySheetDD+SWOTotal+HO'!JJ15</f>
        <v>1439</v>
      </c>
      <c r="J33" s="580">
        <f>'EntrySheetDD+SWOTotal+HO'!JK14+'EntrySheetDD+SWOTotal+HO'!JK15</f>
        <v>0</v>
      </c>
      <c r="K33" s="580">
        <f>'EntrySheetDD+SWOTotal+HO'!JL14+'EntrySheetDD+SWOTotal+HO'!JL15</f>
        <v>1439</v>
      </c>
      <c r="L33" s="580">
        <f>'EntrySheetDD+SWOTotal+HO'!JM14+'EntrySheetDD+SWOTotal+HO'!JM15</f>
        <v>1439</v>
      </c>
      <c r="M33" s="506">
        <f t="shared" si="0"/>
        <v>47.595744680851062</v>
      </c>
      <c r="N33" s="506">
        <f t="shared" si="1"/>
        <v>99.866071428571416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500</v>
      </c>
      <c r="D34" s="507">
        <f>'EntrySheetDD+SWOTotal+HO'!JO14+'EntrySheetDD+SWOTotal+HO'!JO15</f>
        <v>699.83</v>
      </c>
      <c r="E34" s="507">
        <f>'EntrySheetDD+SWOTotal+HO'!JP14+'EntrySheetDD+SWOTotal+HO'!JP15</f>
        <v>199.88</v>
      </c>
      <c r="F34" s="507">
        <f>'EntrySheetDD+SWOTotal+HO'!JQ14+'EntrySheetDD+SWOTotal+HO'!JQ15</f>
        <v>699.83</v>
      </c>
      <c r="G34" s="580">
        <v>3840.0000009830405</v>
      </c>
      <c r="H34" s="580">
        <f>'EntrySheetDD+SWOTotal+HO'!JS14+'EntrySheetDD+SWOTotal+HO'!JS15</f>
        <v>382</v>
      </c>
      <c r="I34" s="580">
        <f>'EntrySheetDD+SWOTotal+HO'!JT14+'EntrySheetDD+SWOTotal+HO'!JT15</f>
        <v>3982</v>
      </c>
      <c r="J34" s="580">
        <f>'EntrySheetDD+SWOTotal+HO'!JU14+'EntrySheetDD+SWOTotal+HO'!JU15</f>
        <v>0</v>
      </c>
      <c r="K34" s="580">
        <f>'EntrySheetDD+SWOTotal+HO'!JV14+'EntrySheetDD+SWOTotal+HO'!JV15</f>
        <v>3982</v>
      </c>
      <c r="L34" s="580">
        <f>'EntrySheetDD+SWOTotal+HO'!JW14+'EntrySheetDD+SWOTotal+HO'!JW15</f>
        <v>3982</v>
      </c>
      <c r="M34" s="506">
        <f t="shared" si="0"/>
        <v>139.96600000000001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20</v>
      </c>
      <c r="D35" s="505">
        <f>'EntrySheetDD+SWOTotal+HO'!JY14+'EntrySheetDD+SWOTotal+HO'!JY15</f>
        <v>15.7</v>
      </c>
      <c r="E35" s="505">
        <f>'EntrySheetDD+SWOTotal+HO'!JZ14+'EntrySheetDD+SWOTotal+HO'!JZ15</f>
        <v>0.94</v>
      </c>
      <c r="F35" s="505">
        <f>'EntrySheetDD+SWOTotal+HO'!KA14+'EntrySheetDD+SWOTotal+HO'!KA15</f>
        <v>15.7</v>
      </c>
      <c r="G35" s="571">
        <v>153.6000000393216</v>
      </c>
      <c r="H35" s="571">
        <f>'EntrySheetDD+SWOTotal+HO'!KC14+'EntrySheetDD+SWOTotal+HO'!KC15</f>
        <v>45</v>
      </c>
      <c r="I35" s="571">
        <f>'EntrySheetDD+SWOTotal+HO'!KD14+'EntrySheetDD+SWOTotal+HO'!KD15</f>
        <v>417</v>
      </c>
      <c r="J35" s="571">
        <f>'EntrySheetDD+SWOTotal+HO'!KE14+'EntrySheetDD+SWOTotal+HO'!KE15</f>
        <v>0</v>
      </c>
      <c r="K35" s="571">
        <f>'EntrySheetDD+SWOTotal+HO'!KF14+'EntrySheetDD+SWOTotal+HO'!KF15</f>
        <v>417</v>
      </c>
      <c r="L35" s="571">
        <f>'EntrySheetDD+SWOTotal+HO'!KG14+'EntrySheetDD+SWOTotal+HO'!KG15</f>
        <v>417</v>
      </c>
      <c r="M35" s="506">
        <f t="shared" si="0"/>
        <v>78.499999999999986</v>
      </c>
      <c r="N35" s="506">
        <f t="shared" si="1"/>
        <v>100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500</v>
      </c>
      <c r="D36" s="507">
        <f>'EntrySheetDD+SWOTotal+HO'!KI14+'EntrySheetDD+SWOTotal+HO'!KI15</f>
        <v>597</v>
      </c>
      <c r="E36" s="507">
        <f>'EntrySheetDD+SWOTotal+HO'!KJ14+'EntrySheetDD+SWOTotal+HO'!KJ15</f>
        <v>286.01</v>
      </c>
      <c r="F36" s="507">
        <f>'EntrySheetDD+SWOTotal+HO'!KK14+'EntrySheetDD+SWOTotal+HO'!KK15</f>
        <v>596.97</v>
      </c>
      <c r="G36" s="580">
        <v>3840.0000009830405</v>
      </c>
      <c r="H36" s="580">
        <f>'EntrySheetDD+SWOTotal+HO'!KM14+'EntrySheetDD+SWOTotal+HO'!KM15</f>
        <v>2298</v>
      </c>
      <c r="I36" s="580">
        <f>'EntrySheetDD+SWOTotal+HO'!KN14+'EntrySheetDD+SWOTotal+HO'!KN15</f>
        <v>3719</v>
      </c>
      <c r="J36" s="580">
        <f>'EntrySheetDD+SWOTotal+HO'!KO14+'EntrySheetDD+SWOTotal+HO'!KO15</f>
        <v>3840</v>
      </c>
      <c r="K36" s="580">
        <f>'EntrySheetDD+SWOTotal+HO'!KP14+'EntrySheetDD+SWOTotal+HO'!KP15</f>
        <v>7559</v>
      </c>
      <c r="L36" s="580">
        <f>'EntrySheetDD+SWOTotal+HO'!KQ14+'EntrySheetDD+SWOTotal+HO'!KQ15</f>
        <v>7559</v>
      </c>
      <c r="M36" s="506">
        <f t="shared" si="0"/>
        <v>119.39400000000001</v>
      </c>
      <c r="N36" s="506">
        <f t="shared" si="1"/>
        <v>99.994974874371863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300</v>
      </c>
      <c r="D37" s="507">
        <f>'EntrySheetDD+SWOTotal+HO'!KS14+'EntrySheetDD+SWOTotal+HO'!KS15</f>
        <v>186.59</v>
      </c>
      <c r="E37" s="507">
        <f>'EntrySheetDD+SWOTotal+HO'!KT14+'EntrySheetDD+SWOTotal+HO'!KT15</f>
        <v>0</v>
      </c>
      <c r="F37" s="507">
        <f>'EntrySheetDD+SWOTotal+HO'!KU14+'EntrySheetDD+SWOTotal+HO'!KU15</f>
        <v>186.57999999999998</v>
      </c>
      <c r="G37" s="580">
        <v>2304.0000005898241</v>
      </c>
      <c r="H37" s="580">
        <f>'EntrySheetDD+SWOTotal+HO'!KW14+'EntrySheetDD+SWOTotal+HO'!KW15</f>
        <v>0</v>
      </c>
      <c r="I37" s="580">
        <f>'EntrySheetDD+SWOTotal+HO'!KX14+'EntrySheetDD+SWOTotal+HO'!KX15</f>
        <v>1766</v>
      </c>
      <c r="J37" s="580">
        <f>'EntrySheetDD+SWOTotal+HO'!KY14+'EntrySheetDD+SWOTotal+HO'!KY15</f>
        <v>0</v>
      </c>
      <c r="K37" s="580">
        <f>'EntrySheetDD+SWOTotal+HO'!KZ14+'EntrySheetDD+SWOTotal+HO'!KZ15</f>
        <v>1766</v>
      </c>
      <c r="L37" s="580">
        <f>'EntrySheetDD+SWOTotal+HO'!LA14+'EntrySheetDD+SWOTotal+HO'!LA15</f>
        <v>1766</v>
      </c>
      <c r="M37" s="506">
        <f t="shared" si="0"/>
        <v>62.193333333333321</v>
      </c>
      <c r="N37" s="506">
        <f t="shared" si="1"/>
        <v>99.994640655983702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300</v>
      </c>
      <c r="D38" s="507">
        <f>'EntrySheetDD+SWOTotal+HO'!LC14+'EntrySheetDD+SWOTotal+HO'!LC15</f>
        <v>30.91</v>
      </c>
      <c r="E38" s="507">
        <f>'EntrySheetDD+SWOTotal+HO'!LD14+'EntrySheetDD+SWOTotal+HO'!LD15</f>
        <v>3.39</v>
      </c>
      <c r="F38" s="507">
        <f>'EntrySheetDD+SWOTotal+HO'!LE14+'EntrySheetDD+SWOTotal+HO'!LE15</f>
        <v>30.91</v>
      </c>
      <c r="G38" s="580">
        <v>2304.0000005898241</v>
      </c>
      <c r="H38" s="580">
        <f>'EntrySheetDD+SWOTotal+HO'!LG15</f>
        <v>0</v>
      </c>
      <c r="I38" s="580">
        <f>'EntrySheetDD+SWOTotal+HO'!LH14+'EntrySheetDD+SWOTotal+HO'!LH15</f>
        <v>332</v>
      </c>
      <c r="J38" s="580">
        <f>'EntrySheetDD+SWOTotal+HO'!LI14+'EntrySheetDD+SWOTotal+HO'!LI15</f>
        <v>0</v>
      </c>
      <c r="K38" s="580">
        <f>'EntrySheetDD+SWOTotal+HO'!LJ14+'EntrySheetDD+SWOTotal+HO'!LJ15</f>
        <v>532</v>
      </c>
      <c r="L38" s="580">
        <f>'EntrySheetDD+SWOTotal+HO'!LK14+'EntrySheetDD+SWOTotal+HO'!LK15</f>
        <v>494</v>
      </c>
      <c r="M38" s="506">
        <f t="shared" si="0"/>
        <v>10.303333333333335</v>
      </c>
      <c r="N38" s="506">
        <f t="shared" si="1"/>
        <v>100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120</v>
      </c>
      <c r="D39" s="529">
        <f>'EntrySheetDD+SWOTotal+HO'!LM14+'EntrySheetDD+SWOTotal+HO'!LM15</f>
        <v>175</v>
      </c>
      <c r="E39" s="508">
        <f>'EntrySheetDD+SWOTotal+HO'!LN14+'EntrySheetDD+SWOTotal+HO'!LN15</f>
        <v>0</v>
      </c>
      <c r="F39" s="508">
        <f>'EntrySheetDD+SWOTotal+HO'!LO14+'EntrySheetDD+SWOTotal+HO'!LO15</f>
        <v>174.88</v>
      </c>
      <c r="G39" s="581">
        <v>921.60000023592966</v>
      </c>
      <c r="H39" s="581">
        <f>'EntrySheetDD+SWOTotal+HO'!LQ14+'EntrySheetDD+SWOTotal+HO'!LQ15</f>
        <v>0</v>
      </c>
      <c r="I39" s="581">
        <f>'EntrySheetDD+SWOTotal+HO'!LR14+'EntrySheetDD+SWOTotal+HO'!LR15</f>
        <v>2042</v>
      </c>
      <c r="J39" s="581">
        <f>'EntrySheetDD+SWOTotal+HO'!LS14+'EntrySheetDD+SWOTotal+HO'!LS15</f>
        <v>0</v>
      </c>
      <c r="K39" s="581">
        <f>'EntrySheetDD+SWOTotal+HO'!LT14+'EntrySheetDD+SWOTotal+HO'!LT15</f>
        <v>2042</v>
      </c>
      <c r="L39" s="581">
        <f>'EntrySheetDD+SWOTotal+HO'!LU14+'EntrySheetDD+SWOTotal+HO'!LU15</f>
        <v>2042</v>
      </c>
      <c r="M39" s="509">
        <f t="shared" si="0"/>
        <v>145.73333333333335</v>
      </c>
      <c r="N39" s="509">
        <f t="shared" si="1"/>
        <v>99.931428571428569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24950</v>
      </c>
      <c r="D40" s="510">
        <f t="shared" ref="D40:L40" si="2">SUM(D7:D39)</f>
        <v>29503.200000000001</v>
      </c>
      <c r="E40" s="510">
        <f t="shared" si="2"/>
        <v>6950.1699999999983</v>
      </c>
      <c r="F40" s="510">
        <f t="shared" si="2"/>
        <v>29499.190000000002</v>
      </c>
      <c r="G40" s="569">
        <f t="shared" si="2"/>
        <v>191616.00004905372</v>
      </c>
      <c r="H40" s="569">
        <f t="shared" si="2"/>
        <v>29334</v>
      </c>
      <c r="I40" s="569">
        <f t="shared" si="2"/>
        <v>166582</v>
      </c>
      <c r="J40" s="569">
        <f t="shared" si="2"/>
        <v>6768</v>
      </c>
      <c r="K40" s="569">
        <f t="shared" si="2"/>
        <v>170304</v>
      </c>
      <c r="L40" s="569">
        <f t="shared" si="2"/>
        <v>168282</v>
      </c>
      <c r="M40" s="511">
        <f t="shared" si="0"/>
        <v>118.23322645290581</v>
      </c>
      <c r="N40" s="512">
        <f t="shared" si="1"/>
        <v>99.986408254019906</v>
      </c>
    </row>
    <row r="41" spans="1:14" ht="21.75" x14ac:dyDescent="0.25">
      <c r="A41" s="2027" t="s">
        <v>362</v>
      </c>
      <c r="B41" s="2028"/>
      <c r="C41" s="587">
        <v>50</v>
      </c>
      <c r="D41" s="528">
        <f>'EntrySheetDD+SWOTotal+HO'!MQ14+'EntrySheetDD+SWOTotal+HO'!MQ15</f>
        <v>12.66</v>
      </c>
      <c r="E41" s="513">
        <f>'EntrySheetDD+SWOTotal+HO'!MR14+'EntrySheetDD+SWOTotal+HO'!MR15</f>
        <v>0</v>
      </c>
      <c r="F41" s="513">
        <f>'EntrySheetDD+SWOTotal+HO'!MS14+'EntrySheetDD+SWOTotal+HO'!MS15</f>
        <v>12.16</v>
      </c>
      <c r="G41" s="570">
        <v>384</v>
      </c>
      <c r="H41" s="570">
        <f>'EntrySheetDD+SWOTotal+HO'!MU14+'EntrySheetDD+SWOTotal+HO'!MU15</f>
        <v>0</v>
      </c>
      <c r="I41" s="570">
        <f>'EntrySheetDD+SWOTotal+HO'!MV14+'EntrySheetDD+SWOTotal+HO'!MV15</f>
        <v>0</v>
      </c>
      <c r="J41" s="570">
        <f>'EntrySheetDD+SWOTotal+HO'!MW14+'EntrySheetDD+SWOTotal+HO'!MW15</f>
        <v>0</v>
      </c>
      <c r="K41" s="570">
        <f>'EntrySheetDD+SWOTotal+HO'!MX14+'EntrySheetDD+SWOTotal+HO'!MX15</f>
        <v>0</v>
      </c>
      <c r="L41" s="570">
        <f>'EntrySheetDD+SWOTotal+HO'!MY14+'EntrySheetDD+SWOTotal+HO'!MY15</f>
        <v>0</v>
      </c>
      <c r="M41" s="514">
        <f t="shared" si="0"/>
        <v>24.32</v>
      </c>
      <c r="N41" s="514">
        <f t="shared" si="1"/>
        <v>96.050552922590839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44.25" thickBot="1" x14ac:dyDescent="0.3">
      <c r="A43" s="2014" t="s">
        <v>363</v>
      </c>
      <c r="B43" s="2015"/>
      <c r="C43" s="589">
        <f t="shared" ref="C43:L43" si="3">C40+C41+C42</f>
        <v>25000</v>
      </c>
      <c r="D43" s="516">
        <f t="shared" si="3"/>
        <v>29515.86</v>
      </c>
      <c r="E43" s="516">
        <f t="shared" si="3"/>
        <v>6950.1699999999983</v>
      </c>
      <c r="F43" s="516">
        <f t="shared" si="3"/>
        <v>29511.350000000002</v>
      </c>
      <c r="G43" s="572">
        <f t="shared" si="3"/>
        <v>192000.00004905372</v>
      </c>
      <c r="H43" s="572">
        <f t="shared" si="3"/>
        <v>29334</v>
      </c>
      <c r="I43" s="572">
        <f t="shared" si="3"/>
        <v>166582</v>
      </c>
      <c r="J43" s="572">
        <f t="shared" si="3"/>
        <v>6768</v>
      </c>
      <c r="K43" s="572">
        <f t="shared" si="3"/>
        <v>170304</v>
      </c>
      <c r="L43" s="572">
        <f t="shared" si="3"/>
        <v>168282</v>
      </c>
      <c r="M43" s="511">
        <f t="shared" si="0"/>
        <v>118.04540000000001</v>
      </c>
      <c r="N43" s="512">
        <f t="shared" si="1"/>
        <v>99.984720079306527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"/>
  <sheetViews>
    <sheetView view="pageBreakPreview" zoomScale="60" workbookViewId="0">
      <pane xSplit="2" ySplit="6" topLeftCell="C28" activePane="bottomRight" state="frozen"/>
      <selection activeCell="Q4" sqref="Q4:Q5"/>
      <selection pane="topRight" activeCell="Q4" sqref="Q4:Q5"/>
      <selection pane="bottomLeft" activeCell="Q4" sqref="Q4:Q5"/>
      <selection pane="bottomRight" activeCell="C7" sqref="C7:C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9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9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9" ht="30.6" customHeight="1" thickBot="1" x14ac:dyDescent="0.3">
      <c r="A3" s="2003" t="s">
        <v>377</v>
      </c>
      <c r="B3" s="2004"/>
      <c r="C3" s="2024" t="s">
        <v>475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9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9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9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9" s="502" customFormat="1" ht="24.6" customHeight="1" x14ac:dyDescent="0.25">
      <c r="A7" s="562">
        <v>1</v>
      </c>
      <c r="B7" s="522" t="s">
        <v>316</v>
      </c>
      <c r="C7" s="582">
        <v>79.8</v>
      </c>
      <c r="D7" s="518">
        <f>'EntrySheetDD+SWOTotal+HO'!E16</f>
        <v>61.46</v>
      </c>
      <c r="E7" s="517">
        <f>'EntrySheetDD+SWOTotal+HO'!F16</f>
        <v>4.5</v>
      </c>
      <c r="F7" s="517">
        <f>'EntrySheetDD+SWOTotal+HO'!G16</f>
        <v>61.46</v>
      </c>
      <c r="G7" s="568">
        <v>266.66666666666669</v>
      </c>
      <c r="H7" s="568">
        <f>'EntrySheetDD+SWOTotal+HO'!I16</f>
        <v>30</v>
      </c>
      <c r="I7" s="568">
        <f>'EntrySheetDD+SWOTotal+HO'!J16</f>
        <v>415</v>
      </c>
      <c r="J7" s="568">
        <f>'EntrySheetDD+SWOTotal+HO'!K16</f>
        <v>0</v>
      </c>
      <c r="K7" s="568">
        <f>'EntrySheetDD+SWOTotal+HO'!L16</f>
        <v>415</v>
      </c>
      <c r="L7" s="568">
        <f>'EntrySheetDD+SWOTotal+HO'!M16</f>
        <v>415</v>
      </c>
      <c r="M7" s="514">
        <f>F7/C7*100</f>
        <v>77.017543859649123</v>
      </c>
      <c r="N7" s="514">
        <f>F7/D7*100</f>
        <v>100</v>
      </c>
    </row>
    <row r="8" spans="1:19" s="502" customFormat="1" ht="24.6" customHeight="1" x14ac:dyDescent="0.25">
      <c r="A8" s="563">
        <v>2</v>
      </c>
      <c r="B8" s="523" t="s">
        <v>317</v>
      </c>
      <c r="C8" s="583">
        <v>9.9</v>
      </c>
      <c r="D8" s="518">
        <f>'EntrySheetDD+SWOTotal+HO'!O16</f>
        <v>12.3</v>
      </c>
      <c r="E8" s="517">
        <f>'EntrySheetDD+SWOTotal+HO'!P16</f>
        <v>7.5</v>
      </c>
      <c r="F8" s="517">
        <f>'EntrySheetDD+SWOTotal+HO'!Q16</f>
        <v>12.3</v>
      </c>
      <c r="G8" s="568">
        <v>33.333333333333336</v>
      </c>
      <c r="H8" s="568">
        <f>'EntrySheetDD+SWOTotal+HO'!S16</f>
        <v>50</v>
      </c>
      <c r="I8" s="568">
        <f>'EntrySheetDD+SWOTotal+HO'!T16</f>
        <v>82</v>
      </c>
      <c r="J8" s="568">
        <f>'EntrySheetDD+SWOTotal+HO'!U16</f>
        <v>0</v>
      </c>
      <c r="K8" s="568">
        <f>'EntrySheetDD+SWOTotal+HO'!V16</f>
        <v>82</v>
      </c>
      <c r="L8" s="568">
        <f>'EntrySheetDD+SWOTotal+HO'!W16</f>
        <v>82</v>
      </c>
      <c r="M8" s="506">
        <f t="shared" ref="M8:M43" si="0">F8/C8*100</f>
        <v>124.24242424242425</v>
      </c>
      <c r="N8" s="506">
        <f t="shared" ref="N8:N43" si="1">F8/D8*100</f>
        <v>100</v>
      </c>
    </row>
    <row r="9" spans="1:19" s="502" customFormat="1" ht="24.6" customHeight="1" x14ac:dyDescent="0.25">
      <c r="A9" s="563">
        <v>3</v>
      </c>
      <c r="B9" s="523" t="s">
        <v>318</v>
      </c>
      <c r="C9" s="583">
        <v>20.100000000000001</v>
      </c>
      <c r="D9" s="518">
        <f>'EntrySheetDD+SWOTotal+HO'!Y16</f>
        <v>9.19</v>
      </c>
      <c r="E9" s="517">
        <f>'EntrySheetDD+SWOTotal+HO'!Z16</f>
        <v>9.19</v>
      </c>
      <c r="F9" s="517">
        <f>'EntrySheetDD+SWOTotal+HO'!AA16</f>
        <v>9.19</v>
      </c>
      <c r="G9" s="568">
        <v>66.666666666666671</v>
      </c>
      <c r="H9" s="568">
        <f>'EntrySheetDD+SWOTotal+HO'!AC16</f>
        <v>62</v>
      </c>
      <c r="I9" s="568">
        <f>'EntrySheetDD+SWOTotal+HO'!AD16</f>
        <v>62</v>
      </c>
      <c r="J9" s="568">
        <f>'EntrySheetDD+SWOTotal+HO'!AE16</f>
        <v>0</v>
      </c>
      <c r="K9" s="568">
        <f>'EntrySheetDD+SWOTotal+HO'!AF16</f>
        <v>62</v>
      </c>
      <c r="L9" s="568">
        <f>'EntrySheetDD+SWOTotal+HO'!AG16</f>
        <v>62</v>
      </c>
      <c r="M9" s="506">
        <f t="shared" si="0"/>
        <v>45.721393034825866</v>
      </c>
      <c r="N9" s="506">
        <f t="shared" si="1"/>
        <v>100</v>
      </c>
    </row>
    <row r="10" spans="1:19" s="502" customFormat="1" ht="24.6" customHeight="1" x14ac:dyDescent="0.25">
      <c r="A10" s="563">
        <v>4</v>
      </c>
      <c r="B10" s="523" t="s">
        <v>319</v>
      </c>
      <c r="C10" s="583">
        <v>11.1</v>
      </c>
      <c r="D10" s="518">
        <f>'EntrySheetDD+SWOTotal+HO'!AI16</f>
        <v>3.97</v>
      </c>
      <c r="E10" s="517">
        <f>'EntrySheetDD+SWOTotal+HO'!AJ16</f>
        <v>1</v>
      </c>
      <c r="F10" s="517">
        <f>'EntrySheetDD+SWOTotal+HO'!AK16</f>
        <v>3.97</v>
      </c>
      <c r="G10" s="568">
        <v>36.666666666666664</v>
      </c>
      <c r="H10" s="568">
        <f>'EntrySheetDD+SWOTotal+HO'!AM16</f>
        <v>7</v>
      </c>
      <c r="I10" s="568">
        <f>'EntrySheetDD+SWOTotal+HO'!AN16</f>
        <v>27</v>
      </c>
      <c r="J10" s="568">
        <f>'EntrySheetDD+SWOTotal+HO'!AO16</f>
        <v>0</v>
      </c>
      <c r="K10" s="568">
        <f>'EntrySheetDD+SWOTotal+HO'!AP16</f>
        <v>27</v>
      </c>
      <c r="L10" s="568">
        <f>'EntrySheetDD+SWOTotal+HO'!AQ16</f>
        <v>27</v>
      </c>
      <c r="M10" s="506">
        <f t="shared" si="0"/>
        <v>35.765765765765764</v>
      </c>
      <c r="N10" s="506">
        <f t="shared" si="1"/>
        <v>100</v>
      </c>
    </row>
    <row r="11" spans="1:19" s="502" customFormat="1" ht="24.6" customHeight="1" x14ac:dyDescent="0.25">
      <c r="A11" s="563">
        <v>5</v>
      </c>
      <c r="B11" s="523" t="s">
        <v>320</v>
      </c>
      <c r="C11" s="583">
        <v>5.0999999999999996</v>
      </c>
      <c r="D11" s="518">
        <f>'EntrySheetDD+SWOTotal+HO'!AS16</f>
        <v>4.38</v>
      </c>
      <c r="E11" s="517">
        <f>'EntrySheetDD+SWOTotal+HO'!AT16</f>
        <v>0.37</v>
      </c>
      <c r="F11" s="517">
        <f>'EntrySheetDD+SWOTotal+HO'!AU16</f>
        <v>4.38</v>
      </c>
      <c r="G11" s="568">
        <v>16.666666666666668</v>
      </c>
      <c r="H11" s="568">
        <f>'EntrySheetDD+SWOTotal+HO'!AW16</f>
        <v>3</v>
      </c>
      <c r="I11" s="568">
        <f>'EntrySheetDD+SWOTotal+HO'!AX16</f>
        <v>31</v>
      </c>
      <c r="J11" s="568">
        <f>'EntrySheetDD+SWOTotal+HO'!AY16</f>
        <v>0</v>
      </c>
      <c r="K11" s="568">
        <f>'EntrySheetDD+SWOTotal+HO'!AZ16</f>
        <v>31</v>
      </c>
      <c r="L11" s="568">
        <f>'EntrySheetDD+SWOTotal+HO'!BA16</f>
        <v>31</v>
      </c>
      <c r="M11" s="506">
        <f t="shared" si="0"/>
        <v>85.882352941176478</v>
      </c>
      <c r="N11" s="506">
        <f t="shared" si="1"/>
        <v>100</v>
      </c>
    </row>
    <row r="12" spans="1:19" s="503" customFormat="1" ht="24.6" customHeight="1" x14ac:dyDescent="0.25">
      <c r="A12" s="564">
        <v>6</v>
      </c>
      <c r="B12" s="524" t="s">
        <v>321</v>
      </c>
      <c r="C12" s="584">
        <v>9</v>
      </c>
      <c r="D12" s="518">
        <f>'EntrySheetDD+SWOTotal+HO'!BC16</f>
        <v>5.95</v>
      </c>
      <c r="E12" s="517">
        <f>'EntrySheetDD+SWOTotal+HO'!BD16</f>
        <v>3.01</v>
      </c>
      <c r="F12" s="517">
        <f>'EntrySheetDD+SWOTotal+HO'!BE16</f>
        <v>5.95</v>
      </c>
      <c r="G12" s="568">
        <v>29.999999999999996</v>
      </c>
      <c r="H12" s="568">
        <f>'EntrySheetDD+SWOTotal+HO'!BG16</f>
        <v>20</v>
      </c>
      <c r="I12" s="568">
        <f>'EntrySheetDD+SWOTotal+HO'!BH16</f>
        <v>40</v>
      </c>
      <c r="J12" s="568">
        <f>'EntrySheetDD+SWOTotal+HO'!BI16</f>
        <v>0</v>
      </c>
      <c r="K12" s="568">
        <f>'EntrySheetDD+SWOTotal+HO'!BJ16</f>
        <v>40</v>
      </c>
      <c r="L12" s="568">
        <f>'EntrySheetDD+SWOTotal+HO'!BK16</f>
        <v>40</v>
      </c>
      <c r="M12" s="506">
        <f t="shared" si="0"/>
        <v>66.111111111111114</v>
      </c>
      <c r="N12" s="506">
        <f t="shared" si="1"/>
        <v>100</v>
      </c>
    </row>
    <row r="13" spans="1:19" s="503" customFormat="1" ht="24.6" customHeight="1" x14ac:dyDescent="0.25">
      <c r="A13" s="564">
        <v>7</v>
      </c>
      <c r="B13" s="524" t="s">
        <v>322</v>
      </c>
      <c r="C13" s="583">
        <v>17.100000000000001</v>
      </c>
      <c r="D13" s="518">
        <f>'EntrySheetDD+SWOTotal+HO'!BM16</f>
        <v>8.6</v>
      </c>
      <c r="E13" s="517">
        <f>'EntrySheetDD+SWOTotal+HO'!BN16</f>
        <v>0</v>
      </c>
      <c r="F13" s="517">
        <f>'EntrySheetDD+SWOTotal+HO'!BO16</f>
        <v>8.6</v>
      </c>
      <c r="G13" s="568">
        <v>56.666666666666671</v>
      </c>
      <c r="H13" s="568">
        <f>'EntrySheetDD+SWOTotal+HO'!BQ16</f>
        <v>0</v>
      </c>
      <c r="I13" s="568">
        <f>'EntrySheetDD+SWOTotal+HO'!BR16</f>
        <v>58</v>
      </c>
      <c r="J13" s="568">
        <f>'EntrySheetDD+SWOTotal+HO'!BS16</f>
        <v>0</v>
      </c>
      <c r="K13" s="568">
        <f>'EntrySheetDD+SWOTotal+HO'!BT16</f>
        <v>58</v>
      </c>
      <c r="L13" s="568">
        <f>'EntrySheetDD+SWOTotal+HO'!BU16</f>
        <v>58</v>
      </c>
      <c r="M13" s="506">
        <f t="shared" si="0"/>
        <v>50.292397660818708</v>
      </c>
      <c r="N13" s="506">
        <f t="shared" si="1"/>
        <v>100</v>
      </c>
      <c r="S13" s="503" t="s">
        <v>369</v>
      </c>
    </row>
    <row r="14" spans="1:19" s="502" customFormat="1" ht="24.6" customHeight="1" x14ac:dyDescent="0.25">
      <c r="A14" s="563">
        <v>8</v>
      </c>
      <c r="B14" s="523" t="s">
        <v>323</v>
      </c>
      <c r="C14" s="583">
        <v>9</v>
      </c>
      <c r="D14" s="518">
        <f>'EntrySheetDD+SWOTotal+HO'!BW16</f>
        <v>6.45</v>
      </c>
      <c r="E14" s="517">
        <f>'EntrySheetDD+SWOTotal+HO'!BX16</f>
        <v>6.45</v>
      </c>
      <c r="F14" s="517">
        <f>'EntrySheetDD+SWOTotal+HO'!BY16</f>
        <v>6.45</v>
      </c>
      <c r="G14" s="568">
        <v>29.999999999999996</v>
      </c>
      <c r="H14" s="568">
        <f>'EntrySheetDD+SWOTotal+HO'!CA16</f>
        <v>43</v>
      </c>
      <c r="I14" s="568">
        <f>'EntrySheetDD+SWOTotal+HO'!CB16</f>
        <v>43</v>
      </c>
      <c r="J14" s="568">
        <f>'EntrySheetDD+SWOTotal+HO'!CC16</f>
        <v>0</v>
      </c>
      <c r="K14" s="568">
        <f>'EntrySheetDD+SWOTotal+HO'!CD16</f>
        <v>43</v>
      </c>
      <c r="L14" s="568">
        <f>'EntrySheetDD+SWOTotal+HO'!CE16</f>
        <v>43</v>
      </c>
      <c r="M14" s="506">
        <f t="shared" si="0"/>
        <v>71.666666666666671</v>
      </c>
      <c r="N14" s="506">
        <f t="shared" si="1"/>
        <v>100</v>
      </c>
    </row>
    <row r="15" spans="1:19" s="502" customFormat="1" ht="24.6" customHeight="1" x14ac:dyDescent="0.25">
      <c r="A15" s="563">
        <v>9</v>
      </c>
      <c r="B15" s="523" t="s">
        <v>324</v>
      </c>
      <c r="C15" s="583">
        <v>17.100000000000001</v>
      </c>
      <c r="D15" s="518">
        <f>'EntrySheetDD+SWOTotal+HO'!CG16</f>
        <v>26</v>
      </c>
      <c r="E15" s="517">
        <f>'EntrySheetDD+SWOTotal+HO'!CH16</f>
        <v>0.15</v>
      </c>
      <c r="F15" s="517">
        <f>'EntrySheetDD+SWOTotal+HO'!CI16</f>
        <v>22.5</v>
      </c>
      <c r="G15" s="568">
        <v>57.333333333333336</v>
      </c>
      <c r="H15" s="568">
        <f>'EntrySheetDD+SWOTotal+HO'!CK16</f>
        <v>1</v>
      </c>
      <c r="I15" s="568">
        <f>'EntrySheetDD+SWOTotal+HO'!CL16</f>
        <v>150</v>
      </c>
      <c r="J15" s="568">
        <f>'EntrySheetDD+SWOTotal+HO'!CM16</f>
        <v>0</v>
      </c>
      <c r="K15" s="568">
        <f>'EntrySheetDD+SWOTotal+HO'!CN16</f>
        <v>150</v>
      </c>
      <c r="L15" s="568">
        <f>'EntrySheetDD+SWOTotal+HO'!CO16</f>
        <v>144</v>
      </c>
      <c r="M15" s="506">
        <f t="shared" si="0"/>
        <v>131.57894736842104</v>
      </c>
      <c r="N15" s="506">
        <f t="shared" si="1"/>
        <v>86.538461538461547</v>
      </c>
    </row>
    <row r="16" spans="1:19" s="502" customFormat="1" ht="24.6" customHeight="1" x14ac:dyDescent="0.25">
      <c r="A16" s="563">
        <v>10</v>
      </c>
      <c r="B16" s="523" t="s">
        <v>325</v>
      </c>
      <c r="C16" s="583">
        <v>5.0999999999999996</v>
      </c>
      <c r="D16" s="518">
        <f>'EntrySheetDD+SWOTotal+HO'!CQ16</f>
        <v>2.85</v>
      </c>
      <c r="E16" s="517">
        <f>'EntrySheetDD+SWOTotal+HO'!CR16</f>
        <v>2.85</v>
      </c>
      <c r="F16" s="517">
        <f>'EntrySheetDD+SWOTotal+HO'!CS16</f>
        <v>2.85</v>
      </c>
      <c r="G16" s="568">
        <v>16.666666666666668</v>
      </c>
      <c r="H16" s="568">
        <f>'EntrySheetDD+SWOTotal+HO'!CU16</f>
        <v>19</v>
      </c>
      <c r="I16" s="568">
        <f>'EntrySheetDD+SWOTotal+HO'!CV16</f>
        <v>19</v>
      </c>
      <c r="J16" s="568">
        <f>'EntrySheetDD+SWOTotal+HO'!CW16</f>
        <v>0</v>
      </c>
      <c r="K16" s="568">
        <f>'EntrySheetDD+SWOTotal+HO'!CX16</f>
        <v>19</v>
      </c>
      <c r="L16" s="568">
        <f>'EntrySheetDD+SWOTotal+HO'!CY16</f>
        <v>19</v>
      </c>
      <c r="M16" s="506">
        <f t="shared" si="0"/>
        <v>55.882352941176471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20.100000000000001</v>
      </c>
      <c r="D17" s="518">
        <f>'EntrySheetDD+SWOTotal+HO'!DA16</f>
        <v>17</v>
      </c>
      <c r="E17" s="517">
        <f>'EntrySheetDD+SWOTotal+HO'!DB16</f>
        <v>1.95</v>
      </c>
      <c r="F17" s="517">
        <f>'EntrySheetDD+SWOTotal+HO'!DC16</f>
        <v>16.649999999999999</v>
      </c>
      <c r="G17" s="568">
        <v>66.666666666666671</v>
      </c>
      <c r="H17" s="568">
        <f>'EntrySheetDD+SWOTotal+HO'!DE16</f>
        <v>13</v>
      </c>
      <c r="I17" s="568">
        <f>'EntrySheetDD+SWOTotal+HO'!DF16</f>
        <v>86</v>
      </c>
      <c r="J17" s="568">
        <f>'EntrySheetDD+SWOTotal+HO'!DG16</f>
        <v>0</v>
      </c>
      <c r="K17" s="568">
        <f>'EntrySheetDD+SWOTotal+HO'!DH16</f>
        <v>86</v>
      </c>
      <c r="L17" s="568">
        <f>'EntrySheetDD+SWOTotal+HO'!DI16</f>
        <v>86</v>
      </c>
      <c r="M17" s="506">
        <f t="shared" si="0"/>
        <v>82.835820895522374</v>
      </c>
      <c r="N17" s="506">
        <f t="shared" si="1"/>
        <v>97.941176470588232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0.9</v>
      </c>
      <c r="D18" s="518">
        <f>'EntrySheetDD+SWOTotal+HO'!DK16</f>
        <v>0.9</v>
      </c>
      <c r="E18" s="517">
        <f>'EntrySheetDD+SWOTotal+HO'!DL16</f>
        <v>0</v>
      </c>
      <c r="F18" s="517">
        <f>'EntrySheetDD+SWOTotal+HO'!DM16</f>
        <v>0.9</v>
      </c>
      <c r="G18" s="568">
        <v>3.3333333333333335</v>
      </c>
      <c r="H18" s="568">
        <f>'EntrySheetDD+SWOTotal+HO'!DO16</f>
        <v>6</v>
      </c>
      <c r="I18" s="568">
        <f>'EntrySheetDD+SWOTotal+HO'!DP16</f>
        <v>6</v>
      </c>
      <c r="J18" s="568">
        <f>'EntrySheetDD+SWOTotal+HO'!DQ16</f>
        <v>0</v>
      </c>
      <c r="K18" s="568">
        <f>'EntrySheetDD+SWOTotal+HO'!DR16</f>
        <v>6</v>
      </c>
      <c r="L18" s="568">
        <f>'EntrySheetDD+SWOTotal+HO'!DS16</f>
        <v>6</v>
      </c>
      <c r="M18" s="506">
        <f t="shared" si="0"/>
        <v>100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6.9</v>
      </c>
      <c r="D19" s="518">
        <f>'EntrySheetDD+SWOTotal+HO'!DU16</f>
        <v>8.42</v>
      </c>
      <c r="E19" s="517">
        <f>'EntrySheetDD+SWOTotal+HO'!DV16</f>
        <v>0.6</v>
      </c>
      <c r="F19" s="517">
        <f>'EntrySheetDD+SWOTotal+HO'!DW16</f>
        <v>8.42</v>
      </c>
      <c r="G19" s="568">
        <v>23.333333333333332</v>
      </c>
      <c r="H19" s="568">
        <f>'EntrySheetDD+SWOTotal+HO'!DY16</f>
        <v>0</v>
      </c>
      <c r="I19" s="568">
        <f>'EntrySheetDD+SWOTotal+HO'!DZ16</f>
        <v>58</v>
      </c>
      <c r="J19" s="568">
        <f>'EntrySheetDD+SWOTotal+HO'!EA16</f>
        <v>0</v>
      </c>
      <c r="K19" s="568">
        <f>'EntrySheetDD+SWOTotal+HO'!EB16</f>
        <v>58</v>
      </c>
      <c r="L19" s="568">
        <f>'EntrySheetDD+SWOTotal+HO'!EC16</f>
        <v>58</v>
      </c>
      <c r="M19" s="506">
        <f t="shared" si="0"/>
        <v>122.02898550724638</v>
      </c>
      <c r="N19" s="506">
        <f t="shared" si="1"/>
        <v>100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6.6</v>
      </c>
      <c r="D20" s="518">
        <f>'EntrySheetDD+SWOTotal+HO'!EE16</f>
        <v>5</v>
      </c>
      <c r="E20" s="517">
        <f>'EntrySheetDD+SWOTotal+HO'!EF16</f>
        <v>3.27</v>
      </c>
      <c r="F20" s="517">
        <f>'EntrySheetDD+SWOTotal+HO'!EG16</f>
        <v>5</v>
      </c>
      <c r="G20" s="568">
        <v>21.666666666666664</v>
      </c>
      <c r="H20" s="568">
        <f>'EntrySheetDD+SWOTotal+HO'!EI16</f>
        <v>23</v>
      </c>
      <c r="I20" s="568">
        <f>'EntrySheetDD+SWOTotal+HO'!EJ16</f>
        <v>36</v>
      </c>
      <c r="J20" s="568">
        <f>'EntrySheetDD+SWOTotal+HO'!EK16</f>
        <v>0</v>
      </c>
      <c r="K20" s="568">
        <f>'EntrySheetDD+SWOTotal+HO'!EL16</f>
        <v>36</v>
      </c>
      <c r="L20" s="568">
        <f>'EntrySheetDD+SWOTotal+HO'!EM16</f>
        <v>36</v>
      </c>
      <c r="M20" s="506">
        <f t="shared" si="0"/>
        <v>75.757575757575751</v>
      </c>
      <c r="N20" s="506">
        <f t="shared" si="1"/>
        <v>100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4.4999999999999991</v>
      </c>
      <c r="D21" s="518">
        <f>'EntrySheetDD+SWOTotal+HO'!EO16</f>
        <v>4.8</v>
      </c>
      <c r="E21" s="517">
        <f>'EntrySheetDD+SWOTotal+HO'!EP16</f>
        <v>2.25</v>
      </c>
      <c r="F21" s="517">
        <f>'EntrySheetDD+SWOTotal+HO'!EQ16</f>
        <v>4.8</v>
      </c>
      <c r="G21" s="568">
        <v>14.999999999999998</v>
      </c>
      <c r="H21" s="568">
        <f>'EntrySheetDD+SWOTotal+HO'!ES16</f>
        <v>0</v>
      </c>
      <c r="I21" s="568">
        <f>'EntrySheetDD+SWOTotal+HO'!ET16</f>
        <v>7</v>
      </c>
      <c r="J21" s="568">
        <f>'EntrySheetDD+SWOTotal+HO'!EU16</f>
        <v>0</v>
      </c>
      <c r="K21" s="568">
        <f>'EntrySheetDD+SWOTotal+HO'!EV16</f>
        <v>7</v>
      </c>
      <c r="L21" s="568">
        <f>'EntrySheetDD+SWOTotal+HO'!EW16</f>
        <v>7</v>
      </c>
      <c r="M21" s="506">
        <f t="shared" si="0"/>
        <v>106.66666666666669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3</v>
      </c>
      <c r="D22" s="518">
        <f>'EntrySheetDD+SWOTotal+HO'!EY16</f>
        <v>0.9</v>
      </c>
      <c r="E22" s="517">
        <f>'EntrySheetDD+SWOTotal+HO'!EZ16</f>
        <v>0</v>
      </c>
      <c r="F22" s="517">
        <f>'EntrySheetDD+SWOTotal+HO'!FA16</f>
        <v>0.87</v>
      </c>
      <c r="G22" s="568">
        <v>10</v>
      </c>
      <c r="H22" s="568">
        <f>'EntrySheetDD+SWOTotal+HO'!FC16</f>
        <v>6</v>
      </c>
      <c r="I22" s="568">
        <f>'EntrySheetDD+SWOTotal+HO'!FD16</f>
        <v>6</v>
      </c>
      <c r="J22" s="568">
        <f>'EntrySheetDD+SWOTotal+HO'!FE16</f>
        <v>0</v>
      </c>
      <c r="K22" s="568">
        <f>'EntrySheetDD+SWOTotal+HO'!FF16</f>
        <v>6</v>
      </c>
      <c r="L22" s="568">
        <f>'EntrySheetDD+SWOTotal+HO'!FG16</f>
        <v>6</v>
      </c>
      <c r="M22" s="506">
        <f t="shared" si="0"/>
        <v>28.999999999999996</v>
      </c>
      <c r="N22" s="506">
        <f t="shared" si="1"/>
        <v>96.666666666666671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10.61</v>
      </c>
      <c r="D23" s="518">
        <f>'EntrySheetDD+SWOTotal+HO'!FI16</f>
        <v>7</v>
      </c>
      <c r="E23" s="517">
        <f>'EntrySheetDD+SWOTotal+HO'!FJ16</f>
        <v>0.1</v>
      </c>
      <c r="F23" s="517">
        <f>'EntrySheetDD+SWOTotal+HO'!FK16</f>
        <v>7</v>
      </c>
      <c r="G23" s="568">
        <v>36.666666666666664</v>
      </c>
      <c r="H23" s="568">
        <f>'EntrySheetDD+SWOTotal+HO'!FM16</f>
        <v>1</v>
      </c>
      <c r="I23" s="568">
        <f>'EntrySheetDD+SWOTotal+HO'!FN16</f>
        <v>47</v>
      </c>
      <c r="J23" s="568">
        <f>'EntrySheetDD+SWOTotal+HO'!FO16</f>
        <v>0</v>
      </c>
      <c r="K23" s="568">
        <f>'EntrySheetDD+SWOTotal+HO'!FP16</f>
        <v>47</v>
      </c>
      <c r="L23" s="568">
        <f>'EntrySheetDD+SWOTotal+HO'!FQ16</f>
        <v>47</v>
      </c>
      <c r="M23" s="506">
        <f t="shared" si="0"/>
        <v>65.975494816211125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0.6</v>
      </c>
      <c r="D24" s="518">
        <f>'EntrySheetDD+SWOTotal+HO'!FS16</f>
        <v>0.45</v>
      </c>
      <c r="E24" s="517">
        <f>'EntrySheetDD+SWOTotal+HO'!FT16</f>
        <v>0</v>
      </c>
      <c r="F24" s="517">
        <f>'EntrySheetDD+SWOTotal+HO'!FU16</f>
        <v>0.45</v>
      </c>
      <c r="G24" s="568">
        <v>1.9999999999999998</v>
      </c>
      <c r="H24" s="568">
        <f>'EntrySheetDD+SWOTotal+HO'!FW16</f>
        <v>0</v>
      </c>
      <c r="I24" s="568">
        <f>'EntrySheetDD+SWOTotal+HO'!FX16</f>
        <v>3</v>
      </c>
      <c r="J24" s="568">
        <f>'EntrySheetDD+SWOTotal+HO'!FY16</f>
        <v>0</v>
      </c>
      <c r="K24" s="568">
        <f>'EntrySheetDD+SWOTotal+HO'!FZ16</f>
        <v>3</v>
      </c>
      <c r="L24" s="568">
        <f>'EntrySheetDD+SWOTotal+HO'!GA16</f>
        <v>3</v>
      </c>
      <c r="M24" s="506">
        <f t="shared" si="0"/>
        <v>75</v>
      </c>
      <c r="N24" s="506">
        <f t="shared" si="1"/>
        <v>100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20.100000000000001</v>
      </c>
      <c r="D25" s="518">
        <f>'EntrySheetDD+SWOTotal+HO'!GC16</f>
        <v>13.63</v>
      </c>
      <c r="E25" s="517">
        <f>'EntrySheetDD+SWOTotal+HO'!GD16</f>
        <v>0.45</v>
      </c>
      <c r="F25" s="517">
        <f>'EntrySheetDD+SWOTotal+HO'!GE16</f>
        <v>13.63</v>
      </c>
      <c r="G25" s="568">
        <v>66.666666666666671</v>
      </c>
      <c r="H25" s="568">
        <f>'EntrySheetDD+SWOTotal+HO'!GG16</f>
        <v>3</v>
      </c>
      <c r="I25" s="568">
        <f>'EntrySheetDD+SWOTotal+HO'!GH16</f>
        <v>91</v>
      </c>
      <c r="J25" s="568">
        <f>'EntrySheetDD+SWOTotal+HO'!GI16</f>
        <v>0</v>
      </c>
      <c r="K25" s="568">
        <f>'EntrySheetDD+SWOTotal+HO'!GJ16</f>
        <v>91</v>
      </c>
      <c r="L25" s="568">
        <f>'EntrySheetDD+SWOTotal+HO'!GK16</f>
        <v>88</v>
      </c>
      <c r="M25" s="506">
        <f t="shared" si="0"/>
        <v>67.810945273631845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4.4000000000000004</v>
      </c>
      <c r="D26" s="518">
        <f>'EntrySheetDD+SWOTotal+HO'!GM16</f>
        <v>4.2</v>
      </c>
      <c r="E26" s="517">
        <f>'EntrySheetDD+SWOTotal+HO'!GN16</f>
        <v>0</v>
      </c>
      <c r="F26" s="517">
        <f>'EntrySheetDD+SWOTotal+HO'!GO16</f>
        <v>4.2</v>
      </c>
      <c r="G26" s="568">
        <v>3.3333333333333335</v>
      </c>
      <c r="H26" s="568">
        <f>'EntrySheetDD+SWOTotal+HO'!GQ16</f>
        <v>0</v>
      </c>
      <c r="I26" s="568">
        <f>'EntrySheetDD+SWOTotal+HO'!GR16</f>
        <v>28</v>
      </c>
      <c r="J26" s="568">
        <f>'EntrySheetDD+SWOTotal+HO'!GS16</f>
        <v>0</v>
      </c>
      <c r="K26" s="568">
        <f>'EntrySheetDD+SWOTotal+HO'!GT16</f>
        <v>28</v>
      </c>
      <c r="L26" s="568">
        <f>'EntrySheetDD+SWOTotal+HO'!GU16</f>
        <v>28</v>
      </c>
      <c r="M26" s="506">
        <f t="shared" si="0"/>
        <v>95.454545454545453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0.9</v>
      </c>
      <c r="D27" s="518">
        <f>'EntrySheetDD+SWOTotal+HO'!GW16</f>
        <v>0.45</v>
      </c>
      <c r="E27" s="517">
        <f>'EntrySheetDD+SWOTotal+HO'!GX16</f>
        <v>0</v>
      </c>
      <c r="F27" s="517">
        <f>'EntrySheetDD+SWOTotal+HO'!GY16</f>
        <v>0.3</v>
      </c>
      <c r="G27" s="568">
        <v>3.3333333333333335</v>
      </c>
      <c r="H27" s="568">
        <f>'EntrySheetDD+SWOTotal+HO'!HA16</f>
        <v>0</v>
      </c>
      <c r="I27" s="568">
        <f>'EntrySheetDD+SWOTotal+HO'!HB16</f>
        <v>2</v>
      </c>
      <c r="J27" s="568">
        <f>'EntrySheetDD+SWOTotal+HO'!HC16</f>
        <v>0</v>
      </c>
      <c r="K27" s="568">
        <f>'EntrySheetDD+SWOTotal+HO'!HD16</f>
        <v>2</v>
      </c>
      <c r="L27" s="568">
        <f>'EntrySheetDD+SWOTotal+HO'!HE16</f>
        <v>2</v>
      </c>
      <c r="M27" s="506">
        <f t="shared" si="0"/>
        <v>33.333333333333329</v>
      </c>
      <c r="N27" s="506">
        <f t="shared" si="1"/>
        <v>66.666666666666657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2.1</v>
      </c>
      <c r="D28" s="518">
        <f>'EntrySheetDD+SWOTotal+HO'!HG16</f>
        <v>0.45</v>
      </c>
      <c r="E28" s="517">
        <f>'EntrySheetDD+SWOTotal+HO'!HH16</f>
        <v>0</v>
      </c>
      <c r="F28" s="517">
        <f>'EntrySheetDD+SWOTotal+HO'!HI16</f>
        <v>0.45</v>
      </c>
      <c r="G28" s="568">
        <v>7.9999999999999991</v>
      </c>
      <c r="H28" s="568">
        <f>'EntrySheetDD+SWOTotal+HO'!HK16</f>
        <v>0</v>
      </c>
      <c r="I28" s="568">
        <f>'EntrySheetDD+SWOTotal+HO'!HL16</f>
        <v>3</v>
      </c>
      <c r="J28" s="568">
        <f>'EntrySheetDD+SWOTotal+HO'!HM16</f>
        <v>0</v>
      </c>
      <c r="K28" s="568">
        <f>'EntrySheetDD+SWOTotal+HO'!HN16</f>
        <v>3</v>
      </c>
      <c r="L28" s="568">
        <f>'EntrySheetDD+SWOTotal+HO'!HO16</f>
        <v>3</v>
      </c>
      <c r="M28" s="506">
        <f t="shared" si="0"/>
        <v>21.428571428571427</v>
      </c>
      <c r="N28" s="506">
        <f t="shared" si="1"/>
        <v>100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2.69</v>
      </c>
      <c r="D29" s="518">
        <f>'EntrySheetDD+SWOTotal+HO'!HQ16</f>
        <v>2.7</v>
      </c>
      <c r="E29" s="517">
        <f>'EntrySheetDD+SWOTotal+HO'!HR16</f>
        <v>0</v>
      </c>
      <c r="F29" s="517">
        <f>'EntrySheetDD+SWOTotal+HO'!HS16</f>
        <v>2.64</v>
      </c>
      <c r="G29" s="568">
        <v>8.3333333333333339</v>
      </c>
      <c r="H29" s="568">
        <f>'EntrySheetDD+SWOTotal+HO'!HU16</f>
        <v>0</v>
      </c>
      <c r="I29" s="568">
        <f>'EntrySheetDD+SWOTotal+HO'!HV16</f>
        <v>18</v>
      </c>
      <c r="J29" s="568">
        <f>'EntrySheetDD+SWOTotal+HO'!HW16</f>
        <v>1</v>
      </c>
      <c r="K29" s="568">
        <f>'EntrySheetDD+SWOTotal+HO'!HX16</f>
        <v>18</v>
      </c>
      <c r="L29" s="568">
        <f>'EntrySheetDD+SWOTotal+HO'!HY16</f>
        <v>18</v>
      </c>
      <c r="M29" s="506">
        <f t="shared" si="0"/>
        <v>98.141263940520446</v>
      </c>
      <c r="N29" s="506">
        <f t="shared" si="1"/>
        <v>97.777777777777771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'EntrySheetDD+SWOTotal+HO'!IA16</f>
        <v>0</v>
      </c>
      <c r="E30" s="517">
        <f>'EntrySheetDD+SWOTotal+HO'!IB16</f>
        <v>0</v>
      </c>
      <c r="F30" s="517">
        <f>'EntrySheetDD+SWOTotal+HO'!IC16</f>
        <v>0</v>
      </c>
      <c r="G30" s="568">
        <v>0</v>
      </c>
      <c r="H30" s="568">
        <f>'EntrySheetDD+SWOTotal+HO'!IE16</f>
        <v>0</v>
      </c>
      <c r="I30" s="568">
        <f>'EntrySheetDD+SWOTotal+HO'!IF16</f>
        <v>0</v>
      </c>
      <c r="J30" s="568">
        <f>'EntrySheetDD+SWOTotal+HO'!IG16</f>
        <v>0</v>
      </c>
      <c r="K30" s="568">
        <f>'EntrySheetDD+SWOTotal+HO'!IH16</f>
        <v>0</v>
      </c>
      <c r="L30" s="568">
        <f>'EntrySheetDD+SWOTotal+HO'!II16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2.4</v>
      </c>
      <c r="D31" s="518">
        <f>'EntrySheetDD+SWOTotal+HO'!IK16</f>
        <v>2.25</v>
      </c>
      <c r="E31" s="517">
        <f>'EntrySheetDD+SWOTotal+HO'!IL16</f>
        <v>0.3</v>
      </c>
      <c r="F31" s="517">
        <f>'EntrySheetDD+SWOTotal+HO'!IM16</f>
        <v>2.25</v>
      </c>
      <c r="G31" s="568">
        <v>19</v>
      </c>
      <c r="H31" s="568">
        <f>'EntrySheetDD+SWOTotal+HO'!IO16</f>
        <v>2</v>
      </c>
      <c r="I31" s="568">
        <f>'EntrySheetDD+SWOTotal+HO'!IP16</f>
        <v>15</v>
      </c>
      <c r="J31" s="568">
        <f>'EntrySheetDD+SWOTotal+HO'!IQ16</f>
        <v>0</v>
      </c>
      <c r="K31" s="568">
        <f>'EntrySheetDD+SWOTotal+HO'!IR16</f>
        <v>15</v>
      </c>
      <c r="L31" s="568">
        <f>'EntrySheetDD+SWOTotal+HO'!IS16</f>
        <v>15</v>
      </c>
      <c r="M31" s="506">
        <f t="shared" si="0"/>
        <v>93.75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2.1</v>
      </c>
      <c r="D32" s="518">
        <f>'EntrySheetDD+SWOTotal+HO'!IU16</f>
        <v>0</v>
      </c>
      <c r="E32" s="517">
        <f>'EntrySheetDD+SWOTotal+HO'!IV16</f>
        <v>0</v>
      </c>
      <c r="F32" s="517">
        <f>'EntrySheetDD+SWOTotal+HO'!IW16</f>
        <v>0</v>
      </c>
      <c r="G32" s="568">
        <v>6.666666666666667</v>
      </c>
      <c r="H32" s="568">
        <f>'EntrySheetDD+SWOTotal+HO'!IY16</f>
        <v>0</v>
      </c>
      <c r="I32" s="568">
        <f>'EntrySheetDD+SWOTotal+HO'!IZ16</f>
        <v>0</v>
      </c>
      <c r="J32" s="568">
        <f>'EntrySheetDD+SWOTotal+HO'!JA16</f>
        <v>0</v>
      </c>
      <c r="K32" s="568">
        <f>'EntrySheetDD+SWOTotal+HO'!JB16</f>
        <v>0</v>
      </c>
      <c r="L32" s="568">
        <f>'EntrySheetDD+SWOTotal+HO'!JC16</f>
        <v>0</v>
      </c>
      <c r="M32" s="506">
        <f t="shared" si="0"/>
        <v>0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3</v>
      </c>
      <c r="D33" s="518">
        <f>'EntrySheetDD+SWOTotal+HO'!JE16</f>
        <v>2.5</v>
      </c>
      <c r="E33" s="517">
        <f>'EntrySheetDD+SWOTotal+HO'!JF16</f>
        <v>0</v>
      </c>
      <c r="F33" s="517">
        <f>'EntrySheetDD+SWOTotal+HO'!JG16</f>
        <v>1.8</v>
      </c>
      <c r="G33" s="568">
        <v>10</v>
      </c>
      <c r="H33" s="568">
        <f>'EntrySheetDD+SWOTotal+HO'!JI16</f>
        <v>0</v>
      </c>
      <c r="I33" s="568">
        <f>'EntrySheetDD+SWOTotal+HO'!JJ16</f>
        <v>12</v>
      </c>
      <c r="J33" s="568">
        <f>'EntrySheetDD+SWOTotal+HO'!JK16</f>
        <v>0</v>
      </c>
      <c r="K33" s="568">
        <f>'EntrySheetDD+SWOTotal+HO'!JL16</f>
        <v>12</v>
      </c>
      <c r="L33" s="568">
        <f>'EntrySheetDD+SWOTotal+HO'!JM16</f>
        <v>12</v>
      </c>
      <c r="M33" s="506">
        <f t="shared" si="0"/>
        <v>60</v>
      </c>
      <c r="N33" s="506">
        <f t="shared" si="1"/>
        <v>72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9</v>
      </c>
      <c r="D34" s="518">
        <f>'EntrySheetDD+SWOTotal+HO'!JO16</f>
        <v>0</v>
      </c>
      <c r="E34" s="517">
        <f>'EntrySheetDD+SWOTotal+HO'!JP16</f>
        <v>0</v>
      </c>
      <c r="F34" s="517">
        <f>'EntrySheetDD+SWOTotal+HO'!JQ16</f>
        <v>0</v>
      </c>
      <c r="G34" s="568">
        <v>29.999999999999996</v>
      </c>
      <c r="H34" s="568">
        <f>'EntrySheetDD+SWOTotal+HO'!JS16</f>
        <v>0</v>
      </c>
      <c r="I34" s="568">
        <f>'EntrySheetDD+SWOTotal+HO'!JT16</f>
        <v>0</v>
      </c>
      <c r="J34" s="568">
        <f>'EntrySheetDD+SWOTotal+HO'!JU16</f>
        <v>0</v>
      </c>
      <c r="K34" s="568">
        <f>'EntrySheetDD+SWOTotal+HO'!JV16</f>
        <v>0</v>
      </c>
      <c r="L34" s="568">
        <f>'EntrySheetDD+SWOTotal+HO'!JW16</f>
        <v>0</v>
      </c>
      <c r="M34" s="506">
        <f t="shared" si="0"/>
        <v>0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0.9</v>
      </c>
      <c r="D35" s="518">
        <f>'EntrySheetDD+SWOTotal+HO'!JY16</f>
        <v>0</v>
      </c>
      <c r="E35" s="517">
        <f>'EntrySheetDD+SWOTotal+HO'!JZ16</f>
        <v>0</v>
      </c>
      <c r="F35" s="517">
        <f>'EntrySheetDD+SWOTotal+HO'!KA16</f>
        <v>0</v>
      </c>
      <c r="G35" s="568">
        <v>3.3333333333333335</v>
      </c>
      <c r="H35" s="568">
        <f>'EntrySheetDD+SWOTotal+HO'!KC16</f>
        <v>0</v>
      </c>
      <c r="I35" s="568">
        <f>'EntrySheetDD+SWOTotal+HO'!KD16</f>
        <v>0</v>
      </c>
      <c r="J35" s="568">
        <f>'EntrySheetDD+SWOTotal+HO'!KE16</f>
        <v>0</v>
      </c>
      <c r="K35" s="568">
        <f>'EntrySheetDD+SWOTotal+HO'!KF16</f>
        <v>0</v>
      </c>
      <c r="L35" s="568">
        <f>'EntrySheetDD+SWOTotal+HO'!KG16</f>
        <v>0</v>
      </c>
      <c r="M35" s="506">
        <f t="shared" si="0"/>
        <v>0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8.1</v>
      </c>
      <c r="D36" s="518">
        <f>'EntrySheetDD+SWOTotal+HO'!KI16</f>
        <v>25</v>
      </c>
      <c r="E36" s="517">
        <f>'EntrySheetDD+SWOTotal+HO'!KJ16</f>
        <v>18.2</v>
      </c>
      <c r="F36" s="517">
        <f>'EntrySheetDD+SWOTotal+HO'!KK16</f>
        <v>18.2</v>
      </c>
      <c r="G36" s="568">
        <v>26.666666666666668</v>
      </c>
      <c r="H36" s="568">
        <f>'EntrySheetDD+SWOTotal+HO'!KM16</f>
        <v>126</v>
      </c>
      <c r="I36" s="568">
        <f>'EntrySheetDD+SWOTotal+HO'!KN16</f>
        <v>126</v>
      </c>
      <c r="J36" s="568">
        <f>'EntrySheetDD+SWOTotal+HO'!KO16</f>
        <v>0</v>
      </c>
      <c r="K36" s="568">
        <f>'EntrySheetDD+SWOTotal+HO'!KP16</f>
        <v>126</v>
      </c>
      <c r="L36" s="568">
        <f>'EntrySheetDD+SWOTotal+HO'!KQ16</f>
        <v>126</v>
      </c>
      <c r="M36" s="506">
        <f t="shared" si="0"/>
        <v>224.69135802469137</v>
      </c>
      <c r="N36" s="506">
        <f t="shared" si="1"/>
        <v>72.8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2.1</v>
      </c>
      <c r="D37" s="518">
        <f>'EntrySheetDD+SWOTotal+HO'!KS16</f>
        <v>0.2</v>
      </c>
      <c r="E37" s="517">
        <f>'EntrySheetDD+SWOTotal+HO'!KT16</f>
        <v>0</v>
      </c>
      <c r="F37" s="517">
        <f>'EntrySheetDD+SWOTotal+HO'!KU16</f>
        <v>0.2</v>
      </c>
      <c r="G37" s="568">
        <v>6.666666666666667</v>
      </c>
      <c r="H37" s="568">
        <f>'EntrySheetDD+SWOTotal+HO'!KW16</f>
        <v>0</v>
      </c>
      <c r="I37" s="568">
        <f>'EntrySheetDD+SWOTotal+HO'!KX16</f>
        <v>2</v>
      </c>
      <c r="J37" s="568">
        <f>'EntrySheetDD+SWOTotal+HO'!KY16</f>
        <v>0</v>
      </c>
      <c r="K37" s="568">
        <f>'EntrySheetDD+SWOTotal+HO'!KZ16</f>
        <v>2</v>
      </c>
      <c r="L37" s="568">
        <f>'EntrySheetDD+SWOTotal+HO'!LA16</f>
        <v>2</v>
      </c>
      <c r="M37" s="506">
        <f t="shared" si="0"/>
        <v>9.5238095238095237</v>
      </c>
      <c r="N37" s="506">
        <f t="shared" si="1"/>
        <v>100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3</v>
      </c>
      <c r="D38" s="518">
        <f>'EntrySheetDD+SWOTotal+HO'!LC16</f>
        <v>0.75</v>
      </c>
      <c r="E38" s="517">
        <f>'EntrySheetDD+SWOTotal+HO'!LD16</f>
        <v>0</v>
      </c>
      <c r="F38" s="517">
        <f>'EntrySheetDD+SWOTotal+HO'!LE16</f>
        <v>0.75</v>
      </c>
      <c r="G38" s="568">
        <v>10</v>
      </c>
      <c r="H38" s="568">
        <f>'EntrySheetDD+SWOTotal+HO'!LG16</f>
        <v>0</v>
      </c>
      <c r="I38" s="568">
        <f>'EntrySheetDD+SWOTotal+HO'!LH16</f>
        <v>5</v>
      </c>
      <c r="J38" s="568">
        <f>'EntrySheetDD+SWOTotal+HO'!LI16</f>
        <v>0</v>
      </c>
      <c r="K38" s="568">
        <f>'EntrySheetDD+SWOTotal+HO'!LJ16</f>
        <v>5</v>
      </c>
      <c r="L38" s="568">
        <f>'EntrySheetDD+SWOTotal+HO'!LK16</f>
        <v>5</v>
      </c>
      <c r="M38" s="506">
        <f t="shared" si="0"/>
        <v>25</v>
      </c>
      <c r="N38" s="506">
        <f t="shared" si="1"/>
        <v>100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2.7</v>
      </c>
      <c r="D39" s="518">
        <f>'EntrySheetDD+SWOTotal+HO'!LM16</f>
        <v>1.8</v>
      </c>
      <c r="E39" s="517">
        <f>'EntrySheetDD+SWOTotal+HO'!LN16</f>
        <v>1.35</v>
      </c>
      <c r="F39" s="517">
        <f>'EntrySheetDD+SWOTotal+HO'!LO16</f>
        <v>1.8</v>
      </c>
      <c r="G39" s="568">
        <v>8.6666666666666661</v>
      </c>
      <c r="H39" s="568">
        <f>'EntrySheetDD+SWOTotal+HO'!LQ16</f>
        <v>9</v>
      </c>
      <c r="I39" s="568">
        <f>'EntrySheetDD+SWOTotal+HO'!LR16</f>
        <v>12</v>
      </c>
      <c r="J39" s="568">
        <f>'EntrySheetDD+SWOTotal+HO'!LS16</f>
        <v>0</v>
      </c>
      <c r="K39" s="568">
        <f>'EntrySheetDD+SWOTotal+HO'!LT16</f>
        <v>12</v>
      </c>
      <c r="L39" s="568">
        <f>'EntrySheetDD+SWOTotal+HO'!LU16</f>
        <v>12</v>
      </c>
      <c r="M39" s="509">
        <f t="shared" si="0"/>
        <v>66.666666666666657</v>
      </c>
      <c r="N39" s="509">
        <f t="shared" si="1"/>
        <v>100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299.99999999999994</v>
      </c>
      <c r="D40" s="510">
        <f t="shared" ref="D40:L40" si="2">SUM(D7:D39)</f>
        <v>239.54999999999995</v>
      </c>
      <c r="E40" s="510">
        <f t="shared" si="2"/>
        <v>63.490000000000016</v>
      </c>
      <c r="F40" s="510">
        <f t="shared" si="2"/>
        <v>227.95999999999998</v>
      </c>
      <c r="G40" s="569">
        <f t="shared" si="2"/>
        <v>1000</v>
      </c>
      <c r="H40" s="569">
        <f t="shared" si="2"/>
        <v>424</v>
      </c>
      <c r="I40" s="569">
        <f t="shared" si="2"/>
        <v>1490</v>
      </c>
      <c r="J40" s="569">
        <f t="shared" si="2"/>
        <v>1</v>
      </c>
      <c r="K40" s="569">
        <f t="shared" si="2"/>
        <v>1490</v>
      </c>
      <c r="L40" s="569">
        <f t="shared" si="2"/>
        <v>1481</v>
      </c>
      <c r="M40" s="511">
        <f t="shared" si="0"/>
        <v>75.986666666666665</v>
      </c>
      <c r="N40" s="512">
        <f t="shared" si="1"/>
        <v>95.161761636401593</v>
      </c>
    </row>
    <row r="41" spans="1:14" ht="21.75" x14ac:dyDescent="0.25">
      <c r="A41" s="2027" t="s">
        <v>362</v>
      </c>
      <c r="B41" s="2028"/>
      <c r="C41" s="587"/>
      <c r="D41" s="528">
        <f>'EntrySheetDD+SWOTotal+HO'!MQ16</f>
        <v>0</v>
      </c>
      <c r="E41" s="513">
        <f>'EntrySheetDD+SWOTotal+HO'!MR16</f>
        <v>0</v>
      </c>
      <c r="F41" s="513">
        <f>'EntrySheetDD+SWOTotal+HO'!MS16</f>
        <v>0</v>
      </c>
      <c r="G41" s="570">
        <f>'EntrySheetDD+SWOTotal+HO'!MT16</f>
        <v>0</v>
      </c>
      <c r="H41" s="570">
        <f>'EntrySheetDD+SWOTotal+HO'!MU16</f>
        <v>0</v>
      </c>
      <c r="I41" s="570">
        <f>'EntrySheetDD+SWOTotal+HO'!MV16</f>
        <v>0</v>
      </c>
      <c r="J41" s="570">
        <f>'EntrySheetDD+SWOTotal+HO'!MW16</f>
        <v>0</v>
      </c>
      <c r="K41" s="570">
        <f>'EntrySheetDD+SWOTotal+HO'!MX16</f>
        <v>0</v>
      </c>
      <c r="L41" s="570">
        <f>'EntrySheetDD+SWOTotal+HO'!MY16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/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299.99999999999994</v>
      </c>
      <c r="D43" s="516">
        <f t="shared" si="3"/>
        <v>239.54999999999995</v>
      </c>
      <c r="E43" s="516">
        <f t="shared" si="3"/>
        <v>63.490000000000016</v>
      </c>
      <c r="F43" s="516">
        <f t="shared" si="3"/>
        <v>227.95999999999998</v>
      </c>
      <c r="G43" s="572">
        <f t="shared" si="3"/>
        <v>1000</v>
      </c>
      <c r="H43" s="572">
        <f t="shared" si="3"/>
        <v>424</v>
      </c>
      <c r="I43" s="572">
        <f t="shared" si="3"/>
        <v>1490</v>
      </c>
      <c r="J43" s="572">
        <f t="shared" si="3"/>
        <v>1</v>
      </c>
      <c r="K43" s="572">
        <f t="shared" si="3"/>
        <v>1490</v>
      </c>
      <c r="L43" s="572">
        <f t="shared" si="3"/>
        <v>1481</v>
      </c>
      <c r="M43" s="511">
        <f t="shared" si="0"/>
        <v>75.986666666666665</v>
      </c>
      <c r="N43" s="512">
        <f t="shared" si="1"/>
        <v>95.161761636401593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Q4" sqref="Q4:Q5"/>
      <selection pane="topRight" activeCell="Q4" sqref="Q4:Q5"/>
      <selection pane="bottomLeft" activeCell="Q4" sqref="Q4:Q5"/>
      <selection pane="bottomRight" sqref="A1:N1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378</v>
      </c>
      <c r="B3" s="2004"/>
      <c r="C3" s="2024" t="s">
        <v>476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/>
      <c r="D7" s="518">
        <f>'EntrySheetDD+SWOTotal+HO'!E17</f>
        <v>0</v>
      </c>
      <c r="E7" s="517">
        <f>'EntrySheetDD+SWOTotal+HO'!F17</f>
        <v>0</v>
      </c>
      <c r="F7" s="517">
        <f>'EntrySheetDD+SWOTotal+HO'!G17</f>
        <v>0</v>
      </c>
      <c r="G7" s="568">
        <f>'EntrySheetDD+SWOTotal+HO'!H17</f>
        <v>0</v>
      </c>
      <c r="H7" s="568">
        <f>'EntrySheetDD+SWOTotal+HO'!I17</f>
        <v>0</v>
      </c>
      <c r="I7" s="568">
        <f>'EntrySheetDD+SWOTotal+HO'!J17</f>
        <v>0</v>
      </c>
      <c r="J7" s="568">
        <f>'EntrySheetDD+SWOTotal+HO'!K17</f>
        <v>0</v>
      </c>
      <c r="K7" s="568">
        <f>'EntrySheetDD+SWOTotal+HO'!L17</f>
        <v>0</v>
      </c>
      <c r="L7" s="568">
        <f>'EntrySheetDD+SWOTotal+HO'!M17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/>
      <c r="D8" s="518">
        <f>'EntrySheetDD+SWOTotal+HO'!O17</f>
        <v>0</v>
      </c>
      <c r="E8" s="517">
        <f>'EntrySheetDD+SWOTotal+HO'!P17</f>
        <v>0</v>
      </c>
      <c r="F8" s="517">
        <f>'EntrySheetDD+SWOTotal+HO'!Q17</f>
        <v>0</v>
      </c>
      <c r="G8" s="568">
        <f>'EntrySheetDD+SWOTotal+HO'!R17</f>
        <v>0</v>
      </c>
      <c r="H8" s="568">
        <f>'EntrySheetDD+SWOTotal+HO'!S17</f>
        <v>0</v>
      </c>
      <c r="I8" s="568">
        <f>'EntrySheetDD+SWOTotal+HO'!T17</f>
        <v>0</v>
      </c>
      <c r="J8" s="568">
        <f>'EntrySheetDD+SWOTotal+HO'!U17</f>
        <v>0</v>
      </c>
      <c r="K8" s="568">
        <f>'EntrySheetDD+SWOTotal+HO'!V17</f>
        <v>0</v>
      </c>
      <c r="L8" s="568">
        <f>'EntrySheetDD+SWOTotal+HO'!W17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/>
      <c r="D9" s="518">
        <f>'EntrySheetDD+SWOTotal+HO'!Y17</f>
        <v>0</v>
      </c>
      <c r="E9" s="517">
        <f>'EntrySheetDD+SWOTotal+HO'!Z17</f>
        <v>0</v>
      </c>
      <c r="F9" s="517">
        <f>'EntrySheetDD+SWOTotal+HO'!AA17</f>
        <v>0</v>
      </c>
      <c r="G9" s="568">
        <f>'EntrySheetDD+SWOTotal+HO'!AB17</f>
        <v>0</v>
      </c>
      <c r="H9" s="568">
        <f>'EntrySheetDD+SWOTotal+HO'!AC17</f>
        <v>0</v>
      </c>
      <c r="I9" s="568">
        <f>'EntrySheetDD+SWOTotal+HO'!AD17</f>
        <v>0</v>
      </c>
      <c r="J9" s="568">
        <f>'EntrySheetDD+SWOTotal+HO'!AE17</f>
        <v>0</v>
      </c>
      <c r="K9" s="568">
        <f>'EntrySheetDD+SWOTotal+HO'!AF17</f>
        <v>0</v>
      </c>
      <c r="L9" s="568">
        <f>'EntrySheetDD+SWOTotal+HO'!AG17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/>
      <c r="D10" s="518">
        <f>'EntrySheetDD+SWOTotal+HO'!AI17</f>
        <v>0</v>
      </c>
      <c r="E10" s="517">
        <f>'EntrySheetDD+SWOTotal+HO'!AJ17</f>
        <v>0</v>
      </c>
      <c r="F10" s="517">
        <f>'EntrySheetDD+SWOTotal+HO'!AK17</f>
        <v>0</v>
      </c>
      <c r="G10" s="568">
        <f>'EntrySheetDD+SWOTotal+HO'!AL17</f>
        <v>0</v>
      </c>
      <c r="H10" s="568">
        <f>'EntrySheetDD+SWOTotal+HO'!AM17</f>
        <v>0</v>
      </c>
      <c r="I10" s="568">
        <f>'EntrySheetDD+SWOTotal+HO'!AN17</f>
        <v>0</v>
      </c>
      <c r="J10" s="568">
        <f>'EntrySheetDD+SWOTotal+HO'!AO17</f>
        <v>0</v>
      </c>
      <c r="K10" s="568">
        <f>'EntrySheetDD+SWOTotal+HO'!AP17</f>
        <v>0</v>
      </c>
      <c r="L10" s="568">
        <f>'EntrySheetDD+SWOTotal+HO'!AQ17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/>
      <c r="D11" s="518">
        <f>'EntrySheetDD+SWOTotal+HO'!AS17</f>
        <v>0</v>
      </c>
      <c r="E11" s="517">
        <f>'EntrySheetDD+SWOTotal+HO'!AT17</f>
        <v>0</v>
      </c>
      <c r="F11" s="517">
        <f>'EntrySheetDD+SWOTotal+HO'!AU17</f>
        <v>0</v>
      </c>
      <c r="G11" s="568">
        <f>'EntrySheetDD+SWOTotal+HO'!AV17</f>
        <v>0</v>
      </c>
      <c r="H11" s="568">
        <f>'EntrySheetDD+SWOTotal+HO'!AW17</f>
        <v>0</v>
      </c>
      <c r="I11" s="568">
        <f>'EntrySheetDD+SWOTotal+HO'!AX17</f>
        <v>0</v>
      </c>
      <c r="J11" s="568">
        <f>'EntrySheetDD+SWOTotal+HO'!AY17</f>
        <v>0</v>
      </c>
      <c r="K11" s="568">
        <f>'EntrySheetDD+SWOTotal+HO'!AZ17</f>
        <v>0</v>
      </c>
      <c r="L11" s="568">
        <f>'EntrySheetDD+SWOTotal+HO'!BA17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/>
      <c r="D12" s="518">
        <f>'EntrySheetDD+SWOTotal+HO'!BC17</f>
        <v>0</v>
      </c>
      <c r="E12" s="517">
        <f>'EntrySheetDD+SWOTotal+HO'!BD17</f>
        <v>0</v>
      </c>
      <c r="F12" s="517">
        <f>'EntrySheetDD+SWOTotal+HO'!BE17</f>
        <v>0</v>
      </c>
      <c r="G12" s="568">
        <f>'EntrySheetDD+SWOTotal+HO'!BF17</f>
        <v>0</v>
      </c>
      <c r="H12" s="568">
        <f>'EntrySheetDD+SWOTotal+HO'!BG17</f>
        <v>0</v>
      </c>
      <c r="I12" s="568">
        <f>'EntrySheetDD+SWOTotal+HO'!BH17</f>
        <v>0</v>
      </c>
      <c r="J12" s="568">
        <f>'EntrySheetDD+SWOTotal+HO'!BI17</f>
        <v>0</v>
      </c>
      <c r="K12" s="568">
        <f>'EntrySheetDD+SWOTotal+HO'!BJ17</f>
        <v>0</v>
      </c>
      <c r="L12" s="568">
        <f>'EntrySheetDD+SWOTotal+HO'!BK17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/>
      <c r="D13" s="518">
        <f>'EntrySheetDD+SWOTotal+HO'!BM17</f>
        <v>0</v>
      </c>
      <c r="E13" s="517">
        <f>'EntrySheetDD+SWOTotal+HO'!BN17</f>
        <v>0</v>
      </c>
      <c r="F13" s="517">
        <f>'EntrySheetDD+SWOTotal+HO'!BO17</f>
        <v>0</v>
      </c>
      <c r="G13" s="568">
        <f>'EntrySheetDD+SWOTotal+HO'!BP17</f>
        <v>0</v>
      </c>
      <c r="H13" s="568">
        <f>'EntrySheetDD+SWOTotal+HO'!BQ17</f>
        <v>0</v>
      </c>
      <c r="I13" s="568">
        <f>'EntrySheetDD+SWOTotal+HO'!BR17</f>
        <v>0</v>
      </c>
      <c r="J13" s="568">
        <f>'EntrySheetDD+SWOTotal+HO'!BS17</f>
        <v>0</v>
      </c>
      <c r="K13" s="568">
        <f>'EntrySheetDD+SWOTotal+HO'!BT17</f>
        <v>0</v>
      </c>
      <c r="L13" s="568">
        <f>'EntrySheetDD+SWOTotal+HO'!BU17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/>
      <c r="D14" s="518">
        <f>'EntrySheetDD+SWOTotal+HO'!BW17</f>
        <v>0</v>
      </c>
      <c r="E14" s="517">
        <f>'EntrySheetDD+SWOTotal+HO'!BX17</f>
        <v>0</v>
      </c>
      <c r="F14" s="517">
        <f>'EntrySheetDD+SWOTotal+HO'!BY17</f>
        <v>0</v>
      </c>
      <c r="G14" s="568">
        <f>'EntrySheetDD+SWOTotal+HO'!BZ17</f>
        <v>0</v>
      </c>
      <c r="H14" s="568">
        <f>'EntrySheetDD+SWOTotal+HO'!CA17</f>
        <v>0</v>
      </c>
      <c r="I14" s="568">
        <f>'EntrySheetDD+SWOTotal+HO'!CB17</f>
        <v>0</v>
      </c>
      <c r="J14" s="568">
        <f>'EntrySheetDD+SWOTotal+HO'!CC17</f>
        <v>0</v>
      </c>
      <c r="K14" s="568">
        <f>'EntrySheetDD+SWOTotal+HO'!CD17</f>
        <v>0</v>
      </c>
      <c r="L14" s="568">
        <f>'EntrySheetDD+SWOTotal+HO'!CE17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/>
      <c r="D15" s="518">
        <f>'EntrySheetDD+SWOTotal+HO'!CG17</f>
        <v>0</v>
      </c>
      <c r="E15" s="517">
        <f>'EntrySheetDD+SWOTotal+HO'!CH17</f>
        <v>0</v>
      </c>
      <c r="F15" s="517">
        <f>'EntrySheetDD+SWOTotal+HO'!CI17</f>
        <v>0</v>
      </c>
      <c r="G15" s="568">
        <f>'EntrySheetDD+SWOTotal+HO'!CJ17</f>
        <v>0</v>
      </c>
      <c r="H15" s="568">
        <f>'EntrySheetDD+SWOTotal+HO'!CK17</f>
        <v>0</v>
      </c>
      <c r="I15" s="568">
        <f>'EntrySheetDD+SWOTotal+HO'!CL17</f>
        <v>0</v>
      </c>
      <c r="J15" s="568">
        <f>'EntrySheetDD+SWOTotal+HO'!CM17</f>
        <v>0</v>
      </c>
      <c r="K15" s="568">
        <f>'EntrySheetDD+SWOTotal+HO'!CN17</f>
        <v>0</v>
      </c>
      <c r="L15" s="568">
        <f>'EntrySheetDD+SWOTotal+HO'!CO17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/>
      <c r="D16" s="518">
        <f>'EntrySheetDD+SWOTotal+HO'!CQ17</f>
        <v>0</v>
      </c>
      <c r="E16" s="517">
        <f>'EntrySheetDD+SWOTotal+HO'!CR17</f>
        <v>0</v>
      </c>
      <c r="F16" s="517">
        <f>'EntrySheetDD+SWOTotal+HO'!CS17</f>
        <v>0</v>
      </c>
      <c r="G16" s="568">
        <f>'EntrySheetDD+SWOTotal+HO'!CT17</f>
        <v>0</v>
      </c>
      <c r="H16" s="568">
        <f>'EntrySheetDD+SWOTotal+HO'!CU17</f>
        <v>0</v>
      </c>
      <c r="I16" s="568">
        <f>'EntrySheetDD+SWOTotal+HO'!CV17</f>
        <v>0</v>
      </c>
      <c r="J16" s="568">
        <f>'EntrySheetDD+SWOTotal+HO'!CW17</f>
        <v>0</v>
      </c>
      <c r="K16" s="568">
        <f>'EntrySheetDD+SWOTotal+HO'!CX17</f>
        <v>0</v>
      </c>
      <c r="L16" s="568">
        <f>'EntrySheetDD+SWOTotal+HO'!CY17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/>
      <c r="D17" s="518">
        <f>'EntrySheetDD+SWOTotal+HO'!DA17</f>
        <v>0</v>
      </c>
      <c r="E17" s="517">
        <f>'EntrySheetDD+SWOTotal+HO'!DB17</f>
        <v>0</v>
      </c>
      <c r="F17" s="517">
        <f>'EntrySheetDD+SWOTotal+HO'!DC17</f>
        <v>0</v>
      </c>
      <c r="G17" s="568">
        <f>'EntrySheetDD+SWOTotal+HO'!DD17</f>
        <v>0</v>
      </c>
      <c r="H17" s="568">
        <f>'EntrySheetDD+SWOTotal+HO'!DE17</f>
        <v>0</v>
      </c>
      <c r="I17" s="568">
        <f>'EntrySheetDD+SWOTotal+HO'!DF17</f>
        <v>0</v>
      </c>
      <c r="J17" s="568">
        <f>'EntrySheetDD+SWOTotal+HO'!DG17</f>
        <v>0</v>
      </c>
      <c r="K17" s="568">
        <f>'EntrySheetDD+SWOTotal+HO'!DH17</f>
        <v>0</v>
      </c>
      <c r="L17" s="568">
        <f>'EntrySheetDD+SWOTotal+HO'!DI17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/>
      <c r="D18" s="518">
        <f>'EntrySheetDD+SWOTotal+HO'!DK17</f>
        <v>0</v>
      </c>
      <c r="E18" s="517">
        <f>'EntrySheetDD+SWOTotal+HO'!DL17</f>
        <v>0</v>
      </c>
      <c r="F18" s="517">
        <f>'EntrySheetDD+SWOTotal+HO'!DM17</f>
        <v>0</v>
      </c>
      <c r="G18" s="568">
        <f>'EntrySheetDD+SWOTotal+HO'!DN17</f>
        <v>0</v>
      </c>
      <c r="H18" s="568">
        <f>'EntrySheetDD+SWOTotal+HO'!DO17</f>
        <v>0</v>
      </c>
      <c r="I18" s="568">
        <f>'EntrySheetDD+SWOTotal+HO'!DP17</f>
        <v>0</v>
      </c>
      <c r="J18" s="568">
        <f>'EntrySheetDD+SWOTotal+HO'!DQ17</f>
        <v>0</v>
      </c>
      <c r="K18" s="568">
        <f>'EntrySheetDD+SWOTotal+HO'!DR17</f>
        <v>0</v>
      </c>
      <c r="L18" s="568">
        <f>'EntrySheetDD+SWOTotal+HO'!DS17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/>
      <c r="D19" s="518">
        <f>'EntrySheetDD+SWOTotal+HO'!DU17</f>
        <v>0</v>
      </c>
      <c r="E19" s="517">
        <f>'EntrySheetDD+SWOTotal+HO'!DV17</f>
        <v>0</v>
      </c>
      <c r="F19" s="517">
        <f>'EntrySheetDD+SWOTotal+HO'!DW17</f>
        <v>0</v>
      </c>
      <c r="G19" s="568">
        <f>'EntrySheetDD+SWOTotal+HO'!DX17</f>
        <v>0</v>
      </c>
      <c r="H19" s="568">
        <f>'EntrySheetDD+SWOTotal+HO'!DY17</f>
        <v>0</v>
      </c>
      <c r="I19" s="568">
        <f>'EntrySheetDD+SWOTotal+HO'!DZ17</f>
        <v>0</v>
      </c>
      <c r="J19" s="568">
        <f>'EntrySheetDD+SWOTotal+HO'!EA17</f>
        <v>0</v>
      </c>
      <c r="K19" s="568">
        <f>'EntrySheetDD+SWOTotal+HO'!EB17</f>
        <v>0</v>
      </c>
      <c r="L19" s="568">
        <f>'EntrySheetDD+SWOTotal+HO'!EC17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/>
      <c r="D20" s="518">
        <f>'EntrySheetDD+SWOTotal+HO'!EE17</f>
        <v>0</v>
      </c>
      <c r="E20" s="517">
        <f>'EntrySheetDD+SWOTotal+HO'!EF17</f>
        <v>0</v>
      </c>
      <c r="F20" s="517">
        <f>'EntrySheetDD+SWOTotal+HO'!EG17</f>
        <v>0</v>
      </c>
      <c r="G20" s="568">
        <f>'EntrySheetDD+SWOTotal+HO'!EH17</f>
        <v>0</v>
      </c>
      <c r="H20" s="568">
        <f>'EntrySheetDD+SWOTotal+HO'!EI17</f>
        <v>0</v>
      </c>
      <c r="I20" s="568">
        <f>'EntrySheetDD+SWOTotal+HO'!EJ17</f>
        <v>0</v>
      </c>
      <c r="J20" s="568">
        <f>'EntrySheetDD+SWOTotal+HO'!EK17</f>
        <v>0</v>
      </c>
      <c r="K20" s="568">
        <f>'EntrySheetDD+SWOTotal+HO'!EL17</f>
        <v>0</v>
      </c>
      <c r="L20" s="568">
        <f>'EntrySheetDD+SWOTotal+HO'!EM17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/>
      <c r="D21" s="518">
        <f>'EntrySheetDD+SWOTotal+HO'!EO17</f>
        <v>0</v>
      </c>
      <c r="E21" s="517">
        <f>'EntrySheetDD+SWOTotal+HO'!EP17</f>
        <v>0</v>
      </c>
      <c r="F21" s="517">
        <f>'EntrySheetDD+SWOTotal+HO'!EQ17</f>
        <v>0</v>
      </c>
      <c r="G21" s="568">
        <f>'EntrySheetDD+SWOTotal+HO'!ER17</f>
        <v>0</v>
      </c>
      <c r="H21" s="568">
        <f>'EntrySheetDD+SWOTotal+HO'!ES17</f>
        <v>0</v>
      </c>
      <c r="I21" s="568">
        <f>'EntrySheetDD+SWOTotal+HO'!ET17</f>
        <v>0</v>
      </c>
      <c r="J21" s="568">
        <f>'EntrySheetDD+SWOTotal+HO'!EU17</f>
        <v>0</v>
      </c>
      <c r="K21" s="568">
        <f>'EntrySheetDD+SWOTotal+HO'!EV17</f>
        <v>0</v>
      </c>
      <c r="L21" s="568">
        <f>'EntrySheetDD+SWOTotal+HO'!EW17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/>
      <c r="D22" s="518">
        <f>'EntrySheetDD+SWOTotal+HO'!EY17</f>
        <v>0</v>
      </c>
      <c r="E22" s="517">
        <f>'EntrySheetDD+SWOTotal+HO'!EZ17</f>
        <v>0</v>
      </c>
      <c r="F22" s="517">
        <f>'EntrySheetDD+SWOTotal+HO'!FA17</f>
        <v>0</v>
      </c>
      <c r="G22" s="568">
        <f>'EntrySheetDD+SWOTotal+HO'!FB17</f>
        <v>0</v>
      </c>
      <c r="H22" s="568">
        <f>'EntrySheetDD+SWOTotal+HO'!FC17</f>
        <v>0</v>
      </c>
      <c r="I22" s="568">
        <f>'EntrySheetDD+SWOTotal+HO'!FD17</f>
        <v>0</v>
      </c>
      <c r="J22" s="568">
        <f>'EntrySheetDD+SWOTotal+HO'!FE17</f>
        <v>0</v>
      </c>
      <c r="K22" s="568">
        <f>'EntrySheetDD+SWOTotal+HO'!FF17</f>
        <v>0</v>
      </c>
      <c r="L22" s="568">
        <f>'EntrySheetDD+SWOTotal+HO'!FG17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/>
      <c r="D23" s="518">
        <f>'EntrySheetDD+SWOTotal+HO'!FI17</f>
        <v>0</v>
      </c>
      <c r="E23" s="517">
        <f>'EntrySheetDD+SWOTotal+HO'!FJ17</f>
        <v>0</v>
      </c>
      <c r="F23" s="517">
        <f>'EntrySheetDD+SWOTotal+HO'!FK17</f>
        <v>0</v>
      </c>
      <c r="G23" s="568">
        <f>'EntrySheetDD+SWOTotal+HO'!FL17</f>
        <v>0</v>
      </c>
      <c r="H23" s="568">
        <f>'EntrySheetDD+SWOTotal+HO'!FM17</f>
        <v>0</v>
      </c>
      <c r="I23" s="568">
        <f>'EntrySheetDD+SWOTotal+HO'!FN17</f>
        <v>0</v>
      </c>
      <c r="J23" s="568">
        <f>'EntrySheetDD+SWOTotal+HO'!FO17</f>
        <v>0</v>
      </c>
      <c r="K23" s="568">
        <f>'EntrySheetDD+SWOTotal+HO'!FP17</f>
        <v>0</v>
      </c>
      <c r="L23" s="568">
        <f>'EntrySheetDD+SWOTotal+HO'!FQ17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/>
      <c r="D24" s="518">
        <f>'EntrySheetDD+SWOTotal+HO'!FS17</f>
        <v>0</v>
      </c>
      <c r="E24" s="517">
        <f>'EntrySheetDD+SWOTotal+HO'!FT17</f>
        <v>0</v>
      </c>
      <c r="F24" s="517">
        <f>'EntrySheetDD+SWOTotal+HO'!FU17</f>
        <v>0</v>
      </c>
      <c r="G24" s="568">
        <f>'EntrySheetDD+SWOTotal+HO'!FV17</f>
        <v>0</v>
      </c>
      <c r="H24" s="568">
        <f>'EntrySheetDD+SWOTotal+HO'!FW17</f>
        <v>0</v>
      </c>
      <c r="I24" s="568">
        <f>'EntrySheetDD+SWOTotal+HO'!FX17</f>
        <v>0</v>
      </c>
      <c r="J24" s="568">
        <f>'EntrySheetDD+SWOTotal+HO'!FY17</f>
        <v>0</v>
      </c>
      <c r="K24" s="568">
        <f>'EntrySheetDD+SWOTotal+HO'!FZ17</f>
        <v>0</v>
      </c>
      <c r="L24" s="568">
        <f>'EntrySheetDD+SWOTotal+HO'!GA17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/>
      <c r="D25" s="518">
        <f>'EntrySheetDD+SWOTotal+HO'!GC17</f>
        <v>0</v>
      </c>
      <c r="E25" s="517">
        <f>'EntrySheetDD+SWOTotal+HO'!GD17</f>
        <v>0</v>
      </c>
      <c r="F25" s="517">
        <f>'EntrySheetDD+SWOTotal+HO'!GE17</f>
        <v>0</v>
      </c>
      <c r="G25" s="568">
        <f>'EntrySheetDD+SWOTotal+HO'!GF17</f>
        <v>0</v>
      </c>
      <c r="H25" s="568">
        <f>'EntrySheetDD+SWOTotal+HO'!GG17</f>
        <v>0</v>
      </c>
      <c r="I25" s="568">
        <f>'EntrySheetDD+SWOTotal+HO'!GH17</f>
        <v>0</v>
      </c>
      <c r="J25" s="568">
        <f>'EntrySheetDD+SWOTotal+HO'!GI17</f>
        <v>0</v>
      </c>
      <c r="K25" s="568">
        <f>'EntrySheetDD+SWOTotal+HO'!GJ17</f>
        <v>0</v>
      </c>
      <c r="L25" s="568">
        <f>'EntrySheetDD+SWOTotal+HO'!GK17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/>
      <c r="D26" s="518">
        <f>'EntrySheetDD+SWOTotal+HO'!GM17</f>
        <v>0</v>
      </c>
      <c r="E26" s="517">
        <f>'EntrySheetDD+SWOTotal+HO'!GN17</f>
        <v>0</v>
      </c>
      <c r="F26" s="517">
        <f>'EntrySheetDD+SWOTotal+HO'!GO17</f>
        <v>0</v>
      </c>
      <c r="G26" s="568">
        <f>'EntrySheetDD+SWOTotal+HO'!GP17</f>
        <v>0</v>
      </c>
      <c r="H26" s="568">
        <f>'EntrySheetDD+SWOTotal+HO'!GQ17</f>
        <v>0</v>
      </c>
      <c r="I26" s="568">
        <f>'EntrySheetDD+SWOTotal+HO'!GR17</f>
        <v>0</v>
      </c>
      <c r="J26" s="568">
        <f>'EntrySheetDD+SWOTotal+HO'!GS17</f>
        <v>0</v>
      </c>
      <c r="K26" s="568">
        <f>'EntrySheetDD+SWOTotal+HO'!GT17</f>
        <v>0</v>
      </c>
      <c r="L26" s="568">
        <f>'EntrySheetDD+SWOTotal+HO'!GU17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/>
      <c r="D27" s="518">
        <f>'EntrySheetDD+SWOTotal+HO'!GW17</f>
        <v>0</v>
      </c>
      <c r="E27" s="517">
        <f>'EntrySheetDD+SWOTotal+HO'!GX17</f>
        <v>0</v>
      </c>
      <c r="F27" s="517">
        <f>'EntrySheetDD+SWOTotal+HO'!GY17</f>
        <v>0</v>
      </c>
      <c r="G27" s="568">
        <f>'EntrySheetDD+SWOTotal+HO'!GZ17</f>
        <v>0</v>
      </c>
      <c r="H27" s="568">
        <f>'EntrySheetDD+SWOTotal+HO'!HA17</f>
        <v>0</v>
      </c>
      <c r="I27" s="568">
        <f>'EntrySheetDD+SWOTotal+HO'!HB17</f>
        <v>0</v>
      </c>
      <c r="J27" s="568">
        <f>'EntrySheetDD+SWOTotal+HO'!HC17</f>
        <v>0</v>
      </c>
      <c r="K27" s="568">
        <f>'EntrySheetDD+SWOTotal+HO'!HD17</f>
        <v>0</v>
      </c>
      <c r="L27" s="568">
        <f>'EntrySheetDD+SWOTotal+HO'!HE17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/>
      <c r="D28" s="518">
        <f>'EntrySheetDD+SWOTotal+HO'!HG17</f>
        <v>0</v>
      </c>
      <c r="E28" s="517">
        <f>'EntrySheetDD+SWOTotal+HO'!HH17</f>
        <v>0</v>
      </c>
      <c r="F28" s="517">
        <f>'EntrySheetDD+SWOTotal+HO'!HI17</f>
        <v>0</v>
      </c>
      <c r="G28" s="568">
        <f>'EntrySheetDD+SWOTotal+HO'!HJ17</f>
        <v>0</v>
      </c>
      <c r="H28" s="568">
        <f>'EntrySheetDD+SWOTotal+HO'!HK17</f>
        <v>0</v>
      </c>
      <c r="I28" s="568">
        <f>'EntrySheetDD+SWOTotal+HO'!HL17</f>
        <v>0</v>
      </c>
      <c r="J28" s="568">
        <f>'EntrySheetDD+SWOTotal+HO'!HM17</f>
        <v>0</v>
      </c>
      <c r="K28" s="568">
        <f>'EntrySheetDD+SWOTotal+HO'!HN17</f>
        <v>0</v>
      </c>
      <c r="L28" s="568">
        <f>'EntrySheetDD+SWOTotal+HO'!HO17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/>
      <c r="D29" s="518">
        <f>'EntrySheetDD+SWOTotal+HO'!HQ17</f>
        <v>0</v>
      </c>
      <c r="E29" s="517">
        <f>'EntrySheetDD+SWOTotal+HO'!HR17</f>
        <v>0</v>
      </c>
      <c r="F29" s="517">
        <f>'EntrySheetDD+SWOTotal+HO'!HS17</f>
        <v>0</v>
      </c>
      <c r="G29" s="568">
        <f>'EntrySheetDD+SWOTotal+HO'!HT17</f>
        <v>0</v>
      </c>
      <c r="H29" s="568">
        <f>'EntrySheetDD+SWOTotal+HO'!HU17</f>
        <v>0</v>
      </c>
      <c r="I29" s="568">
        <f>'EntrySheetDD+SWOTotal+HO'!HV17</f>
        <v>0</v>
      </c>
      <c r="J29" s="568">
        <f>'EntrySheetDD+SWOTotal+HO'!HW17</f>
        <v>0</v>
      </c>
      <c r="K29" s="568">
        <f>'EntrySheetDD+SWOTotal+HO'!HX17</f>
        <v>0</v>
      </c>
      <c r="L29" s="568">
        <f>'EntrySheetDD+SWOTotal+HO'!HY17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/>
      <c r="D30" s="518">
        <f>'EntrySheetDD+SWOTotal+HO'!IA17</f>
        <v>0</v>
      </c>
      <c r="E30" s="517">
        <f>'EntrySheetDD+SWOTotal+HO'!IB17</f>
        <v>0</v>
      </c>
      <c r="F30" s="517">
        <f>'EntrySheetDD+SWOTotal+HO'!IC17</f>
        <v>0</v>
      </c>
      <c r="G30" s="568">
        <f>'EntrySheetDD+SWOTotal+HO'!ID17</f>
        <v>0</v>
      </c>
      <c r="H30" s="568">
        <f>'EntrySheetDD+SWOTotal+HO'!IE17</f>
        <v>0</v>
      </c>
      <c r="I30" s="568">
        <f>'EntrySheetDD+SWOTotal+HO'!IF17</f>
        <v>0</v>
      </c>
      <c r="J30" s="568">
        <f>'EntrySheetDD+SWOTotal+HO'!IG17</f>
        <v>0</v>
      </c>
      <c r="K30" s="568">
        <f>'EntrySheetDD+SWOTotal+HO'!IH17</f>
        <v>0</v>
      </c>
      <c r="L30" s="568">
        <f>'EntrySheetDD+SWOTotal+HO'!II17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/>
      <c r="D31" s="518">
        <f>'EntrySheetDD+SWOTotal+HO'!IK17</f>
        <v>0</v>
      </c>
      <c r="E31" s="517">
        <f>'EntrySheetDD+SWOTotal+HO'!IL17</f>
        <v>0</v>
      </c>
      <c r="F31" s="517">
        <f>'EntrySheetDD+SWOTotal+HO'!IM17</f>
        <v>0</v>
      </c>
      <c r="G31" s="568">
        <f>'EntrySheetDD+SWOTotal+HO'!IN17</f>
        <v>0</v>
      </c>
      <c r="H31" s="568">
        <f>'EntrySheetDD+SWOTotal+HO'!IO17</f>
        <v>0</v>
      </c>
      <c r="I31" s="568">
        <f>'EntrySheetDD+SWOTotal+HO'!IP17</f>
        <v>0</v>
      </c>
      <c r="J31" s="568">
        <f>'EntrySheetDD+SWOTotal+HO'!IQ17</f>
        <v>0</v>
      </c>
      <c r="K31" s="568">
        <f>'EntrySheetDD+SWOTotal+HO'!IR17</f>
        <v>0</v>
      </c>
      <c r="L31" s="568">
        <f>'EntrySheetDD+SWOTotal+HO'!IS17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/>
      <c r="D32" s="518">
        <f>'EntrySheetDD+SWOTotal+HO'!IU17</f>
        <v>0</v>
      </c>
      <c r="E32" s="517">
        <f>'EntrySheetDD+SWOTotal+HO'!IV17</f>
        <v>0</v>
      </c>
      <c r="F32" s="517">
        <f>'EntrySheetDD+SWOTotal+HO'!IW17</f>
        <v>0</v>
      </c>
      <c r="G32" s="568">
        <f>'EntrySheetDD+SWOTotal+HO'!IX17</f>
        <v>0</v>
      </c>
      <c r="H32" s="568">
        <f>'EntrySheetDD+SWOTotal+HO'!IY17</f>
        <v>0</v>
      </c>
      <c r="I32" s="568">
        <f>'EntrySheetDD+SWOTotal+HO'!IZ17</f>
        <v>0</v>
      </c>
      <c r="J32" s="568">
        <f>'EntrySheetDD+SWOTotal+HO'!JA17</f>
        <v>0</v>
      </c>
      <c r="K32" s="568">
        <f>'EntrySheetDD+SWOTotal+HO'!JB17</f>
        <v>0</v>
      </c>
      <c r="L32" s="568">
        <f>'EntrySheetDD+SWOTotal+HO'!JC17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/>
      <c r="D33" s="518">
        <f>'EntrySheetDD+SWOTotal+HO'!JE17</f>
        <v>0</v>
      </c>
      <c r="E33" s="517">
        <f>'EntrySheetDD+SWOTotal+HO'!JF17</f>
        <v>0</v>
      </c>
      <c r="F33" s="517">
        <f>'EntrySheetDD+SWOTotal+HO'!JG17</f>
        <v>0</v>
      </c>
      <c r="G33" s="568">
        <f>'EntrySheetDD+SWOTotal+HO'!JH17</f>
        <v>0</v>
      </c>
      <c r="H33" s="568">
        <f>'EntrySheetDD+SWOTotal+HO'!JI17</f>
        <v>0</v>
      </c>
      <c r="I33" s="568">
        <f>'EntrySheetDD+SWOTotal+HO'!JJ17</f>
        <v>0</v>
      </c>
      <c r="J33" s="568">
        <f>'EntrySheetDD+SWOTotal+HO'!JK17</f>
        <v>0</v>
      </c>
      <c r="K33" s="568">
        <f>'EntrySheetDD+SWOTotal+HO'!JL17</f>
        <v>0</v>
      </c>
      <c r="L33" s="568">
        <f>'EntrySheetDD+SWOTotal+HO'!JM17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/>
      <c r="D34" s="518">
        <f>'EntrySheetDD+SWOTotal+HO'!JO17</f>
        <v>0</v>
      </c>
      <c r="E34" s="517">
        <f>'EntrySheetDD+SWOTotal+HO'!JP17</f>
        <v>0</v>
      </c>
      <c r="F34" s="517">
        <f>'EntrySheetDD+SWOTotal+HO'!JQ17</f>
        <v>0</v>
      </c>
      <c r="G34" s="568">
        <f>'EntrySheetDD+SWOTotal+HO'!JR17</f>
        <v>0</v>
      </c>
      <c r="H34" s="568">
        <f>'EntrySheetDD+SWOTotal+HO'!JS17</f>
        <v>0</v>
      </c>
      <c r="I34" s="568">
        <f>'EntrySheetDD+SWOTotal+HO'!JT17</f>
        <v>0</v>
      </c>
      <c r="J34" s="568">
        <f>'EntrySheetDD+SWOTotal+HO'!JU17</f>
        <v>0</v>
      </c>
      <c r="K34" s="568">
        <f>'EntrySheetDD+SWOTotal+HO'!JV17</f>
        <v>0</v>
      </c>
      <c r="L34" s="568">
        <f>'EntrySheetDD+SWOTotal+HO'!JW17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/>
      <c r="D35" s="518">
        <f>'EntrySheetDD+SWOTotal+HO'!JY17</f>
        <v>0</v>
      </c>
      <c r="E35" s="517">
        <f>'EntrySheetDD+SWOTotal+HO'!JZ17</f>
        <v>0</v>
      </c>
      <c r="F35" s="517">
        <f>'EntrySheetDD+SWOTotal+HO'!KA17</f>
        <v>0</v>
      </c>
      <c r="G35" s="568">
        <f>'EntrySheetDD+SWOTotal+HO'!KB17</f>
        <v>0</v>
      </c>
      <c r="H35" s="568">
        <f>'EntrySheetDD+SWOTotal+HO'!KC17</f>
        <v>0</v>
      </c>
      <c r="I35" s="568">
        <f>'EntrySheetDD+SWOTotal+HO'!KD17</f>
        <v>0</v>
      </c>
      <c r="J35" s="568">
        <f>'EntrySheetDD+SWOTotal+HO'!KE17</f>
        <v>0</v>
      </c>
      <c r="K35" s="568">
        <f>'EntrySheetDD+SWOTotal+HO'!KF17</f>
        <v>0</v>
      </c>
      <c r="L35" s="568">
        <f>'EntrySheetDD+SWOTotal+HO'!KG17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/>
      <c r="D36" s="518">
        <f>'EntrySheetDD+SWOTotal+HO'!KI17</f>
        <v>0</v>
      </c>
      <c r="E36" s="517">
        <f>'EntrySheetDD+SWOTotal+HO'!KJ17</f>
        <v>0</v>
      </c>
      <c r="F36" s="517">
        <f>'EntrySheetDD+SWOTotal+HO'!KK17</f>
        <v>0</v>
      </c>
      <c r="G36" s="568">
        <f>'EntrySheetDD+SWOTotal+HO'!KL17</f>
        <v>0</v>
      </c>
      <c r="H36" s="568">
        <f>'EntrySheetDD+SWOTotal+HO'!KM17</f>
        <v>0</v>
      </c>
      <c r="I36" s="568">
        <f>'EntrySheetDD+SWOTotal+HO'!KN17</f>
        <v>0</v>
      </c>
      <c r="J36" s="568">
        <f>'EntrySheetDD+SWOTotal+HO'!KO17</f>
        <v>0</v>
      </c>
      <c r="K36" s="568">
        <f>'EntrySheetDD+SWOTotal+HO'!KP17</f>
        <v>0</v>
      </c>
      <c r="L36" s="568">
        <f>'EntrySheetDD+SWOTotal+HO'!KQ17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/>
      <c r="D37" s="518">
        <f>'EntrySheetDD+SWOTotal+HO'!KS17</f>
        <v>0</v>
      </c>
      <c r="E37" s="517">
        <f>'EntrySheetDD+SWOTotal+HO'!KT17</f>
        <v>0</v>
      </c>
      <c r="F37" s="517">
        <f>'EntrySheetDD+SWOTotal+HO'!KU17</f>
        <v>0</v>
      </c>
      <c r="G37" s="568">
        <f>'EntrySheetDD+SWOTotal+HO'!KV17</f>
        <v>0</v>
      </c>
      <c r="H37" s="568">
        <f>'EntrySheetDD+SWOTotal+HO'!KW17</f>
        <v>0</v>
      </c>
      <c r="I37" s="568">
        <f>'EntrySheetDD+SWOTotal+HO'!KX17</f>
        <v>0</v>
      </c>
      <c r="J37" s="568">
        <f>'EntrySheetDD+SWOTotal+HO'!KY17</f>
        <v>0</v>
      </c>
      <c r="K37" s="568">
        <f>'EntrySheetDD+SWOTotal+HO'!KZ17</f>
        <v>0</v>
      </c>
      <c r="L37" s="568">
        <f>'EntrySheetDD+SWOTotal+HO'!LA17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/>
      <c r="D38" s="518">
        <f>'EntrySheetDD+SWOTotal+HO'!LC17</f>
        <v>0</v>
      </c>
      <c r="E38" s="517">
        <f>'EntrySheetDD+SWOTotal+HO'!LD17</f>
        <v>0</v>
      </c>
      <c r="F38" s="517">
        <f>'EntrySheetDD+SWOTotal+HO'!LE17</f>
        <v>0</v>
      </c>
      <c r="G38" s="568">
        <f>'EntrySheetDD+SWOTotal+HO'!LF17</f>
        <v>0</v>
      </c>
      <c r="H38" s="568">
        <f>'EntrySheetDD+SWOTotal+HO'!LG17</f>
        <v>0</v>
      </c>
      <c r="I38" s="568">
        <f>'EntrySheetDD+SWOTotal+HO'!LH17</f>
        <v>0</v>
      </c>
      <c r="J38" s="568">
        <f>'EntrySheetDD+SWOTotal+HO'!LI17</f>
        <v>0</v>
      </c>
      <c r="K38" s="568">
        <f>'EntrySheetDD+SWOTotal+HO'!LJ17</f>
        <v>0</v>
      </c>
      <c r="L38" s="568">
        <f>'EntrySheetDD+SWOTotal+HO'!LK17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/>
      <c r="D39" s="518">
        <f>'EntrySheetDD+SWOTotal+HO'!LM17</f>
        <v>0</v>
      </c>
      <c r="E39" s="517">
        <f>'EntrySheetDD+SWOTotal+HO'!LN17</f>
        <v>0</v>
      </c>
      <c r="F39" s="517">
        <f>'EntrySheetDD+SWOTotal+HO'!LO17</f>
        <v>0</v>
      </c>
      <c r="G39" s="568">
        <f>'EntrySheetDD+SWOTotal+HO'!LP17</f>
        <v>0</v>
      </c>
      <c r="H39" s="568">
        <f>'EntrySheetDD+SWOTotal+HO'!LQ17</f>
        <v>0</v>
      </c>
      <c r="I39" s="568">
        <f>'EntrySheetDD+SWOTotal+HO'!LR17</f>
        <v>0</v>
      </c>
      <c r="J39" s="568">
        <f>'EntrySheetDD+SWOTotal+HO'!LS17</f>
        <v>0</v>
      </c>
      <c r="K39" s="568">
        <f>'EntrySheetDD+SWOTotal+HO'!LT17</f>
        <v>0</v>
      </c>
      <c r="L39" s="568">
        <f>'EntrySheetDD+SWOTotal+HO'!LU17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7</v>
      </c>
      <c r="D41" s="528">
        <f>'EntrySheetDD+SWOTotal+HO'!MQ17</f>
        <v>3</v>
      </c>
      <c r="E41" s="513">
        <f>'EntrySheetDD+SWOTotal+HO'!MR17</f>
        <v>0</v>
      </c>
      <c r="F41" s="513">
        <f>'EntrySheetDD+SWOTotal+HO'!MS17</f>
        <v>2.61</v>
      </c>
      <c r="G41" s="570">
        <v>75</v>
      </c>
      <c r="H41" s="570">
        <f>'EntrySheetDD+SWOTotal+HO'!MU17</f>
        <v>0</v>
      </c>
      <c r="I41" s="570">
        <f>'EntrySheetDD+SWOTotal+HO'!MV17</f>
        <v>49</v>
      </c>
      <c r="J41" s="570">
        <f>'EntrySheetDD+SWOTotal+HO'!MW17</f>
        <v>0</v>
      </c>
      <c r="K41" s="570">
        <f>'EntrySheetDD+SWOTotal+HO'!MX17</f>
        <v>49</v>
      </c>
      <c r="L41" s="570">
        <f>'EntrySheetDD+SWOTotal+HO'!MY17</f>
        <v>49</v>
      </c>
      <c r="M41" s="514">
        <f t="shared" si="0"/>
        <v>37.285714285714285</v>
      </c>
      <c r="N41" s="514">
        <f t="shared" si="1"/>
        <v>87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7</v>
      </c>
      <c r="D43" s="516">
        <f t="shared" si="3"/>
        <v>3</v>
      </c>
      <c r="E43" s="516">
        <f t="shared" si="3"/>
        <v>0</v>
      </c>
      <c r="F43" s="516">
        <f t="shared" si="3"/>
        <v>2.61</v>
      </c>
      <c r="G43" s="572">
        <f t="shared" si="3"/>
        <v>75</v>
      </c>
      <c r="H43" s="572">
        <f t="shared" si="3"/>
        <v>0</v>
      </c>
      <c r="I43" s="572">
        <f t="shared" si="3"/>
        <v>49</v>
      </c>
      <c r="J43" s="572">
        <f t="shared" si="3"/>
        <v>0</v>
      </c>
      <c r="K43" s="572">
        <f t="shared" si="3"/>
        <v>49</v>
      </c>
      <c r="L43" s="572">
        <f t="shared" si="3"/>
        <v>49</v>
      </c>
      <c r="M43" s="511">
        <f t="shared" si="0"/>
        <v>37.285714285714285</v>
      </c>
      <c r="N43" s="512">
        <f t="shared" si="1"/>
        <v>87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2" activePane="bottomRight" state="frozen"/>
      <selection activeCell="A2" sqref="A2:N2"/>
      <selection pane="topRight" activeCell="A2" sqref="A2:N2"/>
      <selection pane="bottomLeft" activeCell="A2" sqref="A2:N2"/>
      <selection pane="bottomRight" activeCell="C7" sqref="C7:C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379</v>
      </c>
      <c r="B3" s="2004"/>
      <c r="C3" s="2024" t="s">
        <v>477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55</v>
      </c>
      <c r="D7" s="518">
        <f>'EntrySheetDD+SWOTotal+HO'!E18</f>
        <v>19.760000000000002</v>
      </c>
      <c r="E7" s="517">
        <f>'EntrySheetDD+SWOTotal+HO'!F18</f>
        <v>13.08</v>
      </c>
      <c r="F7" s="517">
        <f>'EntrySheetDD+SWOTotal+HO'!G18</f>
        <v>19.760000000000002</v>
      </c>
      <c r="G7" s="568">
        <v>458.33333333333331</v>
      </c>
      <c r="H7" s="568">
        <f>'EntrySheetDD+SWOTotal+HO'!I18</f>
        <v>59</v>
      </c>
      <c r="I7" s="568">
        <f>'EntrySheetDD+SWOTotal+HO'!J18</f>
        <v>111</v>
      </c>
      <c r="J7" s="568">
        <f>'EntrySheetDD+SWOTotal+HO'!K18</f>
        <v>0</v>
      </c>
      <c r="K7" s="568">
        <f>'EntrySheetDD+SWOTotal+HO'!L18</f>
        <v>111</v>
      </c>
      <c r="L7" s="568">
        <f>'EntrySheetDD+SWOTotal+HO'!M18</f>
        <v>111</v>
      </c>
      <c r="M7" s="514">
        <f>F7/C7*100</f>
        <v>35.927272727272729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28</v>
      </c>
      <c r="D8" s="518">
        <f>'EntrySheetDD+SWOTotal+HO'!O18</f>
        <v>28.86</v>
      </c>
      <c r="E8" s="517">
        <f>'EntrySheetDD+SWOTotal+HO'!P18</f>
        <v>1.7</v>
      </c>
      <c r="F8" s="517">
        <f>'EntrySheetDD+SWOTotal+HO'!Q18</f>
        <v>28.86</v>
      </c>
      <c r="G8" s="568">
        <v>233.33333333333334</v>
      </c>
      <c r="H8" s="568">
        <f>'EntrySheetDD+SWOTotal+HO'!S18</f>
        <v>16</v>
      </c>
      <c r="I8" s="568">
        <f>'EntrySheetDD+SWOTotal+HO'!T18</f>
        <v>261</v>
      </c>
      <c r="J8" s="568">
        <f>'EntrySheetDD+SWOTotal+HO'!U18</f>
        <v>0</v>
      </c>
      <c r="K8" s="568">
        <f>'EntrySheetDD+SWOTotal+HO'!V18</f>
        <v>261</v>
      </c>
      <c r="L8" s="568">
        <f>'EntrySheetDD+SWOTotal+HO'!W18</f>
        <v>261</v>
      </c>
      <c r="M8" s="506">
        <f t="shared" ref="M8:M43" si="0">F8/C8*100</f>
        <v>103.07142857142857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18</v>
      </c>
      <c r="D9" s="518">
        <f>'EntrySheetDD+SWOTotal+HO'!Y18</f>
        <v>17.989999999999998</v>
      </c>
      <c r="E9" s="517">
        <f>'EntrySheetDD+SWOTotal+HO'!Z18</f>
        <v>0</v>
      </c>
      <c r="F9" s="517">
        <f>'EntrySheetDD+SWOTotal+HO'!AA18</f>
        <v>17.989999999999998</v>
      </c>
      <c r="G9" s="568">
        <v>150</v>
      </c>
      <c r="H9" s="568">
        <f>'EntrySheetDD+SWOTotal+HO'!AC18</f>
        <v>5</v>
      </c>
      <c r="I9" s="568">
        <f>'EntrySheetDD+SWOTotal+HO'!AD18</f>
        <v>210</v>
      </c>
      <c r="J9" s="568">
        <f>'EntrySheetDD+SWOTotal+HO'!AE18</f>
        <v>0</v>
      </c>
      <c r="K9" s="568">
        <f>'EntrySheetDD+SWOTotal+HO'!AF18</f>
        <v>210</v>
      </c>
      <c r="L9" s="568">
        <f>'EntrySheetDD+SWOTotal+HO'!AG18</f>
        <v>210</v>
      </c>
      <c r="M9" s="506">
        <f t="shared" si="0"/>
        <v>99.944444444444429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35</v>
      </c>
      <c r="D10" s="518">
        <f>'EntrySheetDD+SWOTotal+HO'!AI18</f>
        <v>45.97</v>
      </c>
      <c r="E10" s="517">
        <f>'EntrySheetDD+SWOTotal+HO'!AJ18</f>
        <v>10.08</v>
      </c>
      <c r="F10" s="517">
        <f>'EntrySheetDD+SWOTotal+HO'!AK18</f>
        <v>45.97</v>
      </c>
      <c r="G10" s="568">
        <v>291.66666666666669</v>
      </c>
      <c r="H10" s="568">
        <f>'EntrySheetDD+SWOTotal+HO'!AM18</f>
        <v>84</v>
      </c>
      <c r="I10" s="568">
        <f>'EntrySheetDD+SWOTotal+HO'!AN18</f>
        <v>426</v>
      </c>
      <c r="J10" s="568">
        <f>'EntrySheetDD+SWOTotal+HO'!AO18</f>
        <v>20</v>
      </c>
      <c r="K10" s="568">
        <f>'EntrySheetDD+SWOTotal+HO'!AP18</f>
        <v>426</v>
      </c>
      <c r="L10" s="568">
        <f>'EntrySheetDD+SWOTotal+HO'!AQ18</f>
        <v>426</v>
      </c>
      <c r="M10" s="506">
        <f t="shared" si="0"/>
        <v>131.34285714285713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3</v>
      </c>
      <c r="D11" s="518">
        <f>'EntrySheetDD+SWOTotal+HO'!AS18</f>
        <v>6.72</v>
      </c>
      <c r="E11" s="517">
        <f>'EntrySheetDD+SWOTotal+HO'!AT18</f>
        <v>0</v>
      </c>
      <c r="F11" s="517">
        <f>'EntrySheetDD+SWOTotal+HO'!AU18</f>
        <v>6.72</v>
      </c>
      <c r="G11" s="568">
        <v>25</v>
      </c>
      <c r="H11" s="568">
        <f>'EntrySheetDD+SWOTotal+HO'!AW18</f>
        <v>0</v>
      </c>
      <c r="I11" s="568">
        <f>'EntrySheetDD+SWOTotal+HO'!AX18</f>
        <v>70</v>
      </c>
      <c r="J11" s="568">
        <f>'EntrySheetDD+SWOTotal+HO'!AY18</f>
        <v>0</v>
      </c>
      <c r="K11" s="568">
        <f>'EntrySheetDD+SWOTotal+HO'!AZ18</f>
        <v>70</v>
      </c>
      <c r="L11" s="568">
        <f>'EntrySheetDD+SWOTotal+HO'!BA18</f>
        <v>70</v>
      </c>
      <c r="M11" s="506">
        <f t="shared" si="0"/>
        <v>223.99999999999997</v>
      </c>
      <c r="N11" s="506">
        <f t="shared" si="1"/>
        <v>100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31</v>
      </c>
      <c r="D12" s="518">
        <f>'EntrySheetDD+SWOTotal+HO'!BC18</f>
        <v>46.83</v>
      </c>
      <c r="E12" s="517">
        <f>'EntrySheetDD+SWOTotal+HO'!BD18</f>
        <v>24.08</v>
      </c>
      <c r="F12" s="517">
        <f>'EntrySheetDD+SWOTotal+HO'!BE18</f>
        <v>46.83</v>
      </c>
      <c r="G12" s="568">
        <v>258.33333333333331</v>
      </c>
      <c r="H12" s="568">
        <f>'EntrySheetDD+SWOTotal+HO'!BG18</f>
        <v>202</v>
      </c>
      <c r="I12" s="568">
        <f>'EntrySheetDD+SWOTotal+HO'!BH18</f>
        <v>437</v>
      </c>
      <c r="J12" s="568">
        <f>'EntrySheetDD+SWOTotal+HO'!BI18</f>
        <v>0</v>
      </c>
      <c r="K12" s="568">
        <f>'EntrySheetDD+SWOTotal+HO'!BJ18</f>
        <v>437</v>
      </c>
      <c r="L12" s="568">
        <f>'EntrySheetDD+SWOTotal+HO'!BK18</f>
        <v>405</v>
      </c>
      <c r="M12" s="506">
        <f t="shared" si="0"/>
        <v>151.06451612903226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10</v>
      </c>
      <c r="D13" s="518">
        <f>'EntrySheetDD+SWOTotal+HO'!BM18</f>
        <v>15.4</v>
      </c>
      <c r="E13" s="517">
        <f>'EntrySheetDD+SWOTotal+HO'!BN18</f>
        <v>0</v>
      </c>
      <c r="F13" s="517">
        <f>'EntrySheetDD+SWOTotal+HO'!BO18</f>
        <v>15.4</v>
      </c>
      <c r="G13" s="568">
        <v>83.333333333333343</v>
      </c>
      <c r="H13" s="568">
        <f>'EntrySheetDD+SWOTotal+HO'!BQ18</f>
        <v>0</v>
      </c>
      <c r="I13" s="568">
        <f>'EntrySheetDD+SWOTotal+HO'!BR18</f>
        <v>154</v>
      </c>
      <c r="J13" s="568">
        <f>'EntrySheetDD+SWOTotal+HO'!BS18</f>
        <v>0</v>
      </c>
      <c r="K13" s="568">
        <f>'EntrySheetDD+SWOTotal+HO'!BT18</f>
        <v>154</v>
      </c>
      <c r="L13" s="568">
        <f>'EntrySheetDD+SWOTotal+HO'!BU18</f>
        <v>154</v>
      </c>
      <c r="M13" s="506">
        <f t="shared" si="0"/>
        <v>154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18</v>
      </c>
      <c r="D14" s="518">
        <f>'EntrySheetDD+SWOTotal+HO'!BW18</f>
        <v>25.62</v>
      </c>
      <c r="E14" s="517">
        <f>'EntrySheetDD+SWOTotal+HO'!BX18</f>
        <v>12.72</v>
      </c>
      <c r="F14" s="517">
        <f>'EntrySheetDD+SWOTotal+HO'!BY18</f>
        <v>25.62</v>
      </c>
      <c r="G14" s="568">
        <v>150</v>
      </c>
      <c r="H14" s="568">
        <f>'EntrySheetDD+SWOTotal+HO'!CA18</f>
        <v>106</v>
      </c>
      <c r="I14" s="568">
        <f>'EntrySheetDD+SWOTotal+HO'!CB18</f>
        <v>312</v>
      </c>
      <c r="J14" s="568">
        <f>'EntrySheetDD+SWOTotal+HO'!CC18</f>
        <v>0</v>
      </c>
      <c r="K14" s="568">
        <f>'EntrySheetDD+SWOTotal+HO'!CD18</f>
        <v>312</v>
      </c>
      <c r="L14" s="568">
        <f>'EntrySheetDD+SWOTotal+HO'!CE18</f>
        <v>312</v>
      </c>
      <c r="M14" s="506">
        <f t="shared" si="0"/>
        <v>142.33333333333334</v>
      </c>
      <c r="N14" s="506">
        <f t="shared" si="1"/>
        <v>100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51.8</v>
      </c>
      <c r="D15" s="518">
        <f>'EntrySheetDD+SWOTotal+HO'!CG18</f>
        <v>88.03</v>
      </c>
      <c r="E15" s="517">
        <f>'EntrySheetDD+SWOTotal+HO'!CH18</f>
        <v>38.03</v>
      </c>
      <c r="F15" s="517">
        <f>'EntrySheetDD+SWOTotal+HO'!CI18</f>
        <v>88.03</v>
      </c>
      <c r="G15" s="568">
        <v>431.66666666666663</v>
      </c>
      <c r="H15" s="568">
        <f>'EntrySheetDD+SWOTotal+HO'!CK18</f>
        <v>370</v>
      </c>
      <c r="I15" s="568">
        <f>'EntrySheetDD+SWOTotal+HO'!CL18</f>
        <v>830</v>
      </c>
      <c r="J15" s="568">
        <f>'EntrySheetDD+SWOTotal+HO'!CM18</f>
        <v>0</v>
      </c>
      <c r="K15" s="568">
        <f>'EntrySheetDD+SWOTotal+HO'!CN18</f>
        <v>830</v>
      </c>
      <c r="L15" s="568">
        <f>'EntrySheetDD+SWOTotal+HO'!CO18</f>
        <v>789</v>
      </c>
      <c r="M15" s="506">
        <f t="shared" si="0"/>
        <v>169.94208494208496</v>
      </c>
      <c r="N15" s="506">
        <f t="shared" si="1"/>
        <v>100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15</v>
      </c>
      <c r="D16" s="518">
        <f>'EntrySheetDD+SWOTotal+HO'!CQ18</f>
        <v>4.5999999999999996</v>
      </c>
      <c r="E16" s="517">
        <f>'EntrySheetDD+SWOTotal+HO'!CR18</f>
        <v>3.66</v>
      </c>
      <c r="F16" s="517">
        <f>'EntrySheetDD+SWOTotal+HO'!CS18</f>
        <v>4.5999999999999996</v>
      </c>
      <c r="G16" s="568">
        <v>125</v>
      </c>
      <c r="H16" s="568">
        <f>'EntrySheetDD+SWOTotal+HO'!CU18</f>
        <v>40</v>
      </c>
      <c r="I16" s="568">
        <f>'EntrySheetDD+SWOTotal+HO'!CV18</f>
        <v>49</v>
      </c>
      <c r="J16" s="568">
        <f>'EntrySheetDD+SWOTotal+HO'!CW18</f>
        <v>0</v>
      </c>
      <c r="K16" s="568">
        <f>'EntrySheetDD+SWOTotal+HO'!CX18</f>
        <v>49</v>
      </c>
      <c r="L16" s="568">
        <f>'EntrySheetDD+SWOTotal+HO'!CY18</f>
        <v>49</v>
      </c>
      <c r="M16" s="506">
        <f t="shared" si="0"/>
        <v>30.666666666666664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15</v>
      </c>
      <c r="D17" s="518">
        <f>'EntrySheetDD+SWOTotal+HO'!DA18</f>
        <v>20</v>
      </c>
      <c r="E17" s="517">
        <f>'EntrySheetDD+SWOTotal+HO'!DB18</f>
        <v>9.34</v>
      </c>
      <c r="F17" s="517">
        <f>'EntrySheetDD+SWOTotal+HO'!DC18</f>
        <v>18.579999999999998</v>
      </c>
      <c r="G17" s="568">
        <v>125</v>
      </c>
      <c r="H17" s="568">
        <f>'EntrySheetDD+SWOTotal+HO'!DE18</f>
        <v>0</v>
      </c>
      <c r="I17" s="568">
        <f>'EntrySheetDD+SWOTotal+HO'!DF18</f>
        <v>28</v>
      </c>
      <c r="J17" s="568">
        <f>'EntrySheetDD+SWOTotal+HO'!DG18</f>
        <v>13</v>
      </c>
      <c r="K17" s="568">
        <f>'EntrySheetDD+SWOTotal+HO'!DH18</f>
        <v>41</v>
      </c>
      <c r="L17" s="568">
        <f>'EntrySheetDD+SWOTotal+HO'!DI18</f>
        <v>41</v>
      </c>
      <c r="M17" s="506">
        <f t="shared" si="0"/>
        <v>123.86666666666666</v>
      </c>
      <c r="N17" s="506">
        <f t="shared" si="1"/>
        <v>92.899999999999991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1</v>
      </c>
      <c r="D18" s="518">
        <f>'EntrySheetDD+SWOTotal+HO'!DK18</f>
        <v>0</v>
      </c>
      <c r="E18" s="517">
        <f>'EntrySheetDD+SWOTotal+HO'!DL18</f>
        <v>0</v>
      </c>
      <c r="F18" s="517">
        <f>'EntrySheetDD+SWOTotal+HO'!DM18</f>
        <v>0</v>
      </c>
      <c r="G18" s="568">
        <v>8.3333333333333339</v>
      </c>
      <c r="H18" s="568">
        <f>'EntrySheetDD+SWOTotal+HO'!DO18</f>
        <v>0</v>
      </c>
      <c r="I18" s="568">
        <f>'EntrySheetDD+SWOTotal+HO'!DP18</f>
        <v>0</v>
      </c>
      <c r="J18" s="568">
        <f>'EntrySheetDD+SWOTotal+HO'!DQ18</f>
        <v>0</v>
      </c>
      <c r="K18" s="568">
        <f>'EntrySheetDD+SWOTotal+HO'!DR18</f>
        <v>0</v>
      </c>
      <c r="L18" s="568">
        <f>'EntrySheetDD+SWOTotal+HO'!DS18</f>
        <v>0</v>
      </c>
      <c r="M18" s="506">
        <f t="shared" si="0"/>
        <v>0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10</v>
      </c>
      <c r="D19" s="518">
        <f>'EntrySheetDD+SWOTotal+HO'!DU18</f>
        <v>3.35</v>
      </c>
      <c r="E19" s="517">
        <f>'EntrySheetDD+SWOTotal+HO'!DV18</f>
        <v>0.36</v>
      </c>
      <c r="F19" s="517">
        <f>'EntrySheetDD+SWOTotal+HO'!DW18</f>
        <v>3.35</v>
      </c>
      <c r="G19" s="568">
        <v>83.333333333333343</v>
      </c>
      <c r="H19" s="568">
        <f>'EntrySheetDD+SWOTotal+HO'!DY18</f>
        <v>3</v>
      </c>
      <c r="I19" s="568">
        <f>'EntrySheetDD+SWOTotal+HO'!DZ18</f>
        <v>38</v>
      </c>
      <c r="J19" s="568">
        <f>'EntrySheetDD+SWOTotal+HO'!EA18</f>
        <v>0</v>
      </c>
      <c r="K19" s="568">
        <f>'EntrySheetDD+SWOTotal+HO'!EB18</f>
        <v>38</v>
      </c>
      <c r="L19" s="568">
        <f>'EntrySheetDD+SWOTotal+HO'!EC18</f>
        <v>38</v>
      </c>
      <c r="M19" s="506">
        <f t="shared" si="0"/>
        <v>33.5</v>
      </c>
      <c r="N19" s="506">
        <f t="shared" si="1"/>
        <v>100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35</v>
      </c>
      <c r="D20" s="518">
        <f>'EntrySheetDD+SWOTotal+HO'!EE18</f>
        <v>43.2</v>
      </c>
      <c r="E20" s="517">
        <f>'EntrySheetDD+SWOTotal+HO'!EF18</f>
        <v>2</v>
      </c>
      <c r="F20" s="517">
        <f>'EntrySheetDD+SWOTotal+HO'!EG18</f>
        <v>43.15</v>
      </c>
      <c r="G20" s="568">
        <v>291.66666666666669</v>
      </c>
      <c r="H20" s="568">
        <f>'EntrySheetDD+SWOTotal+HO'!EI18</f>
        <v>20</v>
      </c>
      <c r="I20" s="568">
        <f>'EntrySheetDD+SWOTotal+HO'!EJ18</f>
        <v>439</v>
      </c>
      <c r="J20" s="568">
        <f>'EntrySheetDD+SWOTotal+HO'!EK18</f>
        <v>0</v>
      </c>
      <c r="K20" s="568">
        <f>'EntrySheetDD+SWOTotal+HO'!EL18</f>
        <v>439</v>
      </c>
      <c r="L20" s="568">
        <f>'EntrySheetDD+SWOTotal+HO'!EM18</f>
        <v>439</v>
      </c>
      <c r="M20" s="506">
        <f t="shared" si="0"/>
        <v>123.28571428571429</v>
      </c>
      <c r="N20" s="506">
        <f t="shared" si="1"/>
        <v>99.884259259259238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9.1999999999999993</v>
      </c>
      <c r="D21" s="518">
        <f>'EntrySheetDD+SWOTotal+HO'!EO18</f>
        <v>11.65</v>
      </c>
      <c r="E21" s="517">
        <f>'EntrySheetDD+SWOTotal+HO'!EP18</f>
        <v>4.8499999999999996</v>
      </c>
      <c r="F21" s="517">
        <f>'EntrySheetDD+SWOTotal+HO'!EQ18</f>
        <v>11.65</v>
      </c>
      <c r="G21" s="568">
        <v>76.666666666666657</v>
      </c>
      <c r="H21" s="568">
        <f>'EntrySheetDD+SWOTotal+HO'!ES18</f>
        <v>0</v>
      </c>
      <c r="I21" s="568">
        <f>'EntrySheetDD+SWOTotal+HO'!ET18</f>
        <v>68</v>
      </c>
      <c r="J21" s="568">
        <f>'EntrySheetDD+SWOTotal+HO'!EU18</f>
        <v>0</v>
      </c>
      <c r="K21" s="568">
        <f>'EntrySheetDD+SWOTotal+HO'!EV18</f>
        <v>68</v>
      </c>
      <c r="L21" s="568">
        <f>'EntrySheetDD+SWOTotal+HO'!EW18</f>
        <v>68</v>
      </c>
      <c r="M21" s="506">
        <f t="shared" si="0"/>
        <v>126.63043478260872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2</v>
      </c>
      <c r="D22" s="518">
        <f>'EntrySheetDD+SWOTotal+HO'!EY18</f>
        <v>2</v>
      </c>
      <c r="E22" s="517">
        <f>'EntrySheetDD+SWOTotal+HO'!EZ18</f>
        <v>0.56000000000000005</v>
      </c>
      <c r="F22" s="517">
        <f>'EntrySheetDD+SWOTotal+HO'!FA18</f>
        <v>2</v>
      </c>
      <c r="G22" s="568">
        <v>16.666666666666668</v>
      </c>
      <c r="H22" s="568">
        <f>'EntrySheetDD+SWOTotal+HO'!FC18</f>
        <v>7</v>
      </c>
      <c r="I22" s="568">
        <f>'EntrySheetDD+SWOTotal+HO'!FD18</f>
        <v>29</v>
      </c>
      <c r="J22" s="568">
        <f>'EntrySheetDD+SWOTotal+HO'!FE18</f>
        <v>1</v>
      </c>
      <c r="K22" s="568">
        <f>'EntrySheetDD+SWOTotal+HO'!FF18</f>
        <v>29</v>
      </c>
      <c r="L22" s="568">
        <f>'EntrySheetDD+SWOTotal+HO'!FG18</f>
        <v>29</v>
      </c>
      <c r="M22" s="506">
        <f t="shared" si="0"/>
        <v>100</v>
      </c>
      <c r="N22" s="506">
        <f t="shared" si="1"/>
        <v>100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3</v>
      </c>
      <c r="D23" s="518">
        <f>'EntrySheetDD+SWOTotal+HO'!FI18</f>
        <v>3</v>
      </c>
      <c r="E23" s="517">
        <f>'EntrySheetDD+SWOTotal+HO'!FJ18</f>
        <v>0</v>
      </c>
      <c r="F23" s="517">
        <f>'EntrySheetDD+SWOTotal+HO'!FK18</f>
        <v>3</v>
      </c>
      <c r="G23" s="568">
        <v>25</v>
      </c>
      <c r="H23" s="568">
        <f>'EntrySheetDD+SWOTotal+HO'!FM18</f>
        <v>0</v>
      </c>
      <c r="I23" s="568">
        <f>'EntrySheetDD+SWOTotal+HO'!FN18</f>
        <v>25</v>
      </c>
      <c r="J23" s="568">
        <f>'EntrySheetDD+SWOTotal+HO'!FO18</f>
        <v>0</v>
      </c>
      <c r="K23" s="568">
        <f>'EntrySheetDD+SWOTotal+HO'!FP18</f>
        <v>25</v>
      </c>
      <c r="L23" s="568">
        <f>'EntrySheetDD+SWOTotal+HO'!FQ18</f>
        <v>25</v>
      </c>
      <c r="M23" s="506">
        <f t="shared" si="0"/>
        <v>100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2</v>
      </c>
      <c r="D24" s="518">
        <f>'EntrySheetDD+SWOTotal+HO'!FS18</f>
        <v>1.41</v>
      </c>
      <c r="E24" s="517">
        <f>'EntrySheetDD+SWOTotal+HO'!FT18</f>
        <v>1.01</v>
      </c>
      <c r="F24" s="517">
        <f>'EntrySheetDD+SWOTotal+HO'!FU18</f>
        <v>1.41</v>
      </c>
      <c r="G24" s="568">
        <v>16.666666666666668</v>
      </c>
      <c r="H24" s="568">
        <f>'EntrySheetDD+SWOTotal+HO'!FW18</f>
        <v>9</v>
      </c>
      <c r="I24" s="568">
        <f>'EntrySheetDD+SWOTotal+HO'!FX18</f>
        <v>13</v>
      </c>
      <c r="J24" s="568">
        <f>'EntrySheetDD+SWOTotal+HO'!FY18</f>
        <v>0</v>
      </c>
      <c r="K24" s="568">
        <f>'EntrySheetDD+SWOTotal+HO'!FZ18</f>
        <v>13</v>
      </c>
      <c r="L24" s="568">
        <f>'EntrySheetDD+SWOTotal+HO'!GA18</f>
        <v>13</v>
      </c>
      <c r="M24" s="506">
        <f t="shared" si="0"/>
        <v>70.5</v>
      </c>
      <c r="N24" s="506">
        <f t="shared" si="1"/>
        <v>100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17</v>
      </c>
      <c r="D25" s="518">
        <f>'EntrySheetDD+SWOTotal+HO'!GC18</f>
        <v>33.22</v>
      </c>
      <c r="E25" s="517">
        <f>'EntrySheetDD+SWOTotal+HO'!GD18</f>
        <v>9.69</v>
      </c>
      <c r="F25" s="517">
        <f>'EntrySheetDD+SWOTotal+HO'!GE18</f>
        <v>33.22</v>
      </c>
      <c r="G25" s="568">
        <v>141.66666666666669</v>
      </c>
      <c r="H25" s="568">
        <f>'EntrySheetDD+SWOTotal+HO'!GG18</f>
        <v>91</v>
      </c>
      <c r="I25" s="568">
        <f>'EntrySheetDD+SWOTotal+HO'!GH18</f>
        <v>323</v>
      </c>
      <c r="J25" s="568">
        <f>'EntrySheetDD+SWOTotal+HO'!GI18</f>
        <v>0</v>
      </c>
      <c r="K25" s="568">
        <f>'EntrySheetDD+SWOTotal+HO'!GJ18</f>
        <v>323</v>
      </c>
      <c r="L25" s="568">
        <f>'EntrySheetDD+SWOTotal+HO'!GK18</f>
        <v>290</v>
      </c>
      <c r="M25" s="506">
        <f t="shared" si="0"/>
        <v>195.41176470588235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3</v>
      </c>
      <c r="D26" s="518">
        <f>'EntrySheetDD+SWOTotal+HO'!GM18</f>
        <v>2.35</v>
      </c>
      <c r="E26" s="517">
        <f>'EntrySheetDD+SWOTotal+HO'!GN18</f>
        <v>0.68</v>
      </c>
      <c r="F26" s="517">
        <f>'EntrySheetDD+SWOTotal+HO'!GO18</f>
        <v>2.35</v>
      </c>
      <c r="G26" s="568">
        <v>25</v>
      </c>
      <c r="H26" s="568">
        <f>'EntrySheetDD+SWOTotal+HO'!GQ18</f>
        <v>6</v>
      </c>
      <c r="I26" s="568">
        <f>'EntrySheetDD+SWOTotal+HO'!GR18</f>
        <v>20</v>
      </c>
      <c r="J26" s="568">
        <f>'EntrySheetDD+SWOTotal+HO'!GS18</f>
        <v>0</v>
      </c>
      <c r="K26" s="568">
        <f>'EntrySheetDD+SWOTotal+HO'!GT18</f>
        <v>20</v>
      </c>
      <c r="L26" s="568">
        <f>'EntrySheetDD+SWOTotal+HO'!GU18</f>
        <v>20</v>
      </c>
      <c r="M26" s="506">
        <f t="shared" si="0"/>
        <v>78.333333333333329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1</v>
      </c>
      <c r="D27" s="518">
        <f>'EntrySheetDD+SWOTotal+HO'!GW18</f>
        <v>0.6</v>
      </c>
      <c r="E27" s="517">
        <f>'EntrySheetDD+SWOTotal+HO'!GX18</f>
        <v>0.12</v>
      </c>
      <c r="F27" s="517">
        <f>'EntrySheetDD+SWOTotal+HO'!GY18</f>
        <v>0.6</v>
      </c>
      <c r="G27" s="568">
        <v>8.3333333333333339</v>
      </c>
      <c r="H27" s="568">
        <f>'EntrySheetDD+SWOTotal+HO'!HA18</f>
        <v>0</v>
      </c>
      <c r="I27" s="568">
        <f>'EntrySheetDD+SWOTotal+HO'!HB18</f>
        <v>5</v>
      </c>
      <c r="J27" s="568">
        <f>'EntrySheetDD+SWOTotal+HO'!HC18</f>
        <v>0</v>
      </c>
      <c r="K27" s="568">
        <f>'EntrySheetDD+SWOTotal+HO'!HD18</f>
        <v>5</v>
      </c>
      <c r="L27" s="568">
        <f>'EntrySheetDD+SWOTotal+HO'!HE18</f>
        <v>5</v>
      </c>
      <c r="M27" s="506">
        <f t="shared" si="0"/>
        <v>60</v>
      </c>
      <c r="N27" s="506">
        <f t="shared" si="1"/>
        <v>100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15.5</v>
      </c>
      <c r="D28" s="518">
        <f>'EntrySheetDD+SWOTotal+HO'!HG18</f>
        <v>10.039999999999999</v>
      </c>
      <c r="E28" s="517">
        <f>'EntrySheetDD+SWOTotal+HO'!HH18</f>
        <v>4.25</v>
      </c>
      <c r="F28" s="517">
        <f>'EntrySheetDD+SWOTotal+HO'!HI18</f>
        <v>10.039999999999999</v>
      </c>
      <c r="G28" s="568">
        <v>100</v>
      </c>
      <c r="H28" s="568">
        <f>'EntrySheetDD+SWOTotal+HO'!HK18</f>
        <v>32</v>
      </c>
      <c r="I28" s="568">
        <f>'EntrySheetDD+SWOTotal+HO'!HL18</f>
        <v>98</v>
      </c>
      <c r="J28" s="568">
        <f>'EntrySheetDD+SWOTotal+HO'!HM18</f>
        <v>0</v>
      </c>
      <c r="K28" s="568">
        <f>'EntrySheetDD+SWOTotal+HO'!HN18</f>
        <v>98</v>
      </c>
      <c r="L28" s="568">
        <f>'EntrySheetDD+SWOTotal+HO'!HO18</f>
        <v>98</v>
      </c>
      <c r="M28" s="506">
        <f t="shared" si="0"/>
        <v>64.774193548387089</v>
      </c>
      <c r="N28" s="506">
        <f t="shared" si="1"/>
        <v>100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6</v>
      </c>
      <c r="D29" s="518">
        <f>'EntrySheetDD+SWOTotal+HO'!HQ18</f>
        <v>13.87</v>
      </c>
      <c r="E29" s="517">
        <f>'EntrySheetDD+SWOTotal+HO'!HR18</f>
        <v>7.26</v>
      </c>
      <c r="F29" s="517">
        <f>'EntrySheetDD+SWOTotal+HO'!HS18</f>
        <v>13.870000000000001</v>
      </c>
      <c r="G29" s="568">
        <v>50</v>
      </c>
      <c r="H29" s="568">
        <f>'EntrySheetDD+SWOTotal+HO'!HU18</f>
        <v>70</v>
      </c>
      <c r="I29" s="568">
        <f>'EntrySheetDD+SWOTotal+HO'!HV18</f>
        <v>139</v>
      </c>
      <c r="J29" s="568">
        <f>'EntrySheetDD+SWOTotal+HO'!HW18</f>
        <v>0</v>
      </c>
      <c r="K29" s="568">
        <f>'EntrySheetDD+SWOTotal+HO'!HX18</f>
        <v>139</v>
      </c>
      <c r="L29" s="568">
        <f>'EntrySheetDD+SWOTotal+HO'!HY18</f>
        <v>139</v>
      </c>
      <c r="M29" s="506">
        <f t="shared" si="0"/>
        <v>231.16666666666669</v>
      </c>
      <c r="N29" s="506">
        <f t="shared" si="1"/>
        <v>100.00000000000003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'EntrySheetDD+SWOTotal+HO'!IA18</f>
        <v>0</v>
      </c>
      <c r="E30" s="517">
        <f>'EntrySheetDD+SWOTotal+HO'!IB18</f>
        <v>0</v>
      </c>
      <c r="F30" s="517">
        <f>'EntrySheetDD+SWOTotal+HO'!IC18</f>
        <v>0</v>
      </c>
      <c r="G30" s="568">
        <v>0</v>
      </c>
      <c r="H30" s="568">
        <f>'EntrySheetDD+SWOTotal+HO'!IE18</f>
        <v>0</v>
      </c>
      <c r="I30" s="568">
        <f>'EntrySheetDD+SWOTotal+HO'!IF18</f>
        <v>0</v>
      </c>
      <c r="J30" s="568">
        <f>'EntrySheetDD+SWOTotal+HO'!IG18</f>
        <v>0</v>
      </c>
      <c r="K30" s="568">
        <f>'EntrySheetDD+SWOTotal+HO'!IH18</f>
        <v>0</v>
      </c>
      <c r="L30" s="568">
        <f>'EntrySheetDD+SWOTotal+HO'!II18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2</v>
      </c>
      <c r="D31" s="518">
        <f>'EntrySheetDD+SWOTotal+HO'!IK18</f>
        <v>2</v>
      </c>
      <c r="E31" s="517">
        <f>'EntrySheetDD+SWOTotal+HO'!IL18</f>
        <v>0</v>
      </c>
      <c r="F31" s="517">
        <f>'EntrySheetDD+SWOTotal+HO'!IM18</f>
        <v>2</v>
      </c>
      <c r="G31" s="568">
        <v>20.833333333333336</v>
      </c>
      <c r="H31" s="568">
        <f>'EntrySheetDD+SWOTotal+HO'!IO18</f>
        <v>0</v>
      </c>
      <c r="I31" s="568">
        <f>'EntrySheetDD+SWOTotal+HO'!IP18</f>
        <v>20</v>
      </c>
      <c r="J31" s="568">
        <f>'EntrySheetDD+SWOTotal+HO'!IQ18</f>
        <v>0</v>
      </c>
      <c r="K31" s="568">
        <f>'EntrySheetDD+SWOTotal+HO'!IR18</f>
        <v>20</v>
      </c>
      <c r="L31" s="568">
        <f>'EntrySheetDD+SWOTotal+HO'!IS18</f>
        <v>20</v>
      </c>
      <c r="M31" s="506">
        <f t="shared" si="0"/>
        <v>100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2</v>
      </c>
      <c r="D32" s="518">
        <f>'EntrySheetDD+SWOTotal+HO'!IU18</f>
        <v>0</v>
      </c>
      <c r="E32" s="517">
        <f>'EntrySheetDD+SWOTotal+HO'!IV18</f>
        <v>0</v>
      </c>
      <c r="F32" s="517">
        <f>'EntrySheetDD+SWOTotal+HO'!IW18</f>
        <v>0</v>
      </c>
      <c r="G32" s="568">
        <v>16.666666666666668</v>
      </c>
      <c r="H32" s="568">
        <f>'EntrySheetDD+SWOTotal+HO'!IY18</f>
        <v>0</v>
      </c>
      <c r="I32" s="568">
        <f>'EntrySheetDD+SWOTotal+HO'!IZ18</f>
        <v>0</v>
      </c>
      <c r="J32" s="568">
        <f>'EntrySheetDD+SWOTotal+HO'!JA18</f>
        <v>0</v>
      </c>
      <c r="K32" s="568">
        <f>'EntrySheetDD+SWOTotal+HO'!JB18</f>
        <v>0</v>
      </c>
      <c r="L32" s="568">
        <f>'EntrySheetDD+SWOTotal+HO'!JC18</f>
        <v>0</v>
      </c>
      <c r="M32" s="506">
        <f t="shared" si="0"/>
        <v>0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5</v>
      </c>
      <c r="D33" s="518">
        <f>'EntrySheetDD+SWOTotal+HO'!JE18</f>
        <v>9.4600000000000009</v>
      </c>
      <c r="E33" s="517">
        <f>'EntrySheetDD+SWOTotal+HO'!JF18</f>
        <v>4.46</v>
      </c>
      <c r="F33" s="517">
        <f>'EntrySheetDD+SWOTotal+HO'!JG18</f>
        <v>9.4600000000000009</v>
      </c>
      <c r="G33" s="568">
        <v>41.666666666666671</v>
      </c>
      <c r="H33" s="568">
        <f>'EntrySheetDD+SWOTotal+HO'!JI18</f>
        <v>41</v>
      </c>
      <c r="I33" s="568">
        <f>'EntrySheetDD+SWOTotal+HO'!JJ18</f>
        <v>91</v>
      </c>
      <c r="J33" s="568">
        <f>'EntrySheetDD+SWOTotal+HO'!JK18</f>
        <v>0</v>
      </c>
      <c r="K33" s="568">
        <f>'EntrySheetDD+SWOTotal+HO'!JL18</f>
        <v>91</v>
      </c>
      <c r="L33" s="568">
        <f>'EntrySheetDD+SWOTotal+HO'!JM18</f>
        <v>91</v>
      </c>
      <c r="M33" s="506">
        <f t="shared" si="0"/>
        <v>189.20000000000002</v>
      </c>
      <c r="N33" s="506">
        <f t="shared" si="1"/>
        <v>100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4</v>
      </c>
      <c r="D34" s="518">
        <f>'EntrySheetDD+SWOTotal+HO'!JO18</f>
        <v>2.5</v>
      </c>
      <c r="E34" s="517">
        <f>'EntrySheetDD+SWOTotal+HO'!JP18</f>
        <v>0.9</v>
      </c>
      <c r="F34" s="517">
        <f>'EntrySheetDD+SWOTotal+HO'!JQ18</f>
        <v>2.5</v>
      </c>
      <c r="G34" s="568">
        <v>33.333333333333336</v>
      </c>
      <c r="H34" s="568">
        <f>'EntrySheetDD+SWOTotal+HO'!JS18</f>
        <v>9</v>
      </c>
      <c r="I34" s="568">
        <f>'EntrySheetDD+SWOTotal+HO'!JT18</f>
        <v>25</v>
      </c>
      <c r="J34" s="568">
        <f>'EntrySheetDD+SWOTotal+HO'!JU18</f>
        <v>0</v>
      </c>
      <c r="K34" s="568">
        <f>'EntrySheetDD+SWOTotal+HO'!JV18</f>
        <v>25</v>
      </c>
      <c r="L34" s="568">
        <f>'EntrySheetDD+SWOTotal+HO'!JW18</f>
        <v>25</v>
      </c>
      <c r="M34" s="506">
        <f t="shared" si="0"/>
        <v>62.5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</v>
      </c>
      <c r="D35" s="518">
        <f>'EntrySheetDD+SWOTotal+HO'!JY18</f>
        <v>0</v>
      </c>
      <c r="E35" s="517">
        <f>'EntrySheetDD+SWOTotal+HO'!JZ18</f>
        <v>0</v>
      </c>
      <c r="F35" s="517">
        <f>'EntrySheetDD+SWOTotal+HO'!KA18</f>
        <v>0</v>
      </c>
      <c r="G35" s="568">
        <v>25</v>
      </c>
      <c r="H35" s="568">
        <f>'EntrySheetDD+SWOTotal+HO'!KC18</f>
        <v>0</v>
      </c>
      <c r="I35" s="568">
        <f>'EntrySheetDD+SWOTotal+HO'!KD18</f>
        <v>0</v>
      </c>
      <c r="J35" s="568">
        <f>'EntrySheetDD+SWOTotal+HO'!KE18</f>
        <v>0</v>
      </c>
      <c r="K35" s="568">
        <f>'EntrySheetDD+SWOTotal+HO'!KF18</f>
        <v>0</v>
      </c>
      <c r="L35" s="568">
        <f>'EntrySheetDD+SWOTotal+HO'!KG18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3</v>
      </c>
      <c r="D36" s="518">
        <f>'EntrySheetDD+SWOTotal+HO'!KI18</f>
        <v>5</v>
      </c>
      <c r="E36" s="517">
        <f>'EntrySheetDD+SWOTotal+HO'!KJ18</f>
        <v>0</v>
      </c>
      <c r="F36" s="517">
        <f>'EntrySheetDD+SWOTotal+HO'!KK18</f>
        <v>0</v>
      </c>
      <c r="G36" s="568">
        <v>25</v>
      </c>
      <c r="H36" s="568">
        <f>'EntrySheetDD+SWOTotal+HO'!KM18</f>
        <v>0</v>
      </c>
      <c r="I36" s="568">
        <f>'EntrySheetDD+SWOTotal+HO'!KN18</f>
        <v>0</v>
      </c>
      <c r="J36" s="568">
        <f>'EntrySheetDD+SWOTotal+HO'!KO18</f>
        <v>0</v>
      </c>
      <c r="K36" s="568">
        <f>'EntrySheetDD+SWOTotal+HO'!KP18</f>
        <v>138</v>
      </c>
      <c r="L36" s="568">
        <f>'EntrySheetDD+SWOTotal+HO'!KQ18</f>
        <v>138</v>
      </c>
      <c r="M36" s="506">
        <f t="shared" si="0"/>
        <v>0</v>
      </c>
      <c r="N36" s="506">
        <f t="shared" si="1"/>
        <v>0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2</v>
      </c>
      <c r="D37" s="518">
        <f>'EntrySheetDD+SWOTotal+HO'!KS18</f>
        <v>1.5</v>
      </c>
      <c r="E37" s="517">
        <f>'EntrySheetDD+SWOTotal+HO'!KT18</f>
        <v>0</v>
      </c>
      <c r="F37" s="517">
        <f>'EntrySheetDD+SWOTotal+HO'!KU18</f>
        <v>1.5</v>
      </c>
      <c r="G37" s="568">
        <v>16.666666666666668</v>
      </c>
      <c r="H37" s="568">
        <f>'EntrySheetDD+SWOTotal+HO'!KW18</f>
        <v>0</v>
      </c>
      <c r="I37" s="568">
        <f>'EntrySheetDD+SWOTotal+HO'!KX18</f>
        <v>15</v>
      </c>
      <c r="J37" s="568">
        <f>'EntrySheetDD+SWOTotal+HO'!KY18</f>
        <v>0</v>
      </c>
      <c r="K37" s="568">
        <f>'EntrySheetDD+SWOTotal+HO'!KZ18</f>
        <v>15</v>
      </c>
      <c r="L37" s="568">
        <f>'EntrySheetDD+SWOTotal+HO'!LA18</f>
        <v>15</v>
      </c>
      <c r="M37" s="506">
        <f t="shared" si="0"/>
        <v>75</v>
      </c>
      <c r="N37" s="506">
        <f t="shared" si="1"/>
        <v>100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2</v>
      </c>
      <c r="D38" s="518">
        <f>'EntrySheetDD+SWOTotal+HO'!LC18</f>
        <v>3.78</v>
      </c>
      <c r="E38" s="517">
        <f>'EntrySheetDD+SWOTotal+HO'!LD18</f>
        <v>72</v>
      </c>
      <c r="F38" s="517">
        <f>'EntrySheetDD+SWOTotal+HO'!LE18</f>
        <v>3.78</v>
      </c>
      <c r="G38" s="568">
        <v>16.666666666666668</v>
      </c>
      <c r="H38" s="568">
        <f>'EntrySheetDD+SWOTotal+HO'!LG18</f>
        <v>6</v>
      </c>
      <c r="I38" s="568">
        <f>'EntrySheetDD+SWOTotal+HO'!LH18</f>
        <v>36</v>
      </c>
      <c r="J38" s="568">
        <f>'EntrySheetDD+SWOTotal+HO'!LI18</f>
        <v>0</v>
      </c>
      <c r="K38" s="568">
        <f>'EntrySheetDD+SWOTotal+HO'!LJ18</f>
        <v>36</v>
      </c>
      <c r="L38" s="568">
        <f>'EntrySheetDD+SWOTotal+HO'!LK18</f>
        <v>32</v>
      </c>
      <c r="M38" s="506">
        <f t="shared" si="0"/>
        <v>189</v>
      </c>
      <c r="N38" s="506">
        <f t="shared" si="1"/>
        <v>100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0.5</v>
      </c>
      <c r="D39" s="518">
        <f>'EntrySheetDD+SWOTotal+HO'!LM18</f>
        <v>0.48</v>
      </c>
      <c r="E39" s="517">
        <f>'EntrySheetDD+SWOTotal+HO'!LN18</f>
        <v>0</v>
      </c>
      <c r="F39" s="517">
        <f>'EntrySheetDD+SWOTotal+HO'!LO18</f>
        <v>0.48</v>
      </c>
      <c r="G39" s="568">
        <v>4.166666666666667</v>
      </c>
      <c r="H39" s="568">
        <f>'EntrySheetDD+SWOTotal+HO'!LQ18</f>
        <v>0</v>
      </c>
      <c r="I39" s="568">
        <f>'EntrySheetDD+SWOTotal+HO'!LR18</f>
        <v>5</v>
      </c>
      <c r="J39" s="568">
        <f>'EntrySheetDD+SWOTotal+HO'!LS18</f>
        <v>0</v>
      </c>
      <c r="K39" s="568">
        <f>'EntrySheetDD+SWOTotal+HO'!LT18</f>
        <v>5</v>
      </c>
      <c r="L39" s="568">
        <f>'EntrySheetDD+SWOTotal+HO'!LU18</f>
        <v>5</v>
      </c>
      <c r="M39" s="509">
        <f t="shared" si="0"/>
        <v>96</v>
      </c>
      <c r="N39" s="509">
        <f t="shared" si="1"/>
        <v>100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405</v>
      </c>
      <c r="D40" s="510">
        <f t="shared" ref="D40:L40" si="2">SUM(D7:D39)</f>
        <v>469.19000000000005</v>
      </c>
      <c r="E40" s="510">
        <f t="shared" si="2"/>
        <v>220.83</v>
      </c>
      <c r="F40" s="510">
        <f t="shared" si="2"/>
        <v>462.72</v>
      </c>
      <c r="G40" s="569">
        <f t="shared" si="2"/>
        <v>3374.9999999999991</v>
      </c>
      <c r="H40" s="569">
        <f t="shared" si="2"/>
        <v>1176</v>
      </c>
      <c r="I40" s="569">
        <f t="shared" si="2"/>
        <v>4277</v>
      </c>
      <c r="J40" s="569">
        <f t="shared" si="2"/>
        <v>34</v>
      </c>
      <c r="K40" s="569">
        <f t="shared" si="2"/>
        <v>4428</v>
      </c>
      <c r="L40" s="569">
        <f t="shared" si="2"/>
        <v>4318</v>
      </c>
      <c r="M40" s="511">
        <f t="shared" si="0"/>
        <v>114.25185185185185</v>
      </c>
      <c r="N40" s="512">
        <f t="shared" si="1"/>
        <v>98.621027728638708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'EntrySheetDD+SWOTotal+HO'!MQ18</f>
        <v>0</v>
      </c>
      <c r="E41" s="513">
        <f>'EntrySheetDD+SWOTotal+HO'!MR18</f>
        <v>0</v>
      </c>
      <c r="F41" s="513">
        <f>'EntrySheetDD+SWOTotal+HO'!MS18</f>
        <v>0</v>
      </c>
      <c r="G41" s="570">
        <f>'EntrySheetDD+SWOTotal+HO'!MT18</f>
        <v>0</v>
      </c>
      <c r="H41" s="570">
        <f>'EntrySheetDD+SWOTotal+HO'!MU18</f>
        <v>0</v>
      </c>
      <c r="I41" s="570">
        <f>'EntrySheetDD+SWOTotal+HO'!MV18</f>
        <v>0</v>
      </c>
      <c r="J41" s="570">
        <f>'EntrySheetDD+SWOTotal+HO'!MW18</f>
        <v>0</v>
      </c>
      <c r="K41" s="570">
        <f>'EntrySheetDD+SWOTotal+HO'!MX18</f>
        <v>0</v>
      </c>
      <c r="L41" s="570">
        <f>'EntrySheetDD+SWOTotal+HO'!MY18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405</v>
      </c>
      <c r="D43" s="516">
        <f t="shared" si="3"/>
        <v>469.19000000000005</v>
      </c>
      <c r="E43" s="516">
        <f t="shared" si="3"/>
        <v>220.83</v>
      </c>
      <c r="F43" s="516">
        <f t="shared" si="3"/>
        <v>462.72</v>
      </c>
      <c r="G43" s="572">
        <f t="shared" si="3"/>
        <v>3374.9999999999991</v>
      </c>
      <c r="H43" s="572">
        <f t="shared" si="3"/>
        <v>1176</v>
      </c>
      <c r="I43" s="572">
        <f t="shared" si="3"/>
        <v>4277</v>
      </c>
      <c r="J43" s="572">
        <f t="shared" si="3"/>
        <v>34</v>
      </c>
      <c r="K43" s="572">
        <f t="shared" si="3"/>
        <v>4428</v>
      </c>
      <c r="L43" s="572">
        <f t="shared" si="3"/>
        <v>4318</v>
      </c>
      <c r="M43" s="511">
        <f t="shared" si="0"/>
        <v>114.25185185185185</v>
      </c>
      <c r="N43" s="512">
        <f t="shared" si="1"/>
        <v>98.621027728638708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A2" sqref="A2:N2"/>
      <selection pane="topRight" activeCell="A2" sqref="A2:N2"/>
      <selection pane="bottomLeft" activeCell="A2" sqref="A2:N2"/>
      <selection pane="bottomRight" sqref="A1:N1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380</v>
      </c>
      <c r="B3" s="2004"/>
      <c r="C3" s="2024" t="s">
        <v>478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2</v>
      </c>
      <c r="D7" s="518">
        <f>'EntrySheetDD+SWOTotal+HO'!E19</f>
        <v>0</v>
      </c>
      <c r="E7" s="518">
        <f>'EntrySheetDD+SWOTotal+HO'!F19</f>
        <v>0</v>
      </c>
      <c r="F7" s="518">
        <f>'EntrySheetDD+SWOTotal+HO'!G19</f>
        <v>0</v>
      </c>
      <c r="G7" s="568">
        <v>7.2727272727272725</v>
      </c>
      <c r="H7" s="568">
        <f>'EntrySheetDD+SWOTotal+HO'!I19</f>
        <v>0</v>
      </c>
      <c r="I7" s="568">
        <f>'EntrySheetDD+SWOTotal+HO'!J19</f>
        <v>0</v>
      </c>
      <c r="J7" s="568">
        <f>'EntrySheetDD+SWOTotal+HO'!K19</f>
        <v>0</v>
      </c>
      <c r="K7" s="568">
        <f>'EntrySheetDD+SWOTotal+HO'!L19</f>
        <v>0</v>
      </c>
      <c r="L7" s="568">
        <f>'EntrySheetDD+SWOTotal+HO'!M19</f>
        <v>0</v>
      </c>
      <c r="M7" s="514">
        <f>F7/C7*100</f>
        <v>0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0.55000000000000004</v>
      </c>
      <c r="D8" s="518">
        <f>'EntrySheetDD+SWOTotal+HO'!O19</f>
        <v>0</v>
      </c>
      <c r="E8" s="518">
        <f>'EntrySheetDD+SWOTotal+HO'!P19</f>
        <v>0</v>
      </c>
      <c r="F8" s="518">
        <f>'EntrySheetDD+SWOTotal+HO'!Q19</f>
        <v>0</v>
      </c>
      <c r="G8" s="568">
        <v>2</v>
      </c>
      <c r="H8" s="568">
        <f>'EntrySheetDD+SWOTotal+HO'!S19</f>
        <v>0</v>
      </c>
      <c r="I8" s="568">
        <f>'EntrySheetDD+SWOTotal+HO'!T19</f>
        <v>0</v>
      </c>
      <c r="J8" s="568">
        <f>'EntrySheetDD+SWOTotal+HO'!U19</f>
        <v>0</v>
      </c>
      <c r="K8" s="568">
        <f>'EntrySheetDD+SWOTotal+HO'!V19</f>
        <v>0</v>
      </c>
      <c r="L8" s="568">
        <f>'EntrySheetDD+SWOTotal+HO'!W19</f>
        <v>0</v>
      </c>
      <c r="M8" s="506">
        <f t="shared" ref="M8:M43" si="0">F8/C8*100</f>
        <v>0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1.1000000000000001</v>
      </c>
      <c r="D9" s="518">
        <f>'EntrySheetDD+SWOTotal+HO'!Y19</f>
        <v>0</v>
      </c>
      <c r="E9" s="518">
        <f>'EntrySheetDD+SWOTotal+HO'!Z19</f>
        <v>0</v>
      </c>
      <c r="F9" s="518">
        <f>'EntrySheetDD+SWOTotal+HO'!AA19</f>
        <v>0</v>
      </c>
      <c r="G9" s="568">
        <v>4</v>
      </c>
      <c r="H9" s="568">
        <f>'EntrySheetDD+SWOTotal+HO'!AC19</f>
        <v>0</v>
      </c>
      <c r="I9" s="568">
        <f>'EntrySheetDD+SWOTotal+HO'!AD19</f>
        <v>0</v>
      </c>
      <c r="J9" s="568">
        <f>'EntrySheetDD+SWOTotal+HO'!AE19</f>
        <v>0</v>
      </c>
      <c r="K9" s="568">
        <f>'EntrySheetDD+SWOTotal+HO'!AF19</f>
        <v>0</v>
      </c>
      <c r="L9" s="568">
        <f>'EntrySheetDD+SWOTotal+HO'!AG19</f>
        <v>0</v>
      </c>
      <c r="M9" s="506">
        <f t="shared" si="0"/>
        <v>0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1.1000000000000001</v>
      </c>
      <c r="D10" s="518">
        <f>'EntrySheetDD+SWOTotal+HO'!AI19</f>
        <v>9</v>
      </c>
      <c r="E10" s="518">
        <f>'EntrySheetDD+SWOTotal+HO'!AJ19</f>
        <v>0</v>
      </c>
      <c r="F10" s="518">
        <f>'EntrySheetDD+SWOTotal+HO'!AK19</f>
        <v>9</v>
      </c>
      <c r="G10" s="568">
        <v>4</v>
      </c>
      <c r="H10" s="568">
        <f>'EntrySheetDD+SWOTotal+HO'!AM19</f>
        <v>0</v>
      </c>
      <c r="I10" s="568">
        <f>'EntrySheetDD+SWOTotal+HO'!AN19</f>
        <v>36</v>
      </c>
      <c r="J10" s="568">
        <f>'EntrySheetDD+SWOTotal+HO'!AO19</f>
        <v>11</v>
      </c>
      <c r="K10" s="568">
        <f>'EntrySheetDD+SWOTotal+HO'!AP19</f>
        <v>36</v>
      </c>
      <c r="L10" s="568">
        <f>'EntrySheetDD+SWOTotal+HO'!AQ19</f>
        <v>36</v>
      </c>
      <c r="M10" s="506">
        <f t="shared" si="0"/>
        <v>818.18181818181813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0.25</v>
      </c>
      <c r="D11" s="518">
        <f>'EntrySheetDD+SWOTotal+HO'!AS19</f>
        <v>0</v>
      </c>
      <c r="E11" s="518">
        <f>'EntrySheetDD+SWOTotal+HO'!AT19</f>
        <v>0</v>
      </c>
      <c r="F11" s="518">
        <f>'EntrySheetDD+SWOTotal+HO'!AU19</f>
        <v>0</v>
      </c>
      <c r="G11" s="568">
        <v>0.90909090909090906</v>
      </c>
      <c r="H11" s="568">
        <f>'EntrySheetDD+SWOTotal+HO'!AW19</f>
        <v>0</v>
      </c>
      <c r="I11" s="568">
        <f>'EntrySheetDD+SWOTotal+HO'!AX19</f>
        <v>0</v>
      </c>
      <c r="J11" s="568">
        <f>'EntrySheetDD+SWOTotal+HO'!AY19</f>
        <v>0</v>
      </c>
      <c r="K11" s="568">
        <f>'EntrySheetDD+SWOTotal+HO'!AZ19</f>
        <v>0</v>
      </c>
      <c r="L11" s="568">
        <f>'EntrySheetDD+SWOTotal+HO'!BA19</f>
        <v>0</v>
      </c>
      <c r="M11" s="506">
        <f t="shared" si="0"/>
        <v>0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2.2000000000000002</v>
      </c>
      <c r="D12" s="518">
        <f>'EntrySheetDD+SWOTotal+HO'!BC19</f>
        <v>3.05</v>
      </c>
      <c r="E12" s="518">
        <f>'EntrySheetDD+SWOTotal+HO'!BD19</f>
        <v>0.6</v>
      </c>
      <c r="F12" s="518">
        <f>'EntrySheetDD+SWOTotal+HO'!BE19</f>
        <v>3.05</v>
      </c>
      <c r="G12" s="568">
        <v>8</v>
      </c>
      <c r="H12" s="568">
        <f>'EntrySheetDD+SWOTotal+HO'!BG19</f>
        <v>0</v>
      </c>
      <c r="I12" s="568">
        <f>'EntrySheetDD+SWOTotal+HO'!BH19</f>
        <v>9</v>
      </c>
      <c r="J12" s="568">
        <f>'EntrySheetDD+SWOTotal+HO'!BI19</f>
        <v>0</v>
      </c>
      <c r="K12" s="568">
        <f>'EntrySheetDD+SWOTotal+HO'!BJ19</f>
        <v>0</v>
      </c>
      <c r="L12" s="568">
        <f>'EntrySheetDD+SWOTotal+HO'!BK19</f>
        <v>0</v>
      </c>
      <c r="M12" s="506">
        <f t="shared" si="0"/>
        <v>138.63636363636363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0.55000000000000004</v>
      </c>
      <c r="D13" s="518">
        <f>'EntrySheetDD+SWOTotal+HO'!BM19</f>
        <v>0</v>
      </c>
      <c r="E13" s="518">
        <f>'EntrySheetDD+SWOTotal+HO'!BN19</f>
        <v>0</v>
      </c>
      <c r="F13" s="518">
        <f>'EntrySheetDD+SWOTotal+HO'!BO19</f>
        <v>0</v>
      </c>
      <c r="G13" s="568">
        <v>2</v>
      </c>
      <c r="H13" s="568">
        <f>'EntrySheetDD+SWOTotal+HO'!BQ19</f>
        <v>0</v>
      </c>
      <c r="I13" s="568">
        <f>'EntrySheetDD+SWOTotal+HO'!BR19</f>
        <v>0</v>
      </c>
      <c r="J13" s="568">
        <f>'EntrySheetDD+SWOTotal+HO'!BS19</f>
        <v>0</v>
      </c>
      <c r="K13" s="568">
        <f>'EntrySheetDD+SWOTotal+HO'!BT19</f>
        <v>0</v>
      </c>
      <c r="L13" s="568">
        <f>'EntrySheetDD+SWOTotal+HO'!BU19</f>
        <v>0</v>
      </c>
      <c r="M13" s="506">
        <f t="shared" si="0"/>
        <v>0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0.25</v>
      </c>
      <c r="D14" s="518">
        <f>'EntrySheetDD+SWOTotal+HO'!BW19</f>
        <v>0</v>
      </c>
      <c r="E14" s="518">
        <f>'EntrySheetDD+SWOTotal+HO'!BX19</f>
        <v>0</v>
      </c>
      <c r="F14" s="518">
        <f>'EntrySheetDD+SWOTotal+HO'!BY19</f>
        <v>0</v>
      </c>
      <c r="G14" s="568">
        <v>0.90909090909090906</v>
      </c>
      <c r="H14" s="568">
        <f>'EntrySheetDD+SWOTotal+HO'!CA19</f>
        <v>0</v>
      </c>
      <c r="I14" s="568">
        <f>'EntrySheetDD+SWOTotal+HO'!CB19</f>
        <v>0</v>
      </c>
      <c r="J14" s="568">
        <f>'EntrySheetDD+SWOTotal+HO'!CC19</f>
        <v>0</v>
      </c>
      <c r="K14" s="568">
        <f>'EntrySheetDD+SWOTotal+HO'!CD19</f>
        <v>0</v>
      </c>
      <c r="L14" s="568">
        <f>'EntrySheetDD+SWOTotal+HO'!CE19</f>
        <v>0</v>
      </c>
      <c r="M14" s="506">
        <f t="shared" si="0"/>
        <v>0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2</v>
      </c>
      <c r="D15" s="518">
        <f>'EntrySheetDD+SWOTotal+HO'!CG19</f>
        <v>2</v>
      </c>
      <c r="E15" s="518">
        <f>'EntrySheetDD+SWOTotal+HO'!CH19</f>
        <v>0</v>
      </c>
      <c r="F15" s="518">
        <f>'EntrySheetDD+SWOTotal+HO'!CI19</f>
        <v>1.9</v>
      </c>
      <c r="G15" s="568">
        <v>7.2727272727272725</v>
      </c>
      <c r="H15" s="568">
        <f>'EntrySheetDD+SWOTotal+HO'!CK19</f>
        <v>0</v>
      </c>
      <c r="I15" s="568">
        <f>'EntrySheetDD+SWOTotal+HO'!CL19</f>
        <v>7</v>
      </c>
      <c r="J15" s="568">
        <f>'EntrySheetDD+SWOTotal+HO'!CM19</f>
        <v>0</v>
      </c>
      <c r="K15" s="568">
        <f>'EntrySheetDD+SWOTotal+HO'!CN19</f>
        <v>7</v>
      </c>
      <c r="L15" s="568">
        <f>'EntrySheetDD+SWOTotal+HO'!CO19</f>
        <v>7</v>
      </c>
      <c r="M15" s="506">
        <f t="shared" si="0"/>
        <v>95</v>
      </c>
      <c r="N15" s="506">
        <f t="shared" si="1"/>
        <v>95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0.5</v>
      </c>
      <c r="D16" s="518">
        <f>'EntrySheetDD+SWOTotal+HO'!CQ19</f>
        <v>0</v>
      </c>
      <c r="E16" s="518">
        <f>'EntrySheetDD+SWOTotal+HO'!CR19</f>
        <v>0</v>
      </c>
      <c r="F16" s="518">
        <f>'EntrySheetDD+SWOTotal+HO'!CS19</f>
        <v>0</v>
      </c>
      <c r="G16" s="568">
        <v>1.8181818181818181</v>
      </c>
      <c r="H16" s="568">
        <f>'EntrySheetDD+SWOTotal+HO'!CU19</f>
        <v>0</v>
      </c>
      <c r="I16" s="568">
        <f>'EntrySheetDD+SWOTotal+HO'!CV19</f>
        <v>0</v>
      </c>
      <c r="J16" s="568">
        <f>'EntrySheetDD+SWOTotal+HO'!CW19</f>
        <v>0</v>
      </c>
      <c r="K16" s="568">
        <f>'EntrySheetDD+SWOTotal+HO'!CX19</f>
        <v>0</v>
      </c>
      <c r="L16" s="568">
        <f>'EntrySheetDD+SWOTotal+HO'!CY19</f>
        <v>0</v>
      </c>
      <c r="M16" s="506">
        <f t="shared" si="0"/>
        <v>0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0.25</v>
      </c>
      <c r="D17" s="518">
        <f>'EntrySheetDD+SWOTotal+HO'!DA19</f>
        <v>0</v>
      </c>
      <c r="E17" s="518">
        <f>'EntrySheetDD+SWOTotal+HO'!DB19</f>
        <v>0</v>
      </c>
      <c r="F17" s="518">
        <f>'EntrySheetDD+SWOTotal+HO'!DC19</f>
        <v>0</v>
      </c>
      <c r="G17" s="568">
        <v>0.90909090909090906</v>
      </c>
      <c r="H17" s="568">
        <f>'EntrySheetDD+SWOTotal+HO'!DE19</f>
        <v>0</v>
      </c>
      <c r="I17" s="568">
        <f>'EntrySheetDD+SWOTotal+HO'!DF19</f>
        <v>1</v>
      </c>
      <c r="J17" s="568">
        <f>'EntrySheetDD+SWOTotal+HO'!DG19</f>
        <v>0</v>
      </c>
      <c r="K17" s="568">
        <f>'EntrySheetDD+SWOTotal+HO'!DH19</f>
        <v>1</v>
      </c>
      <c r="L17" s="568">
        <f>'EntrySheetDD+SWOTotal+HO'!DI19</f>
        <v>1</v>
      </c>
      <c r="M17" s="506">
        <f t="shared" si="0"/>
        <v>0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0.25</v>
      </c>
      <c r="D18" s="518">
        <f>'EntrySheetDD+SWOTotal+HO'!DK19</f>
        <v>0</v>
      </c>
      <c r="E18" s="518">
        <f>'EntrySheetDD+SWOTotal+HO'!DL19</f>
        <v>0</v>
      </c>
      <c r="F18" s="518">
        <f>'EntrySheetDD+SWOTotal+HO'!DM19</f>
        <v>0</v>
      </c>
      <c r="G18" s="568">
        <v>0.90909090909090906</v>
      </c>
      <c r="H18" s="568">
        <f>'EntrySheetDD+SWOTotal+HO'!DO19</f>
        <v>0</v>
      </c>
      <c r="I18" s="568">
        <f>'EntrySheetDD+SWOTotal+HO'!DP19</f>
        <v>0</v>
      </c>
      <c r="J18" s="568">
        <f>'EntrySheetDD+SWOTotal+HO'!DQ19</f>
        <v>0</v>
      </c>
      <c r="K18" s="568">
        <f>'EntrySheetDD+SWOTotal+HO'!DR19</f>
        <v>0</v>
      </c>
      <c r="L18" s="568">
        <f>'EntrySheetDD+SWOTotal+HO'!DS19</f>
        <v>0</v>
      </c>
      <c r="M18" s="506">
        <f t="shared" si="0"/>
        <v>0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0.25</v>
      </c>
      <c r="D19" s="518">
        <f>'EntrySheetDD+SWOTotal+HO'!DU19</f>
        <v>0</v>
      </c>
      <c r="E19" s="518">
        <f>'EntrySheetDD+SWOTotal+HO'!DV19</f>
        <v>0</v>
      </c>
      <c r="F19" s="518">
        <f>'EntrySheetDD+SWOTotal+HO'!DW19</f>
        <v>0</v>
      </c>
      <c r="G19" s="568">
        <v>0.90909090909090906</v>
      </c>
      <c r="H19" s="568">
        <f>'EntrySheetDD+SWOTotal+HO'!DY19</f>
        <v>0</v>
      </c>
      <c r="I19" s="568">
        <f>'EntrySheetDD+SWOTotal+HO'!DZ19</f>
        <v>0</v>
      </c>
      <c r="J19" s="568">
        <f>'EntrySheetDD+SWOTotal+HO'!EA19</f>
        <v>0</v>
      </c>
      <c r="K19" s="568">
        <f>'EntrySheetDD+SWOTotal+HO'!EB19</f>
        <v>0</v>
      </c>
      <c r="L19" s="568">
        <f>'EntrySheetDD+SWOTotal+HO'!EC19</f>
        <v>0</v>
      </c>
      <c r="M19" s="506">
        <f t="shared" si="0"/>
        <v>0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1.5</v>
      </c>
      <c r="D20" s="518">
        <f>'EntrySheetDD+SWOTotal+HO'!EE19</f>
        <v>3.5</v>
      </c>
      <c r="E20" s="518">
        <f>'EntrySheetDD+SWOTotal+HO'!EF19</f>
        <v>1</v>
      </c>
      <c r="F20" s="518">
        <f>'EntrySheetDD+SWOTotal+HO'!EG19</f>
        <v>3.5</v>
      </c>
      <c r="G20" s="568">
        <v>5.454545454545455</v>
      </c>
      <c r="H20" s="568">
        <f>'EntrySheetDD+SWOTotal+HO'!EI19</f>
        <v>4</v>
      </c>
      <c r="I20" s="568">
        <f>'EntrySheetDD+SWOTotal+HO'!EJ19</f>
        <v>14</v>
      </c>
      <c r="J20" s="568">
        <f>'EntrySheetDD+SWOTotal+HO'!EK19</f>
        <v>0</v>
      </c>
      <c r="K20" s="568">
        <f>'EntrySheetDD+SWOTotal+HO'!EL19</f>
        <v>14</v>
      </c>
      <c r="L20" s="568">
        <f>'EntrySheetDD+SWOTotal+HO'!EM19</f>
        <v>14</v>
      </c>
      <c r="M20" s="506">
        <f t="shared" si="0"/>
        <v>233.33333333333334</v>
      </c>
      <c r="N20" s="506">
        <f t="shared" si="1"/>
        <v>100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0.25</v>
      </c>
      <c r="D21" s="518">
        <f>'EntrySheetDD+SWOTotal+HO'!EO19</f>
        <v>0</v>
      </c>
      <c r="E21" s="518">
        <f>'EntrySheetDD+SWOTotal+HO'!EP19</f>
        <v>0</v>
      </c>
      <c r="F21" s="518">
        <f>'EntrySheetDD+SWOTotal+HO'!EQ19</f>
        <v>0</v>
      </c>
      <c r="G21" s="568">
        <v>0.90909090909090906</v>
      </c>
      <c r="H21" s="568">
        <f>'EntrySheetDD+SWOTotal+HO'!ES19</f>
        <v>0</v>
      </c>
      <c r="I21" s="568">
        <f>'EntrySheetDD+SWOTotal+HO'!ET19</f>
        <v>0</v>
      </c>
      <c r="J21" s="568">
        <f>'EntrySheetDD+SWOTotal+HO'!EU19</f>
        <v>0</v>
      </c>
      <c r="K21" s="568">
        <f>'EntrySheetDD+SWOTotal+HO'!EV19</f>
        <v>0</v>
      </c>
      <c r="L21" s="568">
        <f>'EntrySheetDD+SWOTotal+HO'!EW19</f>
        <v>0</v>
      </c>
      <c r="M21" s="506">
        <f t="shared" si="0"/>
        <v>0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1.75</v>
      </c>
      <c r="D22" s="518">
        <f>'EntrySheetDD+SWOTotal+HO'!EY19</f>
        <v>2</v>
      </c>
      <c r="E22" s="518">
        <f>'EntrySheetDD+SWOTotal+HO'!EZ19</f>
        <v>1.25</v>
      </c>
      <c r="F22" s="518">
        <f>'EntrySheetDD+SWOTotal+HO'!FA19</f>
        <v>2</v>
      </c>
      <c r="G22" s="568">
        <v>6.3636363636363642</v>
      </c>
      <c r="H22" s="568">
        <f>'EntrySheetDD+SWOTotal+HO'!FC19</f>
        <v>5</v>
      </c>
      <c r="I22" s="568">
        <f>'EntrySheetDD+SWOTotal+HO'!FD19</f>
        <v>8</v>
      </c>
      <c r="J22" s="568">
        <f>'EntrySheetDD+SWOTotal+HO'!FE19</f>
        <v>0</v>
      </c>
      <c r="K22" s="568">
        <f>'EntrySheetDD+SWOTotal+HO'!FF19</f>
        <v>8</v>
      </c>
      <c r="L22" s="568">
        <f>'EntrySheetDD+SWOTotal+HO'!FG19</f>
        <v>8</v>
      </c>
      <c r="M22" s="506">
        <f t="shared" si="0"/>
        <v>114.28571428571428</v>
      </c>
      <c r="N22" s="506">
        <f t="shared" si="1"/>
        <v>100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1.1000000000000001</v>
      </c>
      <c r="D23" s="518">
        <f>'EntrySheetDD+SWOTotal+HO'!FI19</f>
        <v>0.4</v>
      </c>
      <c r="E23" s="518">
        <f>'EntrySheetDD+SWOTotal+HO'!FJ19</f>
        <v>0.12</v>
      </c>
      <c r="F23" s="518">
        <f>'EntrySheetDD+SWOTotal+HO'!FK19</f>
        <v>0.4</v>
      </c>
      <c r="G23" s="568">
        <v>4</v>
      </c>
      <c r="H23" s="568">
        <f>'EntrySheetDD+SWOTotal+HO'!FM19</f>
        <v>1</v>
      </c>
      <c r="I23" s="568">
        <f>'EntrySheetDD+SWOTotal+HO'!FN19</f>
        <v>3</v>
      </c>
      <c r="J23" s="568">
        <f>'EntrySheetDD+SWOTotal+HO'!FO19</f>
        <v>0</v>
      </c>
      <c r="K23" s="568">
        <f>'EntrySheetDD+SWOTotal+HO'!FP19</f>
        <v>3</v>
      </c>
      <c r="L23" s="568">
        <f>'EntrySheetDD+SWOTotal+HO'!FQ19</f>
        <v>3</v>
      </c>
      <c r="M23" s="506">
        <f t="shared" si="0"/>
        <v>36.363636363636367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0.25</v>
      </c>
      <c r="D24" s="518">
        <f>'EntrySheetDD+SWOTotal+HO'!FS19</f>
        <v>0</v>
      </c>
      <c r="E24" s="518">
        <f>'EntrySheetDD+SWOTotal+HO'!FT19</f>
        <v>0</v>
      </c>
      <c r="F24" s="518">
        <f>'EntrySheetDD+SWOTotal+HO'!FU19</f>
        <v>0</v>
      </c>
      <c r="G24" s="568">
        <v>0.90909090909090906</v>
      </c>
      <c r="H24" s="568">
        <f>'EntrySheetDD+SWOTotal+HO'!FW19</f>
        <v>0</v>
      </c>
      <c r="I24" s="568">
        <f>'EntrySheetDD+SWOTotal+HO'!FX19</f>
        <v>0</v>
      </c>
      <c r="J24" s="568">
        <f>'EntrySheetDD+SWOTotal+HO'!FY19</f>
        <v>0</v>
      </c>
      <c r="K24" s="568">
        <f>'EntrySheetDD+SWOTotal+HO'!FZ19</f>
        <v>0</v>
      </c>
      <c r="L24" s="568">
        <f>'EntrySheetDD+SWOTotal+HO'!GA19</f>
        <v>0</v>
      </c>
      <c r="M24" s="506">
        <f t="shared" si="0"/>
        <v>0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0.25</v>
      </c>
      <c r="D25" s="518">
        <f>'EntrySheetDD+SWOTotal+HO'!GC19</f>
        <v>0</v>
      </c>
      <c r="E25" s="518">
        <f>'EntrySheetDD+SWOTotal+HO'!GD19</f>
        <v>0</v>
      </c>
      <c r="F25" s="518">
        <f>'EntrySheetDD+SWOTotal+HO'!GE19</f>
        <v>0</v>
      </c>
      <c r="G25" s="568">
        <v>0.90909090909090906</v>
      </c>
      <c r="H25" s="568">
        <f>'EntrySheetDD+SWOTotal+HO'!GG19</f>
        <v>0</v>
      </c>
      <c r="I25" s="568">
        <f>'EntrySheetDD+SWOTotal+HO'!GH19</f>
        <v>0</v>
      </c>
      <c r="J25" s="568">
        <f>'EntrySheetDD+SWOTotal+HO'!GI19</f>
        <v>0</v>
      </c>
      <c r="K25" s="568">
        <f>'EntrySheetDD+SWOTotal+HO'!GJ19</f>
        <v>0</v>
      </c>
      <c r="L25" s="568">
        <f>'EntrySheetDD+SWOTotal+HO'!GK19</f>
        <v>0</v>
      </c>
      <c r="M25" s="506">
        <f t="shared" si="0"/>
        <v>0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0.25</v>
      </c>
      <c r="D26" s="518">
        <f>'EntrySheetDD+SWOTotal+HO'!GM19</f>
        <v>0</v>
      </c>
      <c r="E26" s="518">
        <f>'EntrySheetDD+SWOTotal+HO'!GN19</f>
        <v>0</v>
      </c>
      <c r="F26" s="518">
        <f>'EntrySheetDD+SWOTotal+HO'!GO19</f>
        <v>0</v>
      </c>
      <c r="G26" s="568">
        <v>0.90909090909090906</v>
      </c>
      <c r="H26" s="568">
        <f>'EntrySheetDD+SWOTotal+HO'!GQ19</f>
        <v>0</v>
      </c>
      <c r="I26" s="568">
        <f>'EntrySheetDD+SWOTotal+HO'!GR19</f>
        <v>0</v>
      </c>
      <c r="J26" s="568">
        <f>'EntrySheetDD+SWOTotal+HO'!GS19</f>
        <v>0</v>
      </c>
      <c r="K26" s="568">
        <f>'EntrySheetDD+SWOTotal+HO'!GT19</f>
        <v>0</v>
      </c>
      <c r="L26" s="568">
        <f>'EntrySheetDD+SWOTotal+HO'!GU19</f>
        <v>0</v>
      </c>
      <c r="M26" s="506">
        <f t="shared" si="0"/>
        <v>0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0.25</v>
      </c>
      <c r="D27" s="518">
        <f>'EntrySheetDD+SWOTotal+HO'!GW19</f>
        <v>0</v>
      </c>
      <c r="E27" s="518">
        <f>'EntrySheetDD+SWOTotal+HO'!GX19</f>
        <v>0</v>
      </c>
      <c r="F27" s="518">
        <f>'EntrySheetDD+SWOTotal+HO'!GY19</f>
        <v>0</v>
      </c>
      <c r="G27" s="568">
        <v>0.90909090909090906</v>
      </c>
      <c r="H27" s="568">
        <f>'EntrySheetDD+SWOTotal+HO'!HA19</f>
        <v>0</v>
      </c>
      <c r="I27" s="568">
        <f>'EntrySheetDD+SWOTotal+HO'!HB19</f>
        <v>0</v>
      </c>
      <c r="J27" s="568">
        <f>'EntrySheetDD+SWOTotal+HO'!HC19</f>
        <v>0</v>
      </c>
      <c r="K27" s="568">
        <f>'EntrySheetDD+SWOTotal+HO'!HD19</f>
        <v>0</v>
      </c>
      <c r="L27" s="568">
        <f>'EntrySheetDD+SWOTotal+HO'!HE19</f>
        <v>0</v>
      </c>
      <c r="M27" s="506">
        <f t="shared" si="0"/>
        <v>0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0.3</v>
      </c>
      <c r="D28" s="518">
        <f>'EntrySheetDD+SWOTotal+HO'!HG19</f>
        <v>0</v>
      </c>
      <c r="E28" s="518">
        <f>'EntrySheetDD+SWOTotal+HO'!HH19</f>
        <v>0</v>
      </c>
      <c r="F28" s="518">
        <f>'EntrySheetDD+SWOTotal+HO'!HI19</f>
        <v>0</v>
      </c>
      <c r="G28" s="568">
        <v>1.0909090909090908</v>
      </c>
      <c r="H28" s="568">
        <f>'EntrySheetDD+SWOTotal+HO'!HK19</f>
        <v>0</v>
      </c>
      <c r="I28" s="568">
        <f>'EntrySheetDD+SWOTotal+HO'!HL19</f>
        <v>0</v>
      </c>
      <c r="J28" s="568">
        <f>'EntrySheetDD+SWOTotal+HO'!HM19</f>
        <v>0</v>
      </c>
      <c r="K28" s="568">
        <f>'EntrySheetDD+SWOTotal+HO'!HN19</f>
        <v>0</v>
      </c>
      <c r="L28" s="568">
        <f>'EntrySheetDD+SWOTotal+HO'!HO19</f>
        <v>0</v>
      </c>
      <c r="M28" s="506">
        <f t="shared" si="0"/>
        <v>0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0.3</v>
      </c>
      <c r="D29" s="518">
        <f>'EntrySheetDD+SWOTotal+HO'!HQ19</f>
        <v>0</v>
      </c>
      <c r="E29" s="518">
        <f>'EntrySheetDD+SWOTotal+HO'!HR19</f>
        <v>0</v>
      </c>
      <c r="F29" s="518">
        <f>'EntrySheetDD+SWOTotal+HO'!HS19</f>
        <v>0</v>
      </c>
      <c r="G29" s="568">
        <v>1.0909090909090908</v>
      </c>
      <c r="H29" s="568">
        <f>'EntrySheetDD+SWOTotal+HO'!HU19</f>
        <v>0</v>
      </c>
      <c r="I29" s="568">
        <f>'EntrySheetDD+SWOTotal+HO'!HV19</f>
        <v>0</v>
      </c>
      <c r="J29" s="568">
        <f>'EntrySheetDD+SWOTotal+HO'!HW19</f>
        <v>0</v>
      </c>
      <c r="K29" s="568">
        <f>'EntrySheetDD+SWOTotal+HO'!HX19</f>
        <v>0</v>
      </c>
      <c r="L29" s="568">
        <f>'EntrySheetDD+SWOTotal+HO'!HY19</f>
        <v>0</v>
      </c>
      <c r="M29" s="506">
        <f t="shared" si="0"/>
        <v>0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'EntrySheetDD+SWOTotal+HO'!IA19</f>
        <v>0</v>
      </c>
      <c r="E30" s="518">
        <f>'EntrySheetDD+SWOTotal+HO'!IB19</f>
        <v>0</v>
      </c>
      <c r="F30" s="518">
        <f>'EntrySheetDD+SWOTotal+HO'!IC19</f>
        <v>0</v>
      </c>
      <c r="G30" s="568">
        <v>0</v>
      </c>
      <c r="H30" s="568">
        <f>'EntrySheetDD+SWOTotal+HO'!IE19</f>
        <v>0</v>
      </c>
      <c r="I30" s="568">
        <f>'EntrySheetDD+SWOTotal+HO'!IF19</f>
        <v>0</v>
      </c>
      <c r="J30" s="568">
        <f>'EntrySheetDD+SWOTotal+HO'!IG19</f>
        <v>0</v>
      </c>
      <c r="K30" s="568">
        <f>'EntrySheetDD+SWOTotal+HO'!IH19</f>
        <v>0</v>
      </c>
      <c r="L30" s="568">
        <f>'EntrySheetDD+SWOTotal+HO'!II19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0.25</v>
      </c>
      <c r="D31" s="518">
        <f>'EntrySheetDD+SWOTotal+HO'!IK19</f>
        <v>0</v>
      </c>
      <c r="E31" s="518">
        <f>'EntrySheetDD+SWOTotal+HO'!IL19</f>
        <v>0</v>
      </c>
      <c r="F31" s="518">
        <f>'EntrySheetDD+SWOTotal+HO'!IM19</f>
        <v>0</v>
      </c>
      <c r="G31" s="568">
        <v>0.90909090909090906</v>
      </c>
      <c r="H31" s="568">
        <f>'EntrySheetDD+SWOTotal+HO'!IO19</f>
        <v>0</v>
      </c>
      <c r="I31" s="568">
        <f>'EntrySheetDD+SWOTotal+HO'!IP19</f>
        <v>0</v>
      </c>
      <c r="J31" s="568">
        <f>'EntrySheetDD+SWOTotal+HO'!IQ19</f>
        <v>0</v>
      </c>
      <c r="K31" s="568">
        <f>'EntrySheetDD+SWOTotal+HO'!IR19</f>
        <v>0</v>
      </c>
      <c r="L31" s="568">
        <f>'EntrySheetDD+SWOTotal+HO'!IS19</f>
        <v>0</v>
      </c>
      <c r="M31" s="506">
        <f t="shared" si="0"/>
        <v>0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0.25</v>
      </c>
      <c r="D32" s="518">
        <f>'EntrySheetDD+SWOTotal+HO'!IU19</f>
        <v>0</v>
      </c>
      <c r="E32" s="518">
        <f>'EntrySheetDD+SWOTotal+HO'!IV19</f>
        <v>0</v>
      </c>
      <c r="F32" s="518">
        <f>'EntrySheetDD+SWOTotal+HO'!IW19</f>
        <v>0</v>
      </c>
      <c r="G32" s="568">
        <v>0.90909090909090906</v>
      </c>
      <c r="H32" s="568">
        <f>'EntrySheetDD+SWOTotal+HO'!IY19</f>
        <v>0</v>
      </c>
      <c r="I32" s="568">
        <f>'EntrySheetDD+SWOTotal+HO'!IZ19</f>
        <v>0</v>
      </c>
      <c r="J32" s="568">
        <f>'EntrySheetDD+SWOTotal+HO'!JA19</f>
        <v>0</v>
      </c>
      <c r="K32" s="568">
        <f>'EntrySheetDD+SWOTotal+HO'!JB19</f>
        <v>0</v>
      </c>
      <c r="L32" s="568">
        <f>'EntrySheetDD+SWOTotal+HO'!JC19</f>
        <v>0</v>
      </c>
      <c r="M32" s="506">
        <f t="shared" si="0"/>
        <v>0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0.55000000000000004</v>
      </c>
      <c r="D33" s="518">
        <f>'EntrySheetDD+SWOTotal+HO'!JE19</f>
        <v>0</v>
      </c>
      <c r="E33" s="518">
        <f>'EntrySheetDD+SWOTotal+HO'!JF19</f>
        <v>0</v>
      </c>
      <c r="F33" s="518">
        <f>'EntrySheetDD+SWOTotal+HO'!JG19</f>
        <v>0</v>
      </c>
      <c r="G33" s="568">
        <v>2</v>
      </c>
      <c r="H33" s="568">
        <f>'EntrySheetDD+SWOTotal+HO'!JI19</f>
        <v>0</v>
      </c>
      <c r="I33" s="568">
        <f>'EntrySheetDD+SWOTotal+HO'!JJ19</f>
        <v>0</v>
      </c>
      <c r="J33" s="568">
        <f>'EntrySheetDD+SWOTotal+HO'!JK19</f>
        <v>0</v>
      </c>
      <c r="K33" s="568">
        <f>'EntrySheetDD+SWOTotal+HO'!JL19</f>
        <v>0</v>
      </c>
      <c r="L33" s="568">
        <f>'EntrySheetDD+SWOTotal+HO'!JM19</f>
        <v>0</v>
      </c>
      <c r="M33" s="506">
        <f t="shared" si="0"/>
        <v>0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0.25</v>
      </c>
      <c r="D34" s="518">
        <f>'EntrySheetDD+SWOTotal+HO'!JO19</f>
        <v>0</v>
      </c>
      <c r="E34" s="518">
        <f>'EntrySheetDD+SWOTotal+HO'!JP19</f>
        <v>0</v>
      </c>
      <c r="F34" s="518">
        <f>'EntrySheetDD+SWOTotal+HO'!JQ19</f>
        <v>0</v>
      </c>
      <c r="G34" s="568">
        <v>0.90909090909090906</v>
      </c>
      <c r="H34" s="568">
        <f>'EntrySheetDD+SWOTotal+HO'!JS19</f>
        <v>0</v>
      </c>
      <c r="I34" s="568">
        <f>'EntrySheetDD+SWOTotal+HO'!JT19</f>
        <v>0</v>
      </c>
      <c r="J34" s="568">
        <f>'EntrySheetDD+SWOTotal+HO'!JU19</f>
        <v>0</v>
      </c>
      <c r="K34" s="568">
        <f>'EntrySheetDD+SWOTotal+HO'!JV19</f>
        <v>0</v>
      </c>
      <c r="L34" s="568">
        <f>'EntrySheetDD+SWOTotal+HO'!JW19</f>
        <v>0</v>
      </c>
      <c r="M34" s="506">
        <f t="shared" si="0"/>
        <v>0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0.25</v>
      </c>
      <c r="D35" s="518">
        <f>'EntrySheetDD+SWOTotal+HO'!JY19</f>
        <v>0</v>
      </c>
      <c r="E35" s="518">
        <f>'EntrySheetDD+SWOTotal+HO'!JZ19</f>
        <v>0</v>
      </c>
      <c r="F35" s="518">
        <f>'EntrySheetDD+SWOTotal+HO'!KA19</f>
        <v>0</v>
      </c>
      <c r="G35" s="568">
        <v>0.90909090909090906</v>
      </c>
      <c r="H35" s="568">
        <f>'EntrySheetDD+SWOTotal+HO'!KC19</f>
        <v>0</v>
      </c>
      <c r="I35" s="568">
        <f>'EntrySheetDD+SWOTotal+HO'!KD19</f>
        <v>0</v>
      </c>
      <c r="J35" s="568">
        <f>'EntrySheetDD+SWOTotal+HO'!KE19</f>
        <v>0</v>
      </c>
      <c r="K35" s="568">
        <f>'EntrySheetDD+SWOTotal+HO'!KF19</f>
        <v>0</v>
      </c>
      <c r="L35" s="568">
        <f>'EntrySheetDD+SWOTotal+HO'!KG19</f>
        <v>0</v>
      </c>
      <c r="M35" s="506">
        <f t="shared" si="0"/>
        <v>0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0.25</v>
      </c>
      <c r="D36" s="518">
        <f>'EntrySheetDD+SWOTotal+HO'!KI19</f>
        <v>0</v>
      </c>
      <c r="E36" s="518">
        <f>'EntrySheetDD+SWOTotal+HO'!KJ19</f>
        <v>0</v>
      </c>
      <c r="F36" s="518">
        <f>'EntrySheetDD+SWOTotal+HO'!KK19</f>
        <v>0</v>
      </c>
      <c r="G36" s="568">
        <v>0.90909090909090906</v>
      </c>
      <c r="H36" s="568">
        <f>'EntrySheetDD+SWOTotal+HO'!KM19</f>
        <v>0</v>
      </c>
      <c r="I36" s="568">
        <f>'EntrySheetDD+SWOTotal+HO'!KN19</f>
        <v>0</v>
      </c>
      <c r="J36" s="568">
        <f>'EntrySheetDD+SWOTotal+HO'!KO19</f>
        <v>0</v>
      </c>
      <c r="K36" s="568">
        <f>'EntrySheetDD+SWOTotal+HO'!KP19</f>
        <v>2</v>
      </c>
      <c r="L36" s="568">
        <f>'EntrySheetDD+SWOTotal+HO'!KQ19</f>
        <v>2</v>
      </c>
      <c r="M36" s="506">
        <f t="shared" si="0"/>
        <v>0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0.25</v>
      </c>
      <c r="D37" s="518">
        <f>'EntrySheetDD+SWOTotal+HO'!KS19</f>
        <v>0</v>
      </c>
      <c r="E37" s="518">
        <f>'EntrySheetDD+SWOTotal+HO'!KT19</f>
        <v>0</v>
      </c>
      <c r="F37" s="518">
        <f>'EntrySheetDD+SWOTotal+HO'!KU19</f>
        <v>0</v>
      </c>
      <c r="G37" s="568">
        <v>0.90909090909090906</v>
      </c>
      <c r="H37" s="568">
        <f>'EntrySheetDD+SWOTotal+HO'!KW19</f>
        <v>0</v>
      </c>
      <c r="I37" s="568">
        <f>'EntrySheetDD+SWOTotal+HO'!KX19</f>
        <v>0</v>
      </c>
      <c r="J37" s="568">
        <f>'EntrySheetDD+SWOTotal+HO'!KY19</f>
        <v>0</v>
      </c>
      <c r="K37" s="568">
        <f>'EntrySheetDD+SWOTotal+HO'!KZ19</f>
        <v>0</v>
      </c>
      <c r="L37" s="568">
        <f>'EntrySheetDD+SWOTotal+HO'!LA19</f>
        <v>0</v>
      </c>
      <c r="M37" s="506">
        <f t="shared" si="0"/>
        <v>0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0.25</v>
      </c>
      <c r="D38" s="518">
        <f>'EntrySheetDD+SWOTotal+HO'!LC19</f>
        <v>0</v>
      </c>
      <c r="E38" s="518">
        <f>'EntrySheetDD+SWOTotal+HO'!LD19</f>
        <v>0</v>
      </c>
      <c r="F38" s="518">
        <f>'EntrySheetDD+SWOTotal+HO'!LE19</f>
        <v>0</v>
      </c>
      <c r="G38" s="568">
        <v>0.90909090909090906</v>
      </c>
      <c r="H38" s="568">
        <f>'EntrySheetDD+SWOTotal+HO'!LG19</f>
        <v>0</v>
      </c>
      <c r="I38" s="568">
        <f>'EntrySheetDD+SWOTotal+HO'!LH19</f>
        <v>0</v>
      </c>
      <c r="J38" s="568">
        <f>'EntrySheetDD+SWOTotal+HO'!LI19</f>
        <v>0</v>
      </c>
      <c r="K38" s="568">
        <f>'EntrySheetDD+SWOTotal+HO'!LJ19</f>
        <v>0</v>
      </c>
      <c r="L38" s="568">
        <f>'EntrySheetDD+SWOTotal+HO'!LK19</f>
        <v>0</v>
      </c>
      <c r="M38" s="506">
        <f t="shared" si="0"/>
        <v>0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0.25</v>
      </c>
      <c r="D39" s="518">
        <f>'EntrySheetDD+SWOTotal+HO'!LM19</f>
        <v>0</v>
      </c>
      <c r="E39" s="518">
        <f>'EntrySheetDD+SWOTotal+HO'!LN19</f>
        <v>0</v>
      </c>
      <c r="F39" s="518">
        <f>'EntrySheetDD+SWOTotal+HO'!LO19</f>
        <v>0</v>
      </c>
      <c r="G39" s="568">
        <v>0.90909090909090906</v>
      </c>
      <c r="H39" s="568">
        <f>'EntrySheetDD+SWOTotal+HO'!LQ19</f>
        <v>0</v>
      </c>
      <c r="I39" s="568">
        <f>'EntrySheetDD+SWOTotal+HO'!LR19</f>
        <v>0</v>
      </c>
      <c r="J39" s="568">
        <f>'EntrySheetDD+SWOTotal+HO'!LS19</f>
        <v>0</v>
      </c>
      <c r="K39" s="568">
        <f>'EntrySheetDD+SWOTotal+HO'!LT19</f>
        <v>0</v>
      </c>
      <c r="L39" s="568">
        <f>'EntrySheetDD+SWOTotal+HO'!LU19</f>
        <v>0</v>
      </c>
      <c r="M39" s="509">
        <f t="shared" si="0"/>
        <v>0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20.000000000000004</v>
      </c>
      <c r="D40" s="510">
        <f t="shared" ref="D40:L40" si="2">SUM(D7:D39)</f>
        <v>19.95</v>
      </c>
      <c r="E40" s="510">
        <f t="shared" si="2"/>
        <v>2.97</v>
      </c>
      <c r="F40" s="510">
        <f t="shared" si="2"/>
        <v>19.850000000000001</v>
      </c>
      <c r="G40" s="569">
        <f t="shared" si="2"/>
        <v>72.727272727272705</v>
      </c>
      <c r="H40" s="569">
        <f t="shared" si="2"/>
        <v>10</v>
      </c>
      <c r="I40" s="569">
        <f t="shared" si="2"/>
        <v>78</v>
      </c>
      <c r="J40" s="569">
        <f t="shared" si="2"/>
        <v>11</v>
      </c>
      <c r="K40" s="569">
        <f t="shared" si="2"/>
        <v>71</v>
      </c>
      <c r="L40" s="569">
        <f t="shared" si="2"/>
        <v>71</v>
      </c>
      <c r="M40" s="511">
        <f t="shared" si="0"/>
        <v>99.25</v>
      </c>
      <c r="N40" s="512">
        <f t="shared" si="1"/>
        <v>99.498746867167938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'EntrySheetDD+SWOTotal+HO'!MQ19</f>
        <v>0</v>
      </c>
      <c r="E41" s="528">
        <f>'EntrySheetDD+SWOTotal+HO'!MR19</f>
        <v>0</v>
      </c>
      <c r="F41" s="528">
        <f>'EntrySheetDD+SWOTotal+HO'!MS19</f>
        <v>0</v>
      </c>
      <c r="G41" s="570">
        <f>'EntrySheetDD+SWOTotal+HO'!MT19</f>
        <v>0</v>
      </c>
      <c r="H41" s="570">
        <f>'EntrySheetDD+SWOTotal+HO'!MU19</f>
        <v>0</v>
      </c>
      <c r="I41" s="570">
        <f>'EntrySheetDD+SWOTotal+HO'!MV19</f>
        <v>0</v>
      </c>
      <c r="J41" s="570">
        <f>'EntrySheetDD+SWOTotal+HO'!MW19</f>
        <v>0</v>
      </c>
      <c r="K41" s="570">
        <f>'EntrySheetDD+SWOTotal+HO'!MX19</f>
        <v>0</v>
      </c>
      <c r="L41" s="570">
        <f>'EntrySheetDD+SWOTotal+HO'!MY19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20.000000000000004</v>
      </c>
      <c r="D43" s="516">
        <f t="shared" si="3"/>
        <v>19.95</v>
      </c>
      <c r="E43" s="516">
        <f t="shared" si="3"/>
        <v>2.97</v>
      </c>
      <c r="F43" s="516">
        <f t="shared" si="3"/>
        <v>19.850000000000001</v>
      </c>
      <c r="G43" s="572">
        <f t="shared" si="3"/>
        <v>72.727272727272705</v>
      </c>
      <c r="H43" s="572">
        <f t="shared" si="3"/>
        <v>10</v>
      </c>
      <c r="I43" s="572">
        <f t="shared" si="3"/>
        <v>78</v>
      </c>
      <c r="J43" s="572">
        <f t="shared" si="3"/>
        <v>11</v>
      </c>
      <c r="K43" s="572">
        <f t="shared" si="3"/>
        <v>71</v>
      </c>
      <c r="L43" s="572">
        <f t="shared" si="3"/>
        <v>71</v>
      </c>
      <c r="M43" s="511">
        <f t="shared" si="0"/>
        <v>99.25</v>
      </c>
      <c r="N43" s="512">
        <f t="shared" si="1"/>
        <v>99.498746867167938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9"/>
  <sheetViews>
    <sheetView view="pageBreakPreview" zoomScale="84" zoomScaleNormal="57" zoomScaleSheetLayoutView="84" workbookViewId="0">
      <pane ySplit="11" topLeftCell="A12" activePane="bottomLeft" state="frozen"/>
      <selection pane="bottomLeft" activeCell="H13" sqref="H13"/>
    </sheetView>
  </sheetViews>
  <sheetFormatPr defaultColWidth="9.28515625" defaultRowHeight="15" x14ac:dyDescent="0.25"/>
  <cols>
    <col min="1" max="1" width="6.42578125" style="6" customWidth="1"/>
    <col min="2" max="2" width="13.5703125" style="6" customWidth="1"/>
    <col min="3" max="3" width="36.5703125" style="6" customWidth="1"/>
    <col min="4" max="4" width="3.42578125" style="6" customWidth="1"/>
    <col min="5" max="5" width="2.28515625" style="6" customWidth="1"/>
    <col min="6" max="6" width="4" style="6" customWidth="1"/>
    <col min="7" max="7" width="12.42578125" style="232" customWidth="1"/>
    <col min="8" max="11" width="11.28515625" style="6" customWidth="1"/>
    <col min="12" max="12" width="13.140625" style="6" customWidth="1"/>
    <col min="13" max="13" width="11.28515625" style="6" customWidth="1"/>
    <col min="14" max="14" width="12.140625" style="6" customWidth="1"/>
    <col min="15" max="15" width="8.140625" style="6" customWidth="1"/>
    <col min="16" max="16" width="6.5703125" style="6" customWidth="1"/>
    <col min="17" max="17" width="7.28515625" style="6" customWidth="1"/>
    <col min="18" max="18" width="7.7109375" style="6" customWidth="1"/>
    <col min="19" max="19" width="14.5703125" style="6" bestFit="1" customWidth="1"/>
    <col min="20" max="20" width="11.5703125" style="6" bestFit="1" customWidth="1"/>
    <col min="21" max="22" width="14.5703125" style="6" bestFit="1" customWidth="1"/>
    <col min="23" max="23" width="13.140625" style="6" bestFit="1" customWidth="1"/>
    <col min="24" max="24" width="14.5703125" style="6" bestFit="1" customWidth="1"/>
    <col min="25" max="25" width="13.140625" style="6" bestFit="1" customWidth="1"/>
    <col min="26" max="26" width="14.5703125" style="6" bestFit="1" customWidth="1"/>
    <col min="27" max="236" width="9.28515625" style="6"/>
    <col min="237" max="237" width="4.42578125" style="6" customWidth="1"/>
    <col min="238" max="238" width="14.7109375" style="6" customWidth="1"/>
    <col min="239" max="239" width="53.28515625" style="6" customWidth="1"/>
    <col min="240" max="240" width="14.28515625" style="6" customWidth="1"/>
    <col min="241" max="241" width="15.7109375" style="6" customWidth="1"/>
    <col min="242" max="242" width="13.5703125" style="6" customWidth="1"/>
    <col min="243" max="243" width="11.85546875" style="6" customWidth="1"/>
    <col min="244" max="244" width="16.140625" style="6" customWidth="1"/>
    <col min="245" max="245" width="11.5703125" style="6" bestFit="1" customWidth="1"/>
    <col min="246" max="492" width="9.28515625" style="6"/>
    <col min="493" max="493" width="4.42578125" style="6" customWidth="1"/>
    <col min="494" max="494" width="14.7109375" style="6" customWidth="1"/>
    <col min="495" max="495" width="53.28515625" style="6" customWidth="1"/>
    <col min="496" max="496" width="14.28515625" style="6" customWidth="1"/>
    <col min="497" max="497" width="15.7109375" style="6" customWidth="1"/>
    <col min="498" max="498" width="13.5703125" style="6" customWidth="1"/>
    <col min="499" max="499" width="11.85546875" style="6" customWidth="1"/>
    <col min="500" max="500" width="16.140625" style="6" customWidth="1"/>
    <col min="501" max="501" width="11.5703125" style="6" bestFit="1" customWidth="1"/>
    <col min="502" max="748" width="9.28515625" style="6"/>
    <col min="749" max="749" width="4.42578125" style="6" customWidth="1"/>
    <col min="750" max="750" width="14.7109375" style="6" customWidth="1"/>
    <col min="751" max="751" width="53.28515625" style="6" customWidth="1"/>
    <col min="752" max="752" width="14.28515625" style="6" customWidth="1"/>
    <col min="753" max="753" width="15.7109375" style="6" customWidth="1"/>
    <col min="754" max="754" width="13.5703125" style="6" customWidth="1"/>
    <col min="755" max="755" width="11.85546875" style="6" customWidth="1"/>
    <col min="756" max="756" width="16.140625" style="6" customWidth="1"/>
    <col min="757" max="757" width="11.5703125" style="6" bestFit="1" customWidth="1"/>
    <col min="758" max="1004" width="9.28515625" style="6"/>
    <col min="1005" max="1005" width="4.42578125" style="6" customWidth="1"/>
    <col min="1006" max="1006" width="14.7109375" style="6" customWidth="1"/>
    <col min="1007" max="1007" width="53.28515625" style="6" customWidth="1"/>
    <col min="1008" max="1008" width="14.28515625" style="6" customWidth="1"/>
    <col min="1009" max="1009" width="15.7109375" style="6" customWidth="1"/>
    <col min="1010" max="1010" width="13.5703125" style="6" customWidth="1"/>
    <col min="1011" max="1011" width="11.85546875" style="6" customWidth="1"/>
    <col min="1012" max="1012" width="16.140625" style="6" customWidth="1"/>
    <col min="1013" max="1013" width="11.5703125" style="6" bestFit="1" customWidth="1"/>
    <col min="1014" max="1260" width="9.28515625" style="6"/>
    <col min="1261" max="1261" width="4.42578125" style="6" customWidth="1"/>
    <col min="1262" max="1262" width="14.7109375" style="6" customWidth="1"/>
    <col min="1263" max="1263" width="53.28515625" style="6" customWidth="1"/>
    <col min="1264" max="1264" width="14.28515625" style="6" customWidth="1"/>
    <col min="1265" max="1265" width="15.7109375" style="6" customWidth="1"/>
    <col min="1266" max="1266" width="13.5703125" style="6" customWidth="1"/>
    <col min="1267" max="1267" width="11.85546875" style="6" customWidth="1"/>
    <col min="1268" max="1268" width="16.140625" style="6" customWidth="1"/>
    <col min="1269" max="1269" width="11.5703125" style="6" bestFit="1" customWidth="1"/>
    <col min="1270" max="1516" width="9.28515625" style="6"/>
    <col min="1517" max="1517" width="4.42578125" style="6" customWidth="1"/>
    <col min="1518" max="1518" width="14.7109375" style="6" customWidth="1"/>
    <col min="1519" max="1519" width="53.28515625" style="6" customWidth="1"/>
    <col min="1520" max="1520" width="14.28515625" style="6" customWidth="1"/>
    <col min="1521" max="1521" width="15.7109375" style="6" customWidth="1"/>
    <col min="1522" max="1522" width="13.5703125" style="6" customWidth="1"/>
    <col min="1523" max="1523" width="11.85546875" style="6" customWidth="1"/>
    <col min="1524" max="1524" width="16.140625" style="6" customWidth="1"/>
    <col min="1525" max="1525" width="11.5703125" style="6" bestFit="1" customWidth="1"/>
    <col min="1526" max="1772" width="9.28515625" style="6"/>
    <col min="1773" max="1773" width="4.42578125" style="6" customWidth="1"/>
    <col min="1774" max="1774" width="14.7109375" style="6" customWidth="1"/>
    <col min="1775" max="1775" width="53.28515625" style="6" customWidth="1"/>
    <col min="1776" max="1776" width="14.28515625" style="6" customWidth="1"/>
    <col min="1777" max="1777" width="15.7109375" style="6" customWidth="1"/>
    <col min="1778" max="1778" width="13.5703125" style="6" customWidth="1"/>
    <col min="1779" max="1779" width="11.85546875" style="6" customWidth="1"/>
    <col min="1780" max="1780" width="16.140625" style="6" customWidth="1"/>
    <col min="1781" max="1781" width="11.5703125" style="6" bestFit="1" customWidth="1"/>
    <col min="1782" max="2028" width="9.28515625" style="6"/>
    <col min="2029" max="2029" width="4.42578125" style="6" customWidth="1"/>
    <col min="2030" max="2030" width="14.7109375" style="6" customWidth="1"/>
    <col min="2031" max="2031" width="53.28515625" style="6" customWidth="1"/>
    <col min="2032" max="2032" width="14.28515625" style="6" customWidth="1"/>
    <col min="2033" max="2033" width="15.7109375" style="6" customWidth="1"/>
    <col min="2034" max="2034" width="13.5703125" style="6" customWidth="1"/>
    <col min="2035" max="2035" width="11.85546875" style="6" customWidth="1"/>
    <col min="2036" max="2036" width="16.140625" style="6" customWidth="1"/>
    <col min="2037" max="2037" width="11.5703125" style="6" bestFit="1" customWidth="1"/>
    <col min="2038" max="2284" width="9.28515625" style="6"/>
    <col min="2285" max="2285" width="4.42578125" style="6" customWidth="1"/>
    <col min="2286" max="2286" width="14.7109375" style="6" customWidth="1"/>
    <col min="2287" max="2287" width="53.28515625" style="6" customWidth="1"/>
    <col min="2288" max="2288" width="14.28515625" style="6" customWidth="1"/>
    <col min="2289" max="2289" width="15.7109375" style="6" customWidth="1"/>
    <col min="2290" max="2290" width="13.5703125" style="6" customWidth="1"/>
    <col min="2291" max="2291" width="11.85546875" style="6" customWidth="1"/>
    <col min="2292" max="2292" width="16.140625" style="6" customWidth="1"/>
    <col min="2293" max="2293" width="11.5703125" style="6" bestFit="1" customWidth="1"/>
    <col min="2294" max="2540" width="9.28515625" style="6"/>
    <col min="2541" max="2541" width="4.42578125" style="6" customWidth="1"/>
    <col min="2542" max="2542" width="14.7109375" style="6" customWidth="1"/>
    <col min="2543" max="2543" width="53.28515625" style="6" customWidth="1"/>
    <col min="2544" max="2544" width="14.28515625" style="6" customWidth="1"/>
    <col min="2545" max="2545" width="15.7109375" style="6" customWidth="1"/>
    <col min="2546" max="2546" width="13.5703125" style="6" customWidth="1"/>
    <col min="2547" max="2547" width="11.85546875" style="6" customWidth="1"/>
    <col min="2548" max="2548" width="16.140625" style="6" customWidth="1"/>
    <col min="2549" max="2549" width="11.5703125" style="6" bestFit="1" customWidth="1"/>
    <col min="2550" max="2796" width="9.28515625" style="6"/>
    <col min="2797" max="2797" width="4.42578125" style="6" customWidth="1"/>
    <col min="2798" max="2798" width="14.7109375" style="6" customWidth="1"/>
    <col min="2799" max="2799" width="53.28515625" style="6" customWidth="1"/>
    <col min="2800" max="2800" width="14.28515625" style="6" customWidth="1"/>
    <col min="2801" max="2801" width="15.7109375" style="6" customWidth="1"/>
    <col min="2802" max="2802" width="13.5703125" style="6" customWidth="1"/>
    <col min="2803" max="2803" width="11.85546875" style="6" customWidth="1"/>
    <col min="2804" max="2804" width="16.140625" style="6" customWidth="1"/>
    <col min="2805" max="2805" width="11.5703125" style="6" bestFit="1" customWidth="1"/>
    <col min="2806" max="3052" width="9.28515625" style="6"/>
    <col min="3053" max="3053" width="4.42578125" style="6" customWidth="1"/>
    <col min="3054" max="3054" width="14.7109375" style="6" customWidth="1"/>
    <col min="3055" max="3055" width="53.28515625" style="6" customWidth="1"/>
    <col min="3056" max="3056" width="14.28515625" style="6" customWidth="1"/>
    <col min="3057" max="3057" width="15.7109375" style="6" customWidth="1"/>
    <col min="3058" max="3058" width="13.5703125" style="6" customWidth="1"/>
    <col min="3059" max="3059" width="11.85546875" style="6" customWidth="1"/>
    <col min="3060" max="3060" width="16.140625" style="6" customWidth="1"/>
    <col min="3061" max="3061" width="11.5703125" style="6" bestFit="1" customWidth="1"/>
    <col min="3062" max="3308" width="9.28515625" style="6"/>
    <col min="3309" max="3309" width="4.42578125" style="6" customWidth="1"/>
    <col min="3310" max="3310" width="14.7109375" style="6" customWidth="1"/>
    <col min="3311" max="3311" width="53.28515625" style="6" customWidth="1"/>
    <col min="3312" max="3312" width="14.28515625" style="6" customWidth="1"/>
    <col min="3313" max="3313" width="15.7109375" style="6" customWidth="1"/>
    <col min="3314" max="3314" width="13.5703125" style="6" customWidth="1"/>
    <col min="3315" max="3315" width="11.85546875" style="6" customWidth="1"/>
    <col min="3316" max="3316" width="16.140625" style="6" customWidth="1"/>
    <col min="3317" max="3317" width="11.5703125" style="6" bestFit="1" customWidth="1"/>
    <col min="3318" max="3564" width="9.28515625" style="6"/>
    <col min="3565" max="3565" width="4.42578125" style="6" customWidth="1"/>
    <col min="3566" max="3566" width="14.7109375" style="6" customWidth="1"/>
    <col min="3567" max="3567" width="53.28515625" style="6" customWidth="1"/>
    <col min="3568" max="3568" width="14.28515625" style="6" customWidth="1"/>
    <col min="3569" max="3569" width="15.7109375" style="6" customWidth="1"/>
    <col min="3570" max="3570" width="13.5703125" style="6" customWidth="1"/>
    <col min="3571" max="3571" width="11.85546875" style="6" customWidth="1"/>
    <col min="3572" max="3572" width="16.140625" style="6" customWidth="1"/>
    <col min="3573" max="3573" width="11.5703125" style="6" bestFit="1" customWidth="1"/>
    <col min="3574" max="3820" width="9.28515625" style="6"/>
    <col min="3821" max="3821" width="4.42578125" style="6" customWidth="1"/>
    <col min="3822" max="3822" width="14.7109375" style="6" customWidth="1"/>
    <col min="3823" max="3823" width="53.28515625" style="6" customWidth="1"/>
    <col min="3824" max="3824" width="14.28515625" style="6" customWidth="1"/>
    <col min="3825" max="3825" width="15.7109375" style="6" customWidth="1"/>
    <col min="3826" max="3826" width="13.5703125" style="6" customWidth="1"/>
    <col min="3827" max="3827" width="11.85546875" style="6" customWidth="1"/>
    <col min="3828" max="3828" width="16.140625" style="6" customWidth="1"/>
    <col min="3829" max="3829" width="11.5703125" style="6" bestFit="1" customWidth="1"/>
    <col min="3830" max="4076" width="9.28515625" style="6"/>
    <col min="4077" max="4077" width="4.42578125" style="6" customWidth="1"/>
    <col min="4078" max="4078" width="14.7109375" style="6" customWidth="1"/>
    <col min="4079" max="4079" width="53.28515625" style="6" customWidth="1"/>
    <col min="4080" max="4080" width="14.28515625" style="6" customWidth="1"/>
    <col min="4081" max="4081" width="15.7109375" style="6" customWidth="1"/>
    <col min="4082" max="4082" width="13.5703125" style="6" customWidth="1"/>
    <col min="4083" max="4083" width="11.85546875" style="6" customWidth="1"/>
    <col min="4084" max="4084" width="16.140625" style="6" customWidth="1"/>
    <col min="4085" max="4085" width="11.5703125" style="6" bestFit="1" customWidth="1"/>
    <col min="4086" max="4332" width="9.28515625" style="6"/>
    <col min="4333" max="4333" width="4.42578125" style="6" customWidth="1"/>
    <col min="4334" max="4334" width="14.7109375" style="6" customWidth="1"/>
    <col min="4335" max="4335" width="53.28515625" style="6" customWidth="1"/>
    <col min="4336" max="4336" width="14.28515625" style="6" customWidth="1"/>
    <col min="4337" max="4337" width="15.7109375" style="6" customWidth="1"/>
    <col min="4338" max="4338" width="13.5703125" style="6" customWidth="1"/>
    <col min="4339" max="4339" width="11.85546875" style="6" customWidth="1"/>
    <col min="4340" max="4340" width="16.140625" style="6" customWidth="1"/>
    <col min="4341" max="4341" width="11.5703125" style="6" bestFit="1" customWidth="1"/>
    <col min="4342" max="4588" width="9.28515625" style="6"/>
    <col min="4589" max="4589" width="4.42578125" style="6" customWidth="1"/>
    <col min="4590" max="4590" width="14.7109375" style="6" customWidth="1"/>
    <col min="4591" max="4591" width="53.28515625" style="6" customWidth="1"/>
    <col min="4592" max="4592" width="14.28515625" style="6" customWidth="1"/>
    <col min="4593" max="4593" width="15.7109375" style="6" customWidth="1"/>
    <col min="4594" max="4594" width="13.5703125" style="6" customWidth="1"/>
    <col min="4595" max="4595" width="11.85546875" style="6" customWidth="1"/>
    <col min="4596" max="4596" width="16.140625" style="6" customWidth="1"/>
    <col min="4597" max="4597" width="11.5703125" style="6" bestFit="1" customWidth="1"/>
    <col min="4598" max="4844" width="9.28515625" style="6"/>
    <col min="4845" max="4845" width="4.42578125" style="6" customWidth="1"/>
    <col min="4846" max="4846" width="14.7109375" style="6" customWidth="1"/>
    <col min="4847" max="4847" width="53.28515625" style="6" customWidth="1"/>
    <col min="4848" max="4848" width="14.28515625" style="6" customWidth="1"/>
    <col min="4849" max="4849" width="15.7109375" style="6" customWidth="1"/>
    <col min="4850" max="4850" width="13.5703125" style="6" customWidth="1"/>
    <col min="4851" max="4851" width="11.85546875" style="6" customWidth="1"/>
    <col min="4852" max="4852" width="16.140625" style="6" customWidth="1"/>
    <col min="4853" max="4853" width="11.5703125" style="6" bestFit="1" customWidth="1"/>
    <col min="4854" max="5100" width="9.28515625" style="6"/>
    <col min="5101" max="5101" width="4.42578125" style="6" customWidth="1"/>
    <col min="5102" max="5102" width="14.7109375" style="6" customWidth="1"/>
    <col min="5103" max="5103" width="53.28515625" style="6" customWidth="1"/>
    <col min="5104" max="5104" width="14.28515625" style="6" customWidth="1"/>
    <col min="5105" max="5105" width="15.7109375" style="6" customWidth="1"/>
    <col min="5106" max="5106" width="13.5703125" style="6" customWidth="1"/>
    <col min="5107" max="5107" width="11.85546875" style="6" customWidth="1"/>
    <col min="5108" max="5108" width="16.140625" style="6" customWidth="1"/>
    <col min="5109" max="5109" width="11.5703125" style="6" bestFit="1" customWidth="1"/>
    <col min="5110" max="5356" width="9.28515625" style="6"/>
    <col min="5357" max="5357" width="4.42578125" style="6" customWidth="1"/>
    <col min="5358" max="5358" width="14.7109375" style="6" customWidth="1"/>
    <col min="5359" max="5359" width="53.28515625" style="6" customWidth="1"/>
    <col min="5360" max="5360" width="14.28515625" style="6" customWidth="1"/>
    <col min="5361" max="5361" width="15.7109375" style="6" customWidth="1"/>
    <col min="5362" max="5362" width="13.5703125" style="6" customWidth="1"/>
    <col min="5363" max="5363" width="11.85546875" style="6" customWidth="1"/>
    <col min="5364" max="5364" width="16.140625" style="6" customWidth="1"/>
    <col min="5365" max="5365" width="11.5703125" style="6" bestFit="1" customWidth="1"/>
    <col min="5366" max="5612" width="9.28515625" style="6"/>
    <col min="5613" max="5613" width="4.42578125" style="6" customWidth="1"/>
    <col min="5614" max="5614" width="14.7109375" style="6" customWidth="1"/>
    <col min="5615" max="5615" width="53.28515625" style="6" customWidth="1"/>
    <col min="5616" max="5616" width="14.28515625" style="6" customWidth="1"/>
    <col min="5617" max="5617" width="15.7109375" style="6" customWidth="1"/>
    <col min="5618" max="5618" width="13.5703125" style="6" customWidth="1"/>
    <col min="5619" max="5619" width="11.85546875" style="6" customWidth="1"/>
    <col min="5620" max="5620" width="16.140625" style="6" customWidth="1"/>
    <col min="5621" max="5621" width="11.5703125" style="6" bestFit="1" customWidth="1"/>
    <col min="5622" max="5868" width="9.28515625" style="6"/>
    <col min="5869" max="5869" width="4.42578125" style="6" customWidth="1"/>
    <col min="5870" max="5870" width="14.7109375" style="6" customWidth="1"/>
    <col min="5871" max="5871" width="53.28515625" style="6" customWidth="1"/>
    <col min="5872" max="5872" width="14.28515625" style="6" customWidth="1"/>
    <col min="5873" max="5873" width="15.7109375" style="6" customWidth="1"/>
    <col min="5874" max="5874" width="13.5703125" style="6" customWidth="1"/>
    <col min="5875" max="5875" width="11.85546875" style="6" customWidth="1"/>
    <col min="5876" max="5876" width="16.140625" style="6" customWidth="1"/>
    <col min="5877" max="5877" width="11.5703125" style="6" bestFit="1" customWidth="1"/>
    <col min="5878" max="6124" width="9.28515625" style="6"/>
    <col min="6125" max="6125" width="4.42578125" style="6" customWidth="1"/>
    <col min="6126" max="6126" width="14.7109375" style="6" customWidth="1"/>
    <col min="6127" max="6127" width="53.28515625" style="6" customWidth="1"/>
    <col min="6128" max="6128" width="14.28515625" style="6" customWidth="1"/>
    <col min="6129" max="6129" width="15.7109375" style="6" customWidth="1"/>
    <col min="6130" max="6130" width="13.5703125" style="6" customWidth="1"/>
    <col min="6131" max="6131" width="11.85546875" style="6" customWidth="1"/>
    <col min="6132" max="6132" width="16.140625" style="6" customWidth="1"/>
    <col min="6133" max="6133" width="11.5703125" style="6" bestFit="1" customWidth="1"/>
    <col min="6134" max="6380" width="9.28515625" style="6"/>
    <col min="6381" max="6381" width="4.42578125" style="6" customWidth="1"/>
    <col min="6382" max="6382" width="14.7109375" style="6" customWidth="1"/>
    <col min="6383" max="6383" width="53.28515625" style="6" customWidth="1"/>
    <col min="6384" max="6384" width="14.28515625" style="6" customWidth="1"/>
    <col min="6385" max="6385" width="15.7109375" style="6" customWidth="1"/>
    <col min="6386" max="6386" width="13.5703125" style="6" customWidth="1"/>
    <col min="6387" max="6387" width="11.85546875" style="6" customWidth="1"/>
    <col min="6388" max="6388" width="16.140625" style="6" customWidth="1"/>
    <col min="6389" max="6389" width="11.5703125" style="6" bestFit="1" customWidth="1"/>
    <col min="6390" max="6636" width="9.28515625" style="6"/>
    <col min="6637" max="6637" width="4.42578125" style="6" customWidth="1"/>
    <col min="6638" max="6638" width="14.7109375" style="6" customWidth="1"/>
    <col min="6639" max="6639" width="53.28515625" style="6" customWidth="1"/>
    <col min="6640" max="6640" width="14.28515625" style="6" customWidth="1"/>
    <col min="6641" max="6641" width="15.7109375" style="6" customWidth="1"/>
    <col min="6642" max="6642" width="13.5703125" style="6" customWidth="1"/>
    <col min="6643" max="6643" width="11.85546875" style="6" customWidth="1"/>
    <col min="6644" max="6644" width="16.140625" style="6" customWidth="1"/>
    <col min="6645" max="6645" width="11.5703125" style="6" bestFit="1" customWidth="1"/>
    <col min="6646" max="6892" width="9.28515625" style="6"/>
    <col min="6893" max="6893" width="4.42578125" style="6" customWidth="1"/>
    <col min="6894" max="6894" width="14.7109375" style="6" customWidth="1"/>
    <col min="6895" max="6895" width="53.28515625" style="6" customWidth="1"/>
    <col min="6896" max="6896" width="14.28515625" style="6" customWidth="1"/>
    <col min="6897" max="6897" width="15.7109375" style="6" customWidth="1"/>
    <col min="6898" max="6898" width="13.5703125" style="6" customWidth="1"/>
    <col min="6899" max="6899" width="11.85546875" style="6" customWidth="1"/>
    <col min="6900" max="6900" width="16.140625" style="6" customWidth="1"/>
    <col min="6901" max="6901" width="11.5703125" style="6" bestFit="1" customWidth="1"/>
    <col min="6902" max="7148" width="9.28515625" style="6"/>
    <col min="7149" max="7149" width="4.42578125" style="6" customWidth="1"/>
    <col min="7150" max="7150" width="14.7109375" style="6" customWidth="1"/>
    <col min="7151" max="7151" width="53.28515625" style="6" customWidth="1"/>
    <col min="7152" max="7152" width="14.28515625" style="6" customWidth="1"/>
    <col min="7153" max="7153" width="15.7109375" style="6" customWidth="1"/>
    <col min="7154" max="7154" width="13.5703125" style="6" customWidth="1"/>
    <col min="7155" max="7155" width="11.85546875" style="6" customWidth="1"/>
    <col min="7156" max="7156" width="16.140625" style="6" customWidth="1"/>
    <col min="7157" max="7157" width="11.5703125" style="6" bestFit="1" customWidth="1"/>
    <col min="7158" max="7404" width="9.28515625" style="6"/>
    <col min="7405" max="7405" width="4.42578125" style="6" customWidth="1"/>
    <col min="7406" max="7406" width="14.7109375" style="6" customWidth="1"/>
    <col min="7407" max="7407" width="53.28515625" style="6" customWidth="1"/>
    <col min="7408" max="7408" width="14.28515625" style="6" customWidth="1"/>
    <col min="7409" max="7409" width="15.7109375" style="6" customWidth="1"/>
    <col min="7410" max="7410" width="13.5703125" style="6" customWidth="1"/>
    <col min="7411" max="7411" width="11.85546875" style="6" customWidth="1"/>
    <col min="7412" max="7412" width="16.140625" style="6" customWidth="1"/>
    <col min="7413" max="7413" width="11.5703125" style="6" bestFit="1" customWidth="1"/>
    <col min="7414" max="7660" width="9.28515625" style="6"/>
    <col min="7661" max="7661" width="4.42578125" style="6" customWidth="1"/>
    <col min="7662" max="7662" width="14.7109375" style="6" customWidth="1"/>
    <col min="7663" max="7663" width="53.28515625" style="6" customWidth="1"/>
    <col min="7664" max="7664" width="14.28515625" style="6" customWidth="1"/>
    <col min="7665" max="7665" width="15.7109375" style="6" customWidth="1"/>
    <col min="7666" max="7666" width="13.5703125" style="6" customWidth="1"/>
    <col min="7667" max="7667" width="11.85546875" style="6" customWidth="1"/>
    <col min="7668" max="7668" width="16.140625" style="6" customWidth="1"/>
    <col min="7669" max="7669" width="11.5703125" style="6" bestFit="1" customWidth="1"/>
    <col min="7670" max="7916" width="9.28515625" style="6"/>
    <col min="7917" max="7917" width="4.42578125" style="6" customWidth="1"/>
    <col min="7918" max="7918" width="14.7109375" style="6" customWidth="1"/>
    <col min="7919" max="7919" width="53.28515625" style="6" customWidth="1"/>
    <col min="7920" max="7920" width="14.28515625" style="6" customWidth="1"/>
    <col min="7921" max="7921" width="15.7109375" style="6" customWidth="1"/>
    <col min="7922" max="7922" width="13.5703125" style="6" customWidth="1"/>
    <col min="7923" max="7923" width="11.85546875" style="6" customWidth="1"/>
    <col min="7924" max="7924" width="16.140625" style="6" customWidth="1"/>
    <col min="7925" max="7925" width="11.5703125" style="6" bestFit="1" customWidth="1"/>
    <col min="7926" max="8172" width="9.28515625" style="6"/>
    <col min="8173" max="8173" width="4.42578125" style="6" customWidth="1"/>
    <col min="8174" max="8174" width="14.7109375" style="6" customWidth="1"/>
    <col min="8175" max="8175" width="53.28515625" style="6" customWidth="1"/>
    <col min="8176" max="8176" width="14.28515625" style="6" customWidth="1"/>
    <col min="8177" max="8177" width="15.7109375" style="6" customWidth="1"/>
    <col min="8178" max="8178" width="13.5703125" style="6" customWidth="1"/>
    <col min="8179" max="8179" width="11.85546875" style="6" customWidth="1"/>
    <col min="8180" max="8180" width="16.140625" style="6" customWidth="1"/>
    <col min="8181" max="8181" width="11.5703125" style="6" bestFit="1" customWidth="1"/>
    <col min="8182" max="8428" width="9.28515625" style="6"/>
    <col min="8429" max="8429" width="4.42578125" style="6" customWidth="1"/>
    <col min="8430" max="8430" width="14.7109375" style="6" customWidth="1"/>
    <col min="8431" max="8431" width="53.28515625" style="6" customWidth="1"/>
    <col min="8432" max="8432" width="14.28515625" style="6" customWidth="1"/>
    <col min="8433" max="8433" width="15.7109375" style="6" customWidth="1"/>
    <col min="8434" max="8434" width="13.5703125" style="6" customWidth="1"/>
    <col min="8435" max="8435" width="11.85546875" style="6" customWidth="1"/>
    <col min="8436" max="8436" width="16.140625" style="6" customWidth="1"/>
    <col min="8437" max="8437" width="11.5703125" style="6" bestFit="1" customWidth="1"/>
    <col min="8438" max="8684" width="9.28515625" style="6"/>
    <col min="8685" max="8685" width="4.42578125" style="6" customWidth="1"/>
    <col min="8686" max="8686" width="14.7109375" style="6" customWidth="1"/>
    <col min="8687" max="8687" width="53.28515625" style="6" customWidth="1"/>
    <col min="8688" max="8688" width="14.28515625" style="6" customWidth="1"/>
    <col min="8689" max="8689" width="15.7109375" style="6" customWidth="1"/>
    <col min="8690" max="8690" width="13.5703125" style="6" customWidth="1"/>
    <col min="8691" max="8691" width="11.85546875" style="6" customWidth="1"/>
    <col min="8692" max="8692" width="16.140625" style="6" customWidth="1"/>
    <col min="8693" max="8693" width="11.5703125" style="6" bestFit="1" customWidth="1"/>
    <col min="8694" max="8940" width="9.28515625" style="6"/>
    <col min="8941" max="8941" width="4.42578125" style="6" customWidth="1"/>
    <col min="8942" max="8942" width="14.7109375" style="6" customWidth="1"/>
    <col min="8943" max="8943" width="53.28515625" style="6" customWidth="1"/>
    <col min="8944" max="8944" width="14.28515625" style="6" customWidth="1"/>
    <col min="8945" max="8945" width="15.7109375" style="6" customWidth="1"/>
    <col min="8946" max="8946" width="13.5703125" style="6" customWidth="1"/>
    <col min="8947" max="8947" width="11.85546875" style="6" customWidth="1"/>
    <col min="8948" max="8948" width="16.140625" style="6" customWidth="1"/>
    <col min="8949" max="8949" width="11.5703125" style="6" bestFit="1" customWidth="1"/>
    <col min="8950" max="9196" width="9.28515625" style="6"/>
    <col min="9197" max="9197" width="4.42578125" style="6" customWidth="1"/>
    <col min="9198" max="9198" width="14.7109375" style="6" customWidth="1"/>
    <col min="9199" max="9199" width="53.28515625" style="6" customWidth="1"/>
    <col min="9200" max="9200" width="14.28515625" style="6" customWidth="1"/>
    <col min="9201" max="9201" width="15.7109375" style="6" customWidth="1"/>
    <col min="9202" max="9202" width="13.5703125" style="6" customWidth="1"/>
    <col min="9203" max="9203" width="11.85546875" style="6" customWidth="1"/>
    <col min="9204" max="9204" width="16.140625" style="6" customWidth="1"/>
    <col min="9205" max="9205" width="11.5703125" style="6" bestFit="1" customWidth="1"/>
    <col min="9206" max="9452" width="9.28515625" style="6"/>
    <col min="9453" max="9453" width="4.42578125" style="6" customWidth="1"/>
    <col min="9454" max="9454" width="14.7109375" style="6" customWidth="1"/>
    <col min="9455" max="9455" width="53.28515625" style="6" customWidth="1"/>
    <col min="9456" max="9456" width="14.28515625" style="6" customWidth="1"/>
    <col min="9457" max="9457" width="15.7109375" style="6" customWidth="1"/>
    <col min="9458" max="9458" width="13.5703125" style="6" customWidth="1"/>
    <col min="9459" max="9459" width="11.85546875" style="6" customWidth="1"/>
    <col min="9460" max="9460" width="16.140625" style="6" customWidth="1"/>
    <col min="9461" max="9461" width="11.5703125" style="6" bestFit="1" customWidth="1"/>
    <col min="9462" max="9708" width="9.28515625" style="6"/>
    <col min="9709" max="9709" width="4.42578125" style="6" customWidth="1"/>
    <col min="9710" max="9710" width="14.7109375" style="6" customWidth="1"/>
    <col min="9711" max="9711" width="53.28515625" style="6" customWidth="1"/>
    <col min="9712" max="9712" width="14.28515625" style="6" customWidth="1"/>
    <col min="9713" max="9713" width="15.7109375" style="6" customWidth="1"/>
    <col min="9714" max="9714" width="13.5703125" style="6" customWidth="1"/>
    <col min="9715" max="9715" width="11.85546875" style="6" customWidth="1"/>
    <col min="9716" max="9716" width="16.140625" style="6" customWidth="1"/>
    <col min="9717" max="9717" width="11.5703125" style="6" bestFit="1" customWidth="1"/>
    <col min="9718" max="9964" width="9.28515625" style="6"/>
    <col min="9965" max="9965" width="4.42578125" style="6" customWidth="1"/>
    <col min="9966" max="9966" width="14.7109375" style="6" customWidth="1"/>
    <col min="9967" max="9967" width="53.28515625" style="6" customWidth="1"/>
    <col min="9968" max="9968" width="14.28515625" style="6" customWidth="1"/>
    <col min="9969" max="9969" width="15.7109375" style="6" customWidth="1"/>
    <col min="9970" max="9970" width="13.5703125" style="6" customWidth="1"/>
    <col min="9971" max="9971" width="11.85546875" style="6" customWidth="1"/>
    <col min="9972" max="9972" width="16.140625" style="6" customWidth="1"/>
    <col min="9973" max="9973" width="11.5703125" style="6" bestFit="1" customWidth="1"/>
    <col min="9974" max="10220" width="9.28515625" style="6"/>
    <col min="10221" max="10221" width="4.42578125" style="6" customWidth="1"/>
    <col min="10222" max="10222" width="14.7109375" style="6" customWidth="1"/>
    <col min="10223" max="10223" width="53.28515625" style="6" customWidth="1"/>
    <col min="10224" max="10224" width="14.28515625" style="6" customWidth="1"/>
    <col min="10225" max="10225" width="15.7109375" style="6" customWidth="1"/>
    <col min="10226" max="10226" width="13.5703125" style="6" customWidth="1"/>
    <col min="10227" max="10227" width="11.85546875" style="6" customWidth="1"/>
    <col min="10228" max="10228" width="16.140625" style="6" customWidth="1"/>
    <col min="10229" max="10229" width="11.5703125" style="6" bestFit="1" customWidth="1"/>
    <col min="10230" max="10476" width="9.28515625" style="6"/>
    <col min="10477" max="10477" width="4.42578125" style="6" customWidth="1"/>
    <col min="10478" max="10478" width="14.7109375" style="6" customWidth="1"/>
    <col min="10479" max="10479" width="53.28515625" style="6" customWidth="1"/>
    <col min="10480" max="10480" width="14.28515625" style="6" customWidth="1"/>
    <col min="10481" max="10481" width="15.7109375" style="6" customWidth="1"/>
    <col min="10482" max="10482" width="13.5703125" style="6" customWidth="1"/>
    <col min="10483" max="10483" width="11.85546875" style="6" customWidth="1"/>
    <col min="10484" max="10484" width="16.140625" style="6" customWidth="1"/>
    <col min="10485" max="10485" width="11.5703125" style="6" bestFit="1" customWidth="1"/>
    <col min="10486" max="10732" width="9.28515625" style="6"/>
    <col min="10733" max="10733" width="4.42578125" style="6" customWidth="1"/>
    <col min="10734" max="10734" width="14.7109375" style="6" customWidth="1"/>
    <col min="10735" max="10735" width="53.28515625" style="6" customWidth="1"/>
    <col min="10736" max="10736" width="14.28515625" style="6" customWidth="1"/>
    <col min="10737" max="10737" width="15.7109375" style="6" customWidth="1"/>
    <col min="10738" max="10738" width="13.5703125" style="6" customWidth="1"/>
    <col min="10739" max="10739" width="11.85546875" style="6" customWidth="1"/>
    <col min="10740" max="10740" width="16.140625" style="6" customWidth="1"/>
    <col min="10741" max="10741" width="11.5703125" style="6" bestFit="1" customWidth="1"/>
    <col min="10742" max="10988" width="9.28515625" style="6"/>
    <col min="10989" max="10989" width="4.42578125" style="6" customWidth="1"/>
    <col min="10990" max="10990" width="14.7109375" style="6" customWidth="1"/>
    <col min="10991" max="10991" width="53.28515625" style="6" customWidth="1"/>
    <col min="10992" max="10992" width="14.28515625" style="6" customWidth="1"/>
    <col min="10993" max="10993" width="15.7109375" style="6" customWidth="1"/>
    <col min="10994" max="10994" width="13.5703125" style="6" customWidth="1"/>
    <col min="10995" max="10995" width="11.85546875" style="6" customWidth="1"/>
    <col min="10996" max="10996" width="16.140625" style="6" customWidth="1"/>
    <col min="10997" max="10997" width="11.5703125" style="6" bestFit="1" customWidth="1"/>
    <col min="10998" max="11244" width="9.28515625" style="6"/>
    <col min="11245" max="11245" width="4.42578125" style="6" customWidth="1"/>
    <col min="11246" max="11246" width="14.7109375" style="6" customWidth="1"/>
    <col min="11247" max="11247" width="53.28515625" style="6" customWidth="1"/>
    <col min="11248" max="11248" width="14.28515625" style="6" customWidth="1"/>
    <col min="11249" max="11249" width="15.7109375" style="6" customWidth="1"/>
    <col min="11250" max="11250" width="13.5703125" style="6" customWidth="1"/>
    <col min="11251" max="11251" width="11.85546875" style="6" customWidth="1"/>
    <col min="11252" max="11252" width="16.140625" style="6" customWidth="1"/>
    <col min="11253" max="11253" width="11.5703125" style="6" bestFit="1" customWidth="1"/>
    <col min="11254" max="11500" width="9.28515625" style="6"/>
    <col min="11501" max="11501" width="4.42578125" style="6" customWidth="1"/>
    <col min="11502" max="11502" width="14.7109375" style="6" customWidth="1"/>
    <col min="11503" max="11503" width="53.28515625" style="6" customWidth="1"/>
    <col min="11504" max="11504" width="14.28515625" style="6" customWidth="1"/>
    <col min="11505" max="11505" width="15.7109375" style="6" customWidth="1"/>
    <col min="11506" max="11506" width="13.5703125" style="6" customWidth="1"/>
    <col min="11507" max="11507" width="11.85546875" style="6" customWidth="1"/>
    <col min="11508" max="11508" width="16.140625" style="6" customWidth="1"/>
    <col min="11509" max="11509" width="11.5703125" style="6" bestFit="1" customWidth="1"/>
    <col min="11510" max="11756" width="9.28515625" style="6"/>
    <col min="11757" max="11757" width="4.42578125" style="6" customWidth="1"/>
    <col min="11758" max="11758" width="14.7109375" style="6" customWidth="1"/>
    <col min="11759" max="11759" width="53.28515625" style="6" customWidth="1"/>
    <col min="11760" max="11760" width="14.28515625" style="6" customWidth="1"/>
    <col min="11761" max="11761" width="15.7109375" style="6" customWidth="1"/>
    <col min="11762" max="11762" width="13.5703125" style="6" customWidth="1"/>
    <col min="11763" max="11763" width="11.85546875" style="6" customWidth="1"/>
    <col min="11764" max="11764" width="16.140625" style="6" customWidth="1"/>
    <col min="11765" max="11765" width="11.5703125" style="6" bestFit="1" customWidth="1"/>
    <col min="11766" max="12012" width="9.28515625" style="6"/>
    <col min="12013" max="12013" width="4.42578125" style="6" customWidth="1"/>
    <col min="12014" max="12014" width="14.7109375" style="6" customWidth="1"/>
    <col min="12015" max="12015" width="53.28515625" style="6" customWidth="1"/>
    <col min="12016" max="12016" width="14.28515625" style="6" customWidth="1"/>
    <col min="12017" max="12017" width="15.7109375" style="6" customWidth="1"/>
    <col min="12018" max="12018" width="13.5703125" style="6" customWidth="1"/>
    <col min="12019" max="12019" width="11.85546875" style="6" customWidth="1"/>
    <col min="12020" max="12020" width="16.140625" style="6" customWidth="1"/>
    <col min="12021" max="12021" width="11.5703125" style="6" bestFit="1" customWidth="1"/>
    <col min="12022" max="12268" width="9.28515625" style="6"/>
    <col min="12269" max="12269" width="4.42578125" style="6" customWidth="1"/>
    <col min="12270" max="12270" width="14.7109375" style="6" customWidth="1"/>
    <col min="12271" max="12271" width="53.28515625" style="6" customWidth="1"/>
    <col min="12272" max="12272" width="14.28515625" style="6" customWidth="1"/>
    <col min="12273" max="12273" width="15.7109375" style="6" customWidth="1"/>
    <col min="12274" max="12274" width="13.5703125" style="6" customWidth="1"/>
    <col min="12275" max="12275" width="11.85546875" style="6" customWidth="1"/>
    <col min="12276" max="12276" width="16.140625" style="6" customWidth="1"/>
    <col min="12277" max="12277" width="11.5703125" style="6" bestFit="1" customWidth="1"/>
    <col min="12278" max="12524" width="9.28515625" style="6"/>
    <col min="12525" max="12525" width="4.42578125" style="6" customWidth="1"/>
    <col min="12526" max="12526" width="14.7109375" style="6" customWidth="1"/>
    <col min="12527" max="12527" width="53.28515625" style="6" customWidth="1"/>
    <col min="12528" max="12528" width="14.28515625" style="6" customWidth="1"/>
    <col min="12529" max="12529" width="15.7109375" style="6" customWidth="1"/>
    <col min="12530" max="12530" width="13.5703125" style="6" customWidth="1"/>
    <col min="12531" max="12531" width="11.85546875" style="6" customWidth="1"/>
    <col min="12532" max="12532" width="16.140625" style="6" customWidth="1"/>
    <col min="12533" max="12533" width="11.5703125" style="6" bestFit="1" customWidth="1"/>
    <col min="12534" max="12780" width="9.28515625" style="6"/>
    <col min="12781" max="12781" width="4.42578125" style="6" customWidth="1"/>
    <col min="12782" max="12782" width="14.7109375" style="6" customWidth="1"/>
    <col min="12783" max="12783" width="53.28515625" style="6" customWidth="1"/>
    <col min="12784" max="12784" width="14.28515625" style="6" customWidth="1"/>
    <col min="12785" max="12785" width="15.7109375" style="6" customWidth="1"/>
    <col min="12786" max="12786" width="13.5703125" style="6" customWidth="1"/>
    <col min="12787" max="12787" width="11.85546875" style="6" customWidth="1"/>
    <col min="12788" max="12788" width="16.140625" style="6" customWidth="1"/>
    <col min="12789" max="12789" width="11.5703125" style="6" bestFit="1" customWidth="1"/>
    <col min="12790" max="13036" width="9.28515625" style="6"/>
    <col min="13037" max="13037" width="4.42578125" style="6" customWidth="1"/>
    <col min="13038" max="13038" width="14.7109375" style="6" customWidth="1"/>
    <col min="13039" max="13039" width="53.28515625" style="6" customWidth="1"/>
    <col min="13040" max="13040" width="14.28515625" style="6" customWidth="1"/>
    <col min="13041" max="13041" width="15.7109375" style="6" customWidth="1"/>
    <col min="13042" max="13042" width="13.5703125" style="6" customWidth="1"/>
    <col min="13043" max="13043" width="11.85546875" style="6" customWidth="1"/>
    <col min="13044" max="13044" width="16.140625" style="6" customWidth="1"/>
    <col min="13045" max="13045" width="11.5703125" style="6" bestFit="1" customWidth="1"/>
    <col min="13046" max="13292" width="9.28515625" style="6"/>
    <col min="13293" max="13293" width="4.42578125" style="6" customWidth="1"/>
    <col min="13294" max="13294" width="14.7109375" style="6" customWidth="1"/>
    <col min="13295" max="13295" width="53.28515625" style="6" customWidth="1"/>
    <col min="13296" max="13296" width="14.28515625" style="6" customWidth="1"/>
    <col min="13297" max="13297" width="15.7109375" style="6" customWidth="1"/>
    <col min="13298" max="13298" width="13.5703125" style="6" customWidth="1"/>
    <col min="13299" max="13299" width="11.85546875" style="6" customWidth="1"/>
    <col min="13300" max="13300" width="16.140625" style="6" customWidth="1"/>
    <col min="13301" max="13301" width="11.5703125" style="6" bestFit="1" customWidth="1"/>
    <col min="13302" max="13548" width="9.28515625" style="6"/>
    <col min="13549" max="13549" width="4.42578125" style="6" customWidth="1"/>
    <col min="13550" max="13550" width="14.7109375" style="6" customWidth="1"/>
    <col min="13551" max="13551" width="53.28515625" style="6" customWidth="1"/>
    <col min="13552" max="13552" width="14.28515625" style="6" customWidth="1"/>
    <col min="13553" max="13553" width="15.7109375" style="6" customWidth="1"/>
    <col min="13554" max="13554" width="13.5703125" style="6" customWidth="1"/>
    <col min="13555" max="13555" width="11.85546875" style="6" customWidth="1"/>
    <col min="13556" max="13556" width="16.140625" style="6" customWidth="1"/>
    <col min="13557" max="13557" width="11.5703125" style="6" bestFit="1" customWidth="1"/>
    <col min="13558" max="13804" width="9.28515625" style="6"/>
    <col min="13805" max="13805" width="4.42578125" style="6" customWidth="1"/>
    <col min="13806" max="13806" width="14.7109375" style="6" customWidth="1"/>
    <col min="13807" max="13807" width="53.28515625" style="6" customWidth="1"/>
    <col min="13808" max="13808" width="14.28515625" style="6" customWidth="1"/>
    <col min="13809" max="13809" width="15.7109375" style="6" customWidth="1"/>
    <col min="13810" max="13810" width="13.5703125" style="6" customWidth="1"/>
    <col min="13811" max="13811" width="11.85546875" style="6" customWidth="1"/>
    <col min="13812" max="13812" width="16.140625" style="6" customWidth="1"/>
    <col min="13813" max="13813" width="11.5703125" style="6" bestFit="1" customWidth="1"/>
    <col min="13814" max="14060" width="9.28515625" style="6"/>
    <col min="14061" max="14061" width="4.42578125" style="6" customWidth="1"/>
    <col min="14062" max="14062" width="14.7109375" style="6" customWidth="1"/>
    <col min="14063" max="14063" width="53.28515625" style="6" customWidth="1"/>
    <col min="14064" max="14064" width="14.28515625" style="6" customWidth="1"/>
    <col min="14065" max="14065" width="15.7109375" style="6" customWidth="1"/>
    <col min="14066" max="14066" width="13.5703125" style="6" customWidth="1"/>
    <col min="14067" max="14067" width="11.85546875" style="6" customWidth="1"/>
    <col min="14068" max="14068" width="16.140625" style="6" customWidth="1"/>
    <col min="14069" max="14069" width="11.5703125" style="6" bestFit="1" customWidth="1"/>
    <col min="14070" max="14316" width="9.28515625" style="6"/>
    <col min="14317" max="14317" width="4.42578125" style="6" customWidth="1"/>
    <col min="14318" max="14318" width="14.7109375" style="6" customWidth="1"/>
    <col min="14319" max="14319" width="53.28515625" style="6" customWidth="1"/>
    <col min="14320" max="14320" width="14.28515625" style="6" customWidth="1"/>
    <col min="14321" max="14321" width="15.7109375" style="6" customWidth="1"/>
    <col min="14322" max="14322" width="13.5703125" style="6" customWidth="1"/>
    <col min="14323" max="14323" width="11.85546875" style="6" customWidth="1"/>
    <col min="14324" max="14324" width="16.140625" style="6" customWidth="1"/>
    <col min="14325" max="14325" width="11.5703125" style="6" bestFit="1" customWidth="1"/>
    <col min="14326" max="14572" width="9.28515625" style="6"/>
    <col min="14573" max="14573" width="4.42578125" style="6" customWidth="1"/>
    <col min="14574" max="14574" width="14.7109375" style="6" customWidth="1"/>
    <col min="14575" max="14575" width="53.28515625" style="6" customWidth="1"/>
    <col min="14576" max="14576" width="14.28515625" style="6" customWidth="1"/>
    <col min="14577" max="14577" width="15.7109375" style="6" customWidth="1"/>
    <col min="14578" max="14578" width="13.5703125" style="6" customWidth="1"/>
    <col min="14579" max="14579" width="11.85546875" style="6" customWidth="1"/>
    <col min="14580" max="14580" width="16.140625" style="6" customWidth="1"/>
    <col min="14581" max="14581" width="11.5703125" style="6" bestFit="1" customWidth="1"/>
    <col min="14582" max="14828" width="9.28515625" style="6"/>
    <col min="14829" max="14829" width="4.42578125" style="6" customWidth="1"/>
    <col min="14830" max="14830" width="14.7109375" style="6" customWidth="1"/>
    <col min="14831" max="14831" width="53.28515625" style="6" customWidth="1"/>
    <col min="14832" max="14832" width="14.28515625" style="6" customWidth="1"/>
    <col min="14833" max="14833" width="15.7109375" style="6" customWidth="1"/>
    <col min="14834" max="14834" width="13.5703125" style="6" customWidth="1"/>
    <col min="14835" max="14835" width="11.85546875" style="6" customWidth="1"/>
    <col min="14836" max="14836" width="16.140625" style="6" customWidth="1"/>
    <col min="14837" max="14837" width="11.5703125" style="6" bestFit="1" customWidth="1"/>
    <col min="14838" max="15084" width="9.28515625" style="6"/>
    <col min="15085" max="15085" width="4.42578125" style="6" customWidth="1"/>
    <col min="15086" max="15086" width="14.7109375" style="6" customWidth="1"/>
    <col min="15087" max="15087" width="53.28515625" style="6" customWidth="1"/>
    <col min="15088" max="15088" width="14.28515625" style="6" customWidth="1"/>
    <col min="15089" max="15089" width="15.7109375" style="6" customWidth="1"/>
    <col min="15090" max="15090" width="13.5703125" style="6" customWidth="1"/>
    <col min="15091" max="15091" width="11.85546875" style="6" customWidth="1"/>
    <col min="15092" max="15092" width="16.140625" style="6" customWidth="1"/>
    <col min="15093" max="15093" width="11.5703125" style="6" bestFit="1" customWidth="1"/>
    <col min="15094" max="15340" width="9.28515625" style="6"/>
    <col min="15341" max="15341" width="4.42578125" style="6" customWidth="1"/>
    <col min="15342" max="15342" width="14.7109375" style="6" customWidth="1"/>
    <col min="15343" max="15343" width="53.28515625" style="6" customWidth="1"/>
    <col min="15344" max="15344" width="14.28515625" style="6" customWidth="1"/>
    <col min="15345" max="15345" width="15.7109375" style="6" customWidth="1"/>
    <col min="15346" max="15346" width="13.5703125" style="6" customWidth="1"/>
    <col min="15347" max="15347" width="11.85546875" style="6" customWidth="1"/>
    <col min="15348" max="15348" width="16.140625" style="6" customWidth="1"/>
    <col min="15349" max="15349" width="11.5703125" style="6" bestFit="1" customWidth="1"/>
    <col min="15350" max="15596" width="9.28515625" style="6"/>
    <col min="15597" max="15597" width="4.42578125" style="6" customWidth="1"/>
    <col min="15598" max="15598" width="14.7109375" style="6" customWidth="1"/>
    <col min="15599" max="15599" width="53.28515625" style="6" customWidth="1"/>
    <col min="15600" max="15600" width="14.28515625" style="6" customWidth="1"/>
    <col min="15601" max="15601" width="15.7109375" style="6" customWidth="1"/>
    <col min="15602" max="15602" width="13.5703125" style="6" customWidth="1"/>
    <col min="15603" max="15603" width="11.85546875" style="6" customWidth="1"/>
    <col min="15604" max="15604" width="16.140625" style="6" customWidth="1"/>
    <col min="15605" max="15605" width="11.5703125" style="6" bestFit="1" customWidth="1"/>
    <col min="15606" max="15852" width="9.28515625" style="6"/>
    <col min="15853" max="15853" width="4.42578125" style="6" customWidth="1"/>
    <col min="15854" max="15854" width="14.7109375" style="6" customWidth="1"/>
    <col min="15855" max="15855" width="53.28515625" style="6" customWidth="1"/>
    <col min="15856" max="15856" width="14.28515625" style="6" customWidth="1"/>
    <col min="15857" max="15857" width="15.7109375" style="6" customWidth="1"/>
    <col min="15858" max="15858" width="13.5703125" style="6" customWidth="1"/>
    <col min="15859" max="15859" width="11.85546875" style="6" customWidth="1"/>
    <col min="15860" max="15860" width="16.140625" style="6" customWidth="1"/>
    <col min="15861" max="15861" width="11.5703125" style="6" bestFit="1" customWidth="1"/>
    <col min="15862" max="16108" width="9.28515625" style="6"/>
    <col min="16109" max="16109" width="4.42578125" style="6" customWidth="1"/>
    <col min="16110" max="16110" width="14.7109375" style="6" customWidth="1"/>
    <col min="16111" max="16111" width="53.28515625" style="6" customWidth="1"/>
    <col min="16112" max="16112" width="14.28515625" style="6" customWidth="1"/>
    <col min="16113" max="16113" width="15.7109375" style="6" customWidth="1"/>
    <col min="16114" max="16114" width="13.5703125" style="6" customWidth="1"/>
    <col min="16115" max="16115" width="11.85546875" style="6" customWidth="1"/>
    <col min="16116" max="16116" width="16.140625" style="6" customWidth="1"/>
    <col min="16117" max="16117" width="11.5703125" style="6" bestFit="1" customWidth="1"/>
    <col min="16118" max="16384" width="9.28515625" style="6"/>
  </cols>
  <sheetData>
    <row r="1" spans="1:18" ht="23.25" x14ac:dyDescent="0.25">
      <c r="A1" s="1271" t="s">
        <v>587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271"/>
      <c r="M1" s="1271"/>
      <c r="N1" s="1271"/>
      <c r="O1" s="1271"/>
      <c r="P1" s="1271"/>
      <c r="Q1" s="1271"/>
      <c r="R1" s="1271"/>
    </row>
    <row r="2" spans="1:18" ht="23.25" x14ac:dyDescent="0.25">
      <c r="A2" s="1271" t="s">
        <v>588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271"/>
      <c r="M2" s="1271"/>
      <c r="N2" s="1271"/>
      <c r="O2" s="1271"/>
      <c r="P2" s="1271"/>
      <c r="Q2" s="1271"/>
      <c r="R2" s="1271"/>
    </row>
    <row r="3" spans="1:18" ht="23.25" x14ac:dyDescent="0.25">
      <c r="A3" s="1271" t="s">
        <v>606</v>
      </c>
      <c r="B3" s="1271"/>
      <c r="C3" s="1271"/>
      <c r="D3" s="1271"/>
      <c r="E3" s="1271"/>
      <c r="F3" s="1271"/>
      <c r="G3" s="1271"/>
      <c r="H3" s="1271"/>
      <c r="I3" s="1271"/>
      <c r="J3" s="1271"/>
      <c r="K3" s="1271"/>
      <c r="L3" s="1271"/>
      <c r="M3" s="1271"/>
      <c r="N3" s="1271"/>
      <c r="O3" s="1271"/>
      <c r="P3" s="1271"/>
      <c r="Q3" s="1271"/>
      <c r="R3" s="1271"/>
    </row>
    <row r="4" spans="1:18" ht="23.25" x14ac:dyDescent="0.25">
      <c r="A4" s="1271" t="s">
        <v>590</v>
      </c>
      <c r="B4" s="1271"/>
      <c r="C4" s="1271"/>
      <c r="D4" s="1271"/>
      <c r="E4" s="1271"/>
      <c r="F4" s="1271"/>
      <c r="G4" s="1271"/>
      <c r="H4" s="1271"/>
      <c r="I4" s="1271"/>
      <c r="J4" s="1271"/>
      <c r="K4" s="1271"/>
      <c r="L4" s="1271"/>
      <c r="M4" s="1271"/>
      <c r="N4" s="1271"/>
      <c r="O4" s="1271"/>
      <c r="P4" s="1271"/>
      <c r="Q4" s="1271"/>
      <c r="R4" s="1271"/>
    </row>
    <row r="5" spans="1:18" ht="23.25" x14ac:dyDescent="0.25">
      <c r="A5" s="1271" t="s">
        <v>591</v>
      </c>
      <c r="B5" s="1271"/>
      <c r="C5" s="1271"/>
      <c r="D5" s="1271"/>
      <c r="E5" s="1271"/>
      <c r="F5" s="1271"/>
      <c r="G5" s="1271"/>
      <c r="H5" s="1271"/>
      <c r="I5" s="1271"/>
      <c r="J5" s="1271"/>
      <c r="K5" s="1271"/>
      <c r="L5" s="1271"/>
      <c r="M5" s="1271"/>
      <c r="N5" s="1271"/>
      <c r="O5" s="1271"/>
      <c r="P5" s="1271"/>
      <c r="Q5" s="1271"/>
      <c r="R5" s="1271"/>
    </row>
    <row r="6" spans="1:18" s="16" customFormat="1" ht="31.5" x14ac:dyDescent="0.25">
      <c r="A6" s="1308" t="s">
        <v>592</v>
      </c>
      <c r="B6" s="1308" t="s">
        <v>593</v>
      </c>
      <c r="C6" s="1309" t="s">
        <v>594</v>
      </c>
      <c r="D6" s="1310" t="s">
        <v>634</v>
      </c>
      <c r="E6" s="1308"/>
      <c r="F6" s="1313" t="s">
        <v>596</v>
      </c>
      <c r="G6" s="2106" t="s">
        <v>629</v>
      </c>
      <c r="H6" s="1308" t="s">
        <v>630</v>
      </c>
      <c r="I6" s="1315" t="s">
        <v>603</v>
      </c>
      <c r="J6" s="1315"/>
      <c r="K6" s="1315" t="s">
        <v>604</v>
      </c>
      <c r="L6" s="1315"/>
      <c r="M6" s="1315" t="s">
        <v>605</v>
      </c>
      <c r="N6" s="1315"/>
      <c r="O6" s="1318" t="s">
        <v>636</v>
      </c>
      <c r="P6" s="1318" t="s">
        <v>601</v>
      </c>
      <c r="Q6" s="1318" t="s">
        <v>635</v>
      </c>
      <c r="R6" s="699" t="s">
        <v>598</v>
      </c>
    </row>
    <row r="7" spans="1:18" s="16" customFormat="1" ht="15" customHeight="1" x14ac:dyDescent="0.25">
      <c r="A7" s="1308"/>
      <c r="B7" s="1308"/>
      <c r="C7" s="1309"/>
      <c r="D7" s="1311"/>
      <c r="E7" s="1308"/>
      <c r="F7" s="1314"/>
      <c r="G7" s="2107"/>
      <c r="H7" s="1308"/>
      <c r="I7" s="1308" t="s">
        <v>631</v>
      </c>
      <c r="J7" s="1308" t="s">
        <v>632</v>
      </c>
      <c r="K7" s="1308" t="s">
        <v>631</v>
      </c>
      <c r="L7" s="1308" t="s">
        <v>632</v>
      </c>
      <c r="M7" s="1308" t="s">
        <v>633</v>
      </c>
      <c r="N7" s="1308" t="s">
        <v>632</v>
      </c>
      <c r="O7" s="1319"/>
      <c r="P7" s="1320"/>
      <c r="Q7" s="1320"/>
      <c r="R7" s="1308" t="s">
        <v>601</v>
      </c>
    </row>
    <row r="8" spans="1:18" s="16" customFormat="1" ht="15" customHeight="1" x14ac:dyDescent="0.25">
      <c r="A8" s="1308"/>
      <c r="B8" s="1308"/>
      <c r="C8" s="1309"/>
      <c r="D8" s="1311"/>
      <c r="E8" s="1308"/>
      <c r="F8" s="1314"/>
      <c r="G8" s="2107"/>
      <c r="H8" s="1308"/>
      <c r="I8" s="1308"/>
      <c r="J8" s="1308"/>
      <c r="K8" s="1308"/>
      <c r="L8" s="1308"/>
      <c r="M8" s="1308"/>
      <c r="N8" s="1308"/>
      <c r="O8" s="910" t="s">
        <v>637</v>
      </c>
      <c r="P8" s="1320"/>
      <c r="Q8" s="1320"/>
      <c r="R8" s="1308"/>
    </row>
    <row r="9" spans="1:18" s="16" customFormat="1" ht="15" customHeight="1" x14ac:dyDescent="0.25">
      <c r="A9" s="1308"/>
      <c r="B9" s="1308"/>
      <c r="C9" s="1309"/>
      <c r="D9" s="1311"/>
      <c r="E9" s="1308"/>
      <c r="F9" s="1314"/>
      <c r="G9" s="2107"/>
      <c r="H9" s="1308"/>
      <c r="I9" s="1308"/>
      <c r="J9" s="1308"/>
      <c r="K9" s="1308"/>
      <c r="L9" s="1308"/>
      <c r="M9" s="1308"/>
      <c r="N9" s="1308"/>
      <c r="O9" s="1289" t="s">
        <v>638</v>
      </c>
      <c r="P9" s="1320"/>
      <c r="Q9" s="1320"/>
      <c r="R9" s="1308"/>
    </row>
    <row r="10" spans="1:18" s="16" customFormat="1" ht="38.25" customHeight="1" x14ac:dyDescent="0.25">
      <c r="A10" s="1308"/>
      <c r="B10" s="1308"/>
      <c r="C10" s="1309"/>
      <c r="D10" s="1312"/>
      <c r="E10" s="1308"/>
      <c r="F10" s="1314"/>
      <c r="G10" s="2108"/>
      <c r="H10" s="1308"/>
      <c r="I10" s="1308"/>
      <c r="J10" s="1308"/>
      <c r="K10" s="1308"/>
      <c r="L10" s="1308"/>
      <c r="M10" s="1308"/>
      <c r="N10" s="1308"/>
      <c r="O10" s="1290"/>
      <c r="P10" s="1319"/>
      <c r="Q10" s="1319"/>
      <c r="R10" s="1308"/>
    </row>
    <row r="11" spans="1:18" ht="15" customHeight="1" x14ac:dyDescent="0.25">
      <c r="A11" s="909">
        <v>1</v>
      </c>
      <c r="B11" s="1277">
        <v>2</v>
      </c>
      <c r="C11" s="1277"/>
      <c r="D11" s="909">
        <v>3</v>
      </c>
      <c r="E11" s="1277">
        <v>4</v>
      </c>
      <c r="F11" s="1277"/>
      <c r="G11" s="2109">
        <v>5</v>
      </c>
      <c r="H11" s="1277">
        <v>6</v>
      </c>
      <c r="I11" s="1277"/>
      <c r="J11" s="909">
        <v>7</v>
      </c>
      <c r="K11" s="1277">
        <v>8</v>
      </c>
      <c r="L11" s="1277"/>
      <c r="M11" s="909">
        <v>9</v>
      </c>
      <c r="N11" s="1277">
        <v>10</v>
      </c>
      <c r="O11" s="1277"/>
      <c r="P11" s="909">
        <v>11</v>
      </c>
      <c r="Q11" s="909">
        <v>12</v>
      </c>
      <c r="R11" s="909">
        <v>13</v>
      </c>
    </row>
    <row r="12" spans="1:18" ht="16.5" customHeight="1" x14ac:dyDescent="0.25">
      <c r="A12" s="1279" t="s">
        <v>259</v>
      </c>
      <c r="B12" s="1279"/>
      <c r="C12" s="1279"/>
      <c r="D12" s="677"/>
      <c r="E12" s="685"/>
      <c r="F12" s="685"/>
      <c r="G12" s="2110"/>
      <c r="H12" s="685"/>
      <c r="I12" s="685"/>
      <c r="J12" s="685"/>
      <c r="K12" s="685"/>
      <c r="L12" s="685"/>
      <c r="M12" s="685"/>
      <c r="N12" s="685"/>
      <c r="O12" s="685"/>
      <c r="P12" s="685"/>
      <c r="Q12" s="685"/>
      <c r="R12" s="685"/>
    </row>
    <row r="13" spans="1:18" ht="30" x14ac:dyDescent="0.25">
      <c r="A13" s="688">
        <v>1</v>
      </c>
      <c r="B13" s="689" t="s">
        <v>10</v>
      </c>
      <c r="C13" s="690" t="s">
        <v>11</v>
      </c>
      <c r="D13" s="672"/>
      <c r="E13" s="673"/>
      <c r="F13" s="673"/>
      <c r="G13" s="1265">
        <v>200000</v>
      </c>
      <c r="H13" s="592">
        <v>60422</v>
      </c>
      <c r="I13" s="592">
        <v>38279</v>
      </c>
      <c r="J13" s="592">
        <v>98701</v>
      </c>
      <c r="K13" s="592">
        <v>25912</v>
      </c>
      <c r="L13" s="592">
        <v>124613</v>
      </c>
      <c r="M13" s="592">
        <v>15426</v>
      </c>
      <c r="N13" s="592">
        <v>140039</v>
      </c>
      <c r="O13" s="673"/>
      <c r="P13" s="673"/>
      <c r="Q13" s="673"/>
      <c r="R13" s="673"/>
    </row>
    <row r="14" spans="1:18" ht="30" x14ac:dyDescent="0.25">
      <c r="A14" s="688">
        <v>2</v>
      </c>
      <c r="B14" s="689" t="s">
        <v>12</v>
      </c>
      <c r="C14" s="690" t="s">
        <v>13</v>
      </c>
      <c r="D14" s="672"/>
      <c r="E14" s="673"/>
      <c r="F14" s="673"/>
      <c r="G14" s="1265">
        <v>200</v>
      </c>
      <c r="H14" s="592">
        <v>76</v>
      </c>
      <c r="I14" s="592">
        <v>35</v>
      </c>
      <c r="J14" s="592">
        <v>111</v>
      </c>
      <c r="K14" s="592">
        <v>8</v>
      </c>
      <c r="L14" s="592">
        <v>119</v>
      </c>
      <c r="M14" s="592">
        <v>17</v>
      </c>
      <c r="N14" s="592">
        <v>136</v>
      </c>
      <c r="O14" s="673"/>
      <c r="P14" s="673"/>
      <c r="Q14" s="673"/>
      <c r="R14" s="673"/>
    </row>
    <row r="15" spans="1:18" ht="35.25" customHeight="1" x14ac:dyDescent="0.25">
      <c r="A15" s="688">
        <v>3</v>
      </c>
      <c r="B15" s="691" t="s">
        <v>14</v>
      </c>
      <c r="C15" s="687" t="s">
        <v>15</v>
      </c>
      <c r="D15" s="674"/>
      <c r="E15" s="673"/>
      <c r="F15" s="673"/>
      <c r="G15" s="1265">
        <v>8</v>
      </c>
      <c r="H15" s="592">
        <v>0</v>
      </c>
      <c r="I15" s="592">
        <v>9</v>
      </c>
      <c r="J15" s="592">
        <v>9</v>
      </c>
      <c r="K15" s="592">
        <v>2</v>
      </c>
      <c r="L15" s="592">
        <v>11</v>
      </c>
      <c r="M15" s="592">
        <v>0</v>
      </c>
      <c r="N15" s="592">
        <v>11</v>
      </c>
      <c r="O15" s="673"/>
      <c r="P15" s="673"/>
      <c r="Q15" s="673"/>
      <c r="R15" s="673"/>
    </row>
    <row r="16" spans="1:18" ht="45" customHeight="1" x14ac:dyDescent="0.25">
      <c r="A16" s="688">
        <v>4</v>
      </c>
      <c r="B16" s="691" t="s">
        <v>16</v>
      </c>
      <c r="C16" s="687" t="s">
        <v>566</v>
      </c>
      <c r="D16" s="674"/>
      <c r="E16" s="673"/>
      <c r="F16" s="673"/>
      <c r="G16" s="1265">
        <v>295000</v>
      </c>
      <c r="H16" s="592">
        <v>151211</v>
      </c>
      <c r="I16" s="592">
        <v>50473</v>
      </c>
      <c r="J16" s="592">
        <v>201684</v>
      </c>
      <c r="K16" s="592">
        <v>30301.054054054053</v>
      </c>
      <c r="L16" s="592">
        <v>231985.05405405405</v>
      </c>
      <c r="M16" s="592">
        <v>41180.243243243225</v>
      </c>
      <c r="N16" s="592">
        <v>273165.29729729728</v>
      </c>
      <c r="O16" s="673"/>
      <c r="P16" s="673"/>
      <c r="Q16" s="673"/>
      <c r="R16" s="673"/>
    </row>
    <row r="17" spans="1:18" ht="45" customHeight="1" x14ac:dyDescent="0.25">
      <c r="A17" s="688">
        <v>5</v>
      </c>
      <c r="B17" s="691" t="s">
        <v>17</v>
      </c>
      <c r="C17" s="690" t="s">
        <v>18</v>
      </c>
      <c r="D17" s="672"/>
      <c r="E17" s="673"/>
      <c r="F17" s="673"/>
      <c r="G17" s="1265">
        <v>6900</v>
      </c>
      <c r="H17" s="592">
        <v>3755</v>
      </c>
      <c r="I17" s="592">
        <v>1709</v>
      </c>
      <c r="J17" s="592">
        <v>5464</v>
      </c>
      <c r="K17" s="592">
        <v>1688</v>
      </c>
      <c r="L17" s="592">
        <v>7152</v>
      </c>
      <c r="M17" s="592">
        <v>1990</v>
      </c>
      <c r="N17" s="592">
        <v>9142</v>
      </c>
      <c r="O17" s="673"/>
      <c r="P17" s="673"/>
      <c r="Q17" s="673"/>
      <c r="R17" s="673"/>
    </row>
    <row r="18" spans="1:18" ht="45" x14ac:dyDescent="0.25">
      <c r="A18" s="688">
        <v>6</v>
      </c>
      <c r="B18" s="691" t="s">
        <v>19</v>
      </c>
      <c r="C18" s="687" t="s">
        <v>192</v>
      </c>
      <c r="D18" s="674"/>
      <c r="E18" s="673"/>
      <c r="F18" s="673"/>
      <c r="G18" s="1265">
        <v>24000</v>
      </c>
      <c r="H18" s="592">
        <v>2866</v>
      </c>
      <c r="I18" s="592">
        <v>14381</v>
      </c>
      <c r="J18" s="592">
        <v>17247</v>
      </c>
      <c r="K18" s="592">
        <v>0</v>
      </c>
      <c r="L18" s="592">
        <v>17247</v>
      </c>
      <c r="M18" s="592">
        <v>0</v>
      </c>
      <c r="N18" s="592">
        <v>17247</v>
      </c>
      <c r="O18" s="673"/>
      <c r="P18" s="673"/>
      <c r="Q18" s="673"/>
      <c r="R18" s="673"/>
    </row>
    <row r="19" spans="1:18" ht="30" x14ac:dyDescent="0.25">
      <c r="A19" s="688">
        <v>7</v>
      </c>
      <c r="B19" s="691" t="s">
        <v>20</v>
      </c>
      <c r="C19" s="690" t="s">
        <v>193</v>
      </c>
      <c r="D19" s="672"/>
      <c r="E19" s="673"/>
      <c r="F19" s="673"/>
      <c r="G19" s="1265">
        <v>192000</v>
      </c>
      <c r="H19" s="592">
        <v>47397</v>
      </c>
      <c r="I19" s="592">
        <v>35484</v>
      </c>
      <c r="J19" s="592">
        <v>82881</v>
      </c>
      <c r="K19" s="592">
        <v>27721</v>
      </c>
      <c r="L19" s="592">
        <v>110602</v>
      </c>
      <c r="M19" s="592">
        <v>55980</v>
      </c>
      <c r="N19" s="592">
        <v>166582</v>
      </c>
      <c r="O19" s="673"/>
      <c r="P19" s="686"/>
      <c r="Q19" s="673"/>
      <c r="R19" s="673"/>
    </row>
    <row r="20" spans="1:18" ht="30" x14ac:dyDescent="0.25">
      <c r="A20" s="688">
        <v>8</v>
      </c>
      <c r="B20" s="691" t="s">
        <v>21</v>
      </c>
      <c r="C20" s="687" t="s">
        <v>22</v>
      </c>
      <c r="D20" s="674"/>
      <c r="E20" s="673"/>
      <c r="F20" s="673"/>
      <c r="G20" s="1265">
        <v>1000</v>
      </c>
      <c r="H20" s="592">
        <v>112</v>
      </c>
      <c r="I20" s="592">
        <v>231</v>
      </c>
      <c r="J20" s="592">
        <v>343</v>
      </c>
      <c r="K20" s="592">
        <v>670</v>
      </c>
      <c r="L20" s="592">
        <v>1013</v>
      </c>
      <c r="M20" s="592">
        <v>477</v>
      </c>
      <c r="N20" s="592">
        <v>1490</v>
      </c>
      <c r="O20" s="673"/>
      <c r="P20" s="673"/>
      <c r="Q20" s="673"/>
      <c r="R20" s="673"/>
    </row>
    <row r="21" spans="1:18" ht="30" x14ac:dyDescent="0.25">
      <c r="A21" s="688">
        <v>9</v>
      </c>
      <c r="B21" s="691" t="s">
        <v>23</v>
      </c>
      <c r="C21" s="687" t="s">
        <v>24</v>
      </c>
      <c r="D21" s="674"/>
      <c r="E21" s="673"/>
      <c r="F21" s="673"/>
      <c r="G21" s="1265">
        <v>75</v>
      </c>
      <c r="H21" s="592">
        <v>0</v>
      </c>
      <c r="I21" s="592">
        <v>17</v>
      </c>
      <c r="J21" s="592">
        <v>17</v>
      </c>
      <c r="K21" s="592">
        <v>31</v>
      </c>
      <c r="L21" s="592">
        <v>48</v>
      </c>
      <c r="M21" s="592">
        <v>1</v>
      </c>
      <c r="N21" s="592">
        <v>49</v>
      </c>
      <c r="O21" s="673"/>
      <c r="P21" s="673"/>
      <c r="Q21" s="673"/>
      <c r="R21" s="673"/>
    </row>
    <row r="22" spans="1:18" ht="47.25" customHeight="1" x14ac:dyDescent="0.25">
      <c r="A22" s="688">
        <v>10</v>
      </c>
      <c r="B22" s="691" t="s">
        <v>25</v>
      </c>
      <c r="C22" s="690" t="s">
        <v>194</v>
      </c>
      <c r="D22" s="672"/>
      <c r="E22" s="673"/>
      <c r="F22" s="673"/>
      <c r="G22" s="1265">
        <v>3125</v>
      </c>
      <c r="H22" s="592">
        <v>2928</v>
      </c>
      <c r="I22" s="592">
        <v>0</v>
      </c>
      <c r="J22" s="592">
        <v>2928</v>
      </c>
      <c r="K22" s="592">
        <v>0</v>
      </c>
      <c r="L22" s="592">
        <v>2928</v>
      </c>
      <c r="M22" s="592">
        <v>1349</v>
      </c>
      <c r="N22" s="592">
        <v>4277</v>
      </c>
      <c r="O22" s="673"/>
      <c r="P22" s="673"/>
      <c r="Q22" s="673"/>
      <c r="R22" s="673"/>
    </row>
    <row r="23" spans="1:18" ht="45" x14ac:dyDescent="0.25">
      <c r="A23" s="688">
        <v>11</v>
      </c>
      <c r="B23" s="691" t="s">
        <v>26</v>
      </c>
      <c r="C23" s="687" t="s">
        <v>195</v>
      </c>
      <c r="D23" s="674"/>
      <c r="E23" s="673"/>
      <c r="F23" s="673"/>
      <c r="G23" s="1265">
        <v>70</v>
      </c>
      <c r="H23" s="592">
        <v>1</v>
      </c>
      <c r="I23" s="592">
        <v>51</v>
      </c>
      <c r="J23" s="592">
        <v>52</v>
      </c>
      <c r="K23" s="592">
        <v>14</v>
      </c>
      <c r="L23" s="592">
        <v>66</v>
      </c>
      <c r="M23" s="592">
        <v>12</v>
      </c>
      <c r="N23" s="592">
        <v>78</v>
      </c>
      <c r="O23" s="673"/>
      <c r="P23" s="673"/>
      <c r="Q23" s="673"/>
      <c r="R23" s="673"/>
    </row>
    <row r="24" spans="1:18" ht="60" x14ac:dyDescent="0.25">
      <c r="A24" s="688">
        <v>12</v>
      </c>
      <c r="B24" s="691" t="s">
        <v>27</v>
      </c>
      <c r="C24" s="687" t="s">
        <v>196</v>
      </c>
      <c r="D24" s="674"/>
      <c r="E24" s="673"/>
      <c r="F24" s="673"/>
      <c r="G24" s="1265">
        <v>583</v>
      </c>
      <c r="H24" s="592">
        <v>609</v>
      </c>
      <c r="I24" s="592">
        <v>192</v>
      </c>
      <c r="J24" s="592">
        <v>801</v>
      </c>
      <c r="K24" s="592">
        <v>369</v>
      </c>
      <c r="L24" s="592">
        <v>1170</v>
      </c>
      <c r="M24" s="592">
        <v>1532</v>
      </c>
      <c r="N24" s="592">
        <v>2702</v>
      </c>
      <c r="O24" s="673"/>
      <c r="P24" s="673"/>
      <c r="Q24" s="673"/>
      <c r="R24" s="673"/>
    </row>
    <row r="25" spans="1:18" ht="45" x14ac:dyDescent="0.25">
      <c r="A25" s="688">
        <v>13</v>
      </c>
      <c r="B25" s="692" t="s">
        <v>28</v>
      </c>
      <c r="C25" s="690" t="s">
        <v>29</v>
      </c>
      <c r="D25" s="672"/>
      <c r="E25" s="673"/>
      <c r="F25" s="673"/>
      <c r="G25" s="1265">
        <v>15500</v>
      </c>
      <c r="H25" s="592">
        <v>13224</v>
      </c>
      <c r="I25" s="592">
        <v>2237</v>
      </c>
      <c r="J25" s="592">
        <v>15461</v>
      </c>
      <c r="K25" s="592">
        <v>2893</v>
      </c>
      <c r="L25" s="592">
        <v>18354</v>
      </c>
      <c r="M25" s="592">
        <v>8108</v>
      </c>
      <c r="N25" s="592">
        <v>26462</v>
      </c>
      <c r="O25" s="673"/>
      <c r="P25" s="673"/>
      <c r="Q25" s="673"/>
      <c r="R25" s="673"/>
    </row>
    <row r="26" spans="1:18" ht="30" x14ac:dyDescent="0.25">
      <c r="A26" s="688">
        <v>14</v>
      </c>
      <c r="B26" s="691" t="s">
        <v>30</v>
      </c>
      <c r="C26" s="687" t="s">
        <v>197</v>
      </c>
      <c r="D26" s="674"/>
      <c r="E26" s="673"/>
      <c r="F26" s="673"/>
      <c r="G26" s="1265">
        <v>8</v>
      </c>
      <c r="H26" s="592">
        <v>0</v>
      </c>
      <c r="I26" s="592">
        <v>1</v>
      </c>
      <c r="J26" s="592">
        <v>1</v>
      </c>
      <c r="K26" s="592">
        <v>1</v>
      </c>
      <c r="L26" s="592">
        <v>2</v>
      </c>
      <c r="M26" s="592">
        <v>1</v>
      </c>
      <c r="N26" s="592">
        <v>3</v>
      </c>
      <c r="O26" s="673"/>
      <c r="P26" s="673"/>
      <c r="Q26" s="673"/>
      <c r="R26" s="673"/>
    </row>
    <row r="27" spans="1:18" ht="30" x14ac:dyDescent="0.25">
      <c r="A27" s="688">
        <v>15</v>
      </c>
      <c r="B27" s="691" t="s">
        <v>31</v>
      </c>
      <c r="C27" s="687" t="s">
        <v>198</v>
      </c>
      <c r="D27" s="674"/>
      <c r="E27" s="673"/>
      <c r="F27" s="673"/>
      <c r="G27" s="1265">
        <v>145</v>
      </c>
      <c r="H27" s="592">
        <v>0</v>
      </c>
      <c r="I27" s="592">
        <v>70</v>
      </c>
      <c r="J27" s="592">
        <v>70</v>
      </c>
      <c r="K27" s="592">
        <v>67</v>
      </c>
      <c r="L27" s="592">
        <v>137</v>
      </c>
      <c r="M27" s="592">
        <v>38</v>
      </c>
      <c r="N27" s="592">
        <v>175</v>
      </c>
      <c r="O27" s="673"/>
      <c r="P27" s="673"/>
      <c r="Q27" s="673"/>
      <c r="R27" s="673"/>
    </row>
    <row r="28" spans="1:18" ht="30" x14ac:dyDescent="0.25">
      <c r="A28" s="688">
        <v>16</v>
      </c>
      <c r="B28" s="691" t="s">
        <v>32</v>
      </c>
      <c r="C28" s="687" t="s">
        <v>199</v>
      </c>
      <c r="D28" s="674"/>
      <c r="E28" s="673"/>
      <c r="F28" s="673"/>
      <c r="G28" s="1265">
        <v>500000</v>
      </c>
      <c r="H28" s="592">
        <v>244874</v>
      </c>
      <c r="I28" s="592">
        <v>85100</v>
      </c>
      <c r="J28" s="592">
        <v>329974</v>
      </c>
      <c r="K28" s="592">
        <v>28590.666666666628</v>
      </c>
      <c r="L28" s="592">
        <v>358564.66666666663</v>
      </c>
      <c r="M28" s="592">
        <v>43369.666666666744</v>
      </c>
      <c r="N28" s="592">
        <v>401934.33333333337</v>
      </c>
      <c r="O28" s="673"/>
      <c r="P28" s="673"/>
      <c r="Q28" s="673"/>
      <c r="R28" s="673"/>
    </row>
    <row r="29" spans="1:18" ht="33.75" customHeight="1" x14ac:dyDescent="0.25">
      <c r="A29" s="688">
        <v>17</v>
      </c>
      <c r="B29" s="691" t="s">
        <v>33</v>
      </c>
      <c r="C29" s="687" t="s">
        <v>34</v>
      </c>
      <c r="D29" s="674"/>
      <c r="E29" s="673"/>
      <c r="F29" s="673"/>
      <c r="G29" s="1265">
        <v>93333</v>
      </c>
      <c r="H29" s="592">
        <v>33264</v>
      </c>
      <c r="I29" s="592">
        <v>18066</v>
      </c>
      <c r="J29" s="592">
        <v>51330</v>
      </c>
      <c r="K29" s="592">
        <v>3040.2200000000012</v>
      </c>
      <c r="L29" s="592">
        <v>54370.22</v>
      </c>
      <c r="M29" s="592">
        <v>17933.113333333327</v>
      </c>
      <c r="N29" s="592">
        <v>72303.333333333328</v>
      </c>
      <c r="O29" s="673"/>
      <c r="P29" s="673"/>
      <c r="Q29" s="673"/>
      <c r="R29" s="673"/>
    </row>
    <row r="30" spans="1:18" ht="33.75" customHeight="1" x14ac:dyDescent="0.25">
      <c r="A30" s="688">
        <v>18</v>
      </c>
      <c r="B30" s="691" t="s">
        <v>35</v>
      </c>
      <c r="C30" s="687" t="s">
        <v>36</v>
      </c>
      <c r="D30" s="674"/>
      <c r="E30" s="673"/>
      <c r="F30" s="673"/>
      <c r="G30" s="1265">
        <v>1467</v>
      </c>
      <c r="H30" s="592">
        <v>9</v>
      </c>
      <c r="I30" s="592">
        <v>337</v>
      </c>
      <c r="J30" s="592">
        <v>346</v>
      </c>
      <c r="K30" s="592">
        <v>369</v>
      </c>
      <c r="L30" s="592">
        <v>715</v>
      </c>
      <c r="M30" s="592">
        <v>478</v>
      </c>
      <c r="N30" s="592">
        <v>1193</v>
      </c>
      <c r="O30" s="673"/>
      <c r="P30" s="673"/>
      <c r="Q30" s="673"/>
      <c r="R30" s="673"/>
    </row>
    <row r="31" spans="1:18" ht="30" x14ac:dyDescent="0.25">
      <c r="A31" s="688">
        <v>19</v>
      </c>
      <c r="B31" s="691" t="s">
        <v>37</v>
      </c>
      <c r="C31" s="690" t="s">
        <v>38</v>
      </c>
      <c r="D31" s="672"/>
      <c r="E31" s="673"/>
      <c r="F31" s="673"/>
      <c r="G31" s="1265">
        <v>564</v>
      </c>
      <c r="H31" s="592">
        <v>255</v>
      </c>
      <c r="I31" s="592">
        <v>324</v>
      </c>
      <c r="J31" s="592">
        <v>579</v>
      </c>
      <c r="K31" s="592">
        <v>0</v>
      </c>
      <c r="L31" s="592">
        <v>579</v>
      </c>
      <c r="M31" s="592">
        <v>0</v>
      </c>
      <c r="N31" s="592">
        <v>579</v>
      </c>
      <c r="O31" s="673"/>
      <c r="P31" s="673"/>
      <c r="Q31" s="673"/>
      <c r="R31" s="673"/>
    </row>
    <row r="32" spans="1:18" ht="30" x14ac:dyDescent="0.25">
      <c r="A32" s="688">
        <v>20</v>
      </c>
      <c r="B32" s="691" t="s">
        <v>39</v>
      </c>
      <c r="C32" s="687" t="s">
        <v>40</v>
      </c>
      <c r="D32" s="674"/>
      <c r="E32" s="673"/>
      <c r="F32" s="673"/>
      <c r="G32" s="1265">
        <v>2</v>
      </c>
      <c r="H32" s="592">
        <v>0</v>
      </c>
      <c r="I32" s="592">
        <v>2</v>
      </c>
      <c r="J32" s="592">
        <v>2</v>
      </c>
      <c r="K32" s="592">
        <v>0</v>
      </c>
      <c r="L32" s="592">
        <v>2</v>
      </c>
      <c r="M32" s="592">
        <v>0</v>
      </c>
      <c r="N32" s="592">
        <v>2</v>
      </c>
      <c r="O32" s="673"/>
      <c r="P32" s="673"/>
      <c r="Q32" s="673"/>
      <c r="R32" s="673"/>
    </row>
    <row r="33" spans="1:18" ht="30" x14ac:dyDescent="0.25">
      <c r="A33" s="688">
        <v>21</v>
      </c>
      <c r="B33" s="691" t="s">
        <v>41</v>
      </c>
      <c r="C33" s="687" t="s">
        <v>42</v>
      </c>
      <c r="D33" s="674"/>
      <c r="E33" s="673"/>
      <c r="F33" s="673"/>
      <c r="G33" s="1265">
        <v>1</v>
      </c>
      <c r="H33" s="592">
        <v>0</v>
      </c>
      <c r="I33" s="592">
        <v>0</v>
      </c>
      <c r="J33" s="592">
        <v>0</v>
      </c>
      <c r="K33" s="592">
        <v>0</v>
      </c>
      <c r="L33" s="592">
        <v>0</v>
      </c>
      <c r="M33" s="592">
        <v>0</v>
      </c>
      <c r="N33" s="592">
        <v>0</v>
      </c>
      <c r="O33" s="673"/>
      <c r="P33" s="673"/>
      <c r="Q33" s="673"/>
      <c r="R33" s="673"/>
    </row>
    <row r="34" spans="1:18" ht="30" x14ac:dyDescent="0.25">
      <c r="A34" s="688">
        <v>22</v>
      </c>
      <c r="B34" s="691" t="s">
        <v>43</v>
      </c>
      <c r="C34" s="690" t="s">
        <v>200</v>
      </c>
      <c r="D34" s="672"/>
      <c r="E34" s="673"/>
      <c r="F34" s="673"/>
      <c r="G34" s="1265">
        <v>1</v>
      </c>
      <c r="H34" s="592">
        <v>0</v>
      </c>
      <c r="I34" s="592">
        <v>0</v>
      </c>
      <c r="J34" s="592">
        <v>0</v>
      </c>
      <c r="K34" s="592">
        <v>0</v>
      </c>
      <c r="L34" s="592">
        <v>0</v>
      </c>
      <c r="M34" s="592">
        <v>21</v>
      </c>
      <c r="N34" s="592">
        <v>21</v>
      </c>
      <c r="O34" s="673"/>
      <c r="P34" s="673"/>
      <c r="Q34" s="673"/>
      <c r="R34" s="673"/>
    </row>
    <row r="35" spans="1:18" ht="32.25" customHeight="1" x14ac:dyDescent="0.25">
      <c r="A35" s="688">
        <v>23</v>
      </c>
      <c r="B35" s="691" t="s">
        <v>132</v>
      </c>
      <c r="C35" s="687" t="s">
        <v>567</v>
      </c>
      <c r="D35" s="674"/>
      <c r="E35" s="673"/>
      <c r="F35" s="673"/>
      <c r="G35" s="1265">
        <v>72</v>
      </c>
      <c r="H35" s="592">
        <v>36</v>
      </c>
      <c r="I35" s="592">
        <v>38</v>
      </c>
      <c r="J35" s="592">
        <v>74</v>
      </c>
      <c r="K35" s="592">
        <v>0</v>
      </c>
      <c r="L35" s="592">
        <v>74</v>
      </c>
      <c r="M35" s="592">
        <v>0</v>
      </c>
      <c r="N35" s="592">
        <v>74</v>
      </c>
      <c r="O35" s="673"/>
      <c r="P35" s="673"/>
      <c r="Q35" s="673"/>
      <c r="R35" s="673"/>
    </row>
    <row r="36" spans="1:18" ht="18.75" customHeight="1" x14ac:dyDescent="0.25">
      <c r="A36" s="688">
        <v>24</v>
      </c>
      <c r="B36" s="691" t="s">
        <v>44</v>
      </c>
      <c r="C36" s="690" t="s">
        <v>201</v>
      </c>
      <c r="D36" s="672"/>
      <c r="E36" s="673"/>
      <c r="F36" s="673"/>
      <c r="G36" s="1265">
        <v>88</v>
      </c>
      <c r="H36" s="592">
        <v>53</v>
      </c>
      <c r="I36" s="592">
        <v>35</v>
      </c>
      <c r="J36" s="592">
        <v>88</v>
      </c>
      <c r="K36" s="592">
        <v>0</v>
      </c>
      <c r="L36" s="592">
        <v>88</v>
      </c>
      <c r="M36" s="592">
        <v>0</v>
      </c>
      <c r="N36" s="592">
        <v>88</v>
      </c>
      <c r="O36" s="673"/>
      <c r="P36" s="673"/>
      <c r="Q36" s="673"/>
      <c r="R36" s="673"/>
    </row>
    <row r="37" spans="1:18" ht="30" x14ac:dyDescent="0.25">
      <c r="A37" s="688">
        <v>25</v>
      </c>
      <c r="B37" s="691" t="s">
        <v>45</v>
      </c>
      <c r="C37" s="690" t="s">
        <v>46</v>
      </c>
      <c r="D37" s="672"/>
      <c r="E37" s="673"/>
      <c r="F37" s="673"/>
      <c r="G37" s="1265">
        <v>12</v>
      </c>
      <c r="H37" s="592">
        <v>10</v>
      </c>
      <c r="I37" s="592">
        <v>10</v>
      </c>
      <c r="J37" s="592">
        <v>20</v>
      </c>
      <c r="K37" s="592">
        <v>0</v>
      </c>
      <c r="L37" s="592">
        <v>20</v>
      </c>
      <c r="M37" s="592">
        <v>0</v>
      </c>
      <c r="N37" s="592">
        <v>20</v>
      </c>
      <c r="O37" s="673"/>
      <c r="P37" s="673"/>
      <c r="Q37" s="673"/>
      <c r="R37" s="673"/>
    </row>
    <row r="38" spans="1:18" ht="30" x14ac:dyDescent="0.25">
      <c r="A38" s="688">
        <v>26</v>
      </c>
      <c r="B38" s="691" t="s">
        <v>47</v>
      </c>
      <c r="C38" s="687" t="s">
        <v>202</v>
      </c>
      <c r="D38" s="674"/>
      <c r="E38" s="673"/>
      <c r="F38" s="673"/>
      <c r="G38" s="1265">
        <v>350</v>
      </c>
      <c r="H38" s="592">
        <v>0</v>
      </c>
      <c r="I38" s="592">
        <v>27</v>
      </c>
      <c r="J38" s="592">
        <v>27</v>
      </c>
      <c r="K38" s="592">
        <v>40</v>
      </c>
      <c r="L38" s="592">
        <v>67</v>
      </c>
      <c r="M38" s="592">
        <v>157</v>
      </c>
      <c r="N38" s="592">
        <v>224</v>
      </c>
      <c r="O38" s="673"/>
      <c r="P38" s="673"/>
      <c r="Q38" s="673"/>
      <c r="R38" s="673"/>
    </row>
    <row r="39" spans="1:18" ht="21.75" customHeight="1" x14ac:dyDescent="0.25">
      <c r="A39" s="688">
        <v>27</v>
      </c>
      <c r="B39" s="691" t="s">
        <v>48</v>
      </c>
      <c r="C39" s="687" t="s">
        <v>49</v>
      </c>
      <c r="D39" s="674"/>
      <c r="E39" s="673"/>
      <c r="F39" s="673"/>
      <c r="G39" s="1265">
        <v>6</v>
      </c>
      <c r="H39" s="592">
        <v>0</v>
      </c>
      <c r="I39" s="592">
        <v>0</v>
      </c>
      <c r="J39" s="592">
        <v>0</v>
      </c>
      <c r="K39" s="592">
        <v>6</v>
      </c>
      <c r="L39" s="592">
        <v>6</v>
      </c>
      <c r="M39" s="592">
        <v>0</v>
      </c>
      <c r="N39" s="592">
        <v>6</v>
      </c>
      <c r="O39" s="673"/>
      <c r="P39" s="673"/>
      <c r="Q39" s="673"/>
      <c r="R39" s="673"/>
    </row>
    <row r="40" spans="1:18" ht="30" x14ac:dyDescent="0.25">
      <c r="A40" s="688">
        <v>28</v>
      </c>
      <c r="B40" s="691" t="s">
        <v>50</v>
      </c>
      <c r="C40" s="690" t="s">
        <v>203</v>
      </c>
      <c r="D40" s="672"/>
      <c r="E40" s="673"/>
      <c r="F40" s="673"/>
      <c r="G40" s="1265">
        <v>72000</v>
      </c>
      <c r="H40" s="592">
        <v>13430</v>
      </c>
      <c r="I40" s="592">
        <v>20157</v>
      </c>
      <c r="J40" s="592">
        <v>33587</v>
      </c>
      <c r="K40" s="592">
        <v>42840</v>
      </c>
      <c r="L40" s="592">
        <v>76427</v>
      </c>
      <c r="M40" s="592">
        <v>24250</v>
      </c>
      <c r="N40" s="592">
        <v>100677</v>
      </c>
      <c r="O40" s="673"/>
      <c r="P40" s="673"/>
      <c r="Q40" s="673"/>
      <c r="R40" s="673"/>
    </row>
    <row r="41" spans="1:18" ht="30" x14ac:dyDescent="0.25">
      <c r="A41" s="688">
        <v>29</v>
      </c>
      <c r="B41" s="691" t="s">
        <v>264</v>
      </c>
      <c r="C41" s="687" t="s">
        <v>204</v>
      </c>
      <c r="D41" s="674"/>
      <c r="E41" s="673"/>
      <c r="F41" s="673"/>
      <c r="G41" s="1265">
        <v>330</v>
      </c>
      <c r="H41" s="592">
        <v>14</v>
      </c>
      <c r="I41" s="592">
        <v>0</v>
      </c>
      <c r="J41" s="592">
        <v>14</v>
      </c>
      <c r="K41" s="592">
        <v>57</v>
      </c>
      <c r="L41" s="592">
        <v>71</v>
      </c>
      <c r="M41" s="592">
        <v>1</v>
      </c>
      <c r="N41" s="592">
        <v>72</v>
      </c>
      <c r="O41" s="673"/>
      <c r="P41" s="673"/>
      <c r="Q41" s="673"/>
      <c r="R41" s="673"/>
    </row>
    <row r="42" spans="1:18" ht="30" x14ac:dyDescent="0.25">
      <c r="A42" s="688">
        <v>30</v>
      </c>
      <c r="B42" s="691" t="s">
        <v>265</v>
      </c>
      <c r="C42" s="687" t="s">
        <v>53</v>
      </c>
      <c r="D42" s="674"/>
      <c r="E42" s="673"/>
      <c r="F42" s="673"/>
      <c r="G42" s="1265">
        <v>1000</v>
      </c>
      <c r="H42" s="592">
        <v>53</v>
      </c>
      <c r="I42" s="592">
        <v>3</v>
      </c>
      <c r="J42" s="592">
        <v>56</v>
      </c>
      <c r="K42" s="592">
        <v>93</v>
      </c>
      <c r="L42" s="592">
        <v>149</v>
      </c>
      <c r="M42" s="592">
        <v>460</v>
      </c>
      <c r="N42" s="592">
        <v>609</v>
      </c>
      <c r="O42" s="673"/>
      <c r="P42" s="673"/>
      <c r="Q42" s="673"/>
      <c r="R42" s="673"/>
    </row>
    <row r="43" spans="1:18" ht="30" x14ac:dyDescent="0.25">
      <c r="A43" s="688">
        <v>31</v>
      </c>
      <c r="B43" s="691" t="s">
        <v>266</v>
      </c>
      <c r="C43" s="687" t="s">
        <v>205</v>
      </c>
      <c r="D43" s="674"/>
      <c r="E43" s="673"/>
      <c r="F43" s="673"/>
      <c r="G43" s="1265">
        <v>75</v>
      </c>
      <c r="H43" s="592">
        <v>0</v>
      </c>
      <c r="I43" s="592">
        <v>0</v>
      </c>
      <c r="J43" s="592">
        <v>0</v>
      </c>
      <c r="K43" s="592">
        <v>0</v>
      </c>
      <c r="L43" s="592">
        <v>0</v>
      </c>
      <c r="M43" s="592">
        <v>0</v>
      </c>
      <c r="N43" s="592">
        <v>0</v>
      </c>
      <c r="O43" s="673"/>
      <c r="P43" s="673"/>
      <c r="Q43" s="673"/>
      <c r="R43" s="673"/>
    </row>
    <row r="44" spans="1:18" ht="45" x14ac:dyDescent="0.25">
      <c r="A44" s="688">
        <v>32</v>
      </c>
      <c r="B44" s="691" t="s">
        <v>267</v>
      </c>
      <c r="C44" s="687" t="s">
        <v>206</v>
      </c>
      <c r="D44" s="674"/>
      <c r="E44" s="673"/>
      <c r="F44" s="673"/>
      <c r="G44" s="1265">
        <v>150</v>
      </c>
      <c r="H44" s="592">
        <v>43</v>
      </c>
      <c r="I44" s="592">
        <v>84</v>
      </c>
      <c r="J44" s="592">
        <v>127</v>
      </c>
      <c r="K44" s="592">
        <v>8</v>
      </c>
      <c r="L44" s="592">
        <v>135</v>
      </c>
      <c r="M44" s="592">
        <v>0</v>
      </c>
      <c r="N44" s="592">
        <v>135</v>
      </c>
      <c r="O44" s="673"/>
      <c r="P44" s="673"/>
      <c r="Q44" s="673"/>
      <c r="R44" s="673"/>
    </row>
    <row r="45" spans="1:18" ht="18.75" thickBot="1" x14ac:dyDescent="0.3">
      <c r="A45" s="1086"/>
      <c r="B45" s="1087" t="s">
        <v>557</v>
      </c>
      <c r="C45" s="1088" t="s">
        <v>561</v>
      </c>
      <c r="D45" s="1089"/>
      <c r="E45" s="1090"/>
      <c r="F45" s="1090"/>
      <c r="G45" s="2111">
        <v>0</v>
      </c>
      <c r="H45" s="838">
        <v>0</v>
      </c>
      <c r="I45" s="838">
        <v>0</v>
      </c>
      <c r="J45" s="838">
        <v>0</v>
      </c>
      <c r="K45" s="838">
        <v>0</v>
      </c>
      <c r="L45" s="838">
        <v>0</v>
      </c>
      <c r="M45" s="592">
        <v>5</v>
      </c>
      <c r="N45" s="592">
        <v>5</v>
      </c>
      <c r="O45" s="1090"/>
      <c r="P45" s="1090"/>
      <c r="Q45" s="1090"/>
      <c r="R45" s="1090"/>
    </row>
    <row r="46" spans="1:18" s="232" customFormat="1" ht="18.75" thickBot="1" x14ac:dyDescent="0.3">
      <c r="A46" s="1321" t="s">
        <v>56</v>
      </c>
      <c r="B46" s="1322"/>
      <c r="C46" s="1322"/>
      <c r="D46" s="1263"/>
      <c r="E46" s="1264"/>
      <c r="F46" s="1264"/>
      <c r="G46" s="1259">
        <f>SUM(G13:G45)</f>
        <v>1408065</v>
      </c>
      <c r="H46" s="1259">
        <f t="shared" ref="H46:N46" si="0">SUM(H13:H45)</f>
        <v>574642</v>
      </c>
      <c r="I46" s="1259">
        <f t="shared" si="0"/>
        <v>267352</v>
      </c>
      <c r="J46" s="1259">
        <f t="shared" si="0"/>
        <v>841994</v>
      </c>
      <c r="K46" s="1259">
        <f t="shared" si="0"/>
        <v>164720.94072072068</v>
      </c>
      <c r="L46" s="1259">
        <f t="shared" si="0"/>
        <v>1006714.9407207207</v>
      </c>
      <c r="M46" s="1259">
        <f t="shared" si="0"/>
        <v>212786.02324324328</v>
      </c>
      <c r="N46" s="1259">
        <f t="shared" si="0"/>
        <v>1219500.963963964</v>
      </c>
      <c r="O46" s="1259"/>
      <c r="P46" s="1259"/>
      <c r="Q46" s="1259"/>
      <c r="R46" s="1266"/>
    </row>
    <row r="47" spans="1:18" ht="18" x14ac:dyDescent="0.25">
      <c r="A47" s="1323" t="s">
        <v>260</v>
      </c>
      <c r="B47" s="1323"/>
      <c r="C47" s="1323"/>
      <c r="D47" s="1091"/>
      <c r="E47" s="1092"/>
      <c r="F47" s="1092"/>
      <c r="G47" s="2112"/>
      <c r="H47" s="1093"/>
      <c r="I47" s="1093"/>
      <c r="J47" s="1093"/>
      <c r="K47" s="1093"/>
      <c r="L47" s="1093"/>
      <c r="M47" s="1093"/>
      <c r="N47" s="592"/>
      <c r="O47" s="1092"/>
      <c r="P47" s="1092"/>
      <c r="Q47" s="1092"/>
      <c r="R47" s="1092"/>
    </row>
    <row r="48" spans="1:18" ht="30" x14ac:dyDescent="0.25">
      <c r="A48" s="688">
        <v>33</v>
      </c>
      <c r="B48" s="691" t="s">
        <v>57</v>
      </c>
      <c r="C48" s="687" t="s">
        <v>640</v>
      </c>
      <c r="D48" s="674"/>
      <c r="E48" s="673"/>
      <c r="F48" s="673"/>
      <c r="G48" s="1265">
        <v>22000</v>
      </c>
      <c r="H48" s="592">
        <v>0</v>
      </c>
      <c r="I48" s="592">
        <v>13000</v>
      </c>
      <c r="J48" s="592">
        <v>13000</v>
      </c>
      <c r="K48" s="592">
        <v>0</v>
      </c>
      <c r="L48" s="592">
        <v>13000</v>
      </c>
      <c r="M48" s="592">
        <v>0</v>
      </c>
      <c r="N48" s="592">
        <v>13000</v>
      </c>
      <c r="O48" s="673"/>
      <c r="P48" s="673"/>
      <c r="Q48" s="673"/>
      <c r="R48" s="673"/>
    </row>
    <row r="49" spans="1:18" ht="18" x14ac:dyDescent="0.25">
      <c r="A49" s="688">
        <v>34</v>
      </c>
      <c r="B49" s="691" t="s">
        <v>57</v>
      </c>
      <c r="C49" s="687" t="s">
        <v>58</v>
      </c>
      <c r="D49" s="674"/>
      <c r="E49" s="673"/>
      <c r="F49" s="673"/>
      <c r="G49" s="1265">
        <v>18000</v>
      </c>
      <c r="H49" s="592">
        <v>0</v>
      </c>
      <c r="I49" s="592">
        <v>0</v>
      </c>
      <c r="J49" s="592">
        <v>0</v>
      </c>
      <c r="K49" s="592">
        <v>18000</v>
      </c>
      <c r="L49" s="592">
        <v>18000</v>
      </c>
      <c r="M49" s="592">
        <v>0</v>
      </c>
      <c r="N49" s="592">
        <v>18000</v>
      </c>
      <c r="O49" s="673"/>
      <c r="P49" s="673"/>
      <c r="Q49" s="673"/>
      <c r="R49" s="673"/>
    </row>
    <row r="50" spans="1:18" ht="45.75" x14ac:dyDescent="0.25">
      <c r="A50" s="688">
        <v>35</v>
      </c>
      <c r="B50" s="691" t="s">
        <v>59</v>
      </c>
      <c r="C50" s="687" t="s">
        <v>571</v>
      </c>
      <c r="D50" s="674"/>
      <c r="E50" s="673"/>
      <c r="F50" s="673"/>
      <c r="G50" s="1265">
        <v>645</v>
      </c>
      <c r="H50" s="592">
        <v>297</v>
      </c>
      <c r="I50" s="592">
        <v>371</v>
      </c>
      <c r="J50" s="592">
        <v>668</v>
      </c>
      <c r="K50" s="592">
        <v>91.019999999999982</v>
      </c>
      <c r="L50" s="592">
        <v>759.02</v>
      </c>
      <c r="M50" s="592">
        <v>117.98000000000002</v>
      </c>
      <c r="N50" s="592">
        <v>877</v>
      </c>
      <c r="O50" s="673"/>
      <c r="P50" s="673"/>
      <c r="Q50" s="673"/>
      <c r="R50" s="673"/>
    </row>
    <row r="51" spans="1:18" ht="42" customHeight="1" x14ac:dyDescent="0.25">
      <c r="A51" s="688">
        <v>36</v>
      </c>
      <c r="B51" s="691" t="s">
        <v>62</v>
      </c>
      <c r="C51" s="687" t="s">
        <v>572</v>
      </c>
      <c r="D51" s="674"/>
      <c r="E51" s="673"/>
      <c r="F51" s="673"/>
      <c r="G51" s="1265">
        <v>1</v>
      </c>
      <c r="H51" s="592">
        <v>0</v>
      </c>
      <c r="I51" s="592">
        <v>0</v>
      </c>
      <c r="J51" s="592">
        <v>0</v>
      </c>
      <c r="K51" s="592">
        <v>1</v>
      </c>
      <c r="L51" s="592">
        <v>1</v>
      </c>
      <c r="M51" s="592">
        <v>0</v>
      </c>
      <c r="N51" s="592">
        <v>1</v>
      </c>
      <c r="O51" s="673"/>
      <c r="P51" s="673"/>
      <c r="Q51" s="673"/>
      <c r="R51" s="673"/>
    </row>
    <row r="52" spans="1:18" ht="40.5" customHeight="1" x14ac:dyDescent="0.25">
      <c r="A52" s="688">
        <v>37</v>
      </c>
      <c r="B52" s="691" t="s">
        <v>60</v>
      </c>
      <c r="C52" s="687" t="s">
        <v>573</v>
      </c>
      <c r="D52" s="674"/>
      <c r="E52" s="673"/>
      <c r="F52" s="673"/>
      <c r="G52" s="1265">
        <v>2</v>
      </c>
      <c r="H52" s="592">
        <v>0</v>
      </c>
      <c r="I52" s="592">
        <v>2</v>
      </c>
      <c r="J52" s="592">
        <v>2</v>
      </c>
      <c r="K52" s="592">
        <v>2</v>
      </c>
      <c r="L52" s="592">
        <v>4</v>
      </c>
      <c r="M52" s="592">
        <v>1</v>
      </c>
      <c r="N52" s="592">
        <v>5</v>
      </c>
      <c r="O52" s="673"/>
      <c r="P52" s="673"/>
      <c r="Q52" s="673"/>
      <c r="R52" s="673"/>
    </row>
    <row r="53" spans="1:18" ht="33.75" customHeight="1" x14ac:dyDescent="0.25">
      <c r="A53" s="688">
        <v>38</v>
      </c>
      <c r="B53" s="691" t="s">
        <v>61</v>
      </c>
      <c r="C53" s="687" t="s">
        <v>574</v>
      </c>
      <c r="D53" s="674"/>
      <c r="E53" s="673"/>
      <c r="F53" s="673"/>
      <c r="G53" s="1265">
        <v>40</v>
      </c>
      <c r="H53" s="592">
        <v>0</v>
      </c>
      <c r="I53" s="592">
        <v>1</v>
      </c>
      <c r="J53" s="592">
        <v>1</v>
      </c>
      <c r="K53" s="592">
        <v>12</v>
      </c>
      <c r="L53" s="592">
        <v>13</v>
      </c>
      <c r="M53" s="592">
        <v>-11</v>
      </c>
      <c r="N53" s="592">
        <v>2</v>
      </c>
      <c r="O53" s="673"/>
      <c r="P53" s="673"/>
      <c r="Q53" s="673"/>
      <c r="R53" s="673"/>
    </row>
    <row r="54" spans="1:18" ht="30" x14ac:dyDescent="0.25">
      <c r="A54" s="688">
        <v>39</v>
      </c>
      <c r="B54" s="691" t="s">
        <v>63</v>
      </c>
      <c r="C54" s="687" t="s">
        <v>64</v>
      </c>
      <c r="D54" s="674"/>
      <c r="E54" s="673"/>
      <c r="F54" s="673"/>
      <c r="G54" s="1265">
        <v>5</v>
      </c>
      <c r="H54" s="592">
        <v>3</v>
      </c>
      <c r="I54" s="592">
        <v>0</v>
      </c>
      <c r="J54" s="592">
        <v>3</v>
      </c>
      <c r="K54" s="592">
        <v>1</v>
      </c>
      <c r="L54" s="592">
        <v>4</v>
      </c>
      <c r="M54" s="592">
        <v>1</v>
      </c>
      <c r="N54" s="592">
        <v>5</v>
      </c>
      <c r="O54" s="673"/>
      <c r="P54" s="673"/>
      <c r="Q54" s="673"/>
      <c r="R54" s="673"/>
    </row>
    <row r="55" spans="1:18" ht="45.75" x14ac:dyDescent="0.25">
      <c r="A55" s="688">
        <v>40</v>
      </c>
      <c r="B55" s="691" t="s">
        <v>65</v>
      </c>
      <c r="C55" s="687" t="s">
        <v>575</v>
      </c>
      <c r="D55" s="674"/>
      <c r="E55" s="673"/>
      <c r="F55" s="673"/>
      <c r="G55" s="1265">
        <v>230</v>
      </c>
      <c r="H55" s="592">
        <v>0</v>
      </c>
      <c r="I55" s="592">
        <v>0</v>
      </c>
      <c r="J55" s="592">
        <v>0</v>
      </c>
      <c r="K55" s="592">
        <v>0</v>
      </c>
      <c r="L55" s="592">
        <v>0</v>
      </c>
      <c r="M55" s="592">
        <v>0</v>
      </c>
      <c r="N55" s="592">
        <v>0</v>
      </c>
      <c r="O55" s="673"/>
      <c r="P55" s="673"/>
      <c r="Q55" s="673"/>
      <c r="R55" s="673"/>
    </row>
    <row r="56" spans="1:18" ht="30" x14ac:dyDescent="0.25">
      <c r="A56" s="688">
        <v>41</v>
      </c>
      <c r="B56" s="691" t="s">
        <v>66</v>
      </c>
      <c r="C56" s="687" t="s">
        <v>208</v>
      </c>
      <c r="D56" s="674"/>
      <c r="E56" s="673"/>
      <c r="F56" s="673"/>
      <c r="G56" s="1265">
        <v>3000</v>
      </c>
      <c r="H56" s="592">
        <v>90</v>
      </c>
      <c r="I56" s="592">
        <v>789</v>
      </c>
      <c r="J56" s="592">
        <v>879</v>
      </c>
      <c r="K56" s="592">
        <v>4672</v>
      </c>
      <c r="L56" s="592">
        <v>5551</v>
      </c>
      <c r="M56" s="592">
        <v>1700</v>
      </c>
      <c r="N56" s="592">
        <v>7251</v>
      </c>
      <c r="O56" s="673"/>
      <c r="P56" s="673"/>
      <c r="Q56" s="673"/>
      <c r="R56" s="673"/>
    </row>
    <row r="57" spans="1:18" ht="30.75" x14ac:dyDescent="0.25">
      <c r="A57" s="688">
        <v>42</v>
      </c>
      <c r="B57" s="691" t="s">
        <v>67</v>
      </c>
      <c r="C57" s="687" t="s">
        <v>576</v>
      </c>
      <c r="D57" s="674"/>
      <c r="E57" s="673"/>
      <c r="F57" s="673"/>
      <c r="G57" s="1265">
        <v>4</v>
      </c>
      <c r="H57" s="592">
        <v>0</v>
      </c>
      <c r="I57" s="592">
        <v>0</v>
      </c>
      <c r="J57" s="592">
        <v>0</v>
      </c>
      <c r="K57" s="592">
        <v>0</v>
      </c>
      <c r="L57" s="592">
        <v>0</v>
      </c>
      <c r="M57" s="592">
        <v>0</v>
      </c>
      <c r="N57" s="592">
        <v>0</v>
      </c>
      <c r="O57" s="673"/>
      <c r="P57" s="673"/>
      <c r="Q57" s="673"/>
      <c r="R57" s="673"/>
    </row>
    <row r="58" spans="1:18" ht="39.75" customHeight="1" x14ac:dyDescent="0.25">
      <c r="A58" s="688">
        <v>43</v>
      </c>
      <c r="B58" s="691" t="s">
        <v>68</v>
      </c>
      <c r="C58" s="687" t="s">
        <v>577</v>
      </c>
      <c r="D58" s="674"/>
      <c r="E58" s="673"/>
      <c r="F58" s="673"/>
      <c r="G58" s="1265">
        <v>27</v>
      </c>
      <c r="H58" s="592">
        <v>0</v>
      </c>
      <c r="I58" s="592">
        <v>0</v>
      </c>
      <c r="J58" s="592">
        <v>0</v>
      </c>
      <c r="K58" s="592">
        <v>0</v>
      </c>
      <c r="L58" s="592">
        <v>0</v>
      </c>
      <c r="M58" s="592">
        <v>0</v>
      </c>
      <c r="N58" s="592">
        <v>0</v>
      </c>
      <c r="O58" s="673"/>
      <c r="P58" s="673"/>
      <c r="Q58" s="673"/>
      <c r="R58" s="673"/>
    </row>
    <row r="59" spans="1:18" ht="23.25" customHeight="1" x14ac:dyDescent="0.25">
      <c r="A59" s="688">
        <v>44</v>
      </c>
      <c r="B59" s="691" t="s">
        <v>69</v>
      </c>
      <c r="C59" s="687" t="s">
        <v>70</v>
      </c>
      <c r="D59" s="674"/>
      <c r="E59" s="673"/>
      <c r="F59" s="673"/>
      <c r="G59" s="1265">
        <v>35</v>
      </c>
      <c r="H59" s="592">
        <v>0</v>
      </c>
      <c r="I59" s="592">
        <v>0</v>
      </c>
      <c r="J59" s="592">
        <v>0</v>
      </c>
      <c r="K59" s="592">
        <v>0</v>
      </c>
      <c r="L59" s="592">
        <v>0</v>
      </c>
      <c r="M59" s="592">
        <v>0</v>
      </c>
      <c r="N59" s="592">
        <v>0</v>
      </c>
      <c r="O59" s="673"/>
      <c r="P59" s="673"/>
      <c r="Q59" s="673"/>
      <c r="R59" s="673"/>
    </row>
    <row r="60" spans="1:18" ht="18" x14ac:dyDescent="0.25">
      <c r="A60" s="688">
        <v>45</v>
      </c>
      <c r="B60" s="691" t="s">
        <v>71</v>
      </c>
      <c r="C60" s="687" t="s">
        <v>209</v>
      </c>
      <c r="D60" s="674"/>
      <c r="E60" s="673"/>
      <c r="F60" s="673"/>
      <c r="G60" s="1265">
        <v>1</v>
      </c>
      <c r="H60" s="592">
        <v>0</v>
      </c>
      <c r="I60" s="592">
        <v>0</v>
      </c>
      <c r="J60" s="592">
        <v>0</v>
      </c>
      <c r="K60" s="592">
        <v>0</v>
      </c>
      <c r="L60" s="592">
        <v>0</v>
      </c>
      <c r="M60" s="592">
        <v>0</v>
      </c>
      <c r="N60" s="592">
        <v>0</v>
      </c>
      <c r="O60" s="673"/>
      <c r="P60" s="673"/>
      <c r="Q60" s="673"/>
      <c r="R60" s="673"/>
    </row>
    <row r="61" spans="1:18" ht="33.75" customHeight="1" x14ac:dyDescent="0.25">
      <c r="A61" s="688">
        <v>46</v>
      </c>
      <c r="B61" s="691" t="s">
        <v>72</v>
      </c>
      <c r="C61" s="687" t="s">
        <v>73</v>
      </c>
      <c r="D61" s="674"/>
      <c r="E61" s="673"/>
      <c r="F61" s="673"/>
      <c r="G61" s="1265">
        <v>1</v>
      </c>
      <c r="H61" s="592">
        <v>0</v>
      </c>
      <c r="I61" s="592">
        <v>0</v>
      </c>
      <c r="J61" s="592">
        <v>0</v>
      </c>
      <c r="K61" s="592">
        <v>1</v>
      </c>
      <c r="L61" s="592">
        <v>1</v>
      </c>
      <c r="M61" s="592">
        <v>0</v>
      </c>
      <c r="N61" s="592">
        <v>1</v>
      </c>
      <c r="O61" s="673"/>
      <c r="P61" s="673"/>
      <c r="Q61" s="673"/>
      <c r="R61" s="673"/>
    </row>
    <row r="62" spans="1:18" ht="24" customHeight="1" x14ac:dyDescent="0.25">
      <c r="A62" s="688">
        <v>47</v>
      </c>
      <c r="B62" s="691" t="s">
        <v>74</v>
      </c>
      <c r="C62" s="687" t="s">
        <v>75</v>
      </c>
      <c r="D62" s="674"/>
      <c r="E62" s="673"/>
      <c r="F62" s="673"/>
      <c r="G62" s="1265">
        <v>0</v>
      </c>
      <c r="H62" s="592">
        <v>0</v>
      </c>
      <c r="I62" s="592">
        <v>0</v>
      </c>
      <c r="J62" s="592">
        <v>0</v>
      </c>
      <c r="K62" s="592">
        <v>0</v>
      </c>
      <c r="L62" s="592">
        <v>0</v>
      </c>
      <c r="M62" s="592">
        <v>0</v>
      </c>
      <c r="N62" s="592">
        <v>0</v>
      </c>
      <c r="O62" s="673"/>
      <c r="P62" s="673"/>
      <c r="Q62" s="673"/>
      <c r="R62" s="673"/>
    </row>
    <row r="63" spans="1:18" ht="20.25" customHeight="1" x14ac:dyDescent="0.25">
      <c r="A63" s="688">
        <v>48</v>
      </c>
      <c r="B63" s="691" t="s">
        <v>76</v>
      </c>
      <c r="C63" s="687" t="s">
        <v>191</v>
      </c>
      <c r="D63" s="674"/>
      <c r="E63" s="673"/>
      <c r="F63" s="673"/>
      <c r="G63" s="1265">
        <v>1</v>
      </c>
      <c r="H63" s="592">
        <v>0</v>
      </c>
      <c r="I63" s="592">
        <v>0</v>
      </c>
      <c r="J63" s="592">
        <v>0</v>
      </c>
      <c r="K63" s="592">
        <v>1</v>
      </c>
      <c r="L63" s="592">
        <v>1</v>
      </c>
      <c r="M63" s="592">
        <v>0</v>
      </c>
      <c r="N63" s="592">
        <v>1</v>
      </c>
      <c r="O63" s="673"/>
      <c r="P63" s="673"/>
      <c r="Q63" s="673"/>
      <c r="R63" s="673"/>
    </row>
    <row r="64" spans="1:18" ht="30" x14ac:dyDescent="0.25">
      <c r="A64" s="688">
        <v>49</v>
      </c>
      <c r="B64" s="691" t="s">
        <v>77</v>
      </c>
      <c r="C64" s="687" t="s">
        <v>78</v>
      </c>
      <c r="D64" s="674"/>
      <c r="E64" s="673"/>
      <c r="F64" s="673"/>
      <c r="G64" s="1265">
        <v>1</v>
      </c>
      <c r="H64" s="592">
        <v>0</v>
      </c>
      <c r="I64" s="592">
        <v>0</v>
      </c>
      <c r="J64" s="592">
        <v>0</v>
      </c>
      <c r="K64" s="592">
        <v>1</v>
      </c>
      <c r="L64" s="592">
        <v>1</v>
      </c>
      <c r="M64" s="592">
        <v>0</v>
      </c>
      <c r="N64" s="592">
        <v>1</v>
      </c>
      <c r="O64" s="673"/>
      <c r="P64" s="673"/>
      <c r="Q64" s="673"/>
      <c r="R64" s="673"/>
    </row>
    <row r="65" spans="1:26" ht="21.75" customHeight="1" x14ac:dyDescent="0.25">
      <c r="A65" s="688">
        <v>50</v>
      </c>
      <c r="B65" s="691" t="s">
        <v>79</v>
      </c>
      <c r="C65" s="687" t="s">
        <v>578</v>
      </c>
      <c r="D65" s="674"/>
      <c r="E65" s="673"/>
      <c r="F65" s="673"/>
      <c r="G65" s="1265">
        <v>0</v>
      </c>
      <c r="H65" s="592">
        <v>0</v>
      </c>
      <c r="I65" s="592">
        <v>0</v>
      </c>
      <c r="J65" s="592">
        <v>0</v>
      </c>
      <c r="K65" s="592">
        <v>0</v>
      </c>
      <c r="L65" s="592">
        <v>0</v>
      </c>
      <c r="M65" s="592">
        <v>0</v>
      </c>
      <c r="N65" s="592">
        <v>0</v>
      </c>
      <c r="O65" s="673"/>
      <c r="P65" s="673"/>
      <c r="Q65" s="673"/>
      <c r="R65" s="673"/>
    </row>
    <row r="66" spans="1:26" ht="24.75" customHeight="1" x14ac:dyDescent="0.25">
      <c r="A66" s="688">
        <v>51</v>
      </c>
      <c r="B66" s="691" t="s">
        <v>80</v>
      </c>
      <c r="C66" s="687" t="s">
        <v>81</v>
      </c>
      <c r="D66" s="674"/>
      <c r="E66" s="673"/>
      <c r="F66" s="673"/>
      <c r="G66" s="1265">
        <v>12</v>
      </c>
      <c r="H66" s="592">
        <v>0</v>
      </c>
      <c r="I66" s="592">
        <v>3</v>
      </c>
      <c r="J66" s="592">
        <v>3</v>
      </c>
      <c r="K66" s="592">
        <v>1</v>
      </c>
      <c r="L66" s="592">
        <v>4</v>
      </c>
      <c r="M66" s="592">
        <v>1</v>
      </c>
      <c r="N66" s="592">
        <v>5</v>
      </c>
      <c r="O66" s="673"/>
      <c r="P66" s="673"/>
      <c r="Q66" s="673"/>
      <c r="R66" s="673"/>
    </row>
    <row r="67" spans="1:26" ht="23.25" customHeight="1" x14ac:dyDescent="0.25">
      <c r="A67" s="688">
        <v>52</v>
      </c>
      <c r="B67" s="691" t="s">
        <v>82</v>
      </c>
      <c r="C67" s="687" t="s">
        <v>579</v>
      </c>
      <c r="D67" s="674"/>
      <c r="E67" s="673"/>
      <c r="F67" s="673"/>
      <c r="G67" s="1265">
        <v>0</v>
      </c>
      <c r="H67" s="592">
        <v>0</v>
      </c>
      <c r="I67" s="592">
        <v>0</v>
      </c>
      <c r="J67" s="592">
        <v>0</v>
      </c>
      <c r="K67" s="592">
        <v>0</v>
      </c>
      <c r="L67" s="592">
        <v>0</v>
      </c>
      <c r="M67" s="592">
        <v>0</v>
      </c>
      <c r="N67" s="592">
        <v>0</v>
      </c>
      <c r="O67" s="673"/>
      <c r="P67" s="673"/>
      <c r="Q67" s="673"/>
      <c r="R67" s="673"/>
    </row>
    <row r="68" spans="1:26" ht="28.5" customHeight="1" x14ac:dyDescent="0.25">
      <c r="A68" s="688">
        <v>53</v>
      </c>
      <c r="B68" s="691" t="s">
        <v>83</v>
      </c>
      <c r="C68" s="687" t="s">
        <v>190</v>
      </c>
      <c r="D68" s="674"/>
      <c r="E68" s="673"/>
      <c r="F68" s="673"/>
      <c r="G68" s="1265">
        <v>5</v>
      </c>
      <c r="H68" s="592">
        <v>0</v>
      </c>
      <c r="I68" s="592">
        <v>0</v>
      </c>
      <c r="J68" s="592">
        <v>0</v>
      </c>
      <c r="K68" s="592">
        <v>0</v>
      </c>
      <c r="L68" s="592">
        <v>0</v>
      </c>
      <c r="M68" s="592">
        <v>0</v>
      </c>
      <c r="N68" s="592">
        <v>0</v>
      </c>
      <c r="O68" s="673"/>
      <c r="P68" s="673"/>
      <c r="Q68" s="673"/>
      <c r="R68" s="673"/>
    </row>
    <row r="69" spans="1:26" ht="18" x14ac:dyDescent="0.25">
      <c r="A69" s="688">
        <v>54</v>
      </c>
      <c r="B69" s="691" t="s">
        <v>84</v>
      </c>
      <c r="C69" s="687" t="s">
        <v>85</v>
      </c>
      <c r="D69" s="674"/>
      <c r="E69" s="673"/>
      <c r="F69" s="673"/>
      <c r="G69" s="1265">
        <v>2000</v>
      </c>
      <c r="H69" s="592">
        <v>0</v>
      </c>
      <c r="I69" s="592">
        <v>0</v>
      </c>
      <c r="J69" s="592">
        <v>0</v>
      </c>
      <c r="K69" s="592">
        <v>0</v>
      </c>
      <c r="L69" s="592">
        <v>0</v>
      </c>
      <c r="M69" s="592">
        <v>0</v>
      </c>
      <c r="N69" s="592">
        <v>0</v>
      </c>
      <c r="O69" s="673"/>
      <c r="P69" s="673"/>
      <c r="Q69" s="673"/>
      <c r="R69" s="673"/>
    </row>
    <row r="70" spans="1:26" ht="18.75" thickBot="1" x14ac:dyDescent="0.3">
      <c r="A70" s="1086"/>
      <c r="B70" s="1087" t="s">
        <v>557</v>
      </c>
      <c r="C70" s="1088" t="s">
        <v>562</v>
      </c>
      <c r="D70" s="1089"/>
      <c r="E70" s="1090"/>
      <c r="F70" s="1090"/>
      <c r="G70" s="2111">
        <v>0</v>
      </c>
      <c r="H70" s="838">
        <v>0</v>
      </c>
      <c r="I70" s="838">
        <v>0</v>
      </c>
      <c r="J70" s="838">
        <v>0</v>
      </c>
      <c r="K70" s="838">
        <v>0</v>
      </c>
      <c r="L70" s="838">
        <v>0</v>
      </c>
      <c r="M70" s="592">
        <v>0</v>
      </c>
      <c r="N70" s="592">
        <v>0</v>
      </c>
      <c r="O70" s="1090"/>
      <c r="P70" s="1090"/>
      <c r="Q70" s="1090"/>
      <c r="R70" s="1090"/>
    </row>
    <row r="71" spans="1:26" s="232" customFormat="1" ht="18.75" thickBot="1" x14ac:dyDescent="0.3">
      <c r="A71" s="1321" t="s">
        <v>86</v>
      </c>
      <c r="B71" s="1322"/>
      <c r="C71" s="1322"/>
      <c r="D71" s="1263"/>
      <c r="E71" s="1264"/>
      <c r="F71" s="1264"/>
      <c r="G71" s="1259">
        <f>SUM(G48:G70)</f>
        <v>46010</v>
      </c>
      <c r="H71" s="1259">
        <f t="shared" ref="H71:N71" si="1">SUM(H48:H70)</f>
        <v>390</v>
      </c>
      <c r="I71" s="1259">
        <f t="shared" si="1"/>
        <v>14166</v>
      </c>
      <c r="J71" s="1259">
        <f t="shared" si="1"/>
        <v>14556</v>
      </c>
      <c r="K71" s="1259">
        <f t="shared" si="1"/>
        <v>22783.02</v>
      </c>
      <c r="L71" s="1259">
        <f t="shared" si="1"/>
        <v>37339.020000000004</v>
      </c>
      <c r="M71" s="1259">
        <f t="shared" si="1"/>
        <v>1809.98</v>
      </c>
      <c r="N71" s="1259">
        <f t="shared" si="1"/>
        <v>39149</v>
      </c>
      <c r="O71" s="1259"/>
      <c r="P71" s="1259"/>
      <c r="Q71" s="1259"/>
      <c r="R71" s="1266"/>
      <c r="S71" s="1269">
        <v>46010</v>
      </c>
      <c r="T71" s="1269">
        <v>390</v>
      </c>
      <c r="U71" s="1269">
        <v>14166</v>
      </c>
      <c r="V71" s="1269">
        <v>14556</v>
      </c>
      <c r="W71" s="1269">
        <v>4783.0200000000004</v>
      </c>
      <c r="X71" s="1269">
        <v>19339.02</v>
      </c>
      <c r="Y71" s="1269">
        <v>1809.98</v>
      </c>
      <c r="Z71" s="1269">
        <v>39149</v>
      </c>
    </row>
    <row r="72" spans="1:26" ht="18" x14ac:dyDescent="0.25">
      <c r="A72" s="1324" t="s">
        <v>226</v>
      </c>
      <c r="B72" s="1324"/>
      <c r="C72" s="1324"/>
      <c r="D72" s="1098"/>
      <c r="E72" s="1092"/>
      <c r="F72" s="1092"/>
      <c r="G72" s="2112"/>
      <c r="H72" s="1093"/>
      <c r="I72" s="1093"/>
      <c r="J72" s="1093"/>
      <c r="K72" s="1093"/>
      <c r="L72" s="1093"/>
      <c r="M72" s="1093"/>
      <c r="N72" s="592"/>
      <c r="O72" s="1092"/>
      <c r="P72" s="1092"/>
      <c r="Q72" s="1092"/>
      <c r="R72" s="1092"/>
    </row>
    <row r="73" spans="1:26" ht="30" x14ac:dyDescent="0.25">
      <c r="A73" s="688">
        <v>55</v>
      </c>
      <c r="B73" s="691" t="s">
        <v>87</v>
      </c>
      <c r="C73" s="687" t="s">
        <v>210</v>
      </c>
      <c r="D73" s="674"/>
      <c r="E73" s="673"/>
      <c r="F73" s="673"/>
      <c r="G73" s="1265">
        <v>25000</v>
      </c>
      <c r="H73" s="592">
        <v>0</v>
      </c>
      <c r="I73" s="592">
        <v>19</v>
      </c>
      <c r="J73" s="592">
        <v>19</v>
      </c>
      <c r="K73" s="592">
        <v>929</v>
      </c>
      <c r="L73" s="592">
        <v>948</v>
      </c>
      <c r="M73" s="592">
        <v>0</v>
      </c>
      <c r="N73" s="592">
        <v>948</v>
      </c>
      <c r="O73" s="673"/>
      <c r="P73" s="673"/>
      <c r="Q73" s="673"/>
      <c r="R73" s="673"/>
    </row>
    <row r="74" spans="1:26" ht="45.75" x14ac:dyDescent="0.25">
      <c r="A74" s="688">
        <v>56</v>
      </c>
      <c r="B74" s="691" t="s">
        <v>88</v>
      </c>
      <c r="C74" s="687" t="s">
        <v>580</v>
      </c>
      <c r="D74" s="674"/>
      <c r="E74" s="673"/>
      <c r="F74" s="673"/>
      <c r="G74" s="1265">
        <v>1</v>
      </c>
      <c r="H74" s="592">
        <v>5</v>
      </c>
      <c r="I74" s="592">
        <v>13</v>
      </c>
      <c r="J74" s="592">
        <v>18</v>
      </c>
      <c r="K74" s="592">
        <v>0</v>
      </c>
      <c r="L74" s="592">
        <v>18</v>
      </c>
      <c r="M74" s="592">
        <v>0</v>
      </c>
      <c r="N74" s="592">
        <v>18</v>
      </c>
      <c r="O74" s="673"/>
      <c r="P74" s="673"/>
      <c r="Q74" s="673"/>
      <c r="R74" s="673"/>
    </row>
    <row r="75" spans="1:26" ht="45" x14ac:dyDescent="0.25">
      <c r="A75" s="688">
        <v>57</v>
      </c>
      <c r="B75" s="691" t="s">
        <v>89</v>
      </c>
      <c r="C75" s="687" t="s">
        <v>568</v>
      </c>
      <c r="D75" s="674"/>
      <c r="E75" s="673"/>
      <c r="F75" s="673"/>
      <c r="G75" s="1265">
        <v>3500</v>
      </c>
      <c r="H75" s="592">
        <v>255</v>
      </c>
      <c r="I75" s="592">
        <v>1597</v>
      </c>
      <c r="J75" s="592">
        <v>1852</v>
      </c>
      <c r="K75" s="592">
        <v>2388.0100000000002</v>
      </c>
      <c r="L75" s="592">
        <v>4240.01</v>
      </c>
      <c r="M75" s="592">
        <v>1911</v>
      </c>
      <c r="N75" s="592">
        <v>6151.01</v>
      </c>
      <c r="O75" s="673"/>
      <c r="P75" s="673"/>
      <c r="Q75" s="673"/>
      <c r="R75" s="673"/>
    </row>
    <row r="76" spans="1:26" ht="30" x14ac:dyDescent="0.25">
      <c r="A76" s="688">
        <v>58</v>
      </c>
      <c r="B76" s="691" t="s">
        <v>90</v>
      </c>
      <c r="C76" s="687" t="s">
        <v>91</v>
      </c>
      <c r="D76" s="674"/>
      <c r="E76" s="673"/>
      <c r="F76" s="673"/>
      <c r="G76" s="1265">
        <v>20</v>
      </c>
      <c r="H76" s="592">
        <v>0</v>
      </c>
      <c r="I76" s="592">
        <v>32</v>
      </c>
      <c r="J76" s="592">
        <v>32</v>
      </c>
      <c r="K76" s="592">
        <v>1</v>
      </c>
      <c r="L76" s="592">
        <v>33</v>
      </c>
      <c r="M76" s="592">
        <v>18</v>
      </c>
      <c r="N76" s="592">
        <v>51</v>
      </c>
      <c r="O76" s="673"/>
      <c r="P76" s="673"/>
      <c r="Q76" s="673"/>
      <c r="R76" s="673"/>
    </row>
    <row r="77" spans="1:26" ht="44.25" customHeight="1" x14ac:dyDescent="0.2">
      <c r="A77" s="688">
        <v>59</v>
      </c>
      <c r="B77" s="691" t="s">
        <v>92</v>
      </c>
      <c r="C77" s="687" t="s">
        <v>570</v>
      </c>
      <c r="D77" s="678"/>
      <c r="E77" s="673"/>
      <c r="F77" s="673"/>
      <c r="G77" s="1265">
        <v>1250</v>
      </c>
      <c r="H77" s="592">
        <v>51</v>
      </c>
      <c r="I77" s="592">
        <v>272</v>
      </c>
      <c r="J77" s="592">
        <v>323</v>
      </c>
      <c r="K77" s="592">
        <v>378</v>
      </c>
      <c r="L77" s="592">
        <v>701</v>
      </c>
      <c r="M77" s="592">
        <v>523</v>
      </c>
      <c r="N77" s="592">
        <v>1224</v>
      </c>
      <c r="O77" s="673"/>
      <c r="P77" s="673"/>
      <c r="Q77" s="673"/>
      <c r="R77" s="673"/>
    </row>
    <row r="78" spans="1:26" ht="30" x14ac:dyDescent="0.25">
      <c r="A78" s="688">
        <v>60</v>
      </c>
      <c r="B78" s="691" t="s">
        <v>94</v>
      </c>
      <c r="C78" s="687" t="s">
        <v>212</v>
      </c>
      <c r="D78" s="674"/>
      <c r="E78" s="673"/>
      <c r="F78" s="673"/>
      <c r="G78" s="1265">
        <v>1000</v>
      </c>
      <c r="H78" s="592">
        <v>157</v>
      </c>
      <c r="I78" s="592">
        <v>179</v>
      </c>
      <c r="J78" s="592">
        <v>336</v>
      </c>
      <c r="K78" s="592">
        <v>157</v>
      </c>
      <c r="L78" s="592">
        <v>493</v>
      </c>
      <c r="M78" s="592">
        <v>174</v>
      </c>
      <c r="N78" s="592">
        <v>667</v>
      </c>
      <c r="O78" s="673"/>
      <c r="P78" s="673"/>
      <c r="Q78" s="673"/>
      <c r="R78" s="673"/>
    </row>
    <row r="79" spans="1:26" ht="30" x14ac:dyDescent="0.25">
      <c r="A79" s="688">
        <v>61</v>
      </c>
      <c r="B79" s="691" t="s">
        <v>95</v>
      </c>
      <c r="C79" s="687" t="s">
        <v>213</v>
      </c>
      <c r="D79" s="674"/>
      <c r="E79" s="673"/>
      <c r="F79" s="673"/>
      <c r="G79" s="1265">
        <v>8000</v>
      </c>
      <c r="H79" s="592">
        <v>1205</v>
      </c>
      <c r="I79" s="592">
        <v>3040</v>
      </c>
      <c r="J79" s="592">
        <v>4245</v>
      </c>
      <c r="K79" s="592">
        <v>575</v>
      </c>
      <c r="L79" s="592">
        <v>4820</v>
      </c>
      <c r="M79" s="592">
        <v>3390</v>
      </c>
      <c r="N79" s="592">
        <v>8210</v>
      </c>
      <c r="O79" s="673"/>
      <c r="P79" s="673"/>
      <c r="Q79" s="673"/>
      <c r="R79" s="673"/>
    </row>
    <row r="80" spans="1:26" ht="45" x14ac:dyDescent="0.25">
      <c r="A80" s="688">
        <v>62</v>
      </c>
      <c r="B80" s="691" t="s">
        <v>96</v>
      </c>
      <c r="C80" s="687" t="s">
        <v>97</v>
      </c>
      <c r="D80" s="674"/>
      <c r="E80" s="673"/>
      <c r="F80" s="673"/>
      <c r="G80" s="1265">
        <v>1540</v>
      </c>
      <c r="H80" s="592">
        <v>369</v>
      </c>
      <c r="I80" s="592">
        <v>-178</v>
      </c>
      <c r="J80" s="592">
        <v>191</v>
      </c>
      <c r="K80" s="592">
        <v>209</v>
      </c>
      <c r="L80" s="592">
        <v>400</v>
      </c>
      <c r="M80" s="592">
        <v>725</v>
      </c>
      <c r="N80" s="592">
        <v>1125</v>
      </c>
      <c r="O80" s="673"/>
      <c r="P80" s="673"/>
      <c r="Q80" s="673"/>
      <c r="R80" s="673"/>
    </row>
    <row r="81" spans="1:18" ht="30" x14ac:dyDescent="0.25">
      <c r="A81" s="688">
        <v>63</v>
      </c>
      <c r="B81" s="691" t="s">
        <v>98</v>
      </c>
      <c r="C81" s="687" t="s">
        <v>99</v>
      </c>
      <c r="D81" s="674"/>
      <c r="E81" s="673"/>
      <c r="F81" s="673"/>
      <c r="G81" s="1265">
        <v>0</v>
      </c>
      <c r="H81" s="592">
        <v>0</v>
      </c>
      <c r="I81" s="592">
        <v>0</v>
      </c>
      <c r="J81" s="592">
        <v>0</v>
      </c>
      <c r="K81" s="592">
        <v>0</v>
      </c>
      <c r="L81" s="592">
        <v>0</v>
      </c>
      <c r="M81" s="592">
        <v>1</v>
      </c>
      <c r="N81" s="592">
        <v>1</v>
      </c>
      <c r="O81" s="673"/>
      <c r="P81" s="673"/>
      <c r="Q81" s="673"/>
      <c r="R81" s="673"/>
    </row>
    <row r="82" spans="1:18" ht="30" x14ac:dyDescent="0.25">
      <c r="A82" s="688">
        <v>64</v>
      </c>
      <c r="B82" s="691" t="s">
        <v>172</v>
      </c>
      <c r="C82" s="687" t="s">
        <v>569</v>
      </c>
      <c r="D82" s="674"/>
      <c r="E82" s="673"/>
      <c r="F82" s="673"/>
      <c r="G82" s="1265">
        <v>0</v>
      </c>
      <c r="H82" s="592">
        <v>89</v>
      </c>
      <c r="I82" s="592">
        <v>1022</v>
      </c>
      <c r="J82" s="592">
        <v>1111</v>
      </c>
      <c r="K82" s="592">
        <v>190</v>
      </c>
      <c r="L82" s="592">
        <v>1301</v>
      </c>
      <c r="M82" s="592">
        <v>798</v>
      </c>
      <c r="N82" s="592">
        <v>2099</v>
      </c>
      <c r="O82" s="673"/>
      <c r="P82" s="673"/>
      <c r="Q82" s="673"/>
      <c r="R82" s="673"/>
    </row>
    <row r="83" spans="1:18" ht="30" x14ac:dyDescent="0.25">
      <c r="A83" s="688">
        <v>65</v>
      </c>
      <c r="B83" s="691" t="s">
        <v>100</v>
      </c>
      <c r="C83" s="687" t="s">
        <v>101</v>
      </c>
      <c r="D83" s="674"/>
      <c r="E83" s="673"/>
      <c r="F83" s="673"/>
      <c r="G83" s="1265">
        <v>0</v>
      </c>
      <c r="H83" s="592">
        <v>3</v>
      </c>
      <c r="I83" s="592">
        <v>6</v>
      </c>
      <c r="J83" s="592">
        <v>9</v>
      </c>
      <c r="K83" s="592">
        <v>12</v>
      </c>
      <c r="L83" s="592">
        <v>21</v>
      </c>
      <c r="M83" s="592">
        <v>10</v>
      </c>
      <c r="N83" s="592">
        <v>31</v>
      </c>
      <c r="O83" s="673"/>
      <c r="P83" s="673"/>
      <c r="Q83" s="673"/>
      <c r="R83" s="673"/>
    </row>
    <row r="84" spans="1:18" ht="30" x14ac:dyDescent="0.25">
      <c r="A84" s="688">
        <v>66</v>
      </c>
      <c r="B84" s="691" t="s">
        <v>102</v>
      </c>
      <c r="C84" s="687" t="s">
        <v>103</v>
      </c>
      <c r="D84" s="674"/>
      <c r="E84" s="673"/>
      <c r="F84" s="673"/>
      <c r="G84" s="1265">
        <v>0</v>
      </c>
      <c r="H84" s="592">
        <v>0</v>
      </c>
      <c r="I84" s="592">
        <v>0</v>
      </c>
      <c r="J84" s="592">
        <v>0</v>
      </c>
      <c r="K84" s="592">
        <v>0</v>
      </c>
      <c r="L84" s="592">
        <v>0</v>
      </c>
      <c r="M84" s="592">
        <v>0</v>
      </c>
      <c r="N84" s="592">
        <v>0</v>
      </c>
      <c r="O84" s="673"/>
      <c r="P84" s="673"/>
      <c r="Q84" s="673"/>
      <c r="R84" s="673"/>
    </row>
    <row r="85" spans="1:18" ht="31.5" customHeight="1" thickBot="1" x14ac:dyDescent="0.3">
      <c r="A85" s="1086">
        <v>67</v>
      </c>
      <c r="B85" s="1087" t="s">
        <v>104</v>
      </c>
      <c r="C85" s="1088" t="s">
        <v>565</v>
      </c>
      <c r="D85" s="1089"/>
      <c r="E85" s="1090"/>
      <c r="F85" s="1090"/>
      <c r="G85" s="2111">
        <v>4700</v>
      </c>
      <c r="H85" s="838">
        <v>2695</v>
      </c>
      <c r="I85" s="838">
        <v>2264</v>
      </c>
      <c r="J85" s="838">
        <v>4959</v>
      </c>
      <c r="K85" s="838">
        <v>1438</v>
      </c>
      <c r="L85" s="838">
        <v>6397</v>
      </c>
      <c r="M85" s="592">
        <v>4336</v>
      </c>
      <c r="N85" s="592">
        <v>10733</v>
      </c>
      <c r="O85" s="1090"/>
      <c r="P85" s="1090"/>
      <c r="Q85" s="1090"/>
      <c r="R85" s="1090"/>
    </row>
    <row r="86" spans="1:18" s="232" customFormat="1" ht="18.75" thickBot="1" x14ac:dyDescent="0.3">
      <c r="A86" s="1316" t="s">
        <v>106</v>
      </c>
      <c r="B86" s="1317"/>
      <c r="C86" s="1317"/>
      <c r="D86" s="1267"/>
      <c r="E86" s="1264"/>
      <c r="F86" s="1264"/>
      <c r="G86" s="1259">
        <f>SUM(G73:G85)</f>
        <v>45011</v>
      </c>
      <c r="H86" s="1259">
        <f t="shared" ref="H86:N86" si="2">SUM(H73:H85)</f>
        <v>4829</v>
      </c>
      <c r="I86" s="1259">
        <f t="shared" si="2"/>
        <v>8266</v>
      </c>
      <c r="J86" s="1259">
        <f t="shared" si="2"/>
        <v>13095</v>
      </c>
      <c r="K86" s="1259">
        <f t="shared" si="2"/>
        <v>6277.01</v>
      </c>
      <c r="L86" s="1259">
        <f t="shared" si="2"/>
        <v>19372.010000000002</v>
      </c>
      <c r="M86" s="1259">
        <f t="shared" si="2"/>
        <v>11886</v>
      </c>
      <c r="N86" s="1259">
        <f t="shared" si="2"/>
        <v>31258.010000000002</v>
      </c>
      <c r="O86" s="1259"/>
      <c r="P86" s="1259"/>
      <c r="Q86" s="1259"/>
      <c r="R86" s="1266"/>
    </row>
    <row r="87" spans="1:18" ht="18" x14ac:dyDescent="0.25">
      <c r="A87" s="1324" t="s">
        <v>261</v>
      </c>
      <c r="B87" s="1324"/>
      <c r="C87" s="1324"/>
      <c r="D87" s="1098"/>
      <c r="E87" s="1092"/>
      <c r="F87" s="1092"/>
      <c r="G87" s="2112"/>
      <c r="H87" s="1093"/>
      <c r="I87" s="1093"/>
      <c r="J87" s="1093"/>
      <c r="K87" s="1093"/>
      <c r="L87" s="1093"/>
      <c r="M87" s="1093"/>
      <c r="N87" s="592"/>
      <c r="O87" s="1092"/>
      <c r="P87" s="1092"/>
      <c r="Q87" s="1092"/>
      <c r="R87" s="1092"/>
    </row>
    <row r="88" spans="1:18" ht="33.75" customHeight="1" x14ac:dyDescent="0.25">
      <c r="A88" s="693">
        <v>68</v>
      </c>
      <c r="B88" s="691" t="s">
        <v>107</v>
      </c>
      <c r="C88" s="691" t="s">
        <v>564</v>
      </c>
      <c r="D88" s="680"/>
      <c r="E88" s="673"/>
      <c r="F88" s="673"/>
      <c r="G88" s="1265">
        <v>0</v>
      </c>
      <c r="H88" s="592">
        <v>36.47</v>
      </c>
      <c r="I88" s="592">
        <v>5.5300000000000011</v>
      </c>
      <c r="J88" s="592">
        <v>42</v>
      </c>
      <c r="K88" s="592">
        <v>3</v>
      </c>
      <c r="L88" s="592">
        <v>45</v>
      </c>
      <c r="M88" s="592">
        <v>1</v>
      </c>
      <c r="N88" s="592">
        <v>46</v>
      </c>
      <c r="O88" s="673"/>
      <c r="P88" s="673"/>
      <c r="Q88" s="673"/>
      <c r="R88" s="673"/>
    </row>
    <row r="89" spans="1:18" ht="35.25" customHeight="1" x14ac:dyDescent="0.25">
      <c r="A89" s="693">
        <v>69</v>
      </c>
      <c r="B89" s="691" t="s">
        <v>108</v>
      </c>
      <c r="C89" s="691" t="s">
        <v>185</v>
      </c>
      <c r="D89" s="680"/>
      <c r="E89" s="673"/>
      <c r="F89" s="673"/>
      <c r="G89" s="1265">
        <v>22</v>
      </c>
      <c r="H89" s="592">
        <v>0</v>
      </c>
      <c r="I89" s="592">
        <v>22</v>
      </c>
      <c r="J89" s="592">
        <v>22</v>
      </c>
      <c r="K89" s="592">
        <v>0</v>
      </c>
      <c r="L89" s="592">
        <v>22</v>
      </c>
      <c r="M89" s="592">
        <v>0</v>
      </c>
      <c r="N89" s="592">
        <v>22</v>
      </c>
      <c r="O89" s="673"/>
      <c r="P89" s="673"/>
      <c r="Q89" s="673"/>
      <c r="R89" s="673"/>
    </row>
    <row r="90" spans="1:18" ht="22.5" customHeight="1" x14ac:dyDescent="0.25">
      <c r="A90" s="693">
        <v>70</v>
      </c>
      <c r="B90" s="691" t="s">
        <v>109</v>
      </c>
      <c r="C90" s="691" t="s">
        <v>110</v>
      </c>
      <c r="D90" s="680"/>
      <c r="E90" s="673"/>
      <c r="F90" s="673"/>
      <c r="G90" s="1265">
        <v>0</v>
      </c>
      <c r="H90" s="592">
        <v>5.95</v>
      </c>
      <c r="I90" s="592">
        <v>-5.95</v>
      </c>
      <c r="J90" s="592">
        <v>0</v>
      </c>
      <c r="K90" s="592">
        <v>0</v>
      </c>
      <c r="L90" s="592">
        <v>0</v>
      </c>
      <c r="M90" s="592">
        <v>0</v>
      </c>
      <c r="N90" s="592">
        <v>0</v>
      </c>
      <c r="O90" s="673"/>
      <c r="P90" s="673"/>
      <c r="Q90" s="673"/>
      <c r="R90" s="673"/>
    </row>
    <row r="91" spans="1:18" ht="31.5" customHeight="1" x14ac:dyDescent="0.25">
      <c r="A91" s="693">
        <v>71</v>
      </c>
      <c r="B91" s="691" t="s">
        <v>111</v>
      </c>
      <c r="C91" s="691" t="s">
        <v>186</v>
      </c>
      <c r="D91" s="680"/>
      <c r="E91" s="673"/>
      <c r="F91" s="673"/>
      <c r="G91" s="1265">
        <v>67</v>
      </c>
      <c r="H91" s="592">
        <v>38.200000000000003</v>
      </c>
      <c r="I91" s="592">
        <v>1.7999999999999972</v>
      </c>
      <c r="J91" s="592">
        <v>40</v>
      </c>
      <c r="K91" s="592">
        <v>6</v>
      </c>
      <c r="L91" s="592">
        <v>46</v>
      </c>
      <c r="M91" s="592">
        <v>5</v>
      </c>
      <c r="N91" s="592">
        <v>51</v>
      </c>
      <c r="O91" s="673"/>
      <c r="P91" s="673"/>
      <c r="Q91" s="673"/>
      <c r="R91" s="673"/>
    </row>
    <row r="92" spans="1:18" ht="30" x14ac:dyDescent="0.25">
      <c r="A92" s="693">
        <v>72</v>
      </c>
      <c r="B92" s="691" t="s">
        <v>112</v>
      </c>
      <c r="C92" s="689" t="s">
        <v>113</v>
      </c>
      <c r="D92" s="681"/>
      <c r="E92" s="673"/>
      <c r="F92" s="673"/>
      <c r="G92" s="1265">
        <v>0</v>
      </c>
      <c r="H92" s="592">
        <v>0</v>
      </c>
      <c r="I92" s="592">
        <v>0</v>
      </c>
      <c r="J92" s="592">
        <v>0</v>
      </c>
      <c r="K92" s="592">
        <v>14</v>
      </c>
      <c r="L92" s="592">
        <v>14</v>
      </c>
      <c r="M92" s="592">
        <v>0</v>
      </c>
      <c r="N92" s="592">
        <v>14</v>
      </c>
      <c r="O92" s="673"/>
      <c r="P92" s="673"/>
      <c r="Q92" s="673"/>
      <c r="R92" s="673"/>
    </row>
    <row r="93" spans="1:18" ht="30.75" thickBot="1" x14ac:dyDescent="0.3">
      <c r="A93" s="1099">
        <v>73</v>
      </c>
      <c r="B93" s="1087" t="s">
        <v>114</v>
      </c>
      <c r="C93" s="1087" t="s">
        <v>115</v>
      </c>
      <c r="D93" s="1100"/>
      <c r="E93" s="1090"/>
      <c r="F93" s="1090"/>
      <c r="G93" s="2111">
        <v>0</v>
      </c>
      <c r="H93" s="838">
        <v>0</v>
      </c>
      <c r="I93" s="838">
        <v>0</v>
      </c>
      <c r="J93" s="838">
        <v>0</v>
      </c>
      <c r="K93" s="838">
        <v>0</v>
      </c>
      <c r="L93" s="838">
        <v>0</v>
      </c>
      <c r="M93" s="592">
        <v>0</v>
      </c>
      <c r="N93" s="592">
        <v>0</v>
      </c>
      <c r="O93" s="1090"/>
      <c r="P93" s="1090"/>
      <c r="Q93" s="1090"/>
      <c r="R93" s="1090"/>
    </row>
    <row r="94" spans="1:18" s="232" customFormat="1" ht="18.75" thickBot="1" x14ac:dyDescent="0.3">
      <c r="A94" s="1332" t="s">
        <v>116</v>
      </c>
      <c r="B94" s="1322"/>
      <c r="C94" s="1322"/>
      <c r="D94" s="1263"/>
      <c r="E94" s="1264"/>
      <c r="F94" s="1264"/>
      <c r="G94" s="1259">
        <f>SUM(G88:G93)</f>
        <v>89</v>
      </c>
      <c r="H94" s="1259">
        <f t="shared" ref="H94:N94" si="3">SUM(H88:H93)</f>
        <v>80.62</v>
      </c>
      <c r="I94" s="1259">
        <f t="shared" si="3"/>
        <v>23.38</v>
      </c>
      <c r="J94" s="1259">
        <f t="shared" si="3"/>
        <v>104</v>
      </c>
      <c r="K94" s="1259">
        <f t="shared" si="3"/>
        <v>23</v>
      </c>
      <c r="L94" s="1259">
        <f t="shared" si="3"/>
        <v>127</v>
      </c>
      <c r="M94" s="1259">
        <f t="shared" si="3"/>
        <v>6</v>
      </c>
      <c r="N94" s="1259">
        <f t="shared" si="3"/>
        <v>133</v>
      </c>
      <c r="O94" s="1259"/>
      <c r="P94" s="1259"/>
      <c r="Q94" s="1259"/>
      <c r="R94" s="1266"/>
    </row>
    <row r="95" spans="1:18" ht="18" x14ac:dyDescent="0.25">
      <c r="A95" s="1324" t="s">
        <v>262</v>
      </c>
      <c r="B95" s="1324"/>
      <c r="C95" s="1324"/>
      <c r="D95" s="1098"/>
      <c r="E95" s="1092"/>
      <c r="F95" s="1092"/>
      <c r="G95" s="2112"/>
      <c r="H95" s="1093"/>
      <c r="I95" s="1093"/>
      <c r="J95" s="1093"/>
      <c r="K95" s="1093"/>
      <c r="L95" s="1093"/>
      <c r="M95" s="1093"/>
      <c r="N95" s="592"/>
      <c r="O95" s="1092"/>
      <c r="P95" s="1092"/>
      <c r="Q95" s="1092"/>
      <c r="R95" s="1092"/>
    </row>
    <row r="96" spans="1:18" ht="30" x14ac:dyDescent="0.25">
      <c r="A96" s="688">
        <v>74</v>
      </c>
      <c r="B96" s="691" t="s">
        <v>117</v>
      </c>
      <c r="C96" s="691" t="s">
        <v>215</v>
      </c>
      <c r="D96" s="680"/>
      <c r="E96" s="673"/>
      <c r="F96" s="673"/>
      <c r="G96" s="1265">
        <v>54000</v>
      </c>
      <c r="H96" s="592">
        <v>20050</v>
      </c>
      <c r="I96" s="592">
        <v>15352</v>
      </c>
      <c r="J96" s="592">
        <v>35402</v>
      </c>
      <c r="K96" s="592">
        <v>7122</v>
      </c>
      <c r="L96" s="592">
        <v>42524</v>
      </c>
      <c r="M96" s="592">
        <v>6158</v>
      </c>
      <c r="N96" s="592">
        <v>48682</v>
      </c>
      <c r="O96" s="673"/>
      <c r="P96" s="673"/>
      <c r="Q96" s="673"/>
      <c r="R96" s="673"/>
    </row>
    <row r="97" spans="1:26" ht="45" x14ac:dyDescent="0.25">
      <c r="A97" s="688">
        <v>75</v>
      </c>
      <c r="B97" s="691" t="s">
        <v>118</v>
      </c>
      <c r="C97" s="689" t="s">
        <v>119</v>
      </c>
      <c r="D97" s="681"/>
      <c r="E97" s="673"/>
      <c r="F97" s="673"/>
      <c r="G97" s="1265">
        <v>10</v>
      </c>
      <c r="H97" s="592">
        <v>1</v>
      </c>
      <c r="I97" s="592">
        <v>1</v>
      </c>
      <c r="J97" s="592">
        <v>2</v>
      </c>
      <c r="K97" s="592">
        <v>0</v>
      </c>
      <c r="L97" s="592">
        <v>2</v>
      </c>
      <c r="M97" s="592">
        <v>2</v>
      </c>
      <c r="N97" s="592">
        <v>4</v>
      </c>
      <c r="O97" s="673"/>
      <c r="P97" s="673"/>
      <c r="Q97" s="673"/>
      <c r="R97" s="673"/>
    </row>
    <row r="98" spans="1:26" ht="30" x14ac:dyDescent="0.25">
      <c r="A98" s="688">
        <v>76</v>
      </c>
      <c r="B98" s="691" t="s">
        <v>120</v>
      </c>
      <c r="C98" s="691" t="s">
        <v>121</v>
      </c>
      <c r="D98" s="680"/>
      <c r="E98" s="673"/>
      <c r="F98" s="673"/>
      <c r="G98" s="1265">
        <v>4</v>
      </c>
      <c r="H98" s="592">
        <v>0</v>
      </c>
      <c r="I98" s="592">
        <v>0</v>
      </c>
      <c r="J98" s="592">
        <v>0</v>
      </c>
      <c r="K98" s="592">
        <v>0</v>
      </c>
      <c r="L98" s="592">
        <v>0</v>
      </c>
      <c r="M98" s="592">
        <v>0</v>
      </c>
      <c r="N98" s="592">
        <v>0</v>
      </c>
      <c r="O98" s="673"/>
      <c r="P98" s="673"/>
      <c r="Q98" s="673"/>
      <c r="R98" s="673"/>
    </row>
    <row r="99" spans="1:26" ht="30.75" x14ac:dyDescent="0.25">
      <c r="A99" s="688">
        <v>77</v>
      </c>
      <c r="B99" s="691" t="s">
        <v>122</v>
      </c>
      <c r="C99" s="691" t="s">
        <v>581</v>
      </c>
      <c r="D99" s="680"/>
      <c r="E99" s="673"/>
      <c r="F99" s="673"/>
      <c r="G99" s="1265">
        <v>0</v>
      </c>
      <c r="H99" s="592">
        <v>0</v>
      </c>
      <c r="I99" s="592">
        <v>0</v>
      </c>
      <c r="J99" s="592">
        <v>0</v>
      </c>
      <c r="K99" s="592">
        <v>0</v>
      </c>
      <c r="L99" s="592">
        <v>0</v>
      </c>
      <c r="M99" s="592">
        <v>0</v>
      </c>
      <c r="N99" s="592">
        <v>0</v>
      </c>
      <c r="O99" s="673"/>
      <c r="P99" s="673"/>
      <c r="Q99" s="673"/>
      <c r="R99" s="673"/>
    </row>
    <row r="100" spans="1:26" ht="30.75" thickBot="1" x14ac:dyDescent="0.3">
      <c r="A100" s="1086">
        <v>78</v>
      </c>
      <c r="B100" s="1087" t="s">
        <v>123</v>
      </c>
      <c r="C100" s="1101" t="s">
        <v>216</v>
      </c>
      <c r="D100" s="1102"/>
      <c r="E100" s="1090"/>
      <c r="F100" s="1090"/>
      <c r="G100" s="2111">
        <v>1365</v>
      </c>
      <c r="H100" s="838">
        <v>0</v>
      </c>
      <c r="I100" s="838">
        <v>7</v>
      </c>
      <c r="J100" s="838">
        <v>7</v>
      </c>
      <c r="K100" s="838">
        <v>15</v>
      </c>
      <c r="L100" s="838">
        <v>22</v>
      </c>
      <c r="M100" s="592">
        <v>0</v>
      </c>
      <c r="N100" s="592">
        <v>22</v>
      </c>
      <c r="O100" s="1090"/>
      <c r="P100" s="1090"/>
      <c r="Q100" s="1090"/>
      <c r="R100" s="1090"/>
    </row>
    <row r="101" spans="1:26" s="232" customFormat="1" ht="28.5" customHeight="1" thickBot="1" x14ac:dyDescent="0.3">
      <c r="A101" s="1321" t="s">
        <v>124</v>
      </c>
      <c r="B101" s="1322"/>
      <c r="C101" s="1322"/>
      <c r="D101" s="1263"/>
      <c r="E101" s="1264"/>
      <c r="F101" s="1264"/>
      <c r="G101" s="1259">
        <f>SUM(G96:G100)</f>
        <v>55379</v>
      </c>
      <c r="H101" s="1259">
        <f t="shared" ref="H101:N101" si="4">SUM(H96:H100)</f>
        <v>20051</v>
      </c>
      <c r="I101" s="1259">
        <f t="shared" si="4"/>
        <v>15360</v>
      </c>
      <c r="J101" s="1259">
        <f t="shared" si="4"/>
        <v>35411</v>
      </c>
      <c r="K101" s="1259">
        <f t="shared" si="4"/>
        <v>7137</v>
      </c>
      <c r="L101" s="1259">
        <f t="shared" si="4"/>
        <v>42548</v>
      </c>
      <c r="M101" s="1259">
        <f t="shared" si="4"/>
        <v>6160</v>
      </c>
      <c r="N101" s="1259">
        <f t="shared" si="4"/>
        <v>48708</v>
      </c>
      <c r="O101" s="1259"/>
      <c r="P101" s="1259"/>
      <c r="Q101" s="1259"/>
      <c r="R101" s="1266"/>
    </row>
    <row r="102" spans="1:26" ht="30.75" thickBot="1" x14ac:dyDescent="0.3">
      <c r="A102" s="1103">
        <v>79</v>
      </c>
      <c r="B102" s="1104" t="s">
        <v>125</v>
      </c>
      <c r="C102" s="1105" t="s">
        <v>126</v>
      </c>
      <c r="D102" s="1106"/>
      <c r="E102" s="1107"/>
      <c r="F102" s="1107"/>
      <c r="G102" s="2113">
        <v>16500</v>
      </c>
      <c r="H102" s="1108">
        <v>0</v>
      </c>
      <c r="I102" s="1108">
        <v>0</v>
      </c>
      <c r="J102" s="1108">
        <v>0</v>
      </c>
      <c r="K102" s="1108">
        <v>0</v>
      </c>
      <c r="L102" s="1108">
        <v>0</v>
      </c>
      <c r="M102" s="1108">
        <v>0</v>
      </c>
      <c r="N102" s="592">
        <v>0</v>
      </c>
      <c r="O102" s="1107"/>
      <c r="P102" s="1107"/>
      <c r="Q102" s="1107"/>
      <c r="R102" s="1107"/>
    </row>
    <row r="103" spans="1:26" s="232" customFormat="1" ht="18.75" thickBot="1" x14ac:dyDescent="0.3">
      <c r="A103" s="1268" t="s">
        <v>9</v>
      </c>
      <c r="B103" s="1332" t="s">
        <v>228</v>
      </c>
      <c r="C103" s="1322"/>
      <c r="D103" s="1263"/>
      <c r="E103" s="1264"/>
      <c r="F103" s="1264"/>
      <c r="G103" s="1259">
        <f>G46+G71+G86+G94+G101+G102</f>
        <v>1571054</v>
      </c>
      <c r="H103" s="1259">
        <f t="shared" ref="H103:N103" si="5">H46+H71+H86+H94+H101+H102</f>
        <v>599992.62</v>
      </c>
      <c r="I103" s="1259">
        <f t="shared" si="5"/>
        <v>305167.38</v>
      </c>
      <c r="J103" s="1259">
        <f t="shared" si="5"/>
        <v>905160</v>
      </c>
      <c r="K103" s="1259">
        <f t="shared" si="5"/>
        <v>200940.97072072068</v>
      </c>
      <c r="L103" s="1259">
        <f t="shared" si="5"/>
        <v>1106100.9707207207</v>
      </c>
      <c r="M103" s="1259">
        <f t="shared" si="5"/>
        <v>232648.00324324329</v>
      </c>
      <c r="N103" s="1259">
        <f t="shared" si="5"/>
        <v>1338748.973963964</v>
      </c>
      <c r="O103" s="1259"/>
      <c r="P103" s="1259"/>
      <c r="Q103" s="1259"/>
      <c r="R103" s="1266"/>
      <c r="S103" s="1259"/>
      <c r="T103" s="1259"/>
      <c r="U103" s="1259"/>
      <c r="V103" s="1259"/>
      <c r="W103" s="1259"/>
      <c r="X103" s="1259"/>
      <c r="Y103" s="1259"/>
      <c r="Z103" s="1265"/>
    </row>
    <row r="104" spans="1:26" ht="18" x14ac:dyDescent="0.25">
      <c r="A104" s="1333" t="s">
        <v>626</v>
      </c>
      <c r="B104" s="1324"/>
      <c r="C104" s="1324"/>
      <c r="D104" s="1098"/>
      <c r="E104" s="1092"/>
      <c r="F104" s="1092"/>
      <c r="G104" s="2112"/>
      <c r="H104" s="1093"/>
      <c r="I104" s="1093"/>
      <c r="J104" s="1093"/>
      <c r="K104" s="1093"/>
      <c r="L104" s="1093"/>
      <c r="M104" s="1093"/>
      <c r="N104" s="592"/>
      <c r="O104" s="1092"/>
      <c r="P104" s="1092"/>
      <c r="Q104" s="1092"/>
      <c r="R104" s="1092"/>
    </row>
    <row r="105" spans="1:26" ht="60" x14ac:dyDescent="0.25">
      <c r="A105" s="688">
        <v>1</v>
      </c>
      <c r="B105" s="695" t="s">
        <v>243</v>
      </c>
      <c r="C105" s="696" t="s">
        <v>249</v>
      </c>
      <c r="D105" s="682"/>
      <c r="E105" s="673"/>
      <c r="F105" s="673"/>
      <c r="G105" s="1265">
        <v>12</v>
      </c>
      <c r="H105" s="592">
        <v>0</v>
      </c>
      <c r="I105" s="592">
        <v>0</v>
      </c>
      <c r="J105" s="592">
        <v>0</v>
      </c>
      <c r="K105" s="592">
        <v>12</v>
      </c>
      <c r="L105" s="592">
        <v>12</v>
      </c>
      <c r="M105" s="592">
        <v>0</v>
      </c>
      <c r="N105" s="592">
        <v>12</v>
      </c>
      <c r="O105" s="673"/>
      <c r="P105" s="673"/>
      <c r="Q105" s="673"/>
      <c r="R105" s="673"/>
    </row>
    <row r="106" spans="1:26" ht="30.75" x14ac:dyDescent="0.25">
      <c r="A106" s="688">
        <v>2</v>
      </c>
      <c r="B106" s="695" t="s">
        <v>244</v>
      </c>
      <c r="C106" s="911" t="s">
        <v>582</v>
      </c>
      <c r="D106" s="683"/>
      <c r="E106" s="673"/>
      <c r="F106" s="673"/>
      <c r="G106" s="1265">
        <v>1</v>
      </c>
      <c r="H106" s="592">
        <v>0</v>
      </c>
      <c r="I106" s="592">
        <v>0</v>
      </c>
      <c r="J106" s="592">
        <v>0</v>
      </c>
      <c r="K106" s="592">
        <v>0</v>
      </c>
      <c r="L106" s="592">
        <v>0</v>
      </c>
      <c r="M106" s="592">
        <v>0</v>
      </c>
      <c r="N106" s="592">
        <v>0</v>
      </c>
      <c r="O106" s="673"/>
      <c r="P106" s="673"/>
      <c r="Q106" s="673"/>
      <c r="R106" s="673"/>
    </row>
    <row r="107" spans="1:26" ht="60" x14ac:dyDescent="0.25">
      <c r="A107" s="688">
        <v>3</v>
      </c>
      <c r="B107" s="695" t="s">
        <v>245</v>
      </c>
      <c r="C107" s="696" t="s">
        <v>250</v>
      </c>
      <c r="D107" s="682"/>
      <c r="E107" s="673"/>
      <c r="F107" s="673"/>
      <c r="G107" s="1265">
        <v>10</v>
      </c>
      <c r="H107" s="592">
        <v>0</v>
      </c>
      <c r="I107" s="592">
        <v>0</v>
      </c>
      <c r="J107" s="592">
        <v>0</v>
      </c>
      <c r="K107" s="592">
        <v>10</v>
      </c>
      <c r="L107" s="592">
        <v>10</v>
      </c>
      <c r="M107" s="592">
        <v>0</v>
      </c>
      <c r="N107" s="592">
        <v>10</v>
      </c>
      <c r="O107" s="673"/>
      <c r="P107" s="673"/>
      <c r="Q107" s="673"/>
      <c r="R107" s="673"/>
    </row>
    <row r="108" spans="1:26" ht="30" x14ac:dyDescent="0.25">
      <c r="A108" s="688">
        <v>4</v>
      </c>
      <c r="B108" s="695" t="s">
        <v>246</v>
      </c>
      <c r="C108" s="911" t="s">
        <v>251</v>
      </c>
      <c r="D108" s="683"/>
      <c r="E108" s="673"/>
      <c r="F108" s="673"/>
      <c r="G108" s="1265">
        <v>6</v>
      </c>
      <c r="H108" s="592">
        <v>0</v>
      </c>
      <c r="I108" s="592">
        <v>0</v>
      </c>
      <c r="J108" s="592">
        <v>0</v>
      </c>
      <c r="K108" s="592">
        <v>8</v>
      </c>
      <c r="L108" s="592">
        <v>8</v>
      </c>
      <c r="M108" s="592">
        <v>0</v>
      </c>
      <c r="N108" s="592">
        <v>8</v>
      </c>
      <c r="O108" s="673"/>
      <c r="P108" s="673"/>
      <c r="Q108" s="673"/>
      <c r="R108" s="673"/>
    </row>
    <row r="109" spans="1:26" ht="30" x14ac:dyDescent="0.25">
      <c r="A109" s="688">
        <v>5</v>
      </c>
      <c r="B109" s="695" t="s">
        <v>247</v>
      </c>
      <c r="C109" s="698" t="s">
        <v>252</v>
      </c>
      <c r="D109" s="682"/>
      <c r="E109" s="673"/>
      <c r="F109" s="673"/>
      <c r="G109" s="1265">
        <v>15</v>
      </c>
      <c r="H109" s="592">
        <v>0</v>
      </c>
      <c r="I109" s="592">
        <v>4</v>
      </c>
      <c r="J109" s="592">
        <v>4</v>
      </c>
      <c r="K109" s="592">
        <v>4</v>
      </c>
      <c r="L109" s="592">
        <v>4</v>
      </c>
      <c r="M109" s="592">
        <v>0</v>
      </c>
      <c r="N109" s="592">
        <v>4</v>
      </c>
      <c r="O109" s="673"/>
      <c r="P109" s="673"/>
      <c r="Q109" s="673"/>
      <c r="R109" s="673"/>
    </row>
    <row r="110" spans="1:26" ht="31.5" thickBot="1" x14ac:dyDescent="0.3">
      <c r="A110" s="1086">
        <v>6</v>
      </c>
      <c r="B110" s="1109" t="s">
        <v>248</v>
      </c>
      <c r="C110" s="1110" t="s">
        <v>583</v>
      </c>
      <c r="D110" s="1111"/>
      <c r="E110" s="1090"/>
      <c r="F110" s="1090"/>
      <c r="G110" s="2111">
        <v>1</v>
      </c>
      <c r="H110" s="838">
        <v>0</v>
      </c>
      <c r="I110" s="838">
        <v>1</v>
      </c>
      <c r="J110" s="838">
        <v>1</v>
      </c>
      <c r="K110" s="838">
        <v>1</v>
      </c>
      <c r="L110" s="838">
        <v>1</v>
      </c>
      <c r="M110" s="838">
        <v>0</v>
      </c>
      <c r="N110" s="592">
        <v>1</v>
      </c>
      <c r="O110" s="1090"/>
      <c r="P110" s="1090"/>
      <c r="Q110" s="1090"/>
      <c r="R110" s="1090"/>
    </row>
    <row r="111" spans="1:26" s="232" customFormat="1" ht="18.75" thickBot="1" x14ac:dyDescent="0.3">
      <c r="A111" s="1321" t="s">
        <v>253</v>
      </c>
      <c r="B111" s="1322"/>
      <c r="C111" s="1322"/>
      <c r="D111" s="1263"/>
      <c r="E111" s="1264"/>
      <c r="F111" s="1264"/>
      <c r="G111" s="1259">
        <f>SUM(G105:G110)</f>
        <v>45</v>
      </c>
      <c r="H111" s="1259">
        <f t="shared" ref="H111:N111" si="6">SUM(H105:H110)</f>
        <v>0</v>
      </c>
      <c r="I111" s="1259">
        <f t="shared" si="6"/>
        <v>5</v>
      </c>
      <c r="J111" s="1259">
        <f t="shared" si="6"/>
        <v>5</v>
      </c>
      <c r="K111" s="1259">
        <f t="shared" si="6"/>
        <v>35</v>
      </c>
      <c r="L111" s="1259">
        <f t="shared" si="6"/>
        <v>35</v>
      </c>
      <c r="M111" s="1259">
        <f t="shared" si="6"/>
        <v>0</v>
      </c>
      <c r="N111" s="1259">
        <f t="shared" si="6"/>
        <v>35</v>
      </c>
      <c r="O111" s="1259"/>
      <c r="P111" s="1259"/>
      <c r="Q111" s="1259"/>
      <c r="R111" s="1266"/>
    </row>
    <row r="112" spans="1:26" ht="18" x14ac:dyDescent="0.25">
      <c r="A112" s="1325" t="s">
        <v>627</v>
      </c>
      <c r="B112" s="1326"/>
      <c r="C112" s="1327"/>
      <c r="D112" s="1112"/>
      <c r="E112" s="1092"/>
      <c r="F112" s="1092"/>
      <c r="G112" s="2112"/>
      <c r="H112" s="1093"/>
      <c r="I112" s="1093"/>
      <c r="J112" s="1093"/>
      <c r="K112" s="1093"/>
      <c r="L112" s="1093"/>
      <c r="M112" s="1093"/>
      <c r="N112" s="592"/>
      <c r="O112" s="1092"/>
      <c r="P112" s="1092"/>
      <c r="Q112" s="1092"/>
      <c r="R112" s="1092"/>
    </row>
    <row r="113" spans="1:18" ht="30.75" x14ac:dyDescent="0.25">
      <c r="A113" s="688">
        <v>7</v>
      </c>
      <c r="B113" s="695" t="s">
        <v>254</v>
      </c>
      <c r="C113" s="696" t="s">
        <v>584</v>
      </c>
      <c r="D113" s="682"/>
      <c r="E113" s="673"/>
      <c r="F113" s="673"/>
      <c r="G113" s="1265">
        <v>0</v>
      </c>
      <c r="H113" s="592">
        <v>0</v>
      </c>
      <c r="I113" s="592">
        <v>0</v>
      </c>
      <c r="J113" s="592">
        <v>0</v>
      </c>
      <c r="K113" s="592">
        <v>0</v>
      </c>
      <c r="L113" s="592">
        <v>0</v>
      </c>
      <c r="M113" s="592">
        <v>0</v>
      </c>
      <c r="N113" s="592">
        <v>0</v>
      </c>
      <c r="O113" s="673"/>
      <c r="P113" s="673"/>
      <c r="Q113" s="673"/>
      <c r="R113" s="673"/>
    </row>
    <row r="114" spans="1:18" ht="31.5" x14ac:dyDescent="0.25">
      <c r="A114" s="688">
        <v>8</v>
      </c>
      <c r="B114" s="695" t="s">
        <v>255</v>
      </c>
      <c r="C114" s="696" t="s">
        <v>585</v>
      </c>
      <c r="D114" s="682"/>
      <c r="E114" s="673"/>
      <c r="F114" s="673"/>
      <c r="G114" s="1265">
        <v>0</v>
      </c>
      <c r="H114" s="592">
        <v>0</v>
      </c>
      <c r="I114" s="592">
        <v>0</v>
      </c>
      <c r="J114" s="592">
        <v>0</v>
      </c>
      <c r="K114" s="592">
        <v>0</v>
      </c>
      <c r="L114" s="592">
        <v>0</v>
      </c>
      <c r="M114" s="592">
        <v>0</v>
      </c>
      <c r="N114" s="592">
        <v>0</v>
      </c>
      <c r="O114" s="673"/>
      <c r="P114" s="673"/>
      <c r="Q114" s="673"/>
      <c r="R114" s="673"/>
    </row>
    <row r="115" spans="1:18" ht="18.75" thickBot="1" x14ac:dyDescent="0.3">
      <c r="A115" s="1086">
        <v>9</v>
      </c>
      <c r="B115" s="1109" t="s">
        <v>256</v>
      </c>
      <c r="C115" s="1113" t="s">
        <v>257</v>
      </c>
      <c r="D115" s="1114"/>
      <c r="E115" s="1090"/>
      <c r="F115" s="1090"/>
      <c r="G115" s="2111">
        <v>0</v>
      </c>
      <c r="H115" s="838">
        <v>0</v>
      </c>
      <c r="I115" s="838">
        <v>0</v>
      </c>
      <c r="J115" s="838">
        <v>0</v>
      </c>
      <c r="K115" s="838">
        <v>0</v>
      </c>
      <c r="L115" s="838">
        <v>0</v>
      </c>
      <c r="M115" s="838">
        <v>0</v>
      </c>
      <c r="N115" s="592">
        <v>0</v>
      </c>
      <c r="O115" s="1090"/>
      <c r="P115" s="1090"/>
      <c r="Q115" s="1090"/>
      <c r="R115" s="1090"/>
    </row>
    <row r="116" spans="1:18" ht="18.75" thickBot="1" x14ac:dyDescent="0.3">
      <c r="A116" s="1328" t="s">
        <v>269</v>
      </c>
      <c r="B116" s="1329"/>
      <c r="C116" s="1329"/>
      <c r="D116" s="1094"/>
      <c r="E116" s="1095"/>
      <c r="F116" s="1095"/>
      <c r="G116" s="1259">
        <v>0</v>
      </c>
      <c r="H116" s="1096">
        <v>0</v>
      </c>
      <c r="I116" s="1096">
        <v>0</v>
      </c>
      <c r="J116" s="1096">
        <v>0</v>
      </c>
      <c r="K116" s="1096">
        <v>0</v>
      </c>
      <c r="L116" s="1096">
        <v>0</v>
      </c>
      <c r="M116" s="1096">
        <v>0</v>
      </c>
      <c r="N116" s="592">
        <v>0</v>
      </c>
      <c r="O116" s="1096"/>
      <c r="P116" s="1096"/>
      <c r="Q116" s="1096"/>
      <c r="R116" s="1097"/>
    </row>
    <row r="117" spans="1:18" s="232" customFormat="1" ht="18.75" thickBot="1" x14ac:dyDescent="0.3">
      <c r="A117" s="1330" t="s">
        <v>271</v>
      </c>
      <c r="B117" s="1331"/>
      <c r="C117" s="1331"/>
      <c r="D117" s="1263"/>
      <c r="E117" s="1264"/>
      <c r="F117" s="1264"/>
      <c r="G117" s="1259">
        <f>G103+G111</f>
        <v>1571099</v>
      </c>
      <c r="H117" s="1259">
        <f t="shared" ref="H117:N117" si="7">H103+H111</f>
        <v>599992.62</v>
      </c>
      <c r="I117" s="1259">
        <f t="shared" si="7"/>
        <v>305172.38</v>
      </c>
      <c r="J117" s="1259">
        <f t="shared" si="7"/>
        <v>905165</v>
      </c>
      <c r="K117" s="1259">
        <f t="shared" si="7"/>
        <v>200975.97072072068</v>
      </c>
      <c r="L117" s="1259">
        <f t="shared" si="7"/>
        <v>1106135.9707207207</v>
      </c>
      <c r="M117" s="1259">
        <f t="shared" si="7"/>
        <v>232648.00324324329</v>
      </c>
      <c r="N117" s="1259">
        <f t="shared" si="7"/>
        <v>1338783.973963964</v>
      </c>
      <c r="O117" s="1259"/>
      <c r="P117" s="1259"/>
      <c r="Q117" s="1259"/>
      <c r="R117" s="1266"/>
    </row>
    <row r="118" spans="1:18" ht="15.75" thickBot="1" x14ac:dyDescent="0.3"/>
    <row r="119" spans="1:18" ht="18.75" thickBot="1" x14ac:dyDescent="0.3">
      <c r="G119" s="1259"/>
      <c r="H119" s="1259"/>
      <c r="I119" s="1259"/>
      <c r="J119" s="1259"/>
      <c r="K119" s="1259"/>
      <c r="L119" s="1259"/>
      <c r="M119" s="1259"/>
      <c r="N119" s="1265"/>
    </row>
  </sheetData>
  <mergeCells count="48">
    <mergeCell ref="A111:C111"/>
    <mergeCell ref="A112:C112"/>
    <mergeCell ref="A116:C116"/>
    <mergeCell ref="A117:C117"/>
    <mergeCell ref="A87:C87"/>
    <mergeCell ref="A94:C94"/>
    <mergeCell ref="A95:C95"/>
    <mergeCell ref="A101:C101"/>
    <mergeCell ref="B103:C103"/>
    <mergeCell ref="A104:C104"/>
    <mergeCell ref="A12:C12"/>
    <mergeCell ref="A46:C46"/>
    <mergeCell ref="A47:C47"/>
    <mergeCell ref="A71:C71"/>
    <mergeCell ref="A72:C72"/>
    <mergeCell ref="A86:C86"/>
    <mergeCell ref="R7:R10"/>
    <mergeCell ref="O9:O10"/>
    <mergeCell ref="B11:C11"/>
    <mergeCell ref="E11:F11"/>
    <mergeCell ref="H11:I11"/>
    <mergeCell ref="K11:L11"/>
    <mergeCell ref="N11:O11"/>
    <mergeCell ref="O6:O7"/>
    <mergeCell ref="P6:P10"/>
    <mergeCell ref="Q6:Q10"/>
    <mergeCell ref="I7:I10"/>
    <mergeCell ref="J7:J10"/>
    <mergeCell ref="K7:K10"/>
    <mergeCell ref="L7:L10"/>
    <mergeCell ref="M7:M10"/>
    <mergeCell ref="N7:N10"/>
    <mergeCell ref="F6:F10"/>
    <mergeCell ref="G6:G10"/>
    <mergeCell ref="H6:H10"/>
    <mergeCell ref="I6:J6"/>
    <mergeCell ref="K6:L6"/>
    <mergeCell ref="M6:N6"/>
    <mergeCell ref="A1:R1"/>
    <mergeCell ref="A2:R2"/>
    <mergeCell ref="A3:R3"/>
    <mergeCell ref="A4:R4"/>
    <mergeCell ref="A5:R5"/>
    <mergeCell ref="A6:A10"/>
    <mergeCell ref="B6:B10"/>
    <mergeCell ref="C6:C10"/>
    <mergeCell ref="D6:D10"/>
    <mergeCell ref="E6:E10"/>
  </mergeCells>
  <pageMargins left="0.7" right="0.7" top="0.75" bottom="0.75" header="0.3" footer="0.3"/>
  <pageSetup paperSize="9" scale="59" orientation="landscape" r:id="rId1"/>
  <rowBreaks count="4" manualBreakCount="4">
    <brk id="23" max="17" man="1"/>
    <brk id="46" max="17" man="1"/>
    <brk id="71" max="17" man="1"/>
    <brk id="94" max="17" man="1"/>
  </rowBreaks>
  <colBreaks count="1" manualBreakCount="1">
    <brk id="18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A2" sqref="A2:N2"/>
      <selection pane="topRight" activeCell="A2" sqref="A2:N2"/>
      <selection pane="bottomLeft" activeCell="A2" sqref="A2:N2"/>
      <selection pane="bottomRight" activeCell="C7" sqref="C7:C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56.25" customHeight="1" thickBot="1" x14ac:dyDescent="0.3">
      <c r="A3" s="2003" t="s">
        <v>381</v>
      </c>
      <c r="B3" s="2004"/>
      <c r="C3" s="2024" t="s">
        <v>479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7</v>
      </c>
      <c r="D7" s="518">
        <f>'EntrySheetDD+SWOTotal+HO'!E20</f>
        <v>3</v>
      </c>
      <c r="E7" s="518">
        <f>'EntrySheetDD+SWOTotal+HO'!F20</f>
        <v>3</v>
      </c>
      <c r="F7" s="518">
        <f>'EntrySheetDD+SWOTotal+HO'!G20</f>
        <v>3</v>
      </c>
      <c r="G7" s="568">
        <v>48.01176425400692</v>
      </c>
      <c r="H7" s="568">
        <f>'EntrySheetDD+SWOTotal+HO'!I20</f>
        <v>60</v>
      </c>
      <c r="I7" s="568">
        <f>'EntrySheetDD+SWOTotal+HO'!J20</f>
        <v>60</v>
      </c>
      <c r="J7" s="568">
        <f>'EntrySheetDD+SWOTotal+HO'!K20</f>
        <v>0</v>
      </c>
      <c r="K7" s="568">
        <f>'EntrySheetDD+SWOTotal+HO'!L20</f>
        <v>12</v>
      </c>
      <c r="L7" s="568">
        <f>'EntrySheetDD+SWOTotal+HO'!M20</f>
        <v>12</v>
      </c>
      <c r="M7" s="514">
        <f>F7/C7*100</f>
        <v>42.857142857142854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2.5</v>
      </c>
      <c r="D8" s="518">
        <f>'EntrySheetDD+SWOTotal+HO'!O20</f>
        <v>2.93</v>
      </c>
      <c r="E8" s="518">
        <f>'EntrySheetDD+SWOTotal+HO'!P20</f>
        <v>0</v>
      </c>
      <c r="F8" s="518">
        <f>'EntrySheetDD+SWOTotal+HO'!Q20</f>
        <v>2.93</v>
      </c>
      <c r="G8" s="568">
        <v>17.14705866214533</v>
      </c>
      <c r="H8" s="568">
        <f>'EntrySheetDD+SWOTotal+HO'!S20</f>
        <v>0</v>
      </c>
      <c r="I8" s="568">
        <f>'EntrySheetDD+SWOTotal+HO'!T20</f>
        <v>83</v>
      </c>
      <c r="J8" s="568">
        <f>'EntrySheetDD+SWOTotal+HO'!U20</f>
        <v>0</v>
      </c>
      <c r="K8" s="568">
        <f>'EntrySheetDD+SWOTotal+HO'!V20</f>
        <v>83</v>
      </c>
      <c r="L8" s="568">
        <f>'EntrySheetDD+SWOTotal+HO'!W20</f>
        <v>83</v>
      </c>
      <c r="M8" s="506">
        <f t="shared" ref="M8:M43" si="0">F8/C8*100</f>
        <v>117.20000000000002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2.5</v>
      </c>
      <c r="D9" s="518">
        <f>'EntrySheetDD+SWOTotal+HO'!Y20</f>
        <v>0.98</v>
      </c>
      <c r="E9" s="518">
        <f>'EntrySheetDD+SWOTotal+HO'!Z20</f>
        <v>0.03</v>
      </c>
      <c r="F9" s="518">
        <f>'EntrySheetDD+SWOTotal+HO'!AA20</f>
        <v>0.98</v>
      </c>
      <c r="G9" s="568">
        <v>17.14705866214533</v>
      </c>
      <c r="H9" s="568">
        <f>'EntrySheetDD+SWOTotal+HO'!AC20</f>
        <v>0</v>
      </c>
      <c r="I9" s="568">
        <f>'EntrySheetDD+SWOTotal+HO'!AD20</f>
        <v>49</v>
      </c>
      <c r="J9" s="568">
        <f>'EntrySheetDD+SWOTotal+HO'!AE20</f>
        <v>0</v>
      </c>
      <c r="K9" s="568">
        <f>'EntrySheetDD+SWOTotal+HO'!AF20</f>
        <v>49</v>
      </c>
      <c r="L9" s="568">
        <f>'EntrySheetDD+SWOTotal+HO'!AG20</f>
        <v>49</v>
      </c>
      <c r="M9" s="506">
        <f t="shared" si="0"/>
        <v>39.200000000000003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2.5</v>
      </c>
      <c r="D10" s="518">
        <f>'EntrySheetDD+SWOTotal+HO'!AI20</f>
        <v>0</v>
      </c>
      <c r="E10" s="518">
        <f>'EntrySheetDD+SWOTotal+HO'!AJ20</f>
        <v>0</v>
      </c>
      <c r="F10" s="518">
        <f>'EntrySheetDD+SWOTotal+HO'!AK20</f>
        <v>0</v>
      </c>
      <c r="G10" s="568">
        <v>17.14705866214533</v>
      </c>
      <c r="H10" s="568">
        <f>'EntrySheetDD+SWOTotal+HO'!AM20</f>
        <v>0</v>
      </c>
      <c r="I10" s="568">
        <f>'EntrySheetDD+SWOTotal+HO'!AN20</f>
        <v>0</v>
      </c>
      <c r="J10" s="568">
        <f>'EntrySheetDD+SWOTotal+HO'!AO20</f>
        <v>0</v>
      </c>
      <c r="K10" s="568">
        <f>'EntrySheetDD+SWOTotal+HO'!AP20</f>
        <v>0</v>
      </c>
      <c r="L10" s="568">
        <f>'EntrySheetDD+SWOTotal+HO'!AQ20</f>
        <v>0</v>
      </c>
      <c r="M10" s="506">
        <f t="shared" si="0"/>
        <v>0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5</v>
      </c>
      <c r="D11" s="518">
        <f>'EntrySheetDD+SWOTotal+HO'!AS20</f>
        <v>15.94</v>
      </c>
      <c r="E11" s="518">
        <f>'EntrySheetDD+SWOTotal+HO'!AT20</f>
        <v>0</v>
      </c>
      <c r="F11" s="518">
        <f>'EntrySheetDD+SWOTotal+HO'!AU20</f>
        <v>15.94</v>
      </c>
      <c r="G11" s="568">
        <v>34.29411732429066</v>
      </c>
      <c r="H11" s="568">
        <f>'EntrySheetDD+SWOTotal+HO'!AW20</f>
        <v>0</v>
      </c>
      <c r="I11" s="568">
        <f>'EntrySheetDD+SWOTotal+HO'!AX20</f>
        <v>387</v>
      </c>
      <c r="J11" s="568">
        <f>'EntrySheetDD+SWOTotal+HO'!AY20</f>
        <v>0</v>
      </c>
      <c r="K11" s="568">
        <f>'EntrySheetDD+SWOTotal+HO'!AZ20</f>
        <v>387</v>
      </c>
      <c r="L11" s="568">
        <f>'EntrySheetDD+SWOTotal+HO'!BA20</f>
        <v>387</v>
      </c>
      <c r="M11" s="506">
        <f t="shared" si="0"/>
        <v>318.79999999999995</v>
      </c>
      <c r="N11" s="506">
        <f t="shared" si="1"/>
        <v>100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5</v>
      </c>
      <c r="D12" s="518">
        <f>'EntrySheetDD+SWOTotal+HO'!BC20</f>
        <v>8.5</v>
      </c>
      <c r="E12" s="518">
        <f>'EntrySheetDD+SWOTotal+HO'!BD20</f>
        <v>4.5</v>
      </c>
      <c r="F12" s="518">
        <f>'EntrySheetDD+SWOTotal+HO'!BE20</f>
        <v>8.5</v>
      </c>
      <c r="G12" s="568">
        <v>34.29411732429066</v>
      </c>
      <c r="H12" s="568">
        <f>'EntrySheetDD+SWOTotal+HO'!BG20</f>
        <v>85</v>
      </c>
      <c r="I12" s="568">
        <f>'EntrySheetDD+SWOTotal+HO'!BH20</f>
        <v>168</v>
      </c>
      <c r="J12" s="568">
        <f>'EntrySheetDD+SWOTotal+HO'!BI20</f>
        <v>0</v>
      </c>
      <c r="K12" s="568">
        <f>'EntrySheetDD+SWOTotal+HO'!BJ20</f>
        <v>168</v>
      </c>
      <c r="L12" s="568">
        <f>'EntrySheetDD+SWOTotal+HO'!BK20</f>
        <v>159</v>
      </c>
      <c r="M12" s="506">
        <f t="shared" si="0"/>
        <v>170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3</v>
      </c>
      <c r="D13" s="518">
        <f>'EntrySheetDD+SWOTotal+HO'!BM20</f>
        <v>0.75</v>
      </c>
      <c r="E13" s="518">
        <f>'EntrySheetDD+SWOTotal+HO'!BN20</f>
        <v>0</v>
      </c>
      <c r="F13" s="518">
        <f>'EntrySheetDD+SWOTotal+HO'!BO20</f>
        <v>0.75</v>
      </c>
      <c r="G13" s="568">
        <v>20.576470394574397</v>
      </c>
      <c r="H13" s="568">
        <f>'EntrySheetDD+SWOTotal+HO'!BQ20</f>
        <v>0</v>
      </c>
      <c r="I13" s="568">
        <f>'EntrySheetDD+SWOTotal+HO'!BR20</f>
        <v>25</v>
      </c>
      <c r="J13" s="568">
        <f>'EntrySheetDD+SWOTotal+HO'!BS20</f>
        <v>0</v>
      </c>
      <c r="K13" s="568">
        <f>'EntrySheetDD+SWOTotal+HO'!BT20</f>
        <v>25</v>
      </c>
      <c r="L13" s="568">
        <f>'EntrySheetDD+SWOTotal+HO'!BU20</f>
        <v>25</v>
      </c>
      <c r="M13" s="506">
        <f t="shared" si="0"/>
        <v>25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2</v>
      </c>
      <c r="D14" s="518">
        <f>'EntrySheetDD+SWOTotal+HO'!BW20</f>
        <v>0.4</v>
      </c>
      <c r="E14" s="518">
        <f>'EntrySheetDD+SWOTotal+HO'!BX20</f>
        <v>0.4</v>
      </c>
      <c r="F14" s="518">
        <f>'EntrySheetDD+SWOTotal+HO'!BY20</f>
        <v>0.4</v>
      </c>
      <c r="G14" s="568">
        <v>13.717646929716263</v>
      </c>
      <c r="H14" s="568">
        <f>'EntrySheetDD+SWOTotal+HO'!CA20</f>
        <v>14</v>
      </c>
      <c r="I14" s="568">
        <f>'EntrySheetDD+SWOTotal+HO'!CB20</f>
        <v>14</v>
      </c>
      <c r="J14" s="568">
        <f>'EntrySheetDD+SWOTotal+HO'!CC20</f>
        <v>0</v>
      </c>
      <c r="K14" s="568">
        <f>'EntrySheetDD+SWOTotal+HO'!CD20</f>
        <v>14</v>
      </c>
      <c r="L14" s="568">
        <f>'EntrySheetDD+SWOTotal+HO'!CE20</f>
        <v>14</v>
      </c>
      <c r="M14" s="506">
        <f t="shared" si="0"/>
        <v>20</v>
      </c>
      <c r="N14" s="506">
        <f t="shared" si="1"/>
        <v>100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4</v>
      </c>
      <c r="D15" s="518">
        <f>'EntrySheetDD+SWOTotal+HO'!CG20</f>
        <v>3</v>
      </c>
      <c r="E15" s="518">
        <f>'EntrySheetDD+SWOTotal+HO'!CH20</f>
        <v>2.92</v>
      </c>
      <c r="F15" s="518">
        <f>'EntrySheetDD+SWOTotal+HO'!CI20</f>
        <v>2.92</v>
      </c>
      <c r="G15" s="568">
        <v>27.435293859432527</v>
      </c>
      <c r="H15" s="568">
        <f>'EntrySheetDD+SWOTotal+HO'!CK20</f>
        <v>103</v>
      </c>
      <c r="I15" s="568">
        <f>'EntrySheetDD+SWOTotal+HO'!CL20</f>
        <v>103</v>
      </c>
      <c r="J15" s="568">
        <f>'EntrySheetDD+SWOTotal+HO'!CM20</f>
        <v>0</v>
      </c>
      <c r="K15" s="568">
        <f>'EntrySheetDD+SWOTotal+HO'!CN20</f>
        <v>103</v>
      </c>
      <c r="L15" s="568">
        <f>'EntrySheetDD+SWOTotal+HO'!CO20</f>
        <v>98</v>
      </c>
      <c r="M15" s="506">
        <f t="shared" si="0"/>
        <v>73</v>
      </c>
      <c r="N15" s="506">
        <f t="shared" si="1"/>
        <v>97.333333333333329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2</v>
      </c>
      <c r="D16" s="518">
        <f>'EntrySheetDD+SWOTotal+HO'!CQ20</f>
        <v>0.81</v>
      </c>
      <c r="E16" s="518">
        <f>'EntrySheetDD+SWOTotal+HO'!CR20</f>
        <v>0.81</v>
      </c>
      <c r="F16" s="518">
        <f>'EntrySheetDD+SWOTotal+HO'!CS20</f>
        <v>0.81</v>
      </c>
      <c r="G16" s="568">
        <v>13.717646929716263</v>
      </c>
      <c r="H16" s="568">
        <f>'EntrySheetDD+SWOTotal+HO'!CU20</f>
        <v>0</v>
      </c>
      <c r="I16" s="568">
        <f>'EntrySheetDD+SWOTotal+HO'!CV20</f>
        <v>0</v>
      </c>
      <c r="J16" s="568">
        <f>'EntrySheetDD+SWOTotal+HO'!CW20</f>
        <v>0</v>
      </c>
      <c r="K16" s="568">
        <f>'EntrySheetDD+SWOTotal+HO'!CX20</f>
        <v>0</v>
      </c>
      <c r="L16" s="568">
        <f>'EntrySheetDD+SWOTotal+HO'!CY20</f>
        <v>0</v>
      </c>
      <c r="M16" s="506">
        <f t="shared" si="0"/>
        <v>40.5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2.5</v>
      </c>
      <c r="D17" s="518">
        <f>'EntrySheetDD+SWOTotal+HO'!DA20</f>
        <v>10</v>
      </c>
      <c r="E17" s="518">
        <f>'EntrySheetDD+SWOTotal+HO'!DB20</f>
        <v>0</v>
      </c>
      <c r="F17" s="518">
        <f>'EntrySheetDD+SWOTotal+HO'!DC20</f>
        <v>0</v>
      </c>
      <c r="G17" s="568">
        <v>17.14705866214533</v>
      </c>
      <c r="H17" s="568">
        <f>'EntrySheetDD+SWOTotal+HO'!DE20</f>
        <v>0</v>
      </c>
      <c r="I17" s="568">
        <f>'EntrySheetDD+SWOTotal+HO'!DF20</f>
        <v>10</v>
      </c>
      <c r="J17" s="568">
        <f>'EntrySheetDD+SWOTotal+HO'!DG20</f>
        <v>10</v>
      </c>
      <c r="K17" s="568">
        <f>'EntrySheetDD+SWOTotal+HO'!DH20</f>
        <v>17</v>
      </c>
      <c r="L17" s="568">
        <f>'EntrySheetDD+SWOTotal+HO'!DI20</f>
        <v>17</v>
      </c>
      <c r="M17" s="506">
        <f t="shared" si="0"/>
        <v>0</v>
      </c>
      <c r="N17" s="506">
        <f t="shared" si="1"/>
        <v>0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2</v>
      </c>
      <c r="D18" s="518">
        <f>'EntrySheetDD+SWOTotal+HO'!DK20</f>
        <v>2.2200000000000002</v>
      </c>
      <c r="E18" s="518">
        <f>'EntrySheetDD+SWOTotal+HO'!DL20</f>
        <v>0</v>
      </c>
      <c r="F18" s="518">
        <f>'EntrySheetDD+SWOTotal+HO'!DM20</f>
        <v>2.2200000000000002</v>
      </c>
      <c r="G18" s="568">
        <v>13.717646929716263</v>
      </c>
      <c r="H18" s="568">
        <f>'EntrySheetDD+SWOTotal+HO'!DO20</f>
        <v>36</v>
      </c>
      <c r="I18" s="568">
        <f>'EntrySheetDD+SWOTotal+HO'!DP20</f>
        <v>74</v>
      </c>
      <c r="J18" s="568">
        <f>'EntrySheetDD+SWOTotal+HO'!DQ20</f>
        <v>0</v>
      </c>
      <c r="K18" s="568">
        <f>'EntrySheetDD+SWOTotal+HO'!DR20</f>
        <v>74</v>
      </c>
      <c r="L18" s="568">
        <f>'EntrySheetDD+SWOTotal+HO'!DS20</f>
        <v>74</v>
      </c>
      <c r="M18" s="506">
        <f t="shared" si="0"/>
        <v>111.00000000000001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7</v>
      </c>
      <c r="D19" s="518">
        <f>'EntrySheetDD+SWOTotal+HO'!DU20</f>
        <v>2.41</v>
      </c>
      <c r="E19" s="518">
        <f>'EntrySheetDD+SWOTotal+HO'!DV20</f>
        <v>0.05</v>
      </c>
      <c r="F19" s="518">
        <f>'EntrySheetDD+SWOTotal+HO'!DW20</f>
        <v>2.41</v>
      </c>
      <c r="G19" s="568">
        <v>48.01176425400692</v>
      </c>
      <c r="H19" s="568">
        <f>'EntrySheetDD+SWOTotal+HO'!DY20</f>
        <v>1</v>
      </c>
      <c r="I19" s="568">
        <f>'EntrySheetDD+SWOTotal+HO'!DZ20</f>
        <v>52</v>
      </c>
      <c r="J19" s="568">
        <f>'EntrySheetDD+SWOTotal+HO'!EA20</f>
        <v>0</v>
      </c>
      <c r="K19" s="568">
        <f>'EntrySheetDD+SWOTotal+HO'!EB20</f>
        <v>52</v>
      </c>
      <c r="L19" s="568">
        <f>'EntrySheetDD+SWOTotal+HO'!EC20</f>
        <v>52</v>
      </c>
      <c r="M19" s="506">
        <f t="shared" si="0"/>
        <v>34.428571428571431</v>
      </c>
      <c r="N19" s="506">
        <f t="shared" si="1"/>
        <v>100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4</v>
      </c>
      <c r="D20" s="518">
        <f>'EntrySheetDD+SWOTotal+HO'!EE20</f>
        <v>3.1</v>
      </c>
      <c r="E20" s="518">
        <f>'EntrySheetDD+SWOTotal+HO'!EF20</f>
        <v>0</v>
      </c>
      <c r="F20" s="518">
        <f>'EntrySheetDD+SWOTotal+HO'!EG20</f>
        <v>3.1</v>
      </c>
      <c r="G20" s="568">
        <v>27.435293859432527</v>
      </c>
      <c r="H20" s="568">
        <f>'EntrySheetDD+SWOTotal+HO'!EI20</f>
        <v>0</v>
      </c>
      <c r="I20" s="568">
        <f>'EntrySheetDD+SWOTotal+HO'!EJ20</f>
        <v>83</v>
      </c>
      <c r="J20" s="568">
        <f>'EntrySheetDD+SWOTotal+HO'!EK20</f>
        <v>0</v>
      </c>
      <c r="K20" s="568">
        <f>'EntrySheetDD+SWOTotal+HO'!EL20</f>
        <v>83</v>
      </c>
      <c r="L20" s="568">
        <f>'EntrySheetDD+SWOTotal+HO'!EM20</f>
        <v>83</v>
      </c>
      <c r="M20" s="506">
        <f t="shared" si="0"/>
        <v>77.5</v>
      </c>
      <c r="N20" s="506">
        <f t="shared" si="1"/>
        <v>100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4.3</v>
      </c>
      <c r="D21" s="518">
        <f>'EntrySheetDD+SWOTotal+HO'!EO20</f>
        <v>2.44</v>
      </c>
      <c r="E21" s="518">
        <f>'EntrySheetDD+SWOTotal+HO'!EP20</f>
        <v>0.59</v>
      </c>
      <c r="F21" s="518">
        <f>'EntrySheetDD+SWOTotal+HO'!EQ20</f>
        <v>2.44</v>
      </c>
      <c r="G21" s="568">
        <v>29.492940898889962</v>
      </c>
      <c r="H21" s="568">
        <f>'EntrySheetDD+SWOTotal+HO'!ES20</f>
        <v>0</v>
      </c>
      <c r="I21" s="568">
        <f>'EntrySheetDD+SWOTotal+HO'!ET20</f>
        <v>59</v>
      </c>
      <c r="J21" s="568">
        <f>'EntrySheetDD+SWOTotal+HO'!EU20</f>
        <v>0</v>
      </c>
      <c r="K21" s="568">
        <f>'EntrySheetDD+SWOTotal+HO'!EV20</f>
        <v>59</v>
      </c>
      <c r="L21" s="568">
        <f>'EntrySheetDD+SWOTotal+HO'!EW20</f>
        <v>59</v>
      </c>
      <c r="M21" s="506">
        <f t="shared" si="0"/>
        <v>56.744186046511622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1</v>
      </c>
      <c r="D22" s="518">
        <f>'EntrySheetDD+SWOTotal+HO'!EY20</f>
        <v>1.32</v>
      </c>
      <c r="E22" s="518">
        <f>'EntrySheetDD+SWOTotal+HO'!EZ20</f>
        <v>0.81</v>
      </c>
      <c r="F22" s="518">
        <f>'EntrySheetDD+SWOTotal+HO'!FA20</f>
        <v>1.3</v>
      </c>
      <c r="G22" s="568">
        <v>6.8588234648581317</v>
      </c>
      <c r="H22" s="568">
        <f>'EntrySheetDD+SWOTotal+HO'!FC20</f>
        <v>32</v>
      </c>
      <c r="I22" s="568">
        <f>'EntrySheetDD+SWOTotal+HO'!FD20</f>
        <v>53</v>
      </c>
      <c r="J22" s="568">
        <f>'EntrySheetDD+SWOTotal+HO'!FE20</f>
        <v>0</v>
      </c>
      <c r="K22" s="568">
        <f>'EntrySheetDD+SWOTotal+HO'!FF20</f>
        <v>53</v>
      </c>
      <c r="L22" s="568">
        <f>'EntrySheetDD+SWOTotal+HO'!FG20</f>
        <v>53</v>
      </c>
      <c r="M22" s="506">
        <f t="shared" si="0"/>
        <v>130</v>
      </c>
      <c r="N22" s="506">
        <f t="shared" si="1"/>
        <v>98.484848484848484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1</v>
      </c>
      <c r="D23" s="518">
        <f>'EntrySheetDD+SWOTotal+HO'!FI20</f>
        <v>2.7</v>
      </c>
      <c r="E23" s="518">
        <f>'EntrySheetDD+SWOTotal+HO'!FJ20</f>
        <v>1.74</v>
      </c>
      <c r="F23" s="518">
        <f>'EntrySheetDD+SWOTotal+HO'!FK20</f>
        <v>2.7</v>
      </c>
      <c r="G23" s="568">
        <v>6.8588234648581317</v>
      </c>
      <c r="H23" s="568">
        <f>'EntrySheetDD+SWOTotal+HO'!FM20</f>
        <v>50</v>
      </c>
      <c r="I23" s="568">
        <f>'EntrySheetDD+SWOTotal+HO'!FN20</f>
        <v>82</v>
      </c>
      <c r="J23" s="568">
        <f>'EntrySheetDD+SWOTotal+HO'!FO20</f>
        <v>0</v>
      </c>
      <c r="K23" s="568">
        <f>'EntrySheetDD+SWOTotal+HO'!FP20</f>
        <v>82</v>
      </c>
      <c r="L23" s="568">
        <f>'EntrySheetDD+SWOTotal+HO'!FQ20</f>
        <v>82</v>
      </c>
      <c r="M23" s="506">
        <f t="shared" si="0"/>
        <v>270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0.7</v>
      </c>
      <c r="D24" s="518">
        <f>'EntrySheetDD+SWOTotal+HO'!FS20</f>
        <v>0.71</v>
      </c>
      <c r="E24" s="518">
        <f>'EntrySheetDD+SWOTotal+HO'!FT20</f>
        <v>0.71</v>
      </c>
      <c r="F24" s="518">
        <f>'EntrySheetDD+SWOTotal+HO'!FU20</f>
        <v>0.71</v>
      </c>
      <c r="G24" s="568">
        <v>4.8011764254006923</v>
      </c>
      <c r="H24" s="568">
        <f>'EntrySheetDD+SWOTotal+HO'!FW20</f>
        <v>12</v>
      </c>
      <c r="I24" s="568">
        <f>'EntrySheetDD+SWOTotal+HO'!FX20</f>
        <v>12</v>
      </c>
      <c r="J24" s="568">
        <f>'EntrySheetDD+SWOTotal+HO'!FY20</f>
        <v>0</v>
      </c>
      <c r="K24" s="568">
        <f>'EntrySheetDD+SWOTotal+HO'!FZ20</f>
        <v>12</v>
      </c>
      <c r="L24" s="568">
        <f>'EntrySheetDD+SWOTotal+HO'!GA20</f>
        <v>12</v>
      </c>
      <c r="M24" s="506">
        <f t="shared" si="0"/>
        <v>101.42857142857142</v>
      </c>
      <c r="N24" s="506">
        <f t="shared" si="1"/>
        <v>100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7</v>
      </c>
      <c r="D25" s="518">
        <f>'EntrySheetDD+SWOTotal+HO'!GC20</f>
        <v>22.08</v>
      </c>
      <c r="E25" s="518">
        <f>'EntrySheetDD+SWOTotal+HO'!GD20</f>
        <v>6.98</v>
      </c>
      <c r="F25" s="518">
        <f>'EntrySheetDD+SWOTotal+HO'!GE20</f>
        <v>22.08</v>
      </c>
      <c r="G25" s="568">
        <v>48.01176425400692</v>
      </c>
      <c r="H25" s="568">
        <f>'EntrySheetDD+SWOTotal+HO'!GG20</f>
        <v>160</v>
      </c>
      <c r="I25" s="568">
        <f>'EntrySheetDD+SWOTotal+HO'!GH20</f>
        <v>972</v>
      </c>
      <c r="J25" s="568">
        <f>'EntrySheetDD+SWOTotal+HO'!GI20</f>
        <v>0</v>
      </c>
      <c r="K25" s="568">
        <f>'EntrySheetDD+SWOTotal+HO'!GJ20</f>
        <v>972</v>
      </c>
      <c r="L25" s="568">
        <f>'EntrySheetDD+SWOTotal+HO'!GK20</f>
        <v>874</v>
      </c>
      <c r="M25" s="506">
        <f t="shared" si="0"/>
        <v>315.42857142857139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7.49</v>
      </c>
      <c r="D26" s="518">
        <f>'EntrySheetDD+SWOTotal+HO'!GM20</f>
        <v>6.81</v>
      </c>
      <c r="E26" s="518">
        <f>'EntrySheetDD+SWOTotal+HO'!GN20</f>
        <v>2.68</v>
      </c>
      <c r="F26" s="518">
        <f>'EntrySheetDD+SWOTotal+HO'!GO20</f>
        <v>6.81</v>
      </c>
      <c r="G26" s="568">
        <v>41.152940789148793</v>
      </c>
      <c r="H26" s="568">
        <f>'EntrySheetDD+SWOTotal+HO'!GQ20</f>
        <v>0</v>
      </c>
      <c r="I26" s="568">
        <f>'EntrySheetDD+SWOTotal+HO'!GR20</f>
        <v>203</v>
      </c>
      <c r="J26" s="568">
        <f>'EntrySheetDD+SWOTotal+HO'!GS20</f>
        <v>0</v>
      </c>
      <c r="K26" s="568">
        <f>'EntrySheetDD+SWOTotal+HO'!GT20</f>
        <v>203</v>
      </c>
      <c r="L26" s="568">
        <f>'EntrySheetDD+SWOTotal+HO'!GU20</f>
        <v>173</v>
      </c>
      <c r="M26" s="506">
        <f t="shared" si="0"/>
        <v>90.921228304405872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0.5</v>
      </c>
      <c r="D27" s="518">
        <f>'EntrySheetDD+SWOTotal+HO'!GW20</f>
        <v>0.89</v>
      </c>
      <c r="E27" s="518">
        <f>'EntrySheetDD+SWOTotal+HO'!GX20</f>
        <v>0.42</v>
      </c>
      <c r="F27" s="518">
        <f>'EntrySheetDD+SWOTotal+HO'!GY20</f>
        <v>0.88</v>
      </c>
      <c r="G27" s="568">
        <v>3.4294117324290658</v>
      </c>
      <c r="H27" s="568">
        <f>'EntrySheetDD+SWOTotal+HO'!HA20</f>
        <v>0</v>
      </c>
      <c r="I27" s="568">
        <f>'EntrySheetDD+SWOTotal+HO'!HB20</f>
        <v>28</v>
      </c>
      <c r="J27" s="568">
        <f>'EntrySheetDD+SWOTotal+HO'!HC20</f>
        <v>0</v>
      </c>
      <c r="K27" s="568">
        <f>'EntrySheetDD+SWOTotal+HO'!HD20</f>
        <v>28</v>
      </c>
      <c r="L27" s="568">
        <f>'EntrySheetDD+SWOTotal+HO'!HE20</f>
        <v>28</v>
      </c>
      <c r="M27" s="506">
        <f t="shared" si="0"/>
        <v>176</v>
      </c>
      <c r="N27" s="506">
        <f t="shared" si="1"/>
        <v>98.876404494382015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3.11</v>
      </c>
      <c r="D28" s="518">
        <f>'EntrySheetDD+SWOTotal+HO'!HG20</f>
        <v>1.28</v>
      </c>
      <c r="E28" s="518">
        <f>'EntrySheetDD+SWOTotal+HO'!HH20</f>
        <v>0.8</v>
      </c>
      <c r="F28" s="518">
        <f>'EntrySheetDD+SWOTotal+HO'!HI20</f>
        <v>1.28</v>
      </c>
      <c r="G28" s="568">
        <v>20.576470394574397</v>
      </c>
      <c r="H28" s="568">
        <f>'EntrySheetDD+SWOTotal+HO'!HK20</f>
        <v>16</v>
      </c>
      <c r="I28" s="568">
        <f>'EntrySheetDD+SWOTotal+HO'!HL20</f>
        <v>26</v>
      </c>
      <c r="J28" s="568">
        <f>'EntrySheetDD+SWOTotal+HO'!HM20</f>
        <v>0</v>
      </c>
      <c r="K28" s="568">
        <f>'EntrySheetDD+SWOTotal+HO'!HN20</f>
        <v>26</v>
      </c>
      <c r="L28" s="568">
        <f>'EntrySheetDD+SWOTotal+HO'!HO20</f>
        <v>26</v>
      </c>
      <c r="M28" s="506">
        <f t="shared" si="0"/>
        <v>41.157556270096471</v>
      </c>
      <c r="N28" s="506">
        <f t="shared" si="1"/>
        <v>100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1</v>
      </c>
      <c r="D29" s="518">
        <f>'EntrySheetDD+SWOTotal+HO'!HQ20</f>
        <v>0.21</v>
      </c>
      <c r="E29" s="518">
        <f>'EntrySheetDD+SWOTotal+HO'!HR20</f>
        <v>0.21</v>
      </c>
      <c r="F29" s="518">
        <f>'EntrySheetDD+SWOTotal+HO'!HS20</f>
        <v>0.21</v>
      </c>
      <c r="G29" s="568">
        <v>6.8588234648581317</v>
      </c>
      <c r="H29" s="568">
        <f>'EntrySheetDD+SWOTotal+HO'!HU20</f>
        <v>7</v>
      </c>
      <c r="I29" s="568">
        <f>'EntrySheetDD+SWOTotal+HO'!HV20</f>
        <v>7</v>
      </c>
      <c r="J29" s="568">
        <f>'EntrySheetDD+SWOTotal+HO'!HW20</f>
        <v>0</v>
      </c>
      <c r="K29" s="568">
        <f>'EntrySheetDD+SWOTotal+HO'!HX20</f>
        <v>7</v>
      </c>
      <c r="L29" s="568">
        <f>'EntrySheetDD+SWOTotal+HO'!HY20</f>
        <v>7</v>
      </c>
      <c r="M29" s="506">
        <f t="shared" si="0"/>
        <v>21</v>
      </c>
      <c r="N29" s="506">
        <f t="shared" si="1"/>
        <v>100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'EntrySheetDD+SWOTotal+HO'!IA20</f>
        <v>0</v>
      </c>
      <c r="E30" s="518">
        <f>'EntrySheetDD+SWOTotal+HO'!IB20</f>
        <v>0</v>
      </c>
      <c r="F30" s="518">
        <f>'EntrySheetDD+SWOTotal+HO'!IC20</f>
        <v>0</v>
      </c>
      <c r="G30" s="568">
        <v>0</v>
      </c>
      <c r="H30" s="568">
        <f>'EntrySheetDD+SWOTotal+HO'!IE20</f>
        <v>0</v>
      </c>
      <c r="I30" s="568">
        <f>'EntrySheetDD+SWOTotal+HO'!IF20</f>
        <v>0</v>
      </c>
      <c r="J30" s="568">
        <f>'EntrySheetDD+SWOTotal+HO'!IG20</f>
        <v>0</v>
      </c>
      <c r="K30" s="568">
        <f>'EntrySheetDD+SWOTotal+HO'!IH20</f>
        <v>0</v>
      </c>
      <c r="L30" s="568">
        <f>'EntrySheetDD+SWOTotal+HO'!II20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0.6</v>
      </c>
      <c r="D31" s="518">
        <f>'EntrySheetDD+SWOTotal+HO'!IK20</f>
        <v>0.6</v>
      </c>
      <c r="E31" s="518">
        <f>'EntrySheetDD+SWOTotal+HO'!IL20</f>
        <v>0</v>
      </c>
      <c r="F31" s="518">
        <f>'EntrySheetDD+SWOTotal+HO'!IM20</f>
        <v>0.6</v>
      </c>
      <c r="G31" s="568">
        <v>6.8588234648581317</v>
      </c>
      <c r="H31" s="568">
        <f>'EntrySheetDD+SWOTotal+HO'!IO20</f>
        <v>0</v>
      </c>
      <c r="I31" s="568">
        <f>'EntrySheetDD+SWOTotal+HO'!IP20</f>
        <v>20</v>
      </c>
      <c r="J31" s="568">
        <f>'EntrySheetDD+SWOTotal+HO'!IQ20</f>
        <v>0</v>
      </c>
      <c r="K31" s="568">
        <f>'EntrySheetDD+SWOTotal+HO'!IR20</f>
        <v>20</v>
      </c>
      <c r="L31" s="568">
        <f>'EntrySheetDD+SWOTotal+HO'!IS20</f>
        <v>20</v>
      </c>
      <c r="M31" s="506">
        <f t="shared" si="0"/>
        <v>100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0</v>
      </c>
      <c r="D32" s="518">
        <f>'EntrySheetDD+SWOTotal+HO'!IU20</f>
        <v>0</v>
      </c>
      <c r="E32" s="518">
        <f>'EntrySheetDD+SWOTotal+HO'!IV20</f>
        <v>0</v>
      </c>
      <c r="F32" s="518">
        <f>'EntrySheetDD+SWOTotal+HO'!IW20</f>
        <v>0</v>
      </c>
      <c r="G32" s="568">
        <v>4.8011764254006923</v>
      </c>
      <c r="H32" s="568">
        <f>'EntrySheetDD+SWOTotal+HO'!IY20</f>
        <v>0</v>
      </c>
      <c r="I32" s="568">
        <f>'EntrySheetDD+SWOTotal+HO'!IZ20</f>
        <v>0</v>
      </c>
      <c r="J32" s="568">
        <f>'EntrySheetDD+SWOTotal+HO'!JA20</f>
        <v>0</v>
      </c>
      <c r="K32" s="568">
        <f>'EntrySheetDD+SWOTotal+HO'!JB20</f>
        <v>0</v>
      </c>
      <c r="L32" s="568">
        <f>'EntrySheetDD+SWOTotal+HO'!JC20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1.1000000000000001</v>
      </c>
      <c r="D33" s="518">
        <f>'EntrySheetDD+SWOTotal+HO'!JE20</f>
        <v>0.35</v>
      </c>
      <c r="E33" s="518">
        <f>'EntrySheetDD+SWOTotal+HO'!JF20</f>
        <v>0</v>
      </c>
      <c r="F33" s="518">
        <f>'EntrySheetDD+SWOTotal+HO'!JG20</f>
        <v>0.35</v>
      </c>
      <c r="G33" s="568">
        <v>7.5447058113439462</v>
      </c>
      <c r="H33" s="568">
        <f>'EntrySheetDD+SWOTotal+HO'!JI20</f>
        <v>0</v>
      </c>
      <c r="I33" s="568">
        <f>'EntrySheetDD+SWOTotal+HO'!JJ20</f>
        <v>18</v>
      </c>
      <c r="J33" s="568">
        <f>'EntrySheetDD+SWOTotal+HO'!JK20</f>
        <v>0</v>
      </c>
      <c r="K33" s="568">
        <f>'EntrySheetDD+SWOTotal+HO'!JL20</f>
        <v>18</v>
      </c>
      <c r="L33" s="568">
        <f>'EntrySheetDD+SWOTotal+HO'!JM20</f>
        <v>18</v>
      </c>
      <c r="M33" s="506">
        <f t="shared" si="0"/>
        <v>31.818181818181813</v>
      </c>
      <c r="N33" s="506">
        <f t="shared" si="1"/>
        <v>100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2.5</v>
      </c>
      <c r="D34" s="518">
        <f>'EntrySheetDD+SWOTotal+HO'!JO20</f>
        <v>1.45</v>
      </c>
      <c r="E34" s="518">
        <f>'EntrySheetDD+SWOTotal+HO'!JP20</f>
        <v>1.45</v>
      </c>
      <c r="F34" s="518">
        <f>'EntrySheetDD+SWOTotal+HO'!JQ20</f>
        <v>1.45</v>
      </c>
      <c r="G34" s="568">
        <v>17.14705866214533</v>
      </c>
      <c r="H34" s="568">
        <f>'EntrySheetDD+SWOTotal+HO'!JS20</f>
        <v>29</v>
      </c>
      <c r="I34" s="568">
        <f>'EntrySheetDD+SWOTotal+HO'!JT20</f>
        <v>29</v>
      </c>
      <c r="J34" s="568">
        <f>'EntrySheetDD+SWOTotal+HO'!JU20</f>
        <v>0</v>
      </c>
      <c r="K34" s="568">
        <f>'EntrySheetDD+SWOTotal+HO'!JV20</f>
        <v>29</v>
      </c>
      <c r="L34" s="568">
        <f>'EntrySheetDD+SWOTotal+HO'!JW20</f>
        <v>29</v>
      </c>
      <c r="M34" s="506">
        <f t="shared" si="0"/>
        <v>57.999999999999993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</v>
      </c>
      <c r="D35" s="518">
        <f>'EntrySheetDD+SWOTotal+HO'!JY20</f>
        <v>0</v>
      </c>
      <c r="E35" s="518">
        <f>'EntrySheetDD+SWOTotal+HO'!JZ20</f>
        <v>0</v>
      </c>
      <c r="F35" s="518">
        <f>'EntrySheetDD+SWOTotal+HO'!KA20</f>
        <v>0</v>
      </c>
      <c r="G35" s="568">
        <v>3.4294117324290658</v>
      </c>
      <c r="H35" s="568">
        <f>'EntrySheetDD+SWOTotal+HO'!KC20</f>
        <v>0</v>
      </c>
      <c r="I35" s="568">
        <f>'EntrySheetDD+SWOTotal+HO'!KD20</f>
        <v>0</v>
      </c>
      <c r="J35" s="568">
        <f>'EntrySheetDD+SWOTotal+HO'!KE20</f>
        <v>0</v>
      </c>
      <c r="K35" s="568">
        <f>'EntrySheetDD+SWOTotal+HO'!KF20</f>
        <v>0</v>
      </c>
      <c r="L35" s="568">
        <f>'EntrySheetDD+SWOTotal+HO'!KG20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1</v>
      </c>
      <c r="D36" s="518">
        <f>'EntrySheetDD+SWOTotal+HO'!KI20</f>
        <v>0</v>
      </c>
      <c r="E36" s="518">
        <f>'EntrySheetDD+SWOTotal+HO'!KJ20</f>
        <v>0</v>
      </c>
      <c r="F36" s="518">
        <f>'EntrySheetDD+SWOTotal+HO'!KK20</f>
        <v>0</v>
      </c>
      <c r="G36" s="568">
        <v>6.8588234648581317</v>
      </c>
      <c r="H36" s="568">
        <f>'EntrySheetDD+SWOTotal+HO'!KM20</f>
        <v>0</v>
      </c>
      <c r="I36" s="568">
        <f>'EntrySheetDD+SWOTotal+HO'!KN20</f>
        <v>0</v>
      </c>
      <c r="J36" s="568">
        <f>'EntrySheetDD+SWOTotal+HO'!KO20</f>
        <v>0</v>
      </c>
      <c r="K36" s="568">
        <f>'EntrySheetDD+SWOTotal+HO'!KP20</f>
        <v>0</v>
      </c>
      <c r="L36" s="568">
        <f>'EntrySheetDD+SWOTotal+HO'!KQ20</f>
        <v>0</v>
      </c>
      <c r="M36" s="506">
        <f t="shared" si="0"/>
        <v>0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1</v>
      </c>
      <c r="D37" s="518">
        <f>'EntrySheetDD+SWOTotal+HO'!KS20</f>
        <v>0</v>
      </c>
      <c r="E37" s="518">
        <f>'EntrySheetDD+SWOTotal+HO'!KT20</f>
        <v>0</v>
      </c>
      <c r="F37" s="518">
        <f>'EntrySheetDD+SWOTotal+HO'!KU20</f>
        <v>0</v>
      </c>
      <c r="G37" s="568">
        <v>6.8588234648581317</v>
      </c>
      <c r="H37" s="568">
        <f>'EntrySheetDD+SWOTotal+HO'!KW20</f>
        <v>0</v>
      </c>
      <c r="I37" s="568">
        <f>'EntrySheetDD+SWOTotal+HO'!KX20</f>
        <v>0</v>
      </c>
      <c r="J37" s="568">
        <f>'EntrySheetDD+SWOTotal+HO'!KY20</f>
        <v>0</v>
      </c>
      <c r="K37" s="568">
        <f>'EntrySheetDD+SWOTotal+HO'!KZ20</f>
        <v>0</v>
      </c>
      <c r="L37" s="568">
        <f>'EntrySheetDD+SWOTotal+HO'!LA20</f>
        <v>0</v>
      </c>
      <c r="M37" s="506">
        <f t="shared" si="0"/>
        <v>0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0.7</v>
      </c>
      <c r="D38" s="518">
        <f>'EntrySheetDD+SWOTotal+HO'!LC20</f>
        <v>2.92</v>
      </c>
      <c r="E38" s="518">
        <f>'EntrySheetDD+SWOTotal+HO'!LD20</f>
        <v>1.81</v>
      </c>
      <c r="F38" s="518">
        <f>'EntrySheetDD+SWOTotal+HO'!LE20</f>
        <v>2.92</v>
      </c>
      <c r="G38" s="568">
        <v>4.8011764254006923</v>
      </c>
      <c r="H38" s="568">
        <f>'EntrySheetDD+SWOTotal+HO'!LG20</f>
        <v>48</v>
      </c>
      <c r="I38" s="568">
        <f>'EntrySheetDD+SWOTotal+HO'!LH20</f>
        <v>85</v>
      </c>
      <c r="J38" s="568">
        <f>'EntrySheetDD+SWOTotal+HO'!LI20</f>
        <v>0</v>
      </c>
      <c r="K38" s="568">
        <f>'EntrySheetDD+SWOTotal+HO'!LJ20</f>
        <v>85</v>
      </c>
      <c r="L38" s="568">
        <f>'EntrySheetDD+SWOTotal+HO'!LK20</f>
        <v>77</v>
      </c>
      <c r="M38" s="506">
        <f t="shared" si="0"/>
        <v>417.14285714285717</v>
      </c>
      <c r="N38" s="506">
        <f t="shared" si="1"/>
        <v>100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1</v>
      </c>
      <c r="D39" s="518">
        <f>'EntrySheetDD+SWOTotal+HO'!LM20</f>
        <v>0</v>
      </c>
      <c r="E39" s="518">
        <f>'EntrySheetDD+SWOTotal+HO'!LN20</f>
        <v>0</v>
      </c>
      <c r="F39" s="518">
        <f>'EntrySheetDD+SWOTotal+HO'!LO20</f>
        <v>0</v>
      </c>
      <c r="G39" s="568">
        <v>6.8588234648581317</v>
      </c>
      <c r="H39" s="568">
        <f>'EntrySheetDD+SWOTotal+HO'!LQ20</f>
        <v>0</v>
      </c>
      <c r="I39" s="568">
        <f>'EntrySheetDD+SWOTotal+HO'!LR20</f>
        <v>0</v>
      </c>
      <c r="J39" s="568">
        <f>'EntrySheetDD+SWOTotal+HO'!LS20</f>
        <v>0</v>
      </c>
      <c r="K39" s="568">
        <f>'EntrySheetDD+SWOTotal+HO'!LT20</f>
        <v>0</v>
      </c>
      <c r="L39" s="568">
        <f>'EntrySheetDD+SWOTotal+HO'!LU20</f>
        <v>0</v>
      </c>
      <c r="M39" s="509">
        <f t="shared" si="0"/>
        <v>0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84.999999999999986</v>
      </c>
      <c r="D40" s="510">
        <f t="shared" ref="D40:L40" si="2">SUM(D7:D39)</f>
        <v>97.799999999999983</v>
      </c>
      <c r="E40" s="510">
        <f t="shared" si="2"/>
        <v>29.910000000000004</v>
      </c>
      <c r="F40" s="510">
        <f t="shared" si="2"/>
        <v>87.689999999999984</v>
      </c>
      <c r="G40" s="569">
        <f t="shared" si="2"/>
        <v>582.99999451294138</v>
      </c>
      <c r="H40" s="569">
        <f t="shared" si="2"/>
        <v>653</v>
      </c>
      <c r="I40" s="569">
        <f t="shared" si="2"/>
        <v>2702</v>
      </c>
      <c r="J40" s="569">
        <f t="shared" si="2"/>
        <v>10</v>
      </c>
      <c r="K40" s="569">
        <f t="shared" si="2"/>
        <v>2661</v>
      </c>
      <c r="L40" s="569">
        <f t="shared" si="2"/>
        <v>2511</v>
      </c>
      <c r="M40" s="511">
        <f t="shared" si="0"/>
        <v>103.16470588235293</v>
      </c>
      <c r="N40" s="512">
        <f t="shared" si="1"/>
        <v>89.662576687116569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'EntrySheetDD+SWOTotal+HO'!MQ20</f>
        <v>0</v>
      </c>
      <c r="E41" s="528">
        <f>'EntrySheetDD+SWOTotal+HO'!MR20</f>
        <v>0</v>
      </c>
      <c r="F41" s="528">
        <f>'EntrySheetDD+SWOTotal+HO'!MS20</f>
        <v>0</v>
      </c>
      <c r="G41" s="570">
        <f>'EntrySheetDD+SWOTotal+HO'!MT20</f>
        <v>0</v>
      </c>
      <c r="H41" s="570">
        <f>'EntrySheetDD+SWOTotal+HO'!MU20</f>
        <v>0</v>
      </c>
      <c r="I41" s="570">
        <f>'EntrySheetDD+SWOTotal+HO'!MV20</f>
        <v>0</v>
      </c>
      <c r="J41" s="570">
        <f>'EntrySheetDD+SWOTotal+HO'!MW20</f>
        <v>0</v>
      </c>
      <c r="K41" s="570">
        <f>'EntrySheetDD+SWOTotal+HO'!MX20</f>
        <v>0</v>
      </c>
      <c r="L41" s="570">
        <f>'EntrySheetDD+SWOTotal+HO'!MY20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84.999999999999986</v>
      </c>
      <c r="D43" s="516">
        <f t="shared" si="3"/>
        <v>97.799999999999983</v>
      </c>
      <c r="E43" s="516">
        <f t="shared" si="3"/>
        <v>29.910000000000004</v>
      </c>
      <c r="F43" s="516">
        <f t="shared" si="3"/>
        <v>87.689999999999984</v>
      </c>
      <c r="G43" s="572">
        <f t="shared" si="3"/>
        <v>582.99999451294138</v>
      </c>
      <c r="H43" s="572">
        <f t="shared" si="3"/>
        <v>653</v>
      </c>
      <c r="I43" s="572">
        <f t="shared" si="3"/>
        <v>2702</v>
      </c>
      <c r="J43" s="572">
        <f t="shared" si="3"/>
        <v>10</v>
      </c>
      <c r="K43" s="572">
        <f t="shared" si="3"/>
        <v>2661</v>
      </c>
      <c r="L43" s="572">
        <f t="shared" si="3"/>
        <v>2511</v>
      </c>
      <c r="M43" s="511">
        <f t="shared" si="0"/>
        <v>103.16470588235293</v>
      </c>
      <c r="N43" s="512">
        <f t="shared" si="1"/>
        <v>89.662576687116569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A2" sqref="A2:N2"/>
      <selection pane="topRight" activeCell="A2" sqref="A2:N2"/>
      <selection pane="bottomLeft" activeCell="A2" sqref="A2:N2"/>
      <selection pane="bottomRight" activeCell="C7" sqref="C7:C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383</v>
      </c>
      <c r="B3" s="2004"/>
      <c r="C3" s="2024" t="s">
        <v>480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60</v>
      </c>
      <c r="D7" s="518">
        <f>'EntrySheetDD+SWOTotal+HO'!E21</f>
        <v>186.67</v>
      </c>
      <c r="E7" s="518">
        <f>'EntrySheetDD+SWOTotal+HO'!F21</f>
        <v>72.05</v>
      </c>
      <c r="F7" s="518">
        <f>'EntrySheetDD+SWOTotal+HO'!G21</f>
        <v>186.67</v>
      </c>
      <c r="G7" s="568">
        <v>1200</v>
      </c>
      <c r="H7" s="568">
        <f>'EntrySheetDD+SWOTotal+HO'!I21</f>
        <v>1530</v>
      </c>
      <c r="I7" s="568">
        <f>'EntrySheetDD+SWOTotal+HO'!J21</f>
        <v>3920</v>
      </c>
      <c r="J7" s="568">
        <f>'EntrySheetDD+SWOTotal+HO'!K21</f>
        <v>0</v>
      </c>
      <c r="K7" s="568">
        <f>'EntrySheetDD+SWOTotal+HO'!L21</f>
        <v>3920</v>
      </c>
      <c r="L7" s="568">
        <f>'EntrySheetDD+SWOTotal+HO'!M21</f>
        <v>3920</v>
      </c>
      <c r="M7" s="514">
        <f>F7/C7*100</f>
        <v>311.11666666666667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20</v>
      </c>
      <c r="D8" s="518">
        <f>'EntrySheetDD+SWOTotal+HO'!O21</f>
        <v>24.56</v>
      </c>
      <c r="E8" s="518">
        <f>'EntrySheetDD+SWOTotal+HO'!P21</f>
        <v>0.24</v>
      </c>
      <c r="F8" s="518">
        <f>'EntrySheetDD+SWOTotal+HO'!Q21</f>
        <v>24.56</v>
      </c>
      <c r="G8" s="568">
        <v>400</v>
      </c>
      <c r="H8" s="568">
        <f>'EntrySheetDD+SWOTotal+HO'!S21</f>
        <v>5</v>
      </c>
      <c r="I8" s="568">
        <f>'EntrySheetDD+SWOTotal+HO'!T21</f>
        <v>526</v>
      </c>
      <c r="J8" s="568">
        <f>'EntrySheetDD+SWOTotal+HO'!U21</f>
        <v>0</v>
      </c>
      <c r="K8" s="568">
        <f>'EntrySheetDD+SWOTotal+HO'!V21</f>
        <v>526</v>
      </c>
      <c r="L8" s="568">
        <f>'EntrySheetDD+SWOTotal+HO'!W21</f>
        <v>526</v>
      </c>
      <c r="M8" s="506">
        <f t="shared" ref="M8:M43" si="0">F8/C8*100</f>
        <v>122.8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50</v>
      </c>
      <c r="D9" s="518">
        <f>'EntrySheetDD+SWOTotal+HO'!Y21</f>
        <v>39.630000000000003</v>
      </c>
      <c r="E9" s="518">
        <f>'EntrySheetDD+SWOTotal+HO'!Z21</f>
        <v>0</v>
      </c>
      <c r="F9" s="518">
        <f>'EntrySheetDD+SWOTotal+HO'!AA21</f>
        <v>39.630000000000003</v>
      </c>
      <c r="G9" s="568">
        <v>1000</v>
      </c>
      <c r="H9" s="568">
        <f>'EntrySheetDD+SWOTotal+HO'!AC21</f>
        <v>0</v>
      </c>
      <c r="I9" s="568">
        <f>'EntrySheetDD+SWOTotal+HO'!AD21</f>
        <v>1265</v>
      </c>
      <c r="J9" s="568">
        <f>'EntrySheetDD+SWOTotal+HO'!AE21</f>
        <v>0</v>
      </c>
      <c r="K9" s="568">
        <f>'EntrySheetDD+SWOTotal+HO'!AF21</f>
        <v>1265</v>
      </c>
      <c r="L9" s="568">
        <f>'EntrySheetDD+SWOTotal+HO'!AG21</f>
        <v>1265</v>
      </c>
      <c r="M9" s="506">
        <f t="shared" si="0"/>
        <v>79.260000000000005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20</v>
      </c>
      <c r="D10" s="518">
        <f>'EntrySheetDD+SWOTotal+HO'!AI21</f>
        <v>14.94</v>
      </c>
      <c r="E10" s="518">
        <f>'EntrySheetDD+SWOTotal+HO'!AJ21</f>
        <v>0</v>
      </c>
      <c r="F10" s="518">
        <f>'EntrySheetDD+SWOTotal+HO'!AK21</f>
        <v>14.94</v>
      </c>
      <c r="G10" s="568">
        <v>400</v>
      </c>
      <c r="H10" s="568">
        <f>'EntrySheetDD+SWOTotal+HO'!AM21</f>
        <v>18</v>
      </c>
      <c r="I10" s="568">
        <f>'EntrySheetDD+SWOTotal+HO'!AN21</f>
        <v>503</v>
      </c>
      <c r="J10" s="568">
        <f>'EntrySheetDD+SWOTotal+HO'!AO21</f>
        <v>612</v>
      </c>
      <c r="K10" s="568">
        <f>'EntrySheetDD+SWOTotal+HO'!AP21</f>
        <v>503</v>
      </c>
      <c r="L10" s="568">
        <f>'EntrySheetDD+SWOTotal+HO'!AQ21</f>
        <v>503</v>
      </c>
      <c r="M10" s="506">
        <f t="shared" si="0"/>
        <v>74.7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8</v>
      </c>
      <c r="D11" s="518">
        <f>'EntrySheetDD+SWOTotal+HO'!AS21</f>
        <v>14.77</v>
      </c>
      <c r="E11" s="518">
        <f>'EntrySheetDD+SWOTotal+HO'!AT21</f>
        <v>0</v>
      </c>
      <c r="F11" s="518">
        <f>'EntrySheetDD+SWOTotal+HO'!AU21</f>
        <v>14.77</v>
      </c>
      <c r="G11" s="568">
        <v>160</v>
      </c>
      <c r="H11" s="568">
        <f>'EntrySheetDD+SWOTotal+HO'!AW21</f>
        <v>40</v>
      </c>
      <c r="I11" s="568">
        <f>'EntrySheetDD+SWOTotal+HO'!AX21</f>
        <v>742</v>
      </c>
      <c r="J11" s="568">
        <f>'EntrySheetDD+SWOTotal+HO'!AY21</f>
        <v>0</v>
      </c>
      <c r="K11" s="568">
        <f>'EntrySheetDD+SWOTotal+HO'!AZ21</f>
        <v>742</v>
      </c>
      <c r="L11" s="568">
        <f>'EntrySheetDD+SWOTotal+HO'!BA21</f>
        <v>742</v>
      </c>
      <c r="M11" s="506">
        <f t="shared" si="0"/>
        <v>184.625</v>
      </c>
      <c r="N11" s="506">
        <f t="shared" si="1"/>
        <v>100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8</v>
      </c>
      <c r="D12" s="518">
        <f>'EntrySheetDD+SWOTotal+HO'!BC21</f>
        <v>9.73</v>
      </c>
      <c r="E12" s="518">
        <f>'EntrySheetDD+SWOTotal+HO'!BD21</f>
        <v>3.79</v>
      </c>
      <c r="F12" s="518">
        <f>'EntrySheetDD+SWOTotal+HO'!BE21</f>
        <v>9.73</v>
      </c>
      <c r="G12" s="568">
        <v>160</v>
      </c>
      <c r="H12" s="568">
        <f>'EntrySheetDD+SWOTotal+HO'!BG21</f>
        <v>270</v>
      </c>
      <c r="I12" s="568">
        <f>'EntrySheetDD+SWOTotal+HO'!BH21</f>
        <v>396</v>
      </c>
      <c r="J12" s="568">
        <f>'EntrySheetDD+SWOTotal+HO'!BI21</f>
        <v>0</v>
      </c>
      <c r="K12" s="568">
        <f>'EntrySheetDD+SWOTotal+HO'!BJ21</f>
        <v>396</v>
      </c>
      <c r="L12" s="568">
        <f>'EntrySheetDD+SWOTotal+HO'!BK21</f>
        <v>350</v>
      </c>
      <c r="M12" s="506">
        <f t="shared" si="0"/>
        <v>121.625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25</v>
      </c>
      <c r="D13" s="518">
        <f>'EntrySheetDD+SWOTotal+HO'!BM21</f>
        <v>66.930000000000007</v>
      </c>
      <c r="E13" s="518">
        <f>'EntrySheetDD+SWOTotal+HO'!BN21</f>
        <v>15.02</v>
      </c>
      <c r="F13" s="518">
        <f>'EntrySheetDD+SWOTotal+HO'!BO21</f>
        <v>66.930000000000007</v>
      </c>
      <c r="G13" s="568">
        <v>500</v>
      </c>
      <c r="H13" s="568">
        <f>'EntrySheetDD+SWOTotal+HO'!BQ21</f>
        <v>576</v>
      </c>
      <c r="I13" s="568">
        <f>'EntrySheetDD+SWOTotal+HO'!BR21</f>
        <v>2146</v>
      </c>
      <c r="J13" s="568">
        <f>'EntrySheetDD+SWOTotal+HO'!BS21</f>
        <v>0</v>
      </c>
      <c r="K13" s="568">
        <f>'EntrySheetDD+SWOTotal+HO'!BT21</f>
        <v>2146</v>
      </c>
      <c r="L13" s="568">
        <f>'EntrySheetDD+SWOTotal+HO'!BU21</f>
        <v>0</v>
      </c>
      <c r="M13" s="506">
        <f t="shared" si="0"/>
        <v>267.72000000000003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35</v>
      </c>
      <c r="D14" s="518">
        <f>'EntrySheetDD+SWOTotal+HO'!BW21</f>
        <v>66.680000000000007</v>
      </c>
      <c r="E14" s="518">
        <f>'EntrySheetDD+SWOTotal+HO'!BX21</f>
        <v>6.68</v>
      </c>
      <c r="F14" s="518">
        <f>'EntrySheetDD+SWOTotal+HO'!BY21</f>
        <v>66.680000000000007</v>
      </c>
      <c r="G14" s="568">
        <v>700</v>
      </c>
      <c r="H14" s="568">
        <f>'EntrySheetDD+SWOTotal+HO'!CA21</f>
        <v>169</v>
      </c>
      <c r="I14" s="568">
        <f>'EntrySheetDD+SWOTotal+HO'!CB21</f>
        <v>1892</v>
      </c>
      <c r="J14" s="568">
        <f>'EntrySheetDD+SWOTotal+HO'!CC21</f>
        <v>0</v>
      </c>
      <c r="K14" s="568">
        <f>'EntrySheetDD+SWOTotal+HO'!CD21</f>
        <v>1892</v>
      </c>
      <c r="L14" s="568">
        <f>'EntrySheetDD+SWOTotal+HO'!CE21</f>
        <v>1892</v>
      </c>
      <c r="M14" s="506">
        <f t="shared" si="0"/>
        <v>190.51428571428573</v>
      </c>
      <c r="N14" s="506">
        <f t="shared" si="1"/>
        <v>100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58</v>
      </c>
      <c r="D15" s="518">
        <f>'EntrySheetDD+SWOTotal+HO'!CG21</f>
        <v>74.25</v>
      </c>
      <c r="E15" s="518">
        <f>'EntrySheetDD+SWOTotal+HO'!CH21</f>
        <v>15.94</v>
      </c>
      <c r="F15" s="518">
        <f>'EntrySheetDD+SWOTotal+HO'!CI21</f>
        <v>74.239999999999995</v>
      </c>
      <c r="G15" s="568">
        <v>1160</v>
      </c>
      <c r="H15" s="568">
        <f>'EntrySheetDD+SWOTotal+HO'!CK21</f>
        <v>332</v>
      </c>
      <c r="I15" s="568">
        <f>'EntrySheetDD+SWOTotal+HO'!CL21</f>
        <v>1280</v>
      </c>
      <c r="J15" s="568">
        <f>'EntrySheetDD+SWOTotal+HO'!CM21</f>
        <v>0</v>
      </c>
      <c r="K15" s="568">
        <f>'EntrySheetDD+SWOTotal+HO'!CN21</f>
        <v>1280</v>
      </c>
      <c r="L15" s="568">
        <f>'EntrySheetDD+SWOTotal+HO'!CO21</f>
        <v>1216</v>
      </c>
      <c r="M15" s="506">
        <f t="shared" si="0"/>
        <v>127.99999999999999</v>
      </c>
      <c r="N15" s="506">
        <f t="shared" si="1"/>
        <v>99.986531986531986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43</v>
      </c>
      <c r="D16" s="518">
        <f>'EntrySheetDD+SWOTotal+HO'!CQ21</f>
        <v>46.16</v>
      </c>
      <c r="E16" s="518">
        <f>'EntrySheetDD+SWOTotal+HO'!CR21</f>
        <v>21.16</v>
      </c>
      <c r="F16" s="518">
        <f>'EntrySheetDD+SWOTotal+HO'!CS21</f>
        <v>46.16</v>
      </c>
      <c r="G16" s="568">
        <v>860</v>
      </c>
      <c r="H16" s="568">
        <f>'EntrySheetDD+SWOTotal+HO'!CU21</f>
        <v>529</v>
      </c>
      <c r="I16" s="568">
        <f>'EntrySheetDD+SWOTotal+HO'!CV21</f>
        <v>1154</v>
      </c>
      <c r="J16" s="568">
        <f>'EntrySheetDD+SWOTotal+HO'!CW21</f>
        <v>0</v>
      </c>
      <c r="K16" s="568">
        <f>'EntrySheetDD+SWOTotal+HO'!CX21</f>
        <v>1154</v>
      </c>
      <c r="L16" s="568">
        <f>'EntrySheetDD+SWOTotal+HO'!CY21</f>
        <v>1154</v>
      </c>
      <c r="M16" s="506">
        <f t="shared" si="0"/>
        <v>107.34883720930233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53</v>
      </c>
      <c r="D17" s="518">
        <f>'EntrySheetDD+SWOTotal+HO'!DA21</f>
        <v>29.24</v>
      </c>
      <c r="E17" s="518">
        <f>'EntrySheetDD+SWOTotal+HO'!DB21</f>
        <v>0</v>
      </c>
      <c r="F17" s="518">
        <f>'EntrySheetDD+SWOTotal+HO'!DC21</f>
        <v>29.24</v>
      </c>
      <c r="G17" s="568">
        <v>1060</v>
      </c>
      <c r="H17" s="568">
        <f>'EntrySheetDD+SWOTotal+HO'!DE21</f>
        <v>0</v>
      </c>
      <c r="I17" s="568">
        <f>'EntrySheetDD+SWOTotal+HO'!DF21</f>
        <v>726</v>
      </c>
      <c r="J17" s="568">
        <f>'EntrySheetDD+SWOTotal+HO'!DG21</f>
        <v>0</v>
      </c>
      <c r="K17" s="568">
        <f>'EntrySheetDD+SWOTotal+HO'!DH21</f>
        <v>726</v>
      </c>
      <c r="L17" s="568">
        <f>'EntrySheetDD+SWOTotal+HO'!DI21</f>
        <v>726</v>
      </c>
      <c r="M17" s="506">
        <f t="shared" si="0"/>
        <v>55.169811320754711</v>
      </c>
      <c r="N17" s="506">
        <f t="shared" si="1"/>
        <v>100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8</v>
      </c>
      <c r="D18" s="518">
        <f>'EntrySheetDD+SWOTotal+HO'!DK21</f>
        <v>7.56</v>
      </c>
      <c r="E18" s="518">
        <f>'EntrySheetDD+SWOTotal+HO'!DL21</f>
        <v>0.88</v>
      </c>
      <c r="F18" s="518">
        <f>'EntrySheetDD+SWOTotal+HO'!DM21</f>
        <v>7.56</v>
      </c>
      <c r="G18" s="568">
        <v>160</v>
      </c>
      <c r="H18" s="568">
        <f>'EntrySheetDD+SWOTotal+HO'!DO21</f>
        <v>57</v>
      </c>
      <c r="I18" s="568">
        <f>'EntrySheetDD+SWOTotal+HO'!DP21</f>
        <v>167</v>
      </c>
      <c r="J18" s="568">
        <f>'EntrySheetDD+SWOTotal+HO'!DQ21</f>
        <v>0</v>
      </c>
      <c r="K18" s="568">
        <f>'EntrySheetDD+SWOTotal+HO'!DR21</f>
        <v>167</v>
      </c>
      <c r="L18" s="568">
        <f>'EntrySheetDD+SWOTotal+HO'!DS21</f>
        <v>167</v>
      </c>
      <c r="M18" s="506">
        <f t="shared" si="0"/>
        <v>94.5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58</v>
      </c>
      <c r="D19" s="518">
        <f>'EntrySheetDD+SWOTotal+HO'!DU21</f>
        <v>92.22</v>
      </c>
      <c r="E19" s="518">
        <f>'EntrySheetDD+SWOTotal+HO'!DV21</f>
        <v>42.8</v>
      </c>
      <c r="F19" s="518">
        <f>'EntrySheetDD+SWOTotal+HO'!DW21</f>
        <v>92.22</v>
      </c>
      <c r="G19" s="568">
        <v>1160</v>
      </c>
      <c r="H19" s="568">
        <f>'EntrySheetDD+SWOTotal+HO'!DY21</f>
        <v>912</v>
      </c>
      <c r="I19" s="568">
        <f>'EntrySheetDD+SWOTotal+HO'!DZ21</f>
        <v>1943</v>
      </c>
      <c r="J19" s="568">
        <f>'EntrySheetDD+SWOTotal+HO'!EA21</f>
        <v>0</v>
      </c>
      <c r="K19" s="568">
        <f>'EntrySheetDD+SWOTotal+HO'!EB21</f>
        <v>1943</v>
      </c>
      <c r="L19" s="568">
        <f>'EntrySheetDD+SWOTotal+HO'!EC21</f>
        <v>1943</v>
      </c>
      <c r="M19" s="506">
        <f t="shared" si="0"/>
        <v>159</v>
      </c>
      <c r="N19" s="506">
        <f t="shared" si="1"/>
        <v>100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20</v>
      </c>
      <c r="D20" s="518">
        <f>'EntrySheetDD+SWOTotal+HO'!EE21</f>
        <v>25.97</v>
      </c>
      <c r="E20" s="518">
        <f>'EntrySheetDD+SWOTotal+HO'!EF21</f>
        <v>9.32</v>
      </c>
      <c r="F20" s="518">
        <f>'EntrySheetDD+SWOTotal+HO'!EG21</f>
        <v>25.96</v>
      </c>
      <c r="G20" s="568">
        <v>400</v>
      </c>
      <c r="H20" s="568">
        <f>'EntrySheetDD+SWOTotal+HO'!EI21</f>
        <v>308</v>
      </c>
      <c r="I20" s="568">
        <f>'EntrySheetDD+SWOTotal+HO'!EJ21</f>
        <v>926</v>
      </c>
      <c r="J20" s="568">
        <f>'EntrySheetDD+SWOTotal+HO'!EK21</f>
        <v>0</v>
      </c>
      <c r="K20" s="568">
        <f>'EntrySheetDD+SWOTotal+HO'!EL21</f>
        <v>926</v>
      </c>
      <c r="L20" s="568">
        <f>'EntrySheetDD+SWOTotal+HO'!EM21</f>
        <v>926</v>
      </c>
      <c r="M20" s="506">
        <f t="shared" si="0"/>
        <v>129.80000000000001</v>
      </c>
      <c r="N20" s="506">
        <f t="shared" si="1"/>
        <v>99.961494031574901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45</v>
      </c>
      <c r="D21" s="518">
        <f>'EntrySheetDD+SWOTotal+HO'!EO21</f>
        <v>62.02</v>
      </c>
      <c r="E21" s="518">
        <f>'EntrySheetDD+SWOTotal+HO'!EP21</f>
        <v>21.56</v>
      </c>
      <c r="F21" s="518">
        <f>'EntrySheetDD+SWOTotal+HO'!EQ21</f>
        <v>62.02</v>
      </c>
      <c r="G21" s="568">
        <v>899.99999999999989</v>
      </c>
      <c r="H21" s="568">
        <f>'EntrySheetDD+SWOTotal+HO'!ES21</f>
        <v>0</v>
      </c>
      <c r="I21" s="568">
        <f>'EntrySheetDD+SWOTotal+HO'!ET21</f>
        <v>835</v>
      </c>
      <c r="J21" s="568">
        <f>'EntrySheetDD+SWOTotal+HO'!EU21</f>
        <v>0</v>
      </c>
      <c r="K21" s="568">
        <f>'EntrySheetDD+SWOTotal+HO'!EV21</f>
        <v>835</v>
      </c>
      <c r="L21" s="568">
        <f>'EntrySheetDD+SWOTotal+HO'!EW21</f>
        <v>835</v>
      </c>
      <c r="M21" s="506">
        <f t="shared" si="0"/>
        <v>137.82222222222222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50</v>
      </c>
      <c r="D22" s="518">
        <f>'EntrySheetDD+SWOTotal+HO'!EY21</f>
        <v>95.76</v>
      </c>
      <c r="E22" s="518">
        <f>'EntrySheetDD+SWOTotal+HO'!EZ21</f>
        <v>51.57</v>
      </c>
      <c r="F22" s="518">
        <f>'EntrySheetDD+SWOTotal+HO'!FA21</f>
        <v>95.76</v>
      </c>
      <c r="G22" s="568">
        <v>1000</v>
      </c>
      <c r="H22" s="568">
        <f>'EntrySheetDD+SWOTotal+HO'!FC21</f>
        <v>1083</v>
      </c>
      <c r="I22" s="568">
        <f>'EntrySheetDD+SWOTotal+HO'!FD21</f>
        <v>2071</v>
      </c>
      <c r="J22" s="568">
        <f>'EntrySheetDD+SWOTotal+HO'!FE21</f>
        <v>0</v>
      </c>
      <c r="K22" s="568">
        <f>'EntrySheetDD+SWOTotal+HO'!FF21</f>
        <v>2071</v>
      </c>
      <c r="L22" s="568">
        <f>'EntrySheetDD+SWOTotal+HO'!FG21</f>
        <v>2071</v>
      </c>
      <c r="M22" s="506">
        <f t="shared" si="0"/>
        <v>191.52</v>
      </c>
      <c r="N22" s="506">
        <f t="shared" si="1"/>
        <v>100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15</v>
      </c>
      <c r="D23" s="518">
        <f>'EntrySheetDD+SWOTotal+HO'!FI21</f>
        <v>16.7</v>
      </c>
      <c r="E23" s="518">
        <f>'EntrySheetDD+SWOTotal+HO'!FJ21</f>
        <v>5.53</v>
      </c>
      <c r="F23" s="518">
        <f>'EntrySheetDD+SWOTotal+HO'!FK21</f>
        <v>16.7</v>
      </c>
      <c r="G23" s="568">
        <v>300</v>
      </c>
      <c r="H23" s="568">
        <f>'EntrySheetDD+SWOTotal+HO'!FM21</f>
        <v>137</v>
      </c>
      <c r="I23" s="568">
        <f>'EntrySheetDD+SWOTotal+HO'!FN21</f>
        <v>403</v>
      </c>
      <c r="J23" s="568">
        <f>'EntrySheetDD+SWOTotal+HO'!FO21</f>
        <v>0</v>
      </c>
      <c r="K23" s="568">
        <f>'EntrySheetDD+SWOTotal+HO'!FP21</f>
        <v>403</v>
      </c>
      <c r="L23" s="568">
        <f>'EntrySheetDD+SWOTotal+HO'!FQ21</f>
        <v>403</v>
      </c>
      <c r="M23" s="506">
        <f t="shared" si="0"/>
        <v>111.33333333333333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4</v>
      </c>
      <c r="D24" s="518">
        <f>'EntrySheetDD+SWOTotal+HO'!FS21</f>
        <v>1.97</v>
      </c>
      <c r="E24" s="518">
        <f>'EntrySheetDD+SWOTotal+HO'!FT21</f>
        <v>0.91</v>
      </c>
      <c r="F24" s="518">
        <f>'EntrySheetDD+SWOTotal+HO'!FU21</f>
        <v>1.97</v>
      </c>
      <c r="G24" s="568">
        <v>80</v>
      </c>
      <c r="H24" s="568">
        <f>'EntrySheetDD+SWOTotal+HO'!FW21</f>
        <v>19</v>
      </c>
      <c r="I24" s="568">
        <f>'EntrySheetDD+SWOTotal+HO'!FX21</f>
        <v>41</v>
      </c>
      <c r="J24" s="568">
        <f>'EntrySheetDD+SWOTotal+HO'!FY21</f>
        <v>0</v>
      </c>
      <c r="K24" s="568">
        <f>'EntrySheetDD+SWOTotal+HO'!FZ21</f>
        <v>41</v>
      </c>
      <c r="L24" s="568">
        <f>'EntrySheetDD+SWOTotal+HO'!GA21</f>
        <v>41</v>
      </c>
      <c r="M24" s="506">
        <f t="shared" si="0"/>
        <v>49.25</v>
      </c>
      <c r="N24" s="506">
        <f t="shared" si="1"/>
        <v>100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45</v>
      </c>
      <c r="D25" s="518">
        <f>'EntrySheetDD+SWOTotal+HO'!GC21</f>
        <v>62.55</v>
      </c>
      <c r="E25" s="518">
        <f>'EntrySheetDD+SWOTotal+HO'!GD21</f>
        <v>0</v>
      </c>
      <c r="F25" s="518">
        <f>'EntrySheetDD+SWOTotal+HO'!GE21</f>
        <v>62.55</v>
      </c>
      <c r="G25" s="568">
        <v>899.99999999999989</v>
      </c>
      <c r="H25" s="568">
        <f>'EntrySheetDD+SWOTotal+HO'!GG21</f>
        <v>0</v>
      </c>
      <c r="I25" s="568">
        <f>'EntrySheetDD+SWOTotal+HO'!GH21</f>
        <v>1061</v>
      </c>
      <c r="J25" s="568">
        <f>'EntrySheetDD+SWOTotal+HO'!GI21</f>
        <v>0</v>
      </c>
      <c r="K25" s="568">
        <f>'EntrySheetDD+SWOTotal+HO'!GJ21</f>
        <v>1061</v>
      </c>
      <c r="L25" s="568">
        <f>'EntrySheetDD+SWOTotal+HO'!GK21</f>
        <v>612</v>
      </c>
      <c r="M25" s="506">
        <f t="shared" si="0"/>
        <v>139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24.54</v>
      </c>
      <c r="D26" s="518">
        <f>'EntrySheetDD+SWOTotal+HO'!GM21</f>
        <v>34.68</v>
      </c>
      <c r="E26" s="518">
        <f>'EntrySheetDD+SWOTotal+HO'!GN21</f>
        <v>7.68</v>
      </c>
      <c r="F26" s="518">
        <f>'EntrySheetDD+SWOTotal+HO'!GO21</f>
        <v>34.68</v>
      </c>
      <c r="G26" s="568">
        <v>600</v>
      </c>
      <c r="H26" s="568">
        <f>'EntrySheetDD+SWOTotal+HO'!GQ21</f>
        <v>297</v>
      </c>
      <c r="I26" s="568">
        <f>'EntrySheetDD+SWOTotal+HO'!GR21</f>
        <v>997</v>
      </c>
      <c r="J26" s="568">
        <f>'EntrySheetDD+SWOTotal+HO'!GS21</f>
        <v>0</v>
      </c>
      <c r="K26" s="568">
        <f>'EntrySheetDD+SWOTotal+HO'!GT21</f>
        <v>997</v>
      </c>
      <c r="L26" s="568">
        <f>'EntrySheetDD+SWOTotal+HO'!GU21</f>
        <v>650</v>
      </c>
      <c r="M26" s="506">
        <f t="shared" si="0"/>
        <v>141.32029339853301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1.5</v>
      </c>
      <c r="D27" s="518">
        <f>'EntrySheetDD+SWOTotal+HO'!GW21</f>
        <v>0.92</v>
      </c>
      <c r="E27" s="518">
        <f>'EntrySheetDD+SWOTotal+HO'!GX21</f>
        <v>0.15</v>
      </c>
      <c r="F27" s="518">
        <f>'EntrySheetDD+SWOTotal+HO'!GY21</f>
        <v>0.91</v>
      </c>
      <c r="G27" s="568">
        <v>29.999999999999996</v>
      </c>
      <c r="H27" s="568">
        <f>'EntrySheetDD+SWOTotal+HO'!HA21</f>
        <v>0</v>
      </c>
      <c r="I27" s="568">
        <f>'EntrySheetDD+SWOTotal+HO'!HB21</f>
        <v>19</v>
      </c>
      <c r="J27" s="568">
        <f>'EntrySheetDD+SWOTotal+HO'!HC21</f>
        <v>0</v>
      </c>
      <c r="K27" s="568">
        <f>'EntrySheetDD+SWOTotal+HO'!HD21</f>
        <v>19</v>
      </c>
      <c r="L27" s="568">
        <f>'EntrySheetDD+SWOTotal+HO'!HE21</f>
        <v>19</v>
      </c>
      <c r="M27" s="506">
        <f t="shared" si="0"/>
        <v>60.666666666666671</v>
      </c>
      <c r="N27" s="506">
        <f t="shared" si="1"/>
        <v>98.91304347826086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5.85</v>
      </c>
      <c r="D28" s="518">
        <f>'EntrySheetDD+SWOTotal+HO'!HG21</f>
        <v>3.28</v>
      </c>
      <c r="E28" s="518">
        <f>'EntrySheetDD+SWOTotal+HO'!HH21</f>
        <v>1.29</v>
      </c>
      <c r="F28" s="518">
        <f>'EntrySheetDD+SWOTotal+HO'!HI21</f>
        <v>3.28</v>
      </c>
      <c r="G28" s="568">
        <v>80</v>
      </c>
      <c r="H28" s="568">
        <f>'EntrySheetDD+SWOTotal+HO'!HK21</f>
        <v>29</v>
      </c>
      <c r="I28" s="568">
        <f>'EntrySheetDD+SWOTotal+HO'!HL21</f>
        <v>71</v>
      </c>
      <c r="J28" s="568">
        <f>'EntrySheetDD+SWOTotal+HO'!HM21</f>
        <v>0</v>
      </c>
      <c r="K28" s="568">
        <f>'EntrySheetDD+SWOTotal+HO'!HN21</f>
        <v>71</v>
      </c>
      <c r="L28" s="568">
        <f>'EntrySheetDD+SWOTotal+HO'!HO21</f>
        <v>71</v>
      </c>
      <c r="M28" s="506">
        <f t="shared" si="0"/>
        <v>56.068376068376068</v>
      </c>
      <c r="N28" s="506">
        <f t="shared" si="1"/>
        <v>100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15</v>
      </c>
      <c r="D29" s="518">
        <f>'EntrySheetDD+SWOTotal+HO'!HQ21</f>
        <v>9.6999999999999993</v>
      </c>
      <c r="E29" s="518">
        <f>'EntrySheetDD+SWOTotal+HO'!HR21</f>
        <v>3.56</v>
      </c>
      <c r="F29" s="518">
        <f>'EntrySheetDD+SWOTotal+HO'!HS21</f>
        <v>9.6999999999999993</v>
      </c>
      <c r="G29" s="568">
        <v>300</v>
      </c>
      <c r="H29" s="568">
        <f>'EntrySheetDD+SWOTotal+HO'!HU21</f>
        <v>74</v>
      </c>
      <c r="I29" s="568">
        <f>'EntrySheetDD+SWOTotal+HO'!HV21</f>
        <v>202</v>
      </c>
      <c r="J29" s="568">
        <f>'EntrySheetDD+SWOTotal+HO'!HW21</f>
        <v>0</v>
      </c>
      <c r="K29" s="568">
        <f>'EntrySheetDD+SWOTotal+HO'!HX21</f>
        <v>202</v>
      </c>
      <c r="L29" s="568">
        <f>'EntrySheetDD+SWOTotal+HO'!HY21</f>
        <v>202</v>
      </c>
      <c r="M29" s="506">
        <f t="shared" si="0"/>
        <v>64.666666666666657</v>
      </c>
      <c r="N29" s="506">
        <f t="shared" si="1"/>
        <v>100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'EntrySheetDD+SWOTotal+HO'!IA21</f>
        <v>0</v>
      </c>
      <c r="E30" s="518">
        <f>'EntrySheetDD+SWOTotal+HO'!IB21</f>
        <v>0</v>
      </c>
      <c r="F30" s="518">
        <f>'EntrySheetDD+SWOTotal+HO'!IC21</f>
        <v>0</v>
      </c>
      <c r="G30" s="568">
        <v>0</v>
      </c>
      <c r="H30" s="568">
        <f>'EntrySheetDD+SWOTotal+HO'!IE21</f>
        <v>0</v>
      </c>
      <c r="I30" s="568">
        <f>'EntrySheetDD+SWOTotal+HO'!IF21</f>
        <v>0</v>
      </c>
      <c r="J30" s="568">
        <f>'EntrySheetDD+SWOTotal+HO'!IG21</f>
        <v>0</v>
      </c>
      <c r="K30" s="568">
        <f>'EntrySheetDD+SWOTotal+HO'!IH21</f>
        <v>0</v>
      </c>
      <c r="L30" s="568">
        <f>'EntrySheetDD+SWOTotal+HO'!II21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33.61</v>
      </c>
      <c r="D31" s="518">
        <f>'EntrySheetDD+SWOTotal+HO'!IK21</f>
        <v>28.61</v>
      </c>
      <c r="E31" s="518">
        <f>'EntrySheetDD+SWOTotal+HO'!IL21</f>
        <v>0</v>
      </c>
      <c r="F31" s="518">
        <f>'EntrySheetDD+SWOTotal+HO'!IM21</f>
        <v>28.61</v>
      </c>
      <c r="G31" s="568">
        <v>600</v>
      </c>
      <c r="H31" s="568">
        <f>'EntrySheetDD+SWOTotal+HO'!IO21</f>
        <v>0</v>
      </c>
      <c r="I31" s="568">
        <f>'EntrySheetDD+SWOTotal+HO'!IP21</f>
        <v>932</v>
      </c>
      <c r="J31" s="568">
        <f>'EntrySheetDD+SWOTotal+HO'!IQ21</f>
        <v>0</v>
      </c>
      <c r="K31" s="568">
        <f>'EntrySheetDD+SWOTotal+HO'!IR21</f>
        <v>921</v>
      </c>
      <c r="L31" s="568">
        <f>'EntrySheetDD+SWOTotal+HO'!IS21</f>
        <v>912</v>
      </c>
      <c r="M31" s="506">
        <f t="shared" si="0"/>
        <v>85.123475156203511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11</v>
      </c>
      <c r="D32" s="518">
        <f>'EntrySheetDD+SWOTotal+HO'!IU21</f>
        <v>5.62</v>
      </c>
      <c r="E32" s="518">
        <f>'EntrySheetDD+SWOTotal+HO'!IV21</f>
        <v>0</v>
      </c>
      <c r="F32" s="518">
        <f>'EntrySheetDD+SWOTotal+HO'!IW21</f>
        <v>5.62</v>
      </c>
      <c r="G32" s="568">
        <v>220</v>
      </c>
      <c r="H32" s="568">
        <f>'EntrySheetDD+SWOTotal+HO'!IY21</f>
        <v>0</v>
      </c>
      <c r="I32" s="568">
        <f>'EntrySheetDD+SWOTotal+HO'!IZ21</f>
        <v>117</v>
      </c>
      <c r="J32" s="568">
        <f>'EntrySheetDD+SWOTotal+HO'!JA21</f>
        <v>0</v>
      </c>
      <c r="K32" s="568">
        <f>'EntrySheetDD+SWOTotal+HO'!JB21</f>
        <v>117</v>
      </c>
      <c r="L32" s="568">
        <f>'EntrySheetDD+SWOTotal+HO'!JC21</f>
        <v>117</v>
      </c>
      <c r="M32" s="506">
        <f t="shared" si="0"/>
        <v>51.090909090909086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7</v>
      </c>
      <c r="D33" s="518">
        <f>'EntrySheetDD+SWOTotal+HO'!JE21</f>
        <v>6.87</v>
      </c>
      <c r="E33" s="518">
        <f>'EntrySheetDD+SWOTotal+HO'!JF21</f>
        <v>4.22</v>
      </c>
      <c r="F33" s="518">
        <f>'EntrySheetDD+SWOTotal+HO'!JG21</f>
        <v>6.62</v>
      </c>
      <c r="G33" s="568">
        <v>140</v>
      </c>
      <c r="H33" s="568">
        <f>'EntrySheetDD+SWOTotal+HO'!JI21</f>
        <v>103</v>
      </c>
      <c r="I33" s="568">
        <f>'EntrySheetDD+SWOTotal+HO'!JJ21</f>
        <v>138</v>
      </c>
      <c r="J33" s="568">
        <f>'EntrySheetDD+SWOTotal+HO'!JK21</f>
        <v>0</v>
      </c>
      <c r="K33" s="568">
        <f>'EntrySheetDD+SWOTotal+HO'!JL21</f>
        <v>138</v>
      </c>
      <c r="L33" s="568">
        <f>'EntrySheetDD+SWOTotal+HO'!JM21</f>
        <v>138</v>
      </c>
      <c r="M33" s="506">
        <f t="shared" si="0"/>
        <v>94.571428571428569</v>
      </c>
      <c r="N33" s="506">
        <f t="shared" si="1"/>
        <v>96.360989810771471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32</v>
      </c>
      <c r="D34" s="518">
        <f>'EntrySheetDD+SWOTotal+HO'!JO21</f>
        <v>26.72</v>
      </c>
      <c r="E34" s="518">
        <f>'EntrySheetDD+SWOTotal+HO'!JP21</f>
        <v>19.18</v>
      </c>
      <c r="F34" s="518">
        <f>'EntrySheetDD+SWOTotal+HO'!JQ21</f>
        <v>26.72</v>
      </c>
      <c r="G34" s="568">
        <v>640</v>
      </c>
      <c r="H34" s="568">
        <f>'EntrySheetDD+SWOTotal+HO'!JS21</f>
        <v>659</v>
      </c>
      <c r="I34" s="568">
        <f>'EntrySheetDD+SWOTotal+HO'!JT21</f>
        <v>932</v>
      </c>
      <c r="J34" s="568">
        <f>'EntrySheetDD+SWOTotal+HO'!JU21</f>
        <v>0</v>
      </c>
      <c r="K34" s="568">
        <f>'EntrySheetDD+SWOTotal+HO'!JV21</f>
        <v>932</v>
      </c>
      <c r="L34" s="568">
        <f>'EntrySheetDD+SWOTotal+HO'!JW21</f>
        <v>932</v>
      </c>
      <c r="M34" s="506">
        <f t="shared" si="0"/>
        <v>83.5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6</v>
      </c>
      <c r="D35" s="518">
        <f>'EntrySheetDD+SWOTotal+HO'!JY21</f>
        <v>6.64</v>
      </c>
      <c r="E35" s="518">
        <f>'EntrySheetDD+SWOTotal+HO'!JZ21</f>
        <v>1.64</v>
      </c>
      <c r="F35" s="518">
        <f>'EntrySheetDD+SWOTotal+HO'!KA21</f>
        <v>6.64</v>
      </c>
      <c r="G35" s="568">
        <v>119.99999999999999</v>
      </c>
      <c r="H35" s="568">
        <f>'EntrySheetDD+SWOTotal+HO'!KC21</f>
        <v>41</v>
      </c>
      <c r="I35" s="568">
        <f>'EntrySheetDD+SWOTotal+HO'!KD21</f>
        <v>166</v>
      </c>
      <c r="J35" s="568">
        <f>'EntrySheetDD+SWOTotal+HO'!KE21</f>
        <v>0</v>
      </c>
      <c r="K35" s="568">
        <f>'EntrySheetDD+SWOTotal+HO'!KF21</f>
        <v>166</v>
      </c>
      <c r="L35" s="568">
        <f>'EntrySheetDD+SWOTotal+HO'!KG21</f>
        <v>166</v>
      </c>
      <c r="M35" s="506">
        <f t="shared" si="0"/>
        <v>110.66666666666667</v>
      </c>
      <c r="N35" s="506">
        <f t="shared" si="1"/>
        <v>100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3</v>
      </c>
      <c r="D36" s="518">
        <f>'EntrySheetDD+SWOTotal+HO'!KI21</f>
        <v>22</v>
      </c>
      <c r="E36" s="518">
        <f>'EntrySheetDD+SWOTotal+HO'!KJ21</f>
        <v>0</v>
      </c>
      <c r="F36" s="518">
        <f>'EntrySheetDD+SWOTotal+HO'!KK21</f>
        <v>21.64</v>
      </c>
      <c r="G36" s="568">
        <v>59.999999999999993</v>
      </c>
      <c r="H36" s="568">
        <f>'EntrySheetDD+SWOTotal+HO'!KM21</f>
        <v>0</v>
      </c>
      <c r="I36" s="568">
        <f>'EntrySheetDD+SWOTotal+HO'!KN21</f>
        <v>542</v>
      </c>
      <c r="J36" s="568">
        <f>'EntrySheetDD+SWOTotal+HO'!KO21</f>
        <v>0</v>
      </c>
      <c r="K36" s="568">
        <f>'EntrySheetDD+SWOTotal+HO'!KP21</f>
        <v>840</v>
      </c>
      <c r="L36" s="568">
        <f>'EntrySheetDD+SWOTotal+HO'!KQ21</f>
        <v>840</v>
      </c>
      <c r="M36" s="506">
        <f t="shared" si="0"/>
        <v>721.33333333333337</v>
      </c>
      <c r="N36" s="506">
        <f t="shared" si="1"/>
        <v>98.36363636363636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5</v>
      </c>
      <c r="D37" s="518">
        <f>'EntrySheetDD+SWOTotal+HO'!KS21</f>
        <v>3.6</v>
      </c>
      <c r="E37" s="518">
        <f>'EntrySheetDD+SWOTotal+HO'!KT21</f>
        <v>3.6</v>
      </c>
      <c r="F37" s="518">
        <f>'EntrySheetDD+SWOTotal+HO'!KU21</f>
        <v>3.6</v>
      </c>
      <c r="G37" s="568">
        <v>100</v>
      </c>
      <c r="H37" s="568">
        <f>'EntrySheetDD+SWOTotal+HO'!KW21</f>
        <v>75</v>
      </c>
      <c r="I37" s="568">
        <f>'EntrySheetDD+SWOTotal+HO'!KX21</f>
        <v>75</v>
      </c>
      <c r="J37" s="568">
        <f>'EntrySheetDD+SWOTotal+HO'!KY21</f>
        <v>0</v>
      </c>
      <c r="K37" s="568">
        <f>'EntrySheetDD+SWOTotal+HO'!KZ21</f>
        <v>75</v>
      </c>
      <c r="L37" s="568">
        <f>'EntrySheetDD+SWOTotal+HO'!LA21</f>
        <v>75</v>
      </c>
      <c r="M37" s="506">
        <f t="shared" si="0"/>
        <v>72</v>
      </c>
      <c r="N37" s="506">
        <f t="shared" si="1"/>
        <v>100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0.5</v>
      </c>
      <c r="D38" s="518">
        <f>'EntrySheetDD+SWOTotal+HO'!LC21</f>
        <v>1.1000000000000001</v>
      </c>
      <c r="E38" s="518">
        <f>'EntrySheetDD+SWOTotal+HO'!LD21</f>
        <v>0</v>
      </c>
      <c r="F38" s="518">
        <f>'EntrySheetDD+SWOTotal+HO'!LE21</f>
        <v>1.1000000000000001</v>
      </c>
      <c r="G38" s="568">
        <v>10</v>
      </c>
      <c r="H38" s="568">
        <f>'EntrySheetDD+SWOTotal+HO'!LG21</f>
        <v>0</v>
      </c>
      <c r="I38" s="568">
        <f>'EntrySheetDD+SWOTotal+HO'!LH21</f>
        <v>62</v>
      </c>
      <c r="J38" s="568">
        <f>'EntrySheetDD+SWOTotal+HO'!LI21</f>
        <v>0</v>
      </c>
      <c r="K38" s="568">
        <f>'EntrySheetDD+SWOTotal+HO'!LJ21</f>
        <v>62</v>
      </c>
      <c r="L38" s="568">
        <f>'EntrySheetDD+SWOTotal+HO'!LK21</f>
        <v>38</v>
      </c>
      <c r="M38" s="506">
        <f t="shared" si="0"/>
        <v>220.00000000000003</v>
      </c>
      <c r="N38" s="506">
        <f t="shared" si="1"/>
        <v>100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5</v>
      </c>
      <c r="D39" s="518">
        <f>'EntrySheetDD+SWOTotal+HO'!LM21</f>
        <v>7.29</v>
      </c>
      <c r="E39" s="518">
        <f>'EntrySheetDD+SWOTotal+HO'!LN21</f>
        <v>2.35</v>
      </c>
      <c r="F39" s="518">
        <f>'EntrySheetDD+SWOTotal+HO'!LO21</f>
        <v>7.28</v>
      </c>
      <c r="G39" s="568">
        <v>100</v>
      </c>
      <c r="H39" s="568">
        <f>'EntrySheetDD+SWOTotal+HO'!LQ21</f>
        <v>49</v>
      </c>
      <c r="I39" s="568">
        <f>'EntrySheetDD+SWOTotal+HO'!LR21</f>
        <v>212</v>
      </c>
      <c r="J39" s="568">
        <f>'EntrySheetDD+SWOTotal+HO'!LS21</f>
        <v>0</v>
      </c>
      <c r="K39" s="568">
        <f>'EntrySheetDD+SWOTotal+HO'!LT21</f>
        <v>212</v>
      </c>
      <c r="L39" s="568">
        <f>'EntrySheetDD+SWOTotal+HO'!LU21</f>
        <v>212</v>
      </c>
      <c r="M39" s="509">
        <f t="shared" si="0"/>
        <v>145.6</v>
      </c>
      <c r="N39" s="509">
        <f t="shared" si="1"/>
        <v>99.862825788751721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775</v>
      </c>
      <c r="D40" s="510">
        <f t="shared" ref="D40:L40" si="2">SUM(D7:D39)</f>
        <v>1095.3399999999999</v>
      </c>
      <c r="E40" s="510">
        <f t="shared" si="2"/>
        <v>311.12000000000006</v>
      </c>
      <c r="F40" s="510">
        <f t="shared" si="2"/>
        <v>1094.69</v>
      </c>
      <c r="G40" s="569">
        <f t="shared" si="2"/>
        <v>15500</v>
      </c>
      <c r="H40" s="569">
        <f t="shared" si="2"/>
        <v>7312</v>
      </c>
      <c r="I40" s="569">
        <f t="shared" si="2"/>
        <v>26462</v>
      </c>
      <c r="J40" s="569">
        <f t="shared" si="2"/>
        <v>612</v>
      </c>
      <c r="K40" s="569">
        <f t="shared" si="2"/>
        <v>26749</v>
      </c>
      <c r="L40" s="569">
        <f t="shared" si="2"/>
        <v>23664</v>
      </c>
      <c r="M40" s="511">
        <f t="shared" si="0"/>
        <v>141.25032258064516</v>
      </c>
      <c r="N40" s="512">
        <f t="shared" si="1"/>
        <v>99.940657695327502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'EntrySheetDD+SWOTotal+HO'!MQ21</f>
        <v>0</v>
      </c>
      <c r="E41" s="528">
        <f>'EntrySheetDD+SWOTotal+HO'!MR21</f>
        <v>0</v>
      </c>
      <c r="F41" s="528">
        <f>'EntrySheetDD+SWOTotal+HO'!MS21</f>
        <v>0</v>
      </c>
      <c r="G41" s="570">
        <f>'EntrySheetDD+SWOTotal+HO'!MT21</f>
        <v>0</v>
      </c>
      <c r="H41" s="570">
        <f>'EntrySheetDD+SWOTotal+HO'!MU21</f>
        <v>0</v>
      </c>
      <c r="I41" s="570">
        <f>'EntrySheetDD+SWOTotal+HO'!MV21</f>
        <v>0</v>
      </c>
      <c r="J41" s="570">
        <f>'EntrySheetDD+SWOTotal+HO'!MW21</f>
        <v>0</v>
      </c>
      <c r="K41" s="570">
        <f>'EntrySheetDD+SWOTotal+HO'!MX21</f>
        <v>0</v>
      </c>
      <c r="L41" s="570">
        <f>'EntrySheetDD+SWOTotal+HO'!MY21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775</v>
      </c>
      <c r="D43" s="516">
        <f t="shared" si="3"/>
        <v>1095.3399999999999</v>
      </c>
      <c r="E43" s="516">
        <f t="shared" si="3"/>
        <v>311.12000000000006</v>
      </c>
      <c r="F43" s="516">
        <f t="shared" si="3"/>
        <v>1094.69</v>
      </c>
      <c r="G43" s="572">
        <f t="shared" si="3"/>
        <v>15500</v>
      </c>
      <c r="H43" s="572">
        <f t="shared" si="3"/>
        <v>7312</v>
      </c>
      <c r="I43" s="572">
        <f t="shared" si="3"/>
        <v>26462</v>
      </c>
      <c r="J43" s="572">
        <f t="shared" si="3"/>
        <v>612</v>
      </c>
      <c r="K43" s="572">
        <f t="shared" si="3"/>
        <v>26749</v>
      </c>
      <c r="L43" s="572">
        <f t="shared" si="3"/>
        <v>23664</v>
      </c>
      <c r="M43" s="511">
        <f t="shared" si="0"/>
        <v>141.25032258064516</v>
      </c>
      <c r="N43" s="512">
        <f t="shared" si="1"/>
        <v>99.940657695327502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37" activePane="bottomRight" state="frozen"/>
      <selection activeCell="A2" sqref="A2:N2"/>
      <selection pane="topRight" activeCell="A2" sqref="A2:N2"/>
      <selection pane="bottomLeft" activeCell="A2" sqref="A2:N2"/>
      <selection pane="bottomRight" activeCell="Q38" sqref="Q38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382</v>
      </c>
      <c r="B3" s="2004"/>
      <c r="C3" s="2024" t="s">
        <v>534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0</v>
      </c>
      <c r="D7" s="518">
        <f>'EntrySheetDD+SWOTotal+HO'!E22</f>
        <v>0</v>
      </c>
      <c r="E7" s="518">
        <f>'EntrySheetDD+SWOTotal+HO'!F22</f>
        <v>0</v>
      </c>
      <c r="F7" s="518">
        <f>'EntrySheetDD+SWOTotal+HO'!G22</f>
        <v>0</v>
      </c>
      <c r="G7" s="568">
        <f>'EntrySheetDD+SWOTotal+HO'!H22</f>
        <v>0</v>
      </c>
      <c r="H7" s="568">
        <f>'EntrySheetDD+SWOTotal+HO'!I22</f>
        <v>0</v>
      </c>
      <c r="I7" s="568">
        <f>'EntrySheetDD+SWOTotal+HO'!J22</f>
        <v>0</v>
      </c>
      <c r="J7" s="568">
        <f>'EntrySheetDD+SWOTotal+HO'!K22</f>
        <v>0</v>
      </c>
      <c r="K7" s="568">
        <f>'EntrySheetDD+SWOTotal+HO'!L22</f>
        <v>0</v>
      </c>
      <c r="L7" s="568">
        <f>'EntrySheetDD+SWOTotal+HO'!M22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2">
        <v>0</v>
      </c>
      <c r="D8" s="518">
        <f>'EntrySheetDD+SWOTotal+HO'!O22</f>
        <v>0</v>
      </c>
      <c r="E8" s="518">
        <f>'EntrySheetDD+SWOTotal+HO'!P22</f>
        <v>0</v>
      </c>
      <c r="F8" s="518">
        <f>'EntrySheetDD+SWOTotal+HO'!Q22</f>
        <v>0</v>
      </c>
      <c r="G8" s="568">
        <f>'EntrySheetDD+SWOTotal+HO'!R22</f>
        <v>0</v>
      </c>
      <c r="H8" s="568">
        <f>'EntrySheetDD+SWOTotal+HO'!S22</f>
        <v>0</v>
      </c>
      <c r="I8" s="568">
        <f>'EntrySheetDD+SWOTotal+HO'!T22</f>
        <v>0</v>
      </c>
      <c r="J8" s="568">
        <f>'EntrySheetDD+SWOTotal+HO'!U22</f>
        <v>0</v>
      </c>
      <c r="K8" s="568">
        <f>'EntrySheetDD+SWOTotal+HO'!V22</f>
        <v>0</v>
      </c>
      <c r="L8" s="568">
        <f>'EntrySheetDD+SWOTotal+HO'!W22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2">
        <v>0</v>
      </c>
      <c r="D9" s="518">
        <f>'EntrySheetDD+SWOTotal+HO'!Y22</f>
        <v>0</v>
      </c>
      <c r="E9" s="518">
        <f>'EntrySheetDD+SWOTotal+HO'!Z22</f>
        <v>0</v>
      </c>
      <c r="F9" s="518">
        <f>'EntrySheetDD+SWOTotal+HO'!AA22</f>
        <v>0</v>
      </c>
      <c r="G9" s="568">
        <f>'EntrySheetDD+SWOTotal+HO'!AB22</f>
        <v>0</v>
      </c>
      <c r="H9" s="568">
        <f>'EntrySheetDD+SWOTotal+HO'!AC22</f>
        <v>0</v>
      </c>
      <c r="I9" s="568">
        <f>'EntrySheetDD+SWOTotal+HO'!AD22</f>
        <v>0</v>
      </c>
      <c r="J9" s="568">
        <f>'EntrySheetDD+SWOTotal+HO'!AE22</f>
        <v>0</v>
      </c>
      <c r="K9" s="568">
        <f>'EntrySheetDD+SWOTotal+HO'!AF22</f>
        <v>0</v>
      </c>
      <c r="L9" s="568">
        <f>'EntrySheetDD+SWOTotal+HO'!AG22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2">
        <v>0</v>
      </c>
      <c r="D10" s="518">
        <f>'EntrySheetDD+SWOTotal+HO'!AI22</f>
        <v>0</v>
      </c>
      <c r="E10" s="518">
        <f>'EntrySheetDD+SWOTotal+HO'!AJ22</f>
        <v>0</v>
      </c>
      <c r="F10" s="518">
        <f>'EntrySheetDD+SWOTotal+HO'!AK22</f>
        <v>0</v>
      </c>
      <c r="G10" s="568">
        <f>'EntrySheetDD+SWOTotal+HO'!AL22</f>
        <v>0</v>
      </c>
      <c r="H10" s="568">
        <f>'EntrySheetDD+SWOTotal+HO'!AM22</f>
        <v>0</v>
      </c>
      <c r="I10" s="568">
        <f>'EntrySheetDD+SWOTotal+HO'!AN22</f>
        <v>0</v>
      </c>
      <c r="J10" s="568">
        <f>'EntrySheetDD+SWOTotal+HO'!AO22</f>
        <v>0</v>
      </c>
      <c r="K10" s="568">
        <f>'EntrySheetDD+SWOTotal+HO'!AP22</f>
        <v>0</v>
      </c>
      <c r="L10" s="568">
        <f>'EntrySheetDD+SWOTotal+HO'!AQ22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2">
        <v>0</v>
      </c>
      <c r="D11" s="518">
        <f>'EntrySheetDD+SWOTotal+HO'!AS22</f>
        <v>0</v>
      </c>
      <c r="E11" s="518">
        <f>'EntrySheetDD+SWOTotal+HO'!AT22</f>
        <v>0</v>
      </c>
      <c r="F11" s="518">
        <f>'EntrySheetDD+SWOTotal+HO'!AU22</f>
        <v>0</v>
      </c>
      <c r="G11" s="568">
        <f>'EntrySheetDD+SWOTotal+HO'!AV22</f>
        <v>0</v>
      </c>
      <c r="H11" s="568">
        <f>'EntrySheetDD+SWOTotal+HO'!AW22</f>
        <v>0</v>
      </c>
      <c r="I11" s="568">
        <f>'EntrySheetDD+SWOTotal+HO'!AX22</f>
        <v>0</v>
      </c>
      <c r="J11" s="568">
        <f>'EntrySheetDD+SWOTotal+HO'!AY22</f>
        <v>0</v>
      </c>
      <c r="K11" s="568">
        <f>'EntrySheetDD+SWOTotal+HO'!AZ22</f>
        <v>0</v>
      </c>
      <c r="L11" s="568">
        <f>'EntrySheetDD+SWOTotal+HO'!BA22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2">
        <v>0</v>
      </c>
      <c r="D12" s="518">
        <f>'EntrySheetDD+SWOTotal+HO'!BC22</f>
        <v>0</v>
      </c>
      <c r="E12" s="518">
        <f>'EntrySheetDD+SWOTotal+HO'!BD22</f>
        <v>0</v>
      </c>
      <c r="F12" s="518">
        <f>'EntrySheetDD+SWOTotal+HO'!BE22</f>
        <v>0</v>
      </c>
      <c r="G12" s="568">
        <f>'EntrySheetDD+SWOTotal+HO'!BF22</f>
        <v>0</v>
      </c>
      <c r="H12" s="568">
        <f>'EntrySheetDD+SWOTotal+HO'!BG22</f>
        <v>0</v>
      </c>
      <c r="I12" s="568">
        <f>'EntrySheetDD+SWOTotal+HO'!BH22</f>
        <v>0</v>
      </c>
      <c r="J12" s="568">
        <f>'EntrySheetDD+SWOTotal+HO'!BI22</f>
        <v>0</v>
      </c>
      <c r="K12" s="568">
        <f>'EntrySheetDD+SWOTotal+HO'!BJ22</f>
        <v>0</v>
      </c>
      <c r="L12" s="568">
        <f>'EntrySheetDD+SWOTotal+HO'!BK22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2">
        <v>0</v>
      </c>
      <c r="D13" s="518">
        <f>'EntrySheetDD+SWOTotal+HO'!BM22</f>
        <v>0</v>
      </c>
      <c r="E13" s="518">
        <f>'EntrySheetDD+SWOTotal+HO'!BN22</f>
        <v>0</v>
      </c>
      <c r="F13" s="518">
        <f>'EntrySheetDD+SWOTotal+HO'!BO22</f>
        <v>0</v>
      </c>
      <c r="G13" s="568">
        <f>'EntrySheetDD+SWOTotal+HO'!BP22</f>
        <v>0</v>
      </c>
      <c r="H13" s="568">
        <f>'EntrySheetDD+SWOTotal+HO'!BQ22</f>
        <v>0</v>
      </c>
      <c r="I13" s="568">
        <f>'EntrySheetDD+SWOTotal+HO'!BR22</f>
        <v>0</v>
      </c>
      <c r="J13" s="568">
        <f>'EntrySheetDD+SWOTotal+HO'!BS22</f>
        <v>0</v>
      </c>
      <c r="K13" s="568">
        <f>'EntrySheetDD+SWOTotal+HO'!BT22</f>
        <v>0</v>
      </c>
      <c r="L13" s="568">
        <f>'EntrySheetDD+SWOTotal+HO'!BU22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2">
        <v>0</v>
      </c>
      <c r="D14" s="518">
        <f>'EntrySheetDD+SWOTotal+HO'!BW22</f>
        <v>0</v>
      </c>
      <c r="E14" s="518">
        <f>'EntrySheetDD+SWOTotal+HO'!BX22</f>
        <v>0</v>
      </c>
      <c r="F14" s="518">
        <f>'EntrySheetDD+SWOTotal+HO'!BY22</f>
        <v>0</v>
      </c>
      <c r="G14" s="568">
        <f>'EntrySheetDD+SWOTotal+HO'!BZ22</f>
        <v>0</v>
      </c>
      <c r="H14" s="568">
        <f>'EntrySheetDD+SWOTotal+HO'!CA22</f>
        <v>0</v>
      </c>
      <c r="I14" s="568">
        <f>'EntrySheetDD+SWOTotal+HO'!CB22</f>
        <v>0</v>
      </c>
      <c r="J14" s="568">
        <f>'EntrySheetDD+SWOTotal+HO'!CC22</f>
        <v>0</v>
      </c>
      <c r="K14" s="568">
        <f>'EntrySheetDD+SWOTotal+HO'!CD22</f>
        <v>0</v>
      </c>
      <c r="L14" s="568">
        <f>'EntrySheetDD+SWOTotal+HO'!CE22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2">
        <v>0</v>
      </c>
      <c r="D15" s="518">
        <f>'EntrySheetDD+SWOTotal+HO'!CG22</f>
        <v>0</v>
      </c>
      <c r="E15" s="518">
        <f>'EntrySheetDD+SWOTotal+HO'!CH22</f>
        <v>0</v>
      </c>
      <c r="F15" s="518">
        <f>'EntrySheetDD+SWOTotal+HO'!CI22</f>
        <v>0</v>
      </c>
      <c r="G15" s="568">
        <f>'EntrySheetDD+SWOTotal+HO'!CJ22</f>
        <v>0</v>
      </c>
      <c r="H15" s="568">
        <f>'EntrySheetDD+SWOTotal+HO'!CK22</f>
        <v>0</v>
      </c>
      <c r="I15" s="568">
        <f>'EntrySheetDD+SWOTotal+HO'!CL22</f>
        <v>0</v>
      </c>
      <c r="J15" s="568">
        <f>'EntrySheetDD+SWOTotal+HO'!CM22</f>
        <v>0</v>
      </c>
      <c r="K15" s="568">
        <f>'EntrySheetDD+SWOTotal+HO'!CN22</f>
        <v>0</v>
      </c>
      <c r="L15" s="568">
        <f>'EntrySheetDD+SWOTotal+HO'!CO22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2">
        <v>0</v>
      </c>
      <c r="D16" s="518">
        <f>'EntrySheetDD+SWOTotal+HO'!CQ22</f>
        <v>0</v>
      </c>
      <c r="E16" s="518">
        <f>'EntrySheetDD+SWOTotal+HO'!CR22</f>
        <v>0</v>
      </c>
      <c r="F16" s="518">
        <f>'EntrySheetDD+SWOTotal+HO'!CS22</f>
        <v>0</v>
      </c>
      <c r="G16" s="568">
        <f>'EntrySheetDD+SWOTotal+HO'!CT22</f>
        <v>0</v>
      </c>
      <c r="H16" s="568">
        <f>'EntrySheetDD+SWOTotal+HO'!CU22</f>
        <v>0</v>
      </c>
      <c r="I16" s="568">
        <f>'EntrySheetDD+SWOTotal+HO'!CV22</f>
        <v>0</v>
      </c>
      <c r="J16" s="568">
        <f>'EntrySheetDD+SWOTotal+HO'!CW22</f>
        <v>0</v>
      </c>
      <c r="K16" s="568">
        <f>'EntrySheetDD+SWOTotal+HO'!CX22</f>
        <v>0</v>
      </c>
      <c r="L16" s="568">
        <f>'EntrySheetDD+SWOTotal+HO'!CY22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2">
        <v>0</v>
      </c>
      <c r="D17" s="518">
        <f>'EntrySheetDD+SWOTotal+HO'!DA22</f>
        <v>0</v>
      </c>
      <c r="E17" s="518">
        <f>'EntrySheetDD+SWOTotal+HO'!DB22</f>
        <v>0</v>
      </c>
      <c r="F17" s="518">
        <f>'EntrySheetDD+SWOTotal+HO'!DC22</f>
        <v>0</v>
      </c>
      <c r="G17" s="568">
        <f>'EntrySheetDD+SWOTotal+HO'!DD22</f>
        <v>0</v>
      </c>
      <c r="H17" s="568">
        <f>'EntrySheetDD+SWOTotal+HO'!DE22</f>
        <v>0</v>
      </c>
      <c r="I17" s="568">
        <f>'EntrySheetDD+SWOTotal+HO'!DF22</f>
        <v>0</v>
      </c>
      <c r="J17" s="568">
        <f>'EntrySheetDD+SWOTotal+HO'!DG22</f>
        <v>0</v>
      </c>
      <c r="K17" s="568">
        <f>'EntrySheetDD+SWOTotal+HO'!DH22</f>
        <v>0</v>
      </c>
      <c r="L17" s="568">
        <f>'EntrySheetDD+SWOTotal+HO'!DI22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2">
        <v>0</v>
      </c>
      <c r="D18" s="518">
        <f>'EntrySheetDD+SWOTotal+HO'!DK22</f>
        <v>0</v>
      </c>
      <c r="E18" s="518">
        <f>'EntrySheetDD+SWOTotal+HO'!DL22</f>
        <v>0</v>
      </c>
      <c r="F18" s="518">
        <f>'EntrySheetDD+SWOTotal+HO'!DM22</f>
        <v>0</v>
      </c>
      <c r="G18" s="568">
        <f>'EntrySheetDD+SWOTotal+HO'!DN22</f>
        <v>0</v>
      </c>
      <c r="H18" s="568">
        <f>'EntrySheetDD+SWOTotal+HO'!DO22</f>
        <v>0</v>
      </c>
      <c r="I18" s="568">
        <f>'EntrySheetDD+SWOTotal+HO'!DP22</f>
        <v>0</v>
      </c>
      <c r="J18" s="568">
        <f>'EntrySheetDD+SWOTotal+HO'!DQ22</f>
        <v>0</v>
      </c>
      <c r="K18" s="568">
        <f>'EntrySheetDD+SWOTotal+HO'!DR22</f>
        <v>0</v>
      </c>
      <c r="L18" s="568">
        <f>'EntrySheetDD+SWOTotal+HO'!DS22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2">
        <v>0</v>
      </c>
      <c r="D19" s="518">
        <f>'EntrySheetDD+SWOTotal+HO'!DU22</f>
        <v>0</v>
      </c>
      <c r="E19" s="518">
        <f>'EntrySheetDD+SWOTotal+HO'!DV22</f>
        <v>0</v>
      </c>
      <c r="F19" s="518">
        <f>'EntrySheetDD+SWOTotal+HO'!DW22</f>
        <v>0</v>
      </c>
      <c r="G19" s="568">
        <f>'EntrySheetDD+SWOTotal+HO'!DX22</f>
        <v>0</v>
      </c>
      <c r="H19" s="568">
        <f>'EntrySheetDD+SWOTotal+HO'!DY22</f>
        <v>0</v>
      </c>
      <c r="I19" s="568">
        <f>'EntrySheetDD+SWOTotal+HO'!DZ22</f>
        <v>0</v>
      </c>
      <c r="J19" s="568">
        <f>'EntrySheetDD+SWOTotal+HO'!EA22</f>
        <v>0</v>
      </c>
      <c r="K19" s="568">
        <f>'EntrySheetDD+SWOTotal+HO'!EB22</f>
        <v>0</v>
      </c>
      <c r="L19" s="568">
        <f>'EntrySheetDD+SWOTotal+HO'!EC22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2">
        <v>0</v>
      </c>
      <c r="D20" s="518">
        <f>'EntrySheetDD+SWOTotal+HO'!EE22</f>
        <v>0</v>
      </c>
      <c r="E20" s="518">
        <f>'EntrySheetDD+SWOTotal+HO'!EF22</f>
        <v>0</v>
      </c>
      <c r="F20" s="518">
        <f>'EntrySheetDD+SWOTotal+HO'!EG22</f>
        <v>0</v>
      </c>
      <c r="G20" s="568">
        <f>'EntrySheetDD+SWOTotal+HO'!EH22</f>
        <v>0</v>
      </c>
      <c r="H20" s="568">
        <f>'EntrySheetDD+SWOTotal+HO'!EI22</f>
        <v>0</v>
      </c>
      <c r="I20" s="568">
        <f>'EntrySheetDD+SWOTotal+HO'!EJ22</f>
        <v>0</v>
      </c>
      <c r="J20" s="568">
        <f>'EntrySheetDD+SWOTotal+HO'!EK22</f>
        <v>0</v>
      </c>
      <c r="K20" s="568">
        <f>'EntrySheetDD+SWOTotal+HO'!EL22</f>
        <v>0</v>
      </c>
      <c r="L20" s="568">
        <f>'EntrySheetDD+SWOTotal+HO'!EM22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2">
        <v>0</v>
      </c>
      <c r="D21" s="518">
        <f>'EntrySheetDD+SWOTotal+HO'!EO22</f>
        <v>0</v>
      </c>
      <c r="E21" s="518">
        <f>'EntrySheetDD+SWOTotal+HO'!EP22</f>
        <v>0</v>
      </c>
      <c r="F21" s="518">
        <f>'EntrySheetDD+SWOTotal+HO'!EQ22</f>
        <v>0</v>
      </c>
      <c r="G21" s="568">
        <f>'EntrySheetDD+SWOTotal+HO'!ER22</f>
        <v>0</v>
      </c>
      <c r="H21" s="568">
        <f>'EntrySheetDD+SWOTotal+HO'!ES22</f>
        <v>0</v>
      </c>
      <c r="I21" s="568">
        <f>'EntrySheetDD+SWOTotal+HO'!ET22</f>
        <v>0</v>
      </c>
      <c r="J21" s="568">
        <f>'EntrySheetDD+SWOTotal+HO'!EU22</f>
        <v>0</v>
      </c>
      <c r="K21" s="568">
        <f>'EntrySheetDD+SWOTotal+HO'!EV22</f>
        <v>0</v>
      </c>
      <c r="L21" s="568">
        <f>'EntrySheetDD+SWOTotal+HO'!EW22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2">
        <v>0</v>
      </c>
      <c r="D22" s="518">
        <f>'EntrySheetDD+SWOTotal+HO'!EY22</f>
        <v>0</v>
      </c>
      <c r="E22" s="518">
        <f>'EntrySheetDD+SWOTotal+HO'!EZ22</f>
        <v>0</v>
      </c>
      <c r="F22" s="518">
        <f>'EntrySheetDD+SWOTotal+HO'!FA22</f>
        <v>0</v>
      </c>
      <c r="G22" s="568">
        <f>'EntrySheetDD+SWOTotal+HO'!FB22</f>
        <v>0</v>
      </c>
      <c r="H22" s="568">
        <f>'EntrySheetDD+SWOTotal+HO'!FC22</f>
        <v>0</v>
      </c>
      <c r="I22" s="568">
        <f>'EntrySheetDD+SWOTotal+HO'!FD22</f>
        <v>0</v>
      </c>
      <c r="J22" s="568">
        <f>'EntrySheetDD+SWOTotal+HO'!FE22</f>
        <v>0</v>
      </c>
      <c r="K22" s="568">
        <f>'EntrySheetDD+SWOTotal+HO'!FF22</f>
        <v>0</v>
      </c>
      <c r="L22" s="568">
        <f>'EntrySheetDD+SWOTotal+HO'!FG22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2">
        <v>0</v>
      </c>
      <c r="D23" s="518">
        <f>'EntrySheetDD+SWOTotal+HO'!FI22</f>
        <v>0</v>
      </c>
      <c r="E23" s="518">
        <f>'EntrySheetDD+SWOTotal+HO'!FJ22</f>
        <v>0</v>
      </c>
      <c r="F23" s="518">
        <f>'EntrySheetDD+SWOTotal+HO'!FK22</f>
        <v>0</v>
      </c>
      <c r="G23" s="568">
        <f>'EntrySheetDD+SWOTotal+HO'!FL22</f>
        <v>0</v>
      </c>
      <c r="H23" s="568">
        <f>'EntrySheetDD+SWOTotal+HO'!FM22</f>
        <v>0</v>
      </c>
      <c r="I23" s="568">
        <f>'EntrySheetDD+SWOTotal+HO'!FN22</f>
        <v>0</v>
      </c>
      <c r="J23" s="568">
        <f>'EntrySheetDD+SWOTotal+HO'!FO22</f>
        <v>0</v>
      </c>
      <c r="K23" s="568">
        <f>'EntrySheetDD+SWOTotal+HO'!FP22</f>
        <v>0</v>
      </c>
      <c r="L23" s="568">
        <f>'EntrySheetDD+SWOTotal+HO'!FQ22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2">
        <v>0</v>
      </c>
      <c r="D24" s="518">
        <f>'EntrySheetDD+SWOTotal+HO'!FS22</f>
        <v>0</v>
      </c>
      <c r="E24" s="518">
        <f>'EntrySheetDD+SWOTotal+HO'!FT22</f>
        <v>0</v>
      </c>
      <c r="F24" s="518">
        <f>'EntrySheetDD+SWOTotal+HO'!FU22</f>
        <v>0</v>
      </c>
      <c r="G24" s="568">
        <f>'EntrySheetDD+SWOTotal+HO'!FV22</f>
        <v>0</v>
      </c>
      <c r="H24" s="568">
        <f>'EntrySheetDD+SWOTotal+HO'!FW22</f>
        <v>0</v>
      </c>
      <c r="I24" s="568">
        <f>'EntrySheetDD+SWOTotal+HO'!FX22</f>
        <v>0</v>
      </c>
      <c r="J24" s="568">
        <f>'EntrySheetDD+SWOTotal+HO'!FY22</f>
        <v>0</v>
      </c>
      <c r="K24" s="568">
        <f>'EntrySheetDD+SWOTotal+HO'!FZ22</f>
        <v>0</v>
      </c>
      <c r="L24" s="568">
        <f>'EntrySheetDD+SWOTotal+HO'!GA22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2">
        <v>0</v>
      </c>
      <c r="D25" s="518">
        <f>'EntrySheetDD+SWOTotal+HO'!GC22</f>
        <v>0</v>
      </c>
      <c r="E25" s="518">
        <f>'EntrySheetDD+SWOTotal+HO'!GD22</f>
        <v>0</v>
      </c>
      <c r="F25" s="518">
        <f>'EntrySheetDD+SWOTotal+HO'!GE22</f>
        <v>0</v>
      </c>
      <c r="G25" s="568">
        <f>'EntrySheetDD+SWOTotal+HO'!GF22</f>
        <v>0</v>
      </c>
      <c r="H25" s="568">
        <f>'EntrySheetDD+SWOTotal+HO'!GG22</f>
        <v>0</v>
      </c>
      <c r="I25" s="568">
        <f>'EntrySheetDD+SWOTotal+HO'!GH22</f>
        <v>0</v>
      </c>
      <c r="J25" s="568">
        <f>'EntrySheetDD+SWOTotal+HO'!GI22</f>
        <v>0</v>
      </c>
      <c r="K25" s="568">
        <f>'EntrySheetDD+SWOTotal+HO'!GJ22</f>
        <v>0</v>
      </c>
      <c r="L25" s="568">
        <f>'EntrySheetDD+SWOTotal+HO'!GK22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2">
        <v>0</v>
      </c>
      <c r="D26" s="518">
        <f>'EntrySheetDD+SWOTotal+HO'!GM22</f>
        <v>0</v>
      </c>
      <c r="E26" s="518">
        <f>'EntrySheetDD+SWOTotal+HO'!GN22</f>
        <v>0</v>
      </c>
      <c r="F26" s="518">
        <f>'EntrySheetDD+SWOTotal+HO'!GO22</f>
        <v>0</v>
      </c>
      <c r="G26" s="568">
        <f>'EntrySheetDD+SWOTotal+HO'!GP22</f>
        <v>0</v>
      </c>
      <c r="H26" s="568">
        <f>'EntrySheetDD+SWOTotal+HO'!GQ22</f>
        <v>0</v>
      </c>
      <c r="I26" s="568">
        <f>'EntrySheetDD+SWOTotal+HO'!GR22</f>
        <v>0</v>
      </c>
      <c r="J26" s="568">
        <f>'EntrySheetDD+SWOTotal+HO'!GS22</f>
        <v>0</v>
      </c>
      <c r="K26" s="568">
        <f>'EntrySheetDD+SWOTotal+HO'!GT22</f>
        <v>0</v>
      </c>
      <c r="L26" s="568">
        <f>'EntrySheetDD+SWOTotal+HO'!GU22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2">
        <v>0</v>
      </c>
      <c r="D27" s="518">
        <f>'EntrySheetDD+SWOTotal+HO'!GW22</f>
        <v>0</v>
      </c>
      <c r="E27" s="518">
        <f>'EntrySheetDD+SWOTotal+HO'!GX22</f>
        <v>0</v>
      </c>
      <c r="F27" s="518">
        <f>'EntrySheetDD+SWOTotal+HO'!GY22</f>
        <v>0</v>
      </c>
      <c r="G27" s="568">
        <f>'EntrySheetDD+SWOTotal+HO'!GZ22</f>
        <v>0</v>
      </c>
      <c r="H27" s="568">
        <f>'EntrySheetDD+SWOTotal+HO'!HA22</f>
        <v>0</v>
      </c>
      <c r="I27" s="568">
        <f>'EntrySheetDD+SWOTotal+HO'!HB22</f>
        <v>0</v>
      </c>
      <c r="J27" s="568">
        <f>'EntrySheetDD+SWOTotal+HO'!HC22</f>
        <v>0</v>
      </c>
      <c r="K27" s="568">
        <f>'EntrySheetDD+SWOTotal+HO'!HD22</f>
        <v>0</v>
      </c>
      <c r="L27" s="568">
        <f>'EntrySheetDD+SWOTotal+HO'!HE22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2">
        <v>0</v>
      </c>
      <c r="D28" s="518">
        <f>'EntrySheetDD+SWOTotal+HO'!HG22</f>
        <v>0</v>
      </c>
      <c r="E28" s="518">
        <f>'EntrySheetDD+SWOTotal+HO'!HH22</f>
        <v>0</v>
      </c>
      <c r="F28" s="518">
        <f>'EntrySheetDD+SWOTotal+HO'!HI22</f>
        <v>0</v>
      </c>
      <c r="G28" s="568">
        <f>'EntrySheetDD+SWOTotal+HO'!HJ22</f>
        <v>0</v>
      </c>
      <c r="H28" s="568">
        <f>'EntrySheetDD+SWOTotal+HO'!HK22</f>
        <v>0</v>
      </c>
      <c r="I28" s="568">
        <f>'EntrySheetDD+SWOTotal+HO'!HL22</f>
        <v>0</v>
      </c>
      <c r="J28" s="568">
        <f>'EntrySheetDD+SWOTotal+HO'!HM22</f>
        <v>0</v>
      </c>
      <c r="K28" s="568">
        <f>'EntrySheetDD+SWOTotal+HO'!HN22</f>
        <v>0</v>
      </c>
      <c r="L28" s="568">
        <f>'EntrySheetDD+SWOTotal+HO'!HO22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2">
        <v>0</v>
      </c>
      <c r="D29" s="518">
        <f>'EntrySheetDD+SWOTotal+HO'!HQ22</f>
        <v>0</v>
      </c>
      <c r="E29" s="518">
        <f>'EntrySheetDD+SWOTotal+HO'!HR22</f>
        <v>0</v>
      </c>
      <c r="F29" s="518">
        <f>'EntrySheetDD+SWOTotal+HO'!HS22</f>
        <v>0</v>
      </c>
      <c r="G29" s="568">
        <f>'EntrySheetDD+SWOTotal+HO'!HT22</f>
        <v>0</v>
      </c>
      <c r="H29" s="568">
        <f>'EntrySheetDD+SWOTotal+HO'!HU22</f>
        <v>0</v>
      </c>
      <c r="I29" s="568">
        <f>'EntrySheetDD+SWOTotal+HO'!HV22</f>
        <v>0</v>
      </c>
      <c r="J29" s="568">
        <f>'EntrySheetDD+SWOTotal+HO'!HW22</f>
        <v>0</v>
      </c>
      <c r="K29" s="568">
        <f>'EntrySheetDD+SWOTotal+HO'!HX22</f>
        <v>0</v>
      </c>
      <c r="L29" s="568">
        <f>'EntrySheetDD+SWOTotal+HO'!HY22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2">
        <v>0</v>
      </c>
      <c r="D30" s="518">
        <f>'EntrySheetDD+SWOTotal+HO'!IA22</f>
        <v>0</v>
      </c>
      <c r="E30" s="518">
        <f>'EntrySheetDD+SWOTotal+HO'!IB22</f>
        <v>0</v>
      </c>
      <c r="F30" s="518">
        <f>'EntrySheetDD+SWOTotal+HO'!IC22</f>
        <v>0</v>
      </c>
      <c r="G30" s="568">
        <f>'EntrySheetDD+SWOTotal+HO'!ID22</f>
        <v>0</v>
      </c>
      <c r="H30" s="568">
        <f>'EntrySheetDD+SWOTotal+HO'!IE22</f>
        <v>0</v>
      </c>
      <c r="I30" s="568">
        <f>'EntrySheetDD+SWOTotal+HO'!IF22</f>
        <v>0</v>
      </c>
      <c r="J30" s="568">
        <f>'EntrySheetDD+SWOTotal+HO'!IG22</f>
        <v>0</v>
      </c>
      <c r="K30" s="568">
        <f>'EntrySheetDD+SWOTotal+HO'!IH22</f>
        <v>0</v>
      </c>
      <c r="L30" s="568">
        <f>'EntrySheetDD+SWOTotal+HO'!II22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2">
        <v>0</v>
      </c>
      <c r="D31" s="518">
        <f>'EntrySheetDD+SWOTotal+HO'!IK22</f>
        <v>0</v>
      </c>
      <c r="E31" s="518">
        <f>'EntrySheetDD+SWOTotal+HO'!IL22</f>
        <v>0</v>
      </c>
      <c r="F31" s="518">
        <f>'EntrySheetDD+SWOTotal+HO'!IM22</f>
        <v>0</v>
      </c>
      <c r="G31" s="568">
        <f>'EntrySheetDD+SWOTotal+HO'!IN22</f>
        <v>0</v>
      </c>
      <c r="H31" s="568">
        <f>'EntrySheetDD+SWOTotal+HO'!IO22</f>
        <v>0</v>
      </c>
      <c r="I31" s="568">
        <f>'EntrySheetDD+SWOTotal+HO'!IP22</f>
        <v>0</v>
      </c>
      <c r="J31" s="568">
        <f>'EntrySheetDD+SWOTotal+HO'!IQ22</f>
        <v>0</v>
      </c>
      <c r="K31" s="568">
        <f>'EntrySheetDD+SWOTotal+HO'!IR22</f>
        <v>0</v>
      </c>
      <c r="L31" s="568">
        <f>'EntrySheetDD+SWOTotal+HO'!IS22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2">
        <v>0</v>
      </c>
      <c r="D32" s="518">
        <f>'EntrySheetDD+SWOTotal+HO'!IU22</f>
        <v>0</v>
      </c>
      <c r="E32" s="518">
        <f>'EntrySheetDD+SWOTotal+HO'!IV22</f>
        <v>0</v>
      </c>
      <c r="F32" s="518">
        <f>'EntrySheetDD+SWOTotal+HO'!IW22</f>
        <v>0</v>
      </c>
      <c r="G32" s="568">
        <f>'EntrySheetDD+SWOTotal+HO'!IX22</f>
        <v>0</v>
      </c>
      <c r="H32" s="568">
        <f>'EntrySheetDD+SWOTotal+HO'!IY22</f>
        <v>0</v>
      </c>
      <c r="I32" s="568">
        <f>'EntrySheetDD+SWOTotal+HO'!IZ22</f>
        <v>0</v>
      </c>
      <c r="J32" s="568">
        <f>'EntrySheetDD+SWOTotal+HO'!JA22</f>
        <v>0</v>
      </c>
      <c r="K32" s="568">
        <f>'EntrySheetDD+SWOTotal+HO'!JB22</f>
        <v>0</v>
      </c>
      <c r="L32" s="568">
        <f>'EntrySheetDD+SWOTotal+HO'!JC22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2">
        <v>0</v>
      </c>
      <c r="D33" s="518">
        <f>'EntrySheetDD+SWOTotal+HO'!JE22</f>
        <v>0</v>
      </c>
      <c r="E33" s="518">
        <f>'EntrySheetDD+SWOTotal+HO'!JF22</f>
        <v>0</v>
      </c>
      <c r="F33" s="518">
        <f>'EntrySheetDD+SWOTotal+HO'!JG22</f>
        <v>0</v>
      </c>
      <c r="G33" s="568">
        <f>'EntrySheetDD+SWOTotal+HO'!JH22</f>
        <v>0</v>
      </c>
      <c r="H33" s="568">
        <f>'EntrySheetDD+SWOTotal+HO'!JI22</f>
        <v>0</v>
      </c>
      <c r="I33" s="568">
        <f>'EntrySheetDD+SWOTotal+HO'!JJ22</f>
        <v>0</v>
      </c>
      <c r="J33" s="568">
        <f>'EntrySheetDD+SWOTotal+HO'!JK22</f>
        <v>0</v>
      </c>
      <c r="K33" s="568">
        <f>'EntrySheetDD+SWOTotal+HO'!JL22</f>
        <v>0</v>
      </c>
      <c r="L33" s="568">
        <f>'EntrySheetDD+SWOTotal+HO'!JM22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2">
        <v>0</v>
      </c>
      <c r="D34" s="518">
        <f>'EntrySheetDD+SWOTotal+HO'!JO22</f>
        <v>0</v>
      </c>
      <c r="E34" s="518">
        <f>'EntrySheetDD+SWOTotal+HO'!JP22</f>
        <v>0</v>
      </c>
      <c r="F34" s="518">
        <f>'EntrySheetDD+SWOTotal+HO'!JQ22</f>
        <v>0</v>
      </c>
      <c r="G34" s="568">
        <f>'EntrySheetDD+SWOTotal+HO'!JR22</f>
        <v>0</v>
      </c>
      <c r="H34" s="568">
        <f>'EntrySheetDD+SWOTotal+HO'!JS22</f>
        <v>0</v>
      </c>
      <c r="I34" s="568">
        <f>'EntrySheetDD+SWOTotal+HO'!JT22</f>
        <v>0</v>
      </c>
      <c r="J34" s="568">
        <f>'EntrySheetDD+SWOTotal+HO'!JU22</f>
        <v>0</v>
      </c>
      <c r="K34" s="568">
        <f>'EntrySheetDD+SWOTotal+HO'!JV22</f>
        <v>0</v>
      </c>
      <c r="L34" s="568">
        <f>'EntrySheetDD+SWOTotal+HO'!JW22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2">
        <v>0</v>
      </c>
      <c r="D35" s="518">
        <f>'EntrySheetDD+SWOTotal+HO'!JY22</f>
        <v>0</v>
      </c>
      <c r="E35" s="518">
        <f>'EntrySheetDD+SWOTotal+HO'!JZ22</f>
        <v>0</v>
      </c>
      <c r="F35" s="518">
        <f>'EntrySheetDD+SWOTotal+HO'!KA22</f>
        <v>0</v>
      </c>
      <c r="G35" s="568">
        <f>'EntrySheetDD+SWOTotal+HO'!KB22</f>
        <v>0</v>
      </c>
      <c r="H35" s="568">
        <f>'EntrySheetDD+SWOTotal+HO'!KC22</f>
        <v>0</v>
      </c>
      <c r="I35" s="568">
        <f>'EntrySheetDD+SWOTotal+HO'!KD22</f>
        <v>0</v>
      </c>
      <c r="J35" s="568">
        <f>'EntrySheetDD+SWOTotal+HO'!KE22</f>
        <v>0</v>
      </c>
      <c r="K35" s="568">
        <f>'EntrySheetDD+SWOTotal+HO'!KF22</f>
        <v>0</v>
      </c>
      <c r="L35" s="568">
        <f>'EntrySheetDD+SWOTotal+HO'!KG22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2">
        <v>0</v>
      </c>
      <c r="D36" s="518">
        <f>'EntrySheetDD+SWOTotal+HO'!KI22</f>
        <v>0</v>
      </c>
      <c r="E36" s="518">
        <f>'EntrySheetDD+SWOTotal+HO'!KJ22</f>
        <v>0</v>
      </c>
      <c r="F36" s="518">
        <f>'EntrySheetDD+SWOTotal+HO'!KK22</f>
        <v>0</v>
      </c>
      <c r="G36" s="568">
        <f>'EntrySheetDD+SWOTotal+HO'!KL22</f>
        <v>0</v>
      </c>
      <c r="H36" s="568">
        <f>'EntrySheetDD+SWOTotal+HO'!KM22</f>
        <v>0</v>
      </c>
      <c r="I36" s="568">
        <f>'EntrySheetDD+SWOTotal+HO'!KN22</f>
        <v>0</v>
      </c>
      <c r="J36" s="568">
        <f>'EntrySheetDD+SWOTotal+HO'!KO22</f>
        <v>0</v>
      </c>
      <c r="K36" s="568">
        <f>'EntrySheetDD+SWOTotal+HO'!KP22</f>
        <v>0</v>
      </c>
      <c r="L36" s="568">
        <f>'EntrySheetDD+SWOTotal+HO'!KQ22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2">
        <v>0</v>
      </c>
      <c r="D37" s="518">
        <f>'EntrySheetDD+SWOTotal+HO'!KS22</f>
        <v>0</v>
      </c>
      <c r="E37" s="518">
        <f>'EntrySheetDD+SWOTotal+HO'!KT22</f>
        <v>0</v>
      </c>
      <c r="F37" s="518">
        <f>'EntrySheetDD+SWOTotal+HO'!KU22</f>
        <v>0</v>
      </c>
      <c r="G37" s="568">
        <f>'EntrySheetDD+SWOTotal+HO'!KV22</f>
        <v>0</v>
      </c>
      <c r="H37" s="568">
        <f>'EntrySheetDD+SWOTotal+HO'!KW22</f>
        <v>0</v>
      </c>
      <c r="I37" s="568">
        <f>'EntrySheetDD+SWOTotal+HO'!KX22</f>
        <v>0</v>
      </c>
      <c r="J37" s="568">
        <f>'EntrySheetDD+SWOTotal+HO'!KY22</f>
        <v>0</v>
      </c>
      <c r="K37" s="568">
        <f>'EntrySheetDD+SWOTotal+HO'!KZ22</f>
        <v>0</v>
      </c>
      <c r="L37" s="568">
        <f>'EntrySheetDD+SWOTotal+HO'!LA22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2">
        <v>0</v>
      </c>
      <c r="D38" s="518">
        <f>'EntrySheetDD+SWOTotal+HO'!LC22</f>
        <v>0</v>
      </c>
      <c r="E38" s="518">
        <f>'EntrySheetDD+SWOTotal+HO'!LD22</f>
        <v>0</v>
      </c>
      <c r="F38" s="518">
        <f>'EntrySheetDD+SWOTotal+HO'!LE22</f>
        <v>0</v>
      </c>
      <c r="G38" s="568">
        <f>'EntrySheetDD+SWOTotal+HO'!LF22</f>
        <v>0</v>
      </c>
      <c r="H38" s="568">
        <f>'EntrySheetDD+SWOTotal+HO'!LG22</f>
        <v>0</v>
      </c>
      <c r="I38" s="568">
        <f>'EntrySheetDD+SWOTotal+HO'!LH22</f>
        <v>0</v>
      </c>
      <c r="J38" s="568">
        <f>'EntrySheetDD+SWOTotal+HO'!LI22</f>
        <v>0</v>
      </c>
      <c r="K38" s="568">
        <f>'EntrySheetDD+SWOTotal+HO'!LJ22</f>
        <v>0</v>
      </c>
      <c r="L38" s="568">
        <f>'EntrySheetDD+SWOTotal+HO'!LK22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2">
        <v>0</v>
      </c>
      <c r="D39" s="518">
        <f>'EntrySheetDD+SWOTotal+HO'!LM22</f>
        <v>0</v>
      </c>
      <c r="E39" s="518">
        <f>'EntrySheetDD+SWOTotal+HO'!LN22</f>
        <v>0</v>
      </c>
      <c r="F39" s="518">
        <f>'EntrySheetDD+SWOTotal+HO'!LO22</f>
        <v>0</v>
      </c>
      <c r="G39" s="568">
        <f>'EntrySheetDD+SWOTotal+HO'!LP22</f>
        <v>0</v>
      </c>
      <c r="H39" s="568">
        <f>'EntrySheetDD+SWOTotal+HO'!LQ22</f>
        <v>0</v>
      </c>
      <c r="I39" s="568">
        <f>'EntrySheetDD+SWOTotal+HO'!LR22</f>
        <v>0</v>
      </c>
      <c r="J39" s="568">
        <f>'EntrySheetDD+SWOTotal+HO'!LS22</f>
        <v>0</v>
      </c>
      <c r="K39" s="568">
        <f>'EntrySheetDD+SWOTotal+HO'!LT22</f>
        <v>0</v>
      </c>
      <c r="L39" s="568">
        <f>'EntrySheetDD+SWOTotal+HO'!LU22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200</v>
      </c>
      <c r="D41" s="528">
        <f>'EntrySheetDD+SWOTotal+HO'!MQ22</f>
        <v>75</v>
      </c>
      <c r="E41" s="528">
        <f>'EntrySheetDD+SWOTotal+HO'!MR22</f>
        <v>0</v>
      </c>
      <c r="F41" s="528">
        <f>'EntrySheetDD+SWOTotal+HO'!MS22</f>
        <v>75</v>
      </c>
      <c r="G41" s="570">
        <v>8</v>
      </c>
      <c r="H41" s="570">
        <f>'EntrySheetDD+SWOTotal+HO'!MU22</f>
        <v>0</v>
      </c>
      <c r="I41" s="570">
        <f>'EntrySheetDD+SWOTotal+HO'!MV22</f>
        <v>3</v>
      </c>
      <c r="J41" s="570">
        <f>'EntrySheetDD+SWOTotal+HO'!MW22</f>
        <v>0</v>
      </c>
      <c r="K41" s="570">
        <f>'EntrySheetDD+SWOTotal+HO'!MX22</f>
        <v>3</v>
      </c>
      <c r="L41" s="570">
        <f>'EntrySheetDD+SWOTotal+HO'!MY22</f>
        <v>3</v>
      </c>
      <c r="M41" s="514">
        <f t="shared" si="0"/>
        <v>37.5</v>
      </c>
      <c r="N41" s="514">
        <f t="shared" si="1"/>
        <v>100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200</v>
      </c>
      <c r="D43" s="516">
        <f t="shared" si="3"/>
        <v>75</v>
      </c>
      <c r="E43" s="516">
        <f t="shared" si="3"/>
        <v>0</v>
      </c>
      <c r="F43" s="516">
        <f t="shared" si="3"/>
        <v>75</v>
      </c>
      <c r="G43" s="572">
        <f t="shared" si="3"/>
        <v>8</v>
      </c>
      <c r="H43" s="572">
        <f t="shared" si="3"/>
        <v>0</v>
      </c>
      <c r="I43" s="572">
        <f t="shared" si="3"/>
        <v>3</v>
      </c>
      <c r="J43" s="572">
        <f t="shared" si="3"/>
        <v>0</v>
      </c>
      <c r="K43" s="572">
        <f t="shared" si="3"/>
        <v>3</v>
      </c>
      <c r="L43" s="572">
        <f t="shared" si="3"/>
        <v>3</v>
      </c>
      <c r="M43" s="511">
        <f t="shared" si="0"/>
        <v>37.5</v>
      </c>
      <c r="N43" s="512">
        <f t="shared" si="1"/>
        <v>100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31" activePane="bottomRight" state="frozen"/>
      <selection activeCell="A2" sqref="A2:N2"/>
      <selection pane="topRight" activeCell="A2" sqref="A2:N2"/>
      <selection pane="bottomLeft" activeCell="A2" sqref="A2:N2"/>
      <selection pane="bottomRight" activeCell="S34" sqref="S34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384</v>
      </c>
      <c r="B3" s="2004"/>
      <c r="C3" s="2024" t="s">
        <v>535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0</v>
      </c>
      <c r="D7" s="518">
        <f>'EntrySheetDD+SWOTotal+HO'!E23</f>
        <v>0</v>
      </c>
      <c r="E7" s="518">
        <f>'EntrySheetDD+SWOTotal+HO'!F23</f>
        <v>0</v>
      </c>
      <c r="F7" s="518">
        <f>'EntrySheetDD+SWOTotal+HO'!G23</f>
        <v>0</v>
      </c>
      <c r="G7" s="568">
        <f>'EntrySheetDD+SWOTotal+HO'!H23</f>
        <v>0</v>
      </c>
      <c r="H7" s="568">
        <f>'EntrySheetDD+SWOTotal+HO'!I23</f>
        <v>0</v>
      </c>
      <c r="I7" s="568">
        <f>'EntrySheetDD+SWOTotal+HO'!J23</f>
        <v>0</v>
      </c>
      <c r="J7" s="568">
        <f>'EntrySheetDD+SWOTotal+HO'!K23</f>
        <v>0</v>
      </c>
      <c r="K7" s="568">
        <f>'EntrySheetDD+SWOTotal+HO'!L23</f>
        <v>0</v>
      </c>
      <c r="L7" s="568">
        <f>'EntrySheetDD+SWOTotal+HO'!M23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2">
        <v>0</v>
      </c>
      <c r="D8" s="518">
        <f>'EntrySheetDD+SWOTotal+HO'!O23</f>
        <v>0</v>
      </c>
      <c r="E8" s="518">
        <f>'EntrySheetDD+SWOTotal+HO'!P23</f>
        <v>0</v>
      </c>
      <c r="F8" s="518">
        <f>'EntrySheetDD+SWOTotal+HO'!Q23</f>
        <v>0</v>
      </c>
      <c r="G8" s="568">
        <f>'EntrySheetDD+SWOTotal+HO'!R23</f>
        <v>0</v>
      </c>
      <c r="H8" s="568">
        <f>'EntrySheetDD+SWOTotal+HO'!S23</f>
        <v>0</v>
      </c>
      <c r="I8" s="568">
        <f>'EntrySheetDD+SWOTotal+HO'!T23</f>
        <v>0</v>
      </c>
      <c r="J8" s="568">
        <f>'EntrySheetDD+SWOTotal+HO'!U23</f>
        <v>0</v>
      </c>
      <c r="K8" s="568">
        <f>'EntrySheetDD+SWOTotal+HO'!V23</f>
        <v>0</v>
      </c>
      <c r="L8" s="568">
        <f>'EntrySheetDD+SWOTotal+HO'!W23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2">
        <v>0</v>
      </c>
      <c r="D9" s="518">
        <f>'EntrySheetDD+SWOTotal+HO'!Y23</f>
        <v>0</v>
      </c>
      <c r="E9" s="518">
        <f>'EntrySheetDD+SWOTotal+HO'!Z23</f>
        <v>0</v>
      </c>
      <c r="F9" s="518">
        <f>'EntrySheetDD+SWOTotal+HO'!AA23</f>
        <v>0</v>
      </c>
      <c r="G9" s="568">
        <f>'EntrySheetDD+SWOTotal+HO'!AB23</f>
        <v>0</v>
      </c>
      <c r="H9" s="568">
        <f>'EntrySheetDD+SWOTotal+HO'!AC23</f>
        <v>0</v>
      </c>
      <c r="I9" s="568">
        <f>'EntrySheetDD+SWOTotal+HO'!AD23</f>
        <v>0</v>
      </c>
      <c r="J9" s="568">
        <f>'EntrySheetDD+SWOTotal+HO'!AE23</f>
        <v>0</v>
      </c>
      <c r="K9" s="568">
        <f>'EntrySheetDD+SWOTotal+HO'!AF23</f>
        <v>0</v>
      </c>
      <c r="L9" s="568">
        <f>'EntrySheetDD+SWOTotal+HO'!AG23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2">
        <v>0</v>
      </c>
      <c r="D10" s="518">
        <f>'EntrySheetDD+SWOTotal+HO'!AI23</f>
        <v>0</v>
      </c>
      <c r="E10" s="518">
        <f>'EntrySheetDD+SWOTotal+HO'!AJ23</f>
        <v>0</v>
      </c>
      <c r="F10" s="518">
        <f>'EntrySheetDD+SWOTotal+HO'!AK23</f>
        <v>0</v>
      </c>
      <c r="G10" s="568">
        <f>'EntrySheetDD+SWOTotal+HO'!AL23</f>
        <v>0</v>
      </c>
      <c r="H10" s="568">
        <f>'EntrySheetDD+SWOTotal+HO'!AM23</f>
        <v>0</v>
      </c>
      <c r="I10" s="568">
        <f>'EntrySheetDD+SWOTotal+HO'!AN23</f>
        <v>0</v>
      </c>
      <c r="J10" s="568">
        <f>'EntrySheetDD+SWOTotal+HO'!AO23</f>
        <v>0</v>
      </c>
      <c r="K10" s="568">
        <f>'EntrySheetDD+SWOTotal+HO'!AP23</f>
        <v>0</v>
      </c>
      <c r="L10" s="568">
        <f>'EntrySheetDD+SWOTotal+HO'!AQ23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2">
        <v>0</v>
      </c>
      <c r="D11" s="518">
        <f>'EntrySheetDD+SWOTotal+HO'!AS23</f>
        <v>0</v>
      </c>
      <c r="E11" s="518">
        <f>'EntrySheetDD+SWOTotal+HO'!AT23</f>
        <v>0</v>
      </c>
      <c r="F11" s="518">
        <f>'EntrySheetDD+SWOTotal+HO'!AU23</f>
        <v>0</v>
      </c>
      <c r="G11" s="568">
        <f>'EntrySheetDD+SWOTotal+HO'!AV23</f>
        <v>0</v>
      </c>
      <c r="H11" s="568">
        <f>'EntrySheetDD+SWOTotal+HO'!AW23</f>
        <v>0</v>
      </c>
      <c r="I11" s="568">
        <f>'EntrySheetDD+SWOTotal+HO'!AX23</f>
        <v>0</v>
      </c>
      <c r="J11" s="568">
        <f>'EntrySheetDD+SWOTotal+HO'!AY23</f>
        <v>0</v>
      </c>
      <c r="K11" s="568">
        <f>'EntrySheetDD+SWOTotal+HO'!AZ23</f>
        <v>0</v>
      </c>
      <c r="L11" s="568">
        <f>'EntrySheetDD+SWOTotal+HO'!BA23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2">
        <v>0</v>
      </c>
      <c r="D12" s="518">
        <f>'EntrySheetDD+SWOTotal+HO'!BC23</f>
        <v>0</v>
      </c>
      <c r="E12" s="518">
        <f>'EntrySheetDD+SWOTotal+HO'!BD23</f>
        <v>0</v>
      </c>
      <c r="F12" s="518">
        <f>'EntrySheetDD+SWOTotal+HO'!BE23</f>
        <v>0</v>
      </c>
      <c r="G12" s="568">
        <f>'EntrySheetDD+SWOTotal+HO'!BF23</f>
        <v>0</v>
      </c>
      <c r="H12" s="568">
        <f>'EntrySheetDD+SWOTotal+HO'!BG23</f>
        <v>0</v>
      </c>
      <c r="I12" s="568">
        <f>'EntrySheetDD+SWOTotal+HO'!BH23</f>
        <v>0</v>
      </c>
      <c r="J12" s="568">
        <f>'EntrySheetDD+SWOTotal+HO'!BI23</f>
        <v>0</v>
      </c>
      <c r="K12" s="568">
        <f>'EntrySheetDD+SWOTotal+HO'!BJ23</f>
        <v>0</v>
      </c>
      <c r="L12" s="568">
        <f>'EntrySheetDD+SWOTotal+HO'!BK23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2">
        <v>0</v>
      </c>
      <c r="D13" s="518">
        <f>'EntrySheetDD+SWOTotal+HO'!BM23</f>
        <v>0</v>
      </c>
      <c r="E13" s="518">
        <f>'EntrySheetDD+SWOTotal+HO'!BN23</f>
        <v>0</v>
      </c>
      <c r="F13" s="518">
        <f>'EntrySheetDD+SWOTotal+HO'!BO23</f>
        <v>0</v>
      </c>
      <c r="G13" s="568">
        <f>'EntrySheetDD+SWOTotal+HO'!BP23</f>
        <v>0</v>
      </c>
      <c r="H13" s="568">
        <f>'EntrySheetDD+SWOTotal+HO'!BQ23</f>
        <v>0</v>
      </c>
      <c r="I13" s="568">
        <f>'EntrySheetDD+SWOTotal+HO'!BR23</f>
        <v>0</v>
      </c>
      <c r="J13" s="568">
        <f>'EntrySheetDD+SWOTotal+HO'!BS23</f>
        <v>0</v>
      </c>
      <c r="K13" s="568">
        <f>'EntrySheetDD+SWOTotal+HO'!BT23</f>
        <v>0</v>
      </c>
      <c r="L13" s="568">
        <f>'EntrySheetDD+SWOTotal+HO'!BU23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2">
        <v>0</v>
      </c>
      <c r="D14" s="518">
        <f>'EntrySheetDD+SWOTotal+HO'!BW23</f>
        <v>0</v>
      </c>
      <c r="E14" s="518">
        <f>'EntrySheetDD+SWOTotal+HO'!BX23</f>
        <v>0</v>
      </c>
      <c r="F14" s="518">
        <f>'EntrySheetDD+SWOTotal+HO'!BY23</f>
        <v>0</v>
      </c>
      <c r="G14" s="568">
        <f>'EntrySheetDD+SWOTotal+HO'!BZ23</f>
        <v>0</v>
      </c>
      <c r="H14" s="568">
        <f>'EntrySheetDD+SWOTotal+HO'!CA23</f>
        <v>0</v>
      </c>
      <c r="I14" s="568">
        <f>'EntrySheetDD+SWOTotal+HO'!CB23</f>
        <v>0</v>
      </c>
      <c r="J14" s="568">
        <f>'EntrySheetDD+SWOTotal+HO'!CC23</f>
        <v>0</v>
      </c>
      <c r="K14" s="568">
        <f>'EntrySheetDD+SWOTotal+HO'!CD23</f>
        <v>0</v>
      </c>
      <c r="L14" s="568">
        <f>'EntrySheetDD+SWOTotal+HO'!CE23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2">
        <v>0</v>
      </c>
      <c r="D15" s="518">
        <f>'EntrySheetDD+SWOTotal+HO'!CG23</f>
        <v>0</v>
      </c>
      <c r="E15" s="518">
        <f>'EntrySheetDD+SWOTotal+HO'!CH23</f>
        <v>0</v>
      </c>
      <c r="F15" s="518">
        <f>'EntrySheetDD+SWOTotal+HO'!CI23</f>
        <v>0</v>
      </c>
      <c r="G15" s="568">
        <f>'EntrySheetDD+SWOTotal+HO'!CJ23</f>
        <v>0</v>
      </c>
      <c r="H15" s="568">
        <f>'EntrySheetDD+SWOTotal+HO'!CK23</f>
        <v>0</v>
      </c>
      <c r="I15" s="568">
        <f>'EntrySheetDD+SWOTotal+HO'!CL23</f>
        <v>0</v>
      </c>
      <c r="J15" s="568">
        <f>'EntrySheetDD+SWOTotal+HO'!CM23</f>
        <v>0</v>
      </c>
      <c r="K15" s="568">
        <f>'EntrySheetDD+SWOTotal+HO'!CN23</f>
        <v>0</v>
      </c>
      <c r="L15" s="568">
        <f>'EntrySheetDD+SWOTotal+HO'!CO23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2">
        <v>0</v>
      </c>
      <c r="D16" s="518">
        <f>'EntrySheetDD+SWOTotal+HO'!CQ23</f>
        <v>0</v>
      </c>
      <c r="E16" s="518">
        <f>'EntrySheetDD+SWOTotal+HO'!CR23</f>
        <v>0</v>
      </c>
      <c r="F16" s="518">
        <f>'EntrySheetDD+SWOTotal+HO'!CS23</f>
        <v>0</v>
      </c>
      <c r="G16" s="568">
        <f>'EntrySheetDD+SWOTotal+HO'!CT23</f>
        <v>0</v>
      </c>
      <c r="H16" s="568">
        <f>'EntrySheetDD+SWOTotal+HO'!CU23</f>
        <v>0</v>
      </c>
      <c r="I16" s="568">
        <f>'EntrySheetDD+SWOTotal+HO'!CV23</f>
        <v>0</v>
      </c>
      <c r="J16" s="568">
        <f>'EntrySheetDD+SWOTotal+HO'!CW23</f>
        <v>0</v>
      </c>
      <c r="K16" s="568">
        <f>'EntrySheetDD+SWOTotal+HO'!CX23</f>
        <v>0</v>
      </c>
      <c r="L16" s="568">
        <f>'EntrySheetDD+SWOTotal+HO'!CY23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2">
        <v>0</v>
      </c>
      <c r="D17" s="518">
        <f>'EntrySheetDD+SWOTotal+HO'!DA23</f>
        <v>0</v>
      </c>
      <c r="E17" s="518">
        <f>'EntrySheetDD+SWOTotal+HO'!DB23</f>
        <v>0</v>
      </c>
      <c r="F17" s="518">
        <f>'EntrySheetDD+SWOTotal+HO'!DC23</f>
        <v>0</v>
      </c>
      <c r="G17" s="568">
        <f>'EntrySheetDD+SWOTotal+HO'!DD23</f>
        <v>0</v>
      </c>
      <c r="H17" s="568">
        <f>'EntrySheetDD+SWOTotal+HO'!DE23</f>
        <v>0</v>
      </c>
      <c r="I17" s="568">
        <f>'EntrySheetDD+SWOTotal+HO'!DF23</f>
        <v>0</v>
      </c>
      <c r="J17" s="568">
        <f>'EntrySheetDD+SWOTotal+HO'!DG23</f>
        <v>0</v>
      </c>
      <c r="K17" s="568">
        <f>'EntrySheetDD+SWOTotal+HO'!DH23</f>
        <v>0</v>
      </c>
      <c r="L17" s="568">
        <f>'EntrySheetDD+SWOTotal+HO'!DI23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2">
        <v>0</v>
      </c>
      <c r="D18" s="518">
        <f>'EntrySheetDD+SWOTotal+HO'!DK23</f>
        <v>0</v>
      </c>
      <c r="E18" s="518">
        <f>'EntrySheetDD+SWOTotal+HO'!DL23</f>
        <v>0</v>
      </c>
      <c r="F18" s="518">
        <f>'EntrySheetDD+SWOTotal+HO'!DM23</f>
        <v>0</v>
      </c>
      <c r="G18" s="568">
        <f>'EntrySheetDD+SWOTotal+HO'!DN23</f>
        <v>0</v>
      </c>
      <c r="H18" s="568">
        <f>'EntrySheetDD+SWOTotal+HO'!DO23</f>
        <v>0</v>
      </c>
      <c r="I18" s="568">
        <f>'EntrySheetDD+SWOTotal+HO'!DP23</f>
        <v>0</v>
      </c>
      <c r="J18" s="568">
        <f>'EntrySheetDD+SWOTotal+HO'!DQ23</f>
        <v>0</v>
      </c>
      <c r="K18" s="568">
        <f>'EntrySheetDD+SWOTotal+HO'!DR23</f>
        <v>0</v>
      </c>
      <c r="L18" s="568">
        <f>'EntrySheetDD+SWOTotal+HO'!DS23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2">
        <v>0</v>
      </c>
      <c r="D19" s="518">
        <f>'EntrySheetDD+SWOTotal+HO'!DU23</f>
        <v>0</v>
      </c>
      <c r="E19" s="518">
        <f>'EntrySheetDD+SWOTotal+HO'!DV23</f>
        <v>0</v>
      </c>
      <c r="F19" s="518">
        <f>'EntrySheetDD+SWOTotal+HO'!DW23</f>
        <v>0</v>
      </c>
      <c r="G19" s="568">
        <f>'EntrySheetDD+SWOTotal+HO'!DX23</f>
        <v>0</v>
      </c>
      <c r="H19" s="568">
        <f>'EntrySheetDD+SWOTotal+HO'!DY23</f>
        <v>0</v>
      </c>
      <c r="I19" s="568">
        <f>'EntrySheetDD+SWOTotal+HO'!DZ23</f>
        <v>0</v>
      </c>
      <c r="J19" s="568">
        <f>'EntrySheetDD+SWOTotal+HO'!EA23</f>
        <v>0</v>
      </c>
      <c r="K19" s="568">
        <f>'EntrySheetDD+SWOTotal+HO'!EB23</f>
        <v>0</v>
      </c>
      <c r="L19" s="568">
        <f>'EntrySheetDD+SWOTotal+HO'!EC23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2">
        <v>0</v>
      </c>
      <c r="D20" s="518">
        <f>'EntrySheetDD+SWOTotal+HO'!EE23</f>
        <v>0</v>
      </c>
      <c r="E20" s="518">
        <f>'EntrySheetDD+SWOTotal+HO'!EF23</f>
        <v>0</v>
      </c>
      <c r="F20" s="518">
        <f>'EntrySheetDD+SWOTotal+HO'!EG23</f>
        <v>0</v>
      </c>
      <c r="G20" s="568">
        <f>'EntrySheetDD+SWOTotal+HO'!EH23</f>
        <v>0</v>
      </c>
      <c r="H20" s="568">
        <f>'EntrySheetDD+SWOTotal+HO'!EI23</f>
        <v>0</v>
      </c>
      <c r="I20" s="568">
        <f>'EntrySheetDD+SWOTotal+HO'!EJ23</f>
        <v>0</v>
      </c>
      <c r="J20" s="568">
        <f>'EntrySheetDD+SWOTotal+HO'!EK23</f>
        <v>0</v>
      </c>
      <c r="K20" s="568">
        <f>'EntrySheetDD+SWOTotal+HO'!EL23</f>
        <v>0</v>
      </c>
      <c r="L20" s="568">
        <f>'EntrySheetDD+SWOTotal+HO'!EM23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2">
        <v>0</v>
      </c>
      <c r="D21" s="518">
        <f>'EntrySheetDD+SWOTotal+HO'!EO23</f>
        <v>0</v>
      </c>
      <c r="E21" s="518">
        <f>'EntrySheetDD+SWOTotal+HO'!EP23</f>
        <v>0</v>
      </c>
      <c r="F21" s="518">
        <f>'EntrySheetDD+SWOTotal+HO'!EQ23</f>
        <v>0</v>
      </c>
      <c r="G21" s="568">
        <f>'EntrySheetDD+SWOTotal+HO'!ER23</f>
        <v>0</v>
      </c>
      <c r="H21" s="568">
        <f>'EntrySheetDD+SWOTotal+HO'!ES23</f>
        <v>0</v>
      </c>
      <c r="I21" s="568">
        <f>'EntrySheetDD+SWOTotal+HO'!ET23</f>
        <v>0</v>
      </c>
      <c r="J21" s="568">
        <f>'EntrySheetDD+SWOTotal+HO'!EU23</f>
        <v>0</v>
      </c>
      <c r="K21" s="568">
        <f>'EntrySheetDD+SWOTotal+HO'!EV23</f>
        <v>0</v>
      </c>
      <c r="L21" s="568">
        <f>'EntrySheetDD+SWOTotal+HO'!EW23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2">
        <v>0</v>
      </c>
      <c r="D22" s="518">
        <f>'EntrySheetDD+SWOTotal+HO'!EY23</f>
        <v>0</v>
      </c>
      <c r="E22" s="518">
        <f>'EntrySheetDD+SWOTotal+HO'!EZ23</f>
        <v>0</v>
      </c>
      <c r="F22" s="518">
        <f>'EntrySheetDD+SWOTotal+HO'!FA23</f>
        <v>0</v>
      </c>
      <c r="G22" s="568">
        <f>'EntrySheetDD+SWOTotal+HO'!FB23</f>
        <v>0</v>
      </c>
      <c r="H22" s="568">
        <f>'EntrySheetDD+SWOTotal+HO'!FC23</f>
        <v>0</v>
      </c>
      <c r="I22" s="568">
        <f>'EntrySheetDD+SWOTotal+HO'!FD23</f>
        <v>0</v>
      </c>
      <c r="J22" s="568">
        <f>'EntrySheetDD+SWOTotal+HO'!FE23</f>
        <v>0</v>
      </c>
      <c r="K22" s="568">
        <f>'EntrySheetDD+SWOTotal+HO'!FF23</f>
        <v>0</v>
      </c>
      <c r="L22" s="568">
        <f>'EntrySheetDD+SWOTotal+HO'!FG23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2">
        <v>0</v>
      </c>
      <c r="D23" s="518">
        <f>'EntrySheetDD+SWOTotal+HO'!FI23</f>
        <v>0</v>
      </c>
      <c r="E23" s="518">
        <f>'EntrySheetDD+SWOTotal+HO'!FJ23</f>
        <v>0</v>
      </c>
      <c r="F23" s="518">
        <f>'EntrySheetDD+SWOTotal+HO'!FK23</f>
        <v>0</v>
      </c>
      <c r="G23" s="568">
        <f>'EntrySheetDD+SWOTotal+HO'!FL23</f>
        <v>0</v>
      </c>
      <c r="H23" s="568">
        <f>'EntrySheetDD+SWOTotal+HO'!FM23</f>
        <v>0</v>
      </c>
      <c r="I23" s="568">
        <f>'EntrySheetDD+SWOTotal+HO'!FN23</f>
        <v>0</v>
      </c>
      <c r="J23" s="568">
        <f>'EntrySheetDD+SWOTotal+HO'!FO23</f>
        <v>0</v>
      </c>
      <c r="K23" s="568">
        <f>'EntrySheetDD+SWOTotal+HO'!FP23</f>
        <v>0</v>
      </c>
      <c r="L23" s="568">
        <f>'EntrySheetDD+SWOTotal+HO'!FQ23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2">
        <v>0</v>
      </c>
      <c r="D24" s="518">
        <f>'EntrySheetDD+SWOTotal+HO'!FS23</f>
        <v>0</v>
      </c>
      <c r="E24" s="518">
        <f>'EntrySheetDD+SWOTotal+HO'!FT23</f>
        <v>0</v>
      </c>
      <c r="F24" s="518">
        <f>'EntrySheetDD+SWOTotal+HO'!FU23</f>
        <v>0</v>
      </c>
      <c r="G24" s="568">
        <f>'EntrySheetDD+SWOTotal+HO'!FV23</f>
        <v>0</v>
      </c>
      <c r="H24" s="568">
        <f>'EntrySheetDD+SWOTotal+HO'!FW23</f>
        <v>0</v>
      </c>
      <c r="I24" s="568">
        <f>'EntrySheetDD+SWOTotal+HO'!FX23</f>
        <v>0</v>
      </c>
      <c r="J24" s="568">
        <f>'EntrySheetDD+SWOTotal+HO'!FY23</f>
        <v>0</v>
      </c>
      <c r="K24" s="568">
        <f>'EntrySheetDD+SWOTotal+HO'!FZ23</f>
        <v>0</v>
      </c>
      <c r="L24" s="568">
        <f>'EntrySheetDD+SWOTotal+HO'!GA23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2">
        <v>0</v>
      </c>
      <c r="D25" s="518">
        <f>'EntrySheetDD+SWOTotal+HO'!GC23</f>
        <v>0</v>
      </c>
      <c r="E25" s="518">
        <f>'EntrySheetDD+SWOTotal+HO'!GD23</f>
        <v>0</v>
      </c>
      <c r="F25" s="518">
        <f>'EntrySheetDD+SWOTotal+HO'!GE23</f>
        <v>0</v>
      </c>
      <c r="G25" s="568">
        <f>'EntrySheetDD+SWOTotal+HO'!GF23</f>
        <v>0</v>
      </c>
      <c r="H25" s="568">
        <f>'EntrySheetDD+SWOTotal+HO'!GG23</f>
        <v>0</v>
      </c>
      <c r="I25" s="568">
        <f>'EntrySheetDD+SWOTotal+HO'!GH23</f>
        <v>0</v>
      </c>
      <c r="J25" s="568">
        <f>'EntrySheetDD+SWOTotal+HO'!GI23</f>
        <v>0</v>
      </c>
      <c r="K25" s="568">
        <f>'EntrySheetDD+SWOTotal+HO'!GJ23</f>
        <v>0</v>
      </c>
      <c r="L25" s="568">
        <f>'EntrySheetDD+SWOTotal+HO'!GK23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2">
        <v>0</v>
      </c>
      <c r="D26" s="518">
        <f>'EntrySheetDD+SWOTotal+HO'!GM23</f>
        <v>0</v>
      </c>
      <c r="E26" s="518">
        <f>'EntrySheetDD+SWOTotal+HO'!GN23</f>
        <v>0</v>
      </c>
      <c r="F26" s="518">
        <f>'EntrySheetDD+SWOTotal+HO'!GO23</f>
        <v>0</v>
      </c>
      <c r="G26" s="568">
        <f>'EntrySheetDD+SWOTotal+HO'!GP23</f>
        <v>0</v>
      </c>
      <c r="H26" s="568">
        <f>'EntrySheetDD+SWOTotal+HO'!GQ23</f>
        <v>0</v>
      </c>
      <c r="I26" s="568">
        <f>'EntrySheetDD+SWOTotal+HO'!GR23</f>
        <v>0</v>
      </c>
      <c r="J26" s="568">
        <f>'EntrySheetDD+SWOTotal+HO'!GS23</f>
        <v>0</v>
      </c>
      <c r="K26" s="568">
        <f>'EntrySheetDD+SWOTotal+HO'!GT23</f>
        <v>0</v>
      </c>
      <c r="L26" s="568">
        <f>'EntrySheetDD+SWOTotal+HO'!GU23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2">
        <v>0</v>
      </c>
      <c r="D27" s="518">
        <f>'EntrySheetDD+SWOTotal+HO'!GW23</f>
        <v>0</v>
      </c>
      <c r="E27" s="518">
        <f>'EntrySheetDD+SWOTotal+HO'!GX23</f>
        <v>0</v>
      </c>
      <c r="F27" s="518">
        <f>'EntrySheetDD+SWOTotal+HO'!GY23</f>
        <v>0</v>
      </c>
      <c r="G27" s="568">
        <f>'EntrySheetDD+SWOTotal+HO'!GZ23</f>
        <v>0</v>
      </c>
      <c r="H27" s="568">
        <f>'EntrySheetDD+SWOTotal+HO'!HA23</f>
        <v>0</v>
      </c>
      <c r="I27" s="568">
        <f>'EntrySheetDD+SWOTotal+HO'!HB23</f>
        <v>0</v>
      </c>
      <c r="J27" s="568">
        <f>'EntrySheetDD+SWOTotal+HO'!HC23</f>
        <v>0</v>
      </c>
      <c r="K27" s="568">
        <f>'EntrySheetDD+SWOTotal+HO'!HD23</f>
        <v>0</v>
      </c>
      <c r="L27" s="568">
        <f>'EntrySheetDD+SWOTotal+HO'!HE23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2">
        <v>0</v>
      </c>
      <c r="D28" s="518">
        <f>'EntrySheetDD+SWOTotal+HO'!HG23</f>
        <v>0</v>
      </c>
      <c r="E28" s="518">
        <f>'EntrySheetDD+SWOTotal+HO'!HH23</f>
        <v>0</v>
      </c>
      <c r="F28" s="518">
        <f>'EntrySheetDD+SWOTotal+HO'!HI23</f>
        <v>0</v>
      </c>
      <c r="G28" s="568">
        <f>'EntrySheetDD+SWOTotal+HO'!HJ23</f>
        <v>0</v>
      </c>
      <c r="H28" s="568">
        <f>'EntrySheetDD+SWOTotal+HO'!HK23</f>
        <v>0</v>
      </c>
      <c r="I28" s="568">
        <f>'EntrySheetDD+SWOTotal+HO'!HL23</f>
        <v>0</v>
      </c>
      <c r="J28" s="568">
        <f>'EntrySheetDD+SWOTotal+HO'!HM23</f>
        <v>0</v>
      </c>
      <c r="K28" s="568">
        <f>'EntrySheetDD+SWOTotal+HO'!HN23</f>
        <v>0</v>
      </c>
      <c r="L28" s="568">
        <f>'EntrySheetDD+SWOTotal+HO'!HO23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2">
        <v>0</v>
      </c>
      <c r="D29" s="518">
        <f>'EntrySheetDD+SWOTotal+HO'!HQ23</f>
        <v>0</v>
      </c>
      <c r="E29" s="518">
        <f>'EntrySheetDD+SWOTotal+HO'!HR23</f>
        <v>0</v>
      </c>
      <c r="F29" s="518">
        <f>'EntrySheetDD+SWOTotal+HO'!HS23</f>
        <v>0</v>
      </c>
      <c r="G29" s="568">
        <f>'EntrySheetDD+SWOTotal+HO'!HT23</f>
        <v>0</v>
      </c>
      <c r="H29" s="568">
        <f>'EntrySheetDD+SWOTotal+HO'!HU23</f>
        <v>0</v>
      </c>
      <c r="I29" s="568">
        <f>'EntrySheetDD+SWOTotal+HO'!HV23</f>
        <v>0</v>
      </c>
      <c r="J29" s="568">
        <f>'EntrySheetDD+SWOTotal+HO'!HW23</f>
        <v>0</v>
      </c>
      <c r="K29" s="568">
        <f>'EntrySheetDD+SWOTotal+HO'!HX23</f>
        <v>0</v>
      </c>
      <c r="L29" s="568">
        <f>'EntrySheetDD+SWOTotal+HO'!HY23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2">
        <v>0</v>
      </c>
      <c r="D30" s="518">
        <f>'EntrySheetDD+SWOTotal+HO'!IA23</f>
        <v>0</v>
      </c>
      <c r="E30" s="518">
        <f>'EntrySheetDD+SWOTotal+HO'!IB23</f>
        <v>0</v>
      </c>
      <c r="F30" s="518">
        <f>'EntrySheetDD+SWOTotal+HO'!IC23</f>
        <v>0</v>
      </c>
      <c r="G30" s="568">
        <f>'EntrySheetDD+SWOTotal+HO'!ID23</f>
        <v>0</v>
      </c>
      <c r="H30" s="568">
        <f>'EntrySheetDD+SWOTotal+HO'!IE23</f>
        <v>0</v>
      </c>
      <c r="I30" s="568">
        <f>'EntrySheetDD+SWOTotal+HO'!IF23</f>
        <v>0</v>
      </c>
      <c r="J30" s="568">
        <f>'EntrySheetDD+SWOTotal+HO'!IG23</f>
        <v>0</v>
      </c>
      <c r="K30" s="568">
        <f>'EntrySheetDD+SWOTotal+HO'!IH23</f>
        <v>0</v>
      </c>
      <c r="L30" s="568">
        <f>'EntrySheetDD+SWOTotal+HO'!II23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2">
        <v>0</v>
      </c>
      <c r="D31" s="518">
        <f>'EntrySheetDD+SWOTotal+HO'!IK23</f>
        <v>0</v>
      </c>
      <c r="E31" s="518">
        <f>'EntrySheetDD+SWOTotal+HO'!IL23</f>
        <v>0</v>
      </c>
      <c r="F31" s="518">
        <f>'EntrySheetDD+SWOTotal+HO'!IM23</f>
        <v>0</v>
      </c>
      <c r="G31" s="568">
        <f>'EntrySheetDD+SWOTotal+HO'!IN23</f>
        <v>0</v>
      </c>
      <c r="H31" s="568">
        <f>'EntrySheetDD+SWOTotal+HO'!IO23</f>
        <v>0</v>
      </c>
      <c r="I31" s="568">
        <f>'EntrySheetDD+SWOTotal+HO'!IP23</f>
        <v>0</v>
      </c>
      <c r="J31" s="568">
        <f>'EntrySheetDD+SWOTotal+HO'!IQ23</f>
        <v>0</v>
      </c>
      <c r="K31" s="568">
        <f>'EntrySheetDD+SWOTotal+HO'!IR23</f>
        <v>0</v>
      </c>
      <c r="L31" s="568">
        <f>'EntrySheetDD+SWOTotal+HO'!IS23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2">
        <v>0</v>
      </c>
      <c r="D32" s="518">
        <f>'EntrySheetDD+SWOTotal+HO'!IU23</f>
        <v>0</v>
      </c>
      <c r="E32" s="518">
        <f>'EntrySheetDD+SWOTotal+HO'!IV23</f>
        <v>0</v>
      </c>
      <c r="F32" s="518">
        <f>'EntrySheetDD+SWOTotal+HO'!IW23</f>
        <v>0</v>
      </c>
      <c r="G32" s="568">
        <f>'EntrySheetDD+SWOTotal+HO'!IX23</f>
        <v>0</v>
      </c>
      <c r="H32" s="568">
        <f>'EntrySheetDD+SWOTotal+HO'!IY23</f>
        <v>0</v>
      </c>
      <c r="I32" s="568">
        <f>'EntrySheetDD+SWOTotal+HO'!IZ23</f>
        <v>0</v>
      </c>
      <c r="J32" s="568">
        <f>'EntrySheetDD+SWOTotal+HO'!JA23</f>
        <v>0</v>
      </c>
      <c r="K32" s="568">
        <f>'EntrySheetDD+SWOTotal+HO'!JB23</f>
        <v>0</v>
      </c>
      <c r="L32" s="568">
        <f>'EntrySheetDD+SWOTotal+HO'!JC23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2">
        <v>0</v>
      </c>
      <c r="D33" s="518">
        <f>'EntrySheetDD+SWOTotal+HO'!JE23</f>
        <v>0</v>
      </c>
      <c r="E33" s="518">
        <f>'EntrySheetDD+SWOTotal+HO'!JF23</f>
        <v>0</v>
      </c>
      <c r="F33" s="518">
        <f>'EntrySheetDD+SWOTotal+HO'!JG23</f>
        <v>0</v>
      </c>
      <c r="G33" s="568">
        <f>'EntrySheetDD+SWOTotal+HO'!JH23</f>
        <v>0</v>
      </c>
      <c r="H33" s="568">
        <f>'EntrySheetDD+SWOTotal+HO'!JI23</f>
        <v>0</v>
      </c>
      <c r="I33" s="568">
        <f>'EntrySheetDD+SWOTotal+HO'!JJ23</f>
        <v>0</v>
      </c>
      <c r="J33" s="568">
        <f>'EntrySheetDD+SWOTotal+HO'!JK23</f>
        <v>0</v>
      </c>
      <c r="K33" s="568">
        <f>'EntrySheetDD+SWOTotal+HO'!JL23</f>
        <v>0</v>
      </c>
      <c r="L33" s="568">
        <f>'EntrySheetDD+SWOTotal+HO'!JM23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2">
        <v>0</v>
      </c>
      <c r="D34" s="518">
        <f>'EntrySheetDD+SWOTotal+HO'!JO23</f>
        <v>0</v>
      </c>
      <c r="E34" s="518">
        <f>'EntrySheetDD+SWOTotal+HO'!JP23</f>
        <v>0</v>
      </c>
      <c r="F34" s="518">
        <f>'EntrySheetDD+SWOTotal+HO'!JQ23</f>
        <v>0</v>
      </c>
      <c r="G34" s="568">
        <f>'EntrySheetDD+SWOTotal+HO'!JR23</f>
        <v>0</v>
      </c>
      <c r="H34" s="568">
        <f>'EntrySheetDD+SWOTotal+HO'!JS23</f>
        <v>0</v>
      </c>
      <c r="I34" s="568">
        <f>'EntrySheetDD+SWOTotal+HO'!JT23</f>
        <v>0</v>
      </c>
      <c r="J34" s="568">
        <f>'EntrySheetDD+SWOTotal+HO'!JU23</f>
        <v>0</v>
      </c>
      <c r="K34" s="568">
        <f>'EntrySheetDD+SWOTotal+HO'!JV23</f>
        <v>0</v>
      </c>
      <c r="L34" s="568">
        <f>'EntrySheetDD+SWOTotal+HO'!JW23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2">
        <v>0</v>
      </c>
      <c r="D35" s="518">
        <f>'EntrySheetDD+SWOTotal+HO'!JY23</f>
        <v>0</v>
      </c>
      <c r="E35" s="518">
        <f>'EntrySheetDD+SWOTotal+HO'!JZ23</f>
        <v>0</v>
      </c>
      <c r="F35" s="518">
        <f>'EntrySheetDD+SWOTotal+HO'!KA23</f>
        <v>0</v>
      </c>
      <c r="G35" s="568">
        <f>'EntrySheetDD+SWOTotal+HO'!KB23</f>
        <v>0</v>
      </c>
      <c r="H35" s="568">
        <f>'EntrySheetDD+SWOTotal+HO'!KC23</f>
        <v>0</v>
      </c>
      <c r="I35" s="568">
        <f>'EntrySheetDD+SWOTotal+HO'!KD23</f>
        <v>0</v>
      </c>
      <c r="J35" s="568">
        <f>'EntrySheetDD+SWOTotal+HO'!KE23</f>
        <v>0</v>
      </c>
      <c r="K35" s="568">
        <f>'EntrySheetDD+SWOTotal+HO'!KF23</f>
        <v>0</v>
      </c>
      <c r="L35" s="568">
        <f>'EntrySheetDD+SWOTotal+HO'!KG23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2">
        <v>0</v>
      </c>
      <c r="D36" s="518">
        <f>'EntrySheetDD+SWOTotal+HO'!KI23</f>
        <v>0</v>
      </c>
      <c r="E36" s="518">
        <f>'EntrySheetDD+SWOTotal+HO'!KJ23</f>
        <v>0</v>
      </c>
      <c r="F36" s="518">
        <f>'EntrySheetDD+SWOTotal+HO'!KK23</f>
        <v>0</v>
      </c>
      <c r="G36" s="568">
        <f>'EntrySheetDD+SWOTotal+HO'!KL23</f>
        <v>0</v>
      </c>
      <c r="H36" s="568">
        <f>'EntrySheetDD+SWOTotal+HO'!KM23</f>
        <v>0</v>
      </c>
      <c r="I36" s="568">
        <f>'EntrySheetDD+SWOTotal+HO'!KN23</f>
        <v>0</v>
      </c>
      <c r="J36" s="568">
        <f>'EntrySheetDD+SWOTotal+HO'!KO23</f>
        <v>0</v>
      </c>
      <c r="K36" s="568">
        <f>'EntrySheetDD+SWOTotal+HO'!KP23</f>
        <v>0</v>
      </c>
      <c r="L36" s="568">
        <f>'EntrySheetDD+SWOTotal+HO'!KQ23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2">
        <v>0</v>
      </c>
      <c r="D37" s="518">
        <f>'EntrySheetDD+SWOTotal+HO'!KS23</f>
        <v>0</v>
      </c>
      <c r="E37" s="518">
        <f>'EntrySheetDD+SWOTotal+HO'!KT23</f>
        <v>0</v>
      </c>
      <c r="F37" s="518">
        <f>'EntrySheetDD+SWOTotal+HO'!KU23</f>
        <v>0</v>
      </c>
      <c r="G37" s="568">
        <f>'EntrySheetDD+SWOTotal+HO'!KV23</f>
        <v>0</v>
      </c>
      <c r="H37" s="568">
        <f>'EntrySheetDD+SWOTotal+HO'!KW23</f>
        <v>0</v>
      </c>
      <c r="I37" s="568">
        <f>'EntrySheetDD+SWOTotal+HO'!KX23</f>
        <v>0</v>
      </c>
      <c r="J37" s="568">
        <f>'EntrySheetDD+SWOTotal+HO'!KY23</f>
        <v>0</v>
      </c>
      <c r="K37" s="568">
        <f>'EntrySheetDD+SWOTotal+HO'!KZ23</f>
        <v>0</v>
      </c>
      <c r="L37" s="568">
        <f>'EntrySheetDD+SWOTotal+HO'!LA23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2">
        <v>0</v>
      </c>
      <c r="D38" s="518">
        <f>'EntrySheetDD+SWOTotal+HO'!LC23</f>
        <v>0</v>
      </c>
      <c r="E38" s="518">
        <f>'EntrySheetDD+SWOTotal+HO'!LD23</f>
        <v>0</v>
      </c>
      <c r="F38" s="518">
        <f>'EntrySheetDD+SWOTotal+HO'!LE23</f>
        <v>0</v>
      </c>
      <c r="G38" s="568">
        <f>'EntrySheetDD+SWOTotal+HO'!LF23</f>
        <v>0</v>
      </c>
      <c r="H38" s="568">
        <f>'EntrySheetDD+SWOTotal+HO'!LG23</f>
        <v>0</v>
      </c>
      <c r="I38" s="568">
        <f>'EntrySheetDD+SWOTotal+HO'!LH23</f>
        <v>0</v>
      </c>
      <c r="J38" s="568">
        <f>'EntrySheetDD+SWOTotal+HO'!LI23</f>
        <v>0</v>
      </c>
      <c r="K38" s="568">
        <f>'EntrySheetDD+SWOTotal+HO'!LJ23</f>
        <v>0</v>
      </c>
      <c r="L38" s="568">
        <f>'EntrySheetDD+SWOTotal+HO'!LK23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2">
        <v>0</v>
      </c>
      <c r="D39" s="518">
        <f>'EntrySheetDD+SWOTotal+HO'!LM23</f>
        <v>0</v>
      </c>
      <c r="E39" s="518">
        <f>'EntrySheetDD+SWOTotal+HO'!LN23</f>
        <v>0</v>
      </c>
      <c r="F39" s="518">
        <f>'EntrySheetDD+SWOTotal+HO'!LO23</f>
        <v>0</v>
      </c>
      <c r="G39" s="568">
        <f>'EntrySheetDD+SWOTotal+HO'!LP23</f>
        <v>0</v>
      </c>
      <c r="H39" s="568">
        <f>'EntrySheetDD+SWOTotal+HO'!LQ23</f>
        <v>0</v>
      </c>
      <c r="I39" s="568">
        <f>'EntrySheetDD+SWOTotal+HO'!LR23</f>
        <v>0</v>
      </c>
      <c r="J39" s="568">
        <f>'EntrySheetDD+SWOTotal+HO'!LS23</f>
        <v>0</v>
      </c>
      <c r="K39" s="568">
        <f>'EntrySheetDD+SWOTotal+HO'!LT23</f>
        <v>0</v>
      </c>
      <c r="L39" s="568">
        <f>'EntrySheetDD+SWOTotal+HO'!LU23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2175</v>
      </c>
      <c r="D41" s="528">
        <f>'EntrySheetDD+SWOTotal+HO'!MQ23</f>
        <v>2600</v>
      </c>
      <c r="E41" s="528">
        <f>'EntrySheetDD+SWOTotal+HO'!MR23</f>
        <v>0</v>
      </c>
      <c r="F41" s="528">
        <f>'EntrySheetDD+SWOTotal+HO'!MS23</f>
        <v>2600</v>
      </c>
      <c r="G41" s="570">
        <v>145</v>
      </c>
      <c r="H41" s="570">
        <f>'EntrySheetDD+SWOTotal+HO'!MU23</f>
        <v>0</v>
      </c>
      <c r="I41" s="570">
        <f>'EntrySheetDD+SWOTotal+HO'!MV23</f>
        <v>175</v>
      </c>
      <c r="J41" s="570">
        <f>'EntrySheetDD+SWOTotal+HO'!MW23</f>
        <v>0</v>
      </c>
      <c r="K41" s="570">
        <f>'EntrySheetDD+SWOTotal+HO'!MX23</f>
        <v>175</v>
      </c>
      <c r="L41" s="570">
        <f>'EntrySheetDD+SWOTotal+HO'!MY23</f>
        <v>175</v>
      </c>
      <c r="M41" s="514">
        <f t="shared" si="0"/>
        <v>119.54022988505749</v>
      </c>
      <c r="N41" s="514">
        <f t="shared" si="1"/>
        <v>100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2175</v>
      </c>
      <c r="D43" s="516">
        <f t="shared" si="3"/>
        <v>2600</v>
      </c>
      <c r="E43" s="516">
        <f t="shared" si="3"/>
        <v>0</v>
      </c>
      <c r="F43" s="516">
        <f t="shared" si="3"/>
        <v>2600</v>
      </c>
      <c r="G43" s="572">
        <f t="shared" si="3"/>
        <v>145</v>
      </c>
      <c r="H43" s="572">
        <f t="shared" si="3"/>
        <v>0</v>
      </c>
      <c r="I43" s="572">
        <f t="shared" si="3"/>
        <v>175</v>
      </c>
      <c r="J43" s="572">
        <f t="shared" si="3"/>
        <v>0</v>
      </c>
      <c r="K43" s="572">
        <f t="shared" si="3"/>
        <v>175</v>
      </c>
      <c r="L43" s="572">
        <f t="shared" si="3"/>
        <v>175</v>
      </c>
      <c r="M43" s="511">
        <f t="shared" si="0"/>
        <v>119.54022988505749</v>
      </c>
      <c r="N43" s="512">
        <f t="shared" si="1"/>
        <v>100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7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13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385</v>
      </c>
      <c r="B3" s="2004"/>
      <c r="C3" s="2024" t="s">
        <v>481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220</v>
      </c>
      <c r="D7" s="518">
        <f>'EntrySheetDD+SWOTotal+HO'!E24</f>
        <v>68.709999999999994</v>
      </c>
      <c r="E7" s="518">
        <f>'EntrySheetDD+SWOTotal+HO'!F24</f>
        <v>1.28</v>
      </c>
      <c r="F7" s="518">
        <f>'EntrySheetDD+SWOTotal+HO'!G24</f>
        <v>68.709999999999994</v>
      </c>
      <c r="G7" s="568">
        <v>73333.333333333328</v>
      </c>
      <c r="H7" s="568">
        <f>'EntrySheetDD+SWOTotal+HO'!I24</f>
        <v>1267</v>
      </c>
      <c r="I7" s="568">
        <f>'EntrySheetDD+SWOTotal+HO'!J24</f>
        <v>23742</v>
      </c>
      <c r="J7" s="568">
        <f>'EntrySheetDD+SWOTotal+HO'!K24</f>
        <v>0</v>
      </c>
      <c r="K7" s="568">
        <f>'EntrySheetDD+SWOTotal+HO'!L24</f>
        <v>23742</v>
      </c>
      <c r="L7" s="568">
        <f>'EntrySheetDD+SWOTotal+HO'!M24</f>
        <v>23742</v>
      </c>
      <c r="M7" s="514">
        <f>F7/C7*100</f>
        <v>31.231818181818177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5</v>
      </c>
      <c r="D8" s="518">
        <f>'EntrySheetDD+SWOTotal+HO'!O24</f>
        <v>5.53</v>
      </c>
      <c r="E8" s="518">
        <f>'EntrySheetDD+SWOTotal+HO'!P24</f>
        <v>0</v>
      </c>
      <c r="F8" s="518">
        <f>'EntrySheetDD+SWOTotal+HO'!Q24</f>
        <v>5.53</v>
      </c>
      <c r="G8" s="568">
        <v>1666.6666666666667</v>
      </c>
      <c r="H8" s="568">
        <f>'EntrySheetDD+SWOTotal+HO'!S24</f>
        <v>0</v>
      </c>
      <c r="I8" s="568">
        <f>'EntrySheetDD+SWOTotal+HO'!T24</f>
        <v>1844</v>
      </c>
      <c r="J8" s="568">
        <f>'EntrySheetDD+SWOTotal+HO'!U24</f>
        <v>0</v>
      </c>
      <c r="K8" s="568">
        <f>'EntrySheetDD+SWOTotal+HO'!V24</f>
        <v>1844</v>
      </c>
      <c r="L8" s="568">
        <f>'EntrySheetDD+SWOTotal+HO'!W24</f>
        <v>1844</v>
      </c>
      <c r="M8" s="506">
        <f t="shared" ref="M8:M43" si="0">F8/C8*100</f>
        <v>110.60000000000001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5</v>
      </c>
      <c r="D9" s="518">
        <f>'EntrySheetDD+SWOTotal+HO'!Y24</f>
        <v>2.2000000000000002</v>
      </c>
      <c r="E9" s="518">
        <f>'EntrySheetDD+SWOTotal+HO'!Z24</f>
        <v>0.44</v>
      </c>
      <c r="F9" s="518">
        <f>'EntrySheetDD+SWOTotal+HO'!AA24</f>
        <v>2.2000000000000002</v>
      </c>
      <c r="G9" s="568">
        <v>1666.6666666666667</v>
      </c>
      <c r="H9" s="568">
        <f>'EntrySheetDD+SWOTotal+HO'!AC24</f>
        <v>147</v>
      </c>
      <c r="I9" s="568">
        <f>'EntrySheetDD+SWOTotal+HO'!AD24</f>
        <v>733</v>
      </c>
      <c r="J9" s="568">
        <f>'EntrySheetDD+SWOTotal+HO'!AE24</f>
        <v>0</v>
      </c>
      <c r="K9" s="568">
        <f>'EntrySheetDD+SWOTotal+HO'!AF24</f>
        <v>733</v>
      </c>
      <c r="L9" s="568">
        <f>'EntrySheetDD+SWOTotal+HO'!AG24</f>
        <v>733</v>
      </c>
      <c r="M9" s="506">
        <f t="shared" si="0"/>
        <v>44.000000000000007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7</v>
      </c>
      <c r="D10" s="518">
        <f>'EntrySheetDD+SWOTotal+HO'!AI24</f>
        <v>5.47</v>
      </c>
      <c r="E10" s="518">
        <f>'EntrySheetDD+SWOTotal+HO'!AJ24</f>
        <v>0.2</v>
      </c>
      <c r="F10" s="518">
        <f>'EntrySheetDD+SWOTotal+HO'!AK24</f>
        <v>5.47</v>
      </c>
      <c r="G10" s="568">
        <v>2333.3333333333335</v>
      </c>
      <c r="H10" s="568">
        <f>'EntrySheetDD+SWOTotal+HO'!AM24</f>
        <v>64</v>
      </c>
      <c r="I10" s="568">
        <f>'EntrySheetDD+SWOTotal+HO'!AN24</f>
        <v>1824</v>
      </c>
      <c r="J10" s="568">
        <f>'EntrySheetDD+SWOTotal+HO'!AO24</f>
        <v>0</v>
      </c>
      <c r="K10" s="568">
        <f>'EntrySheetDD+SWOTotal+HO'!AP24</f>
        <v>1824</v>
      </c>
      <c r="L10" s="568">
        <f>'EntrySheetDD+SWOTotal+HO'!AQ24</f>
        <v>1824</v>
      </c>
      <c r="M10" s="506">
        <f t="shared" si="0"/>
        <v>78.142857142857139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10</v>
      </c>
      <c r="D11" s="518">
        <f>'EntrySheetDD+SWOTotal+HO'!AS24</f>
        <v>5.39</v>
      </c>
      <c r="E11" s="518">
        <f>'EntrySheetDD+SWOTotal+HO'!AT24</f>
        <v>0</v>
      </c>
      <c r="F11" s="518">
        <f>'EntrySheetDD+SWOTotal+HO'!AU24</f>
        <v>5.35</v>
      </c>
      <c r="G11" s="568">
        <v>3333.3333333333335</v>
      </c>
      <c r="H11" s="568">
        <f>'EntrySheetDD+SWOTotal+HO'!AW24</f>
        <v>899</v>
      </c>
      <c r="I11" s="568">
        <f>'EntrySheetDD+SWOTotal+HO'!AX24</f>
        <v>1782</v>
      </c>
      <c r="J11" s="568">
        <f>'EntrySheetDD+SWOTotal+HO'!AY24</f>
        <v>0</v>
      </c>
      <c r="K11" s="568">
        <f>'EntrySheetDD+SWOTotal+HO'!AZ24</f>
        <v>1782</v>
      </c>
      <c r="L11" s="568">
        <f>'EntrySheetDD+SWOTotal+HO'!BA24</f>
        <v>1782</v>
      </c>
      <c r="M11" s="506">
        <f t="shared" si="0"/>
        <v>53.499999999999993</v>
      </c>
      <c r="N11" s="506">
        <f t="shared" si="1"/>
        <v>99.257884972170686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7</v>
      </c>
      <c r="D12" s="518">
        <f>'EntrySheetDD+SWOTotal+HO'!BC24</f>
        <v>3.08</v>
      </c>
      <c r="E12" s="518">
        <f>'EntrySheetDD+SWOTotal+HO'!BD24</f>
        <v>0.04</v>
      </c>
      <c r="F12" s="518">
        <f>'EntrySheetDD+SWOTotal+HO'!BE24</f>
        <v>3.08</v>
      </c>
      <c r="G12" s="568">
        <v>2333.3333333333335</v>
      </c>
      <c r="H12" s="568">
        <f>'EntrySheetDD+SWOTotal+HO'!BG24</f>
        <v>25</v>
      </c>
      <c r="I12" s="568">
        <f>'EntrySheetDD+SWOTotal+HO'!BH24</f>
        <v>1024</v>
      </c>
      <c r="J12" s="568">
        <f>'EntrySheetDD+SWOTotal+HO'!BI24</f>
        <v>0</v>
      </c>
      <c r="K12" s="568">
        <f>'EntrySheetDD+SWOTotal+HO'!BJ24</f>
        <v>1024</v>
      </c>
      <c r="L12" s="568">
        <f>'EntrySheetDD+SWOTotal+HO'!BK24</f>
        <v>1005</v>
      </c>
      <c r="M12" s="506">
        <f t="shared" si="0"/>
        <v>44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11</v>
      </c>
      <c r="D13" s="518">
        <f>'EntrySheetDD+SWOTotal+HO'!BM24</f>
        <v>5.36</v>
      </c>
      <c r="E13" s="518">
        <f>'EntrySheetDD+SWOTotal+HO'!BN24</f>
        <v>0.81</v>
      </c>
      <c r="F13" s="518">
        <f>'EntrySheetDD+SWOTotal+HO'!BO24</f>
        <v>5.36</v>
      </c>
      <c r="G13" s="568">
        <v>3666.6666666666665</v>
      </c>
      <c r="H13" s="568">
        <f>'EntrySheetDD+SWOTotal+HO'!BQ24</f>
        <v>270</v>
      </c>
      <c r="I13" s="568">
        <f>'EntrySheetDD+SWOTotal+HO'!BR24</f>
        <v>1782</v>
      </c>
      <c r="J13" s="568">
        <f>'EntrySheetDD+SWOTotal+HO'!BS24</f>
        <v>0</v>
      </c>
      <c r="K13" s="568">
        <f>'EntrySheetDD+SWOTotal+HO'!BT24</f>
        <v>1782</v>
      </c>
      <c r="L13" s="568">
        <f>'EntrySheetDD+SWOTotal+HO'!BU24</f>
        <v>1782</v>
      </c>
      <c r="M13" s="506">
        <f t="shared" si="0"/>
        <v>48.727272727272734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6</v>
      </c>
      <c r="D14" s="518">
        <f>'EntrySheetDD+SWOTotal+HO'!BW24</f>
        <v>7</v>
      </c>
      <c r="E14" s="518">
        <f>'EntrySheetDD+SWOTotal+HO'!BX24</f>
        <v>0.18</v>
      </c>
      <c r="F14" s="518">
        <f>'EntrySheetDD+SWOTotal+HO'!BY24</f>
        <v>5.58</v>
      </c>
      <c r="G14" s="568">
        <v>2000</v>
      </c>
      <c r="H14" s="568">
        <f>'EntrySheetDD+SWOTotal+HO'!CA24</f>
        <v>59</v>
      </c>
      <c r="I14" s="568">
        <f>'EntrySheetDD+SWOTotal+HO'!CB24</f>
        <v>1859</v>
      </c>
      <c r="J14" s="568">
        <f>'EntrySheetDD+SWOTotal+HO'!CC24</f>
        <v>0</v>
      </c>
      <c r="K14" s="568">
        <f>'EntrySheetDD+SWOTotal+HO'!CD24</f>
        <v>1859</v>
      </c>
      <c r="L14" s="568">
        <f>'EntrySheetDD+SWOTotal+HO'!CE24</f>
        <v>1859</v>
      </c>
      <c r="M14" s="506">
        <f t="shared" si="0"/>
        <v>93</v>
      </c>
      <c r="N14" s="506">
        <f t="shared" si="1"/>
        <v>79.714285714285722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28</v>
      </c>
      <c r="D15" s="518">
        <f>'EntrySheetDD+SWOTotal+HO'!CG24</f>
        <v>16.57</v>
      </c>
      <c r="E15" s="518">
        <f>'EntrySheetDD+SWOTotal+HO'!CH24</f>
        <v>1.39</v>
      </c>
      <c r="F15" s="518">
        <f>'EntrySheetDD+SWOTotal+HO'!CI24</f>
        <v>16.57</v>
      </c>
      <c r="G15" s="568">
        <v>9333.3333333333339</v>
      </c>
      <c r="H15" s="568">
        <f>'EntrySheetDD+SWOTotal+HO'!CK24</f>
        <v>464</v>
      </c>
      <c r="I15" s="568">
        <f>'EntrySheetDD+SWOTotal+HO'!CL24</f>
        <v>5525</v>
      </c>
      <c r="J15" s="568">
        <f>'EntrySheetDD+SWOTotal+HO'!CM24</f>
        <v>0</v>
      </c>
      <c r="K15" s="568">
        <f>'EntrySheetDD+SWOTotal+HO'!CN24</f>
        <v>5525</v>
      </c>
      <c r="L15" s="568">
        <f>'EntrySheetDD+SWOTotal+HO'!CO24</f>
        <v>5249</v>
      </c>
      <c r="M15" s="506">
        <f t="shared" si="0"/>
        <v>59.178571428571423</v>
      </c>
      <c r="N15" s="506">
        <f t="shared" si="1"/>
        <v>100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8</v>
      </c>
      <c r="D16" s="518">
        <f>'EntrySheetDD+SWOTotal+HO'!CQ24</f>
        <v>6.39</v>
      </c>
      <c r="E16" s="518">
        <f>'EntrySheetDD+SWOTotal+HO'!CR24</f>
        <v>0.84</v>
      </c>
      <c r="F16" s="518">
        <f>'EntrySheetDD+SWOTotal+HO'!CS24</f>
        <v>6.39</v>
      </c>
      <c r="G16" s="568">
        <v>2666.666666666667</v>
      </c>
      <c r="H16" s="568">
        <f>'EntrySheetDD+SWOTotal+HO'!CU24</f>
        <v>280</v>
      </c>
      <c r="I16" s="568">
        <f>'EntrySheetDD+SWOTotal+HO'!CV24</f>
        <v>2130</v>
      </c>
      <c r="J16" s="568">
        <f>'EntrySheetDD+SWOTotal+HO'!CW24</f>
        <v>0</v>
      </c>
      <c r="K16" s="568">
        <f>'EntrySheetDD+SWOTotal+HO'!CX24</f>
        <v>2130</v>
      </c>
      <c r="L16" s="568">
        <f>'EntrySheetDD+SWOTotal+HO'!CY24</f>
        <v>2130</v>
      </c>
      <c r="M16" s="506">
        <f t="shared" si="0"/>
        <v>79.875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2</v>
      </c>
      <c r="D17" s="518">
        <f>'EntrySheetDD+SWOTotal+HO'!DA24</f>
        <v>5</v>
      </c>
      <c r="E17" s="518">
        <f>'EntrySheetDD+SWOTotal+HO'!DB24</f>
        <v>0</v>
      </c>
      <c r="F17" s="518">
        <f>'EntrySheetDD+SWOTotal+HO'!DC24</f>
        <v>2.12</v>
      </c>
      <c r="G17" s="568">
        <v>666.66666666666674</v>
      </c>
      <c r="H17" s="568">
        <f>'EntrySheetDD+SWOTotal+HO'!DE24</f>
        <v>0</v>
      </c>
      <c r="I17" s="568">
        <f>'EntrySheetDD+SWOTotal+HO'!DF24</f>
        <v>706</v>
      </c>
      <c r="J17" s="568">
        <f>'EntrySheetDD+SWOTotal+HO'!DG24</f>
        <v>0</v>
      </c>
      <c r="K17" s="568">
        <f>'EntrySheetDD+SWOTotal+HO'!DH24</f>
        <v>706</v>
      </c>
      <c r="L17" s="568">
        <f>'EntrySheetDD+SWOTotal+HO'!DI24</f>
        <v>706</v>
      </c>
      <c r="M17" s="506">
        <f t="shared" si="0"/>
        <v>106</v>
      </c>
      <c r="N17" s="506">
        <f t="shared" si="1"/>
        <v>42.400000000000006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2.5</v>
      </c>
      <c r="D18" s="518">
        <f>'EntrySheetDD+SWOTotal+HO'!DK24</f>
        <v>0.23</v>
      </c>
      <c r="E18" s="518">
        <f>'EntrySheetDD+SWOTotal+HO'!DL24</f>
        <v>0</v>
      </c>
      <c r="F18" s="518">
        <f>'EntrySheetDD+SWOTotal+HO'!DM24</f>
        <v>0.23</v>
      </c>
      <c r="G18" s="568">
        <v>833.33333333333337</v>
      </c>
      <c r="H18" s="568">
        <f>'EntrySheetDD+SWOTotal+HO'!DO24</f>
        <v>0</v>
      </c>
      <c r="I18" s="568">
        <f>'EntrySheetDD+SWOTotal+HO'!DP24</f>
        <v>75</v>
      </c>
      <c r="J18" s="568">
        <f>'EntrySheetDD+SWOTotal+HO'!DQ24</f>
        <v>0</v>
      </c>
      <c r="K18" s="568">
        <f>'EntrySheetDD+SWOTotal+HO'!DR24</f>
        <v>75</v>
      </c>
      <c r="L18" s="568">
        <f>'EntrySheetDD+SWOTotal+HO'!DS24</f>
        <v>75</v>
      </c>
      <c r="M18" s="506">
        <f t="shared" si="0"/>
        <v>9.1999999999999993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5</v>
      </c>
      <c r="D19" s="518">
        <f>'EntrySheetDD+SWOTotal+HO'!DU24</f>
        <v>2.2799999999999998</v>
      </c>
      <c r="E19" s="518">
        <f>'EntrySheetDD+SWOTotal+HO'!DV24</f>
        <v>0.34</v>
      </c>
      <c r="F19" s="518">
        <f>'EntrySheetDD+SWOTotal+HO'!DW24</f>
        <v>2.27</v>
      </c>
      <c r="G19" s="568">
        <v>1666.6666666666667</v>
      </c>
      <c r="H19" s="568">
        <f>'EntrySheetDD+SWOTotal+HO'!DY24</f>
        <v>110</v>
      </c>
      <c r="I19" s="568">
        <f>'EntrySheetDD+SWOTotal+HO'!DZ24</f>
        <v>758</v>
      </c>
      <c r="J19" s="568">
        <f>'EntrySheetDD+SWOTotal+HO'!EA24</f>
        <v>0</v>
      </c>
      <c r="K19" s="568">
        <f>'EntrySheetDD+SWOTotal+HO'!EB24</f>
        <v>758</v>
      </c>
      <c r="L19" s="568">
        <f>'EntrySheetDD+SWOTotal+HO'!EC24</f>
        <v>758</v>
      </c>
      <c r="M19" s="506">
        <f t="shared" si="0"/>
        <v>45.4</v>
      </c>
      <c r="N19" s="506">
        <f t="shared" si="1"/>
        <v>99.561403508771946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13</v>
      </c>
      <c r="D20" s="518">
        <f>'EntrySheetDD+SWOTotal+HO'!EE24</f>
        <v>7</v>
      </c>
      <c r="E20" s="518">
        <f>'EntrySheetDD+SWOTotal+HO'!EF24</f>
        <v>7.0000000000000007E-2</v>
      </c>
      <c r="F20" s="518">
        <f>'EntrySheetDD+SWOTotal+HO'!EG24</f>
        <v>6.99</v>
      </c>
      <c r="G20" s="568">
        <v>4333.333333333333</v>
      </c>
      <c r="H20" s="568">
        <f>'EntrySheetDD+SWOTotal+HO'!EI24</f>
        <v>24</v>
      </c>
      <c r="I20" s="568">
        <f>'EntrySheetDD+SWOTotal+HO'!EJ24</f>
        <v>2331</v>
      </c>
      <c r="J20" s="568">
        <f>'EntrySheetDD+SWOTotal+HO'!EK24</f>
        <v>0</v>
      </c>
      <c r="K20" s="568">
        <f>'EntrySheetDD+SWOTotal+HO'!EL24</f>
        <v>2331</v>
      </c>
      <c r="L20" s="568">
        <f>'EntrySheetDD+SWOTotal+HO'!EM24</f>
        <v>2331</v>
      </c>
      <c r="M20" s="506">
        <f t="shared" si="0"/>
        <v>53.769230769230766</v>
      </c>
      <c r="N20" s="506">
        <f t="shared" si="1"/>
        <v>99.857142857142861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4</v>
      </c>
      <c r="D21" s="518">
        <f>'EntrySheetDD+SWOTotal+HO'!EO24</f>
        <v>1.32</v>
      </c>
      <c r="E21" s="518">
        <f>'EntrySheetDD+SWOTotal+HO'!EP24</f>
        <v>0.16</v>
      </c>
      <c r="F21" s="518">
        <f>'EntrySheetDD+SWOTotal+HO'!EQ24</f>
        <v>1.32</v>
      </c>
      <c r="G21" s="568">
        <v>1333.3333333333335</v>
      </c>
      <c r="H21" s="568">
        <f>'EntrySheetDD+SWOTotal+HO'!ES24</f>
        <v>0</v>
      </c>
      <c r="I21" s="568">
        <f>'EntrySheetDD+SWOTotal+HO'!ET24</f>
        <v>382</v>
      </c>
      <c r="J21" s="568">
        <f>'EntrySheetDD+SWOTotal+HO'!EU24</f>
        <v>0</v>
      </c>
      <c r="K21" s="568">
        <f>'EntrySheetDD+SWOTotal+HO'!EV24</f>
        <v>382</v>
      </c>
      <c r="L21" s="568">
        <f>'EntrySheetDD+SWOTotal+HO'!EW24</f>
        <v>382</v>
      </c>
      <c r="M21" s="506">
        <f t="shared" si="0"/>
        <v>33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15</v>
      </c>
      <c r="D22" s="518">
        <f>'EntrySheetDD+SWOTotal+HO'!EY24</f>
        <v>3.48</v>
      </c>
      <c r="E22" s="518">
        <f>'EntrySheetDD+SWOTotal+HO'!EZ24</f>
        <v>3.48</v>
      </c>
      <c r="F22" s="518">
        <f>'EntrySheetDD+SWOTotal+HO'!FA24</f>
        <v>3.48</v>
      </c>
      <c r="G22" s="568">
        <v>5000</v>
      </c>
      <c r="H22" s="568">
        <f>'EntrySheetDD+SWOTotal+HO'!FC24</f>
        <v>1160</v>
      </c>
      <c r="I22" s="568">
        <f>'EntrySheetDD+SWOTotal+HO'!FD24</f>
        <v>1160</v>
      </c>
      <c r="J22" s="568">
        <f>'EntrySheetDD+SWOTotal+HO'!FE24</f>
        <v>0</v>
      </c>
      <c r="K22" s="568">
        <f>'EntrySheetDD+SWOTotal+HO'!FF24</f>
        <v>1160</v>
      </c>
      <c r="L22" s="568">
        <f>'EntrySheetDD+SWOTotal+HO'!FG24</f>
        <v>1160</v>
      </c>
      <c r="M22" s="506">
        <f t="shared" si="0"/>
        <v>23.200000000000003</v>
      </c>
      <c r="N22" s="506">
        <f t="shared" si="1"/>
        <v>100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12</v>
      </c>
      <c r="D23" s="518">
        <f>'EntrySheetDD+SWOTotal+HO'!FI24</f>
        <v>7.65</v>
      </c>
      <c r="E23" s="518">
        <f>'EntrySheetDD+SWOTotal+HO'!FJ24</f>
        <v>1.91</v>
      </c>
      <c r="F23" s="518">
        <f>'EntrySheetDD+SWOTotal+HO'!FK24</f>
        <v>7.65</v>
      </c>
      <c r="G23" s="568">
        <v>4000</v>
      </c>
      <c r="H23" s="568">
        <f>'EntrySheetDD+SWOTotal+HO'!FM24</f>
        <v>638</v>
      </c>
      <c r="I23" s="568">
        <f>'EntrySheetDD+SWOTotal+HO'!FN24</f>
        <v>2550</v>
      </c>
      <c r="J23" s="568">
        <f>'EntrySheetDD+SWOTotal+HO'!FO24</f>
        <v>0</v>
      </c>
      <c r="K23" s="568">
        <f>'EntrySheetDD+SWOTotal+HO'!FP24</f>
        <v>2550</v>
      </c>
      <c r="L23" s="568">
        <f>'EntrySheetDD+SWOTotal+HO'!FQ24</f>
        <v>2550</v>
      </c>
      <c r="M23" s="506">
        <f t="shared" si="0"/>
        <v>63.750000000000007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2</v>
      </c>
      <c r="D24" s="518">
        <f>'EntrySheetDD+SWOTotal+HO'!FS24</f>
        <v>0.06</v>
      </c>
      <c r="E24" s="518">
        <f>'EntrySheetDD+SWOTotal+HO'!FT24</f>
        <v>0</v>
      </c>
      <c r="F24" s="518">
        <f>'EntrySheetDD+SWOTotal+HO'!FU24</f>
        <v>0.06</v>
      </c>
      <c r="G24" s="568">
        <v>666.66666666666674</v>
      </c>
      <c r="H24" s="568">
        <f>'EntrySheetDD+SWOTotal+HO'!FW24</f>
        <v>0</v>
      </c>
      <c r="I24" s="568">
        <f>'EntrySheetDD+SWOTotal+HO'!FX24</f>
        <v>20</v>
      </c>
      <c r="J24" s="568">
        <f>'EntrySheetDD+SWOTotal+HO'!FY24</f>
        <v>0</v>
      </c>
      <c r="K24" s="568">
        <f>'EntrySheetDD+SWOTotal+HO'!FZ24</f>
        <v>20</v>
      </c>
      <c r="L24" s="568">
        <f>'EntrySheetDD+SWOTotal+HO'!GA24</f>
        <v>18</v>
      </c>
      <c r="M24" s="506">
        <f t="shared" si="0"/>
        <v>3</v>
      </c>
      <c r="N24" s="506">
        <f t="shared" si="1"/>
        <v>100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28</v>
      </c>
      <c r="D25" s="518">
        <f>'EntrySheetDD+SWOTotal+HO'!GC24</f>
        <v>8.64</v>
      </c>
      <c r="E25" s="518">
        <f>'EntrySheetDD+SWOTotal+HO'!GD24</f>
        <v>0.69</v>
      </c>
      <c r="F25" s="518">
        <f>'EntrySheetDD+SWOTotal+HO'!GE24</f>
        <v>8.64</v>
      </c>
      <c r="G25" s="568">
        <v>9333.3333333333339</v>
      </c>
      <c r="H25" s="568">
        <f>'EntrySheetDD+SWOTotal+HO'!GG24</f>
        <v>231</v>
      </c>
      <c r="I25" s="568">
        <f>'EntrySheetDD+SWOTotal+HO'!GH24</f>
        <v>2880</v>
      </c>
      <c r="J25" s="568">
        <f>'EntrySheetDD+SWOTotal+HO'!GI24</f>
        <v>0</v>
      </c>
      <c r="K25" s="568">
        <f>'EntrySheetDD+SWOTotal+HO'!GJ24</f>
        <v>2880</v>
      </c>
      <c r="L25" s="568">
        <f>'EntrySheetDD+SWOTotal+HO'!GK24</f>
        <v>2592</v>
      </c>
      <c r="M25" s="506">
        <f t="shared" si="0"/>
        <v>30.857142857142861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2.5</v>
      </c>
      <c r="D26" s="518">
        <f>'EntrySheetDD+SWOTotal+HO'!GM24</f>
        <v>1.74</v>
      </c>
      <c r="E26" s="518">
        <f>'EntrySheetDD+SWOTotal+HO'!GN24</f>
        <v>0</v>
      </c>
      <c r="F26" s="518">
        <f>'EntrySheetDD+SWOTotal+HO'!GO24</f>
        <v>1.74</v>
      </c>
      <c r="G26" s="568">
        <v>833.33333333333337</v>
      </c>
      <c r="H26" s="568">
        <f>'EntrySheetDD+SWOTotal+HO'!GQ24</f>
        <v>0</v>
      </c>
      <c r="I26" s="568">
        <f>'EntrySheetDD+SWOTotal+HO'!GR24</f>
        <v>557</v>
      </c>
      <c r="J26" s="568">
        <f>'EntrySheetDD+SWOTotal+HO'!GS24</f>
        <v>0</v>
      </c>
      <c r="K26" s="568">
        <f>'EntrySheetDD+SWOTotal+HO'!GT24</f>
        <v>557</v>
      </c>
      <c r="L26" s="568">
        <f>'EntrySheetDD+SWOTotal+HO'!GU24</f>
        <v>476</v>
      </c>
      <c r="M26" s="506">
        <f t="shared" si="0"/>
        <v>69.599999999999994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1.5</v>
      </c>
      <c r="D27" s="518">
        <f>'EntrySheetDD+SWOTotal+HO'!GW24</f>
        <v>0.04</v>
      </c>
      <c r="E27" s="518">
        <f>'EntrySheetDD+SWOTotal+HO'!GX24</f>
        <v>0</v>
      </c>
      <c r="F27" s="518">
        <f>'EntrySheetDD+SWOTotal+HO'!GY24</f>
        <v>0.03</v>
      </c>
      <c r="G27" s="568">
        <v>500</v>
      </c>
      <c r="H27" s="568">
        <f>'EntrySheetDD+SWOTotal+HO'!HA24</f>
        <v>0</v>
      </c>
      <c r="I27" s="568">
        <f>'EntrySheetDD+SWOTotal+HO'!HB24</f>
        <v>1</v>
      </c>
      <c r="J27" s="568">
        <f>'EntrySheetDD+SWOTotal+HO'!HC24</f>
        <v>0</v>
      </c>
      <c r="K27" s="568">
        <f>'EntrySheetDD+SWOTotal+HO'!HD24</f>
        <v>1</v>
      </c>
      <c r="L27" s="568">
        <f>'EntrySheetDD+SWOTotal+HO'!HE24</f>
        <v>1</v>
      </c>
      <c r="M27" s="506">
        <f t="shared" si="0"/>
        <v>2</v>
      </c>
      <c r="N27" s="506">
        <f t="shared" si="1"/>
        <v>75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2.5</v>
      </c>
      <c r="D28" s="518">
        <f>'EntrySheetDD+SWOTotal+HO'!HG24</f>
        <v>1.93</v>
      </c>
      <c r="E28" s="518">
        <f>'EntrySheetDD+SWOTotal+HO'!HH24</f>
        <v>0.05</v>
      </c>
      <c r="F28" s="518">
        <f>'EntrySheetDD+SWOTotal+HO'!HI24</f>
        <v>1.93</v>
      </c>
      <c r="G28" s="568">
        <v>833.33333333333337</v>
      </c>
      <c r="H28" s="568">
        <f>'EntrySheetDD+SWOTotal+HO'!HK24</f>
        <v>13</v>
      </c>
      <c r="I28" s="568">
        <f>'EntrySheetDD+SWOTotal+HO'!HL24</f>
        <v>642</v>
      </c>
      <c r="J28" s="568">
        <f>'EntrySheetDD+SWOTotal+HO'!HM24</f>
        <v>0</v>
      </c>
      <c r="K28" s="568">
        <f>'EntrySheetDD+SWOTotal+HO'!HN24</f>
        <v>642</v>
      </c>
      <c r="L28" s="568">
        <f>'EntrySheetDD+SWOTotal+HO'!HO24</f>
        <v>642</v>
      </c>
      <c r="M28" s="506">
        <f t="shared" si="0"/>
        <v>77.2</v>
      </c>
      <c r="N28" s="506">
        <f t="shared" si="1"/>
        <v>100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2.5</v>
      </c>
      <c r="D29" s="518">
        <f>'EntrySheetDD+SWOTotal+HO'!HQ24</f>
        <v>1.7</v>
      </c>
      <c r="E29" s="518">
        <f>'EntrySheetDD+SWOTotal+HO'!HR24</f>
        <v>0</v>
      </c>
      <c r="F29" s="518">
        <f>'EntrySheetDD+SWOTotal+HO'!HS24</f>
        <v>1.6900000000000002</v>
      </c>
      <c r="G29" s="568">
        <v>833.33333333333337</v>
      </c>
      <c r="H29" s="568">
        <f>'EntrySheetDD+SWOTotal+HO'!HU24</f>
        <v>0</v>
      </c>
      <c r="I29" s="568">
        <f>'EntrySheetDD+SWOTotal+HO'!HV24</f>
        <v>563</v>
      </c>
      <c r="J29" s="568">
        <f>'EntrySheetDD+SWOTotal+HO'!HW24</f>
        <v>0</v>
      </c>
      <c r="K29" s="568">
        <f>'EntrySheetDD+SWOTotal+HO'!HX24</f>
        <v>563</v>
      </c>
      <c r="L29" s="568">
        <f>'EntrySheetDD+SWOTotal+HO'!HY24</f>
        <v>563</v>
      </c>
      <c r="M29" s="506">
        <f t="shared" si="0"/>
        <v>67.600000000000009</v>
      </c>
      <c r="N29" s="506">
        <f t="shared" si="1"/>
        <v>99.411764705882362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'EntrySheetDD+SWOTotal+HO'!IA24</f>
        <v>0</v>
      </c>
      <c r="E30" s="518">
        <f>'EntrySheetDD+SWOTotal+HO'!IB24</f>
        <v>0</v>
      </c>
      <c r="F30" s="518">
        <f>'EntrySheetDD+SWOTotal+HO'!IC24</f>
        <v>0</v>
      </c>
      <c r="G30" s="568">
        <v>0</v>
      </c>
      <c r="H30" s="568">
        <f>'EntrySheetDD+SWOTotal+HO'!IE24</f>
        <v>0</v>
      </c>
      <c r="I30" s="568">
        <f>'EntrySheetDD+SWOTotal+HO'!IF24</f>
        <v>0</v>
      </c>
      <c r="J30" s="568">
        <f>'EntrySheetDD+SWOTotal+HO'!IG24</f>
        <v>0</v>
      </c>
      <c r="K30" s="568">
        <f>'EntrySheetDD+SWOTotal+HO'!IH24</f>
        <v>0</v>
      </c>
      <c r="L30" s="568">
        <f>'EntrySheetDD+SWOTotal+HO'!II24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3</v>
      </c>
      <c r="D31" s="518">
        <f>'EntrySheetDD+SWOTotal+HO'!IK24</f>
        <v>1.61</v>
      </c>
      <c r="E31" s="518">
        <f>'EntrySheetDD+SWOTotal+HO'!IL24</f>
        <v>0</v>
      </c>
      <c r="F31" s="518">
        <f>'EntrySheetDD+SWOTotal+HO'!IM24</f>
        <v>1.61</v>
      </c>
      <c r="G31" s="568">
        <v>1000</v>
      </c>
      <c r="H31" s="568">
        <f>'EntrySheetDD+SWOTotal+HO'!IO24</f>
        <v>0</v>
      </c>
      <c r="I31" s="568">
        <f>'EntrySheetDD+SWOTotal+HO'!IP24</f>
        <v>538</v>
      </c>
      <c r="J31" s="568">
        <f>'EntrySheetDD+SWOTotal+HO'!IQ24</f>
        <v>0</v>
      </c>
      <c r="K31" s="568">
        <f>'EntrySheetDD+SWOTotal+HO'!IR24</f>
        <v>530</v>
      </c>
      <c r="L31" s="568">
        <f>'EntrySheetDD+SWOTotal+HO'!IS24</f>
        <v>506</v>
      </c>
      <c r="M31" s="506">
        <f t="shared" si="0"/>
        <v>53.666666666666671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2.5</v>
      </c>
      <c r="D32" s="518">
        <f>'EntrySheetDD+SWOTotal+HO'!IU24</f>
        <v>1.1100000000000001</v>
      </c>
      <c r="E32" s="518">
        <f>'EntrySheetDD+SWOTotal+HO'!IV24</f>
        <v>0</v>
      </c>
      <c r="F32" s="518">
        <f>'EntrySheetDD+SWOTotal+HO'!IW24</f>
        <v>1.1100000000000001</v>
      </c>
      <c r="G32" s="568">
        <v>833.33333333333337</v>
      </c>
      <c r="H32" s="568">
        <f>'EntrySheetDD+SWOTotal+HO'!IY24</f>
        <v>0</v>
      </c>
      <c r="I32" s="568">
        <f>'EntrySheetDD+SWOTotal+HO'!IZ24</f>
        <v>371</v>
      </c>
      <c r="J32" s="568">
        <f>'EntrySheetDD+SWOTotal+HO'!JA24</f>
        <v>0</v>
      </c>
      <c r="K32" s="568">
        <f>'EntrySheetDD+SWOTotal+HO'!JB24</f>
        <v>371</v>
      </c>
      <c r="L32" s="568">
        <f>'EntrySheetDD+SWOTotal+HO'!JC24</f>
        <v>371</v>
      </c>
      <c r="M32" s="506">
        <f t="shared" si="0"/>
        <v>44.400000000000006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7</v>
      </c>
      <c r="D33" s="518">
        <f>'EntrySheetDD+SWOTotal+HO'!JE24</f>
        <v>0</v>
      </c>
      <c r="E33" s="518">
        <f>'EntrySheetDD+SWOTotal+HO'!JF24</f>
        <v>0</v>
      </c>
      <c r="F33" s="518">
        <f>'EntrySheetDD+SWOTotal+HO'!JG24</f>
        <v>0</v>
      </c>
      <c r="G33" s="568">
        <v>2333.3333333333335</v>
      </c>
      <c r="H33" s="568">
        <f>'EntrySheetDD+SWOTotal+HO'!JI24</f>
        <v>0</v>
      </c>
      <c r="I33" s="568">
        <f>'EntrySheetDD+SWOTotal+HO'!JJ24</f>
        <v>0</v>
      </c>
      <c r="J33" s="568">
        <f>'EntrySheetDD+SWOTotal+HO'!JK24</f>
        <v>0</v>
      </c>
      <c r="K33" s="568">
        <f>'EntrySheetDD+SWOTotal+HO'!JL24</f>
        <v>0</v>
      </c>
      <c r="L33" s="568">
        <f>'EntrySheetDD+SWOTotal+HO'!JM24</f>
        <v>0</v>
      </c>
      <c r="M33" s="506">
        <f t="shared" si="0"/>
        <v>0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2.5</v>
      </c>
      <c r="D34" s="518">
        <f>'EntrySheetDD+SWOTotal+HO'!JO24</f>
        <v>1.85</v>
      </c>
      <c r="E34" s="518">
        <f>'EntrySheetDD+SWOTotal+HO'!JP24</f>
        <v>0</v>
      </c>
      <c r="F34" s="518">
        <f>'EntrySheetDD+SWOTotal+HO'!JQ24</f>
        <v>1.85</v>
      </c>
      <c r="G34" s="568">
        <v>833.33333333333337</v>
      </c>
      <c r="H34" s="568">
        <f>'EntrySheetDD+SWOTotal+HO'!JS24</f>
        <v>0</v>
      </c>
      <c r="I34" s="568">
        <f>'EntrySheetDD+SWOTotal+HO'!JT24</f>
        <v>617</v>
      </c>
      <c r="J34" s="568">
        <f>'EntrySheetDD+SWOTotal+HO'!JU24</f>
        <v>0</v>
      </c>
      <c r="K34" s="568">
        <f>'EntrySheetDD+SWOTotal+HO'!JV24</f>
        <v>617</v>
      </c>
      <c r="L34" s="568">
        <f>'EntrySheetDD+SWOTotal+HO'!JW24</f>
        <v>617</v>
      </c>
      <c r="M34" s="506">
        <f t="shared" si="0"/>
        <v>74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3</v>
      </c>
      <c r="D35" s="518">
        <f>'EntrySheetDD+SWOTotal+HO'!JY24</f>
        <v>0</v>
      </c>
      <c r="E35" s="518">
        <f>'EntrySheetDD+SWOTotal+HO'!JZ24</f>
        <v>0</v>
      </c>
      <c r="F35" s="518">
        <f>'EntrySheetDD+SWOTotal+HO'!KA24</f>
        <v>0</v>
      </c>
      <c r="G35" s="568">
        <v>1000</v>
      </c>
      <c r="H35" s="568">
        <f>'EntrySheetDD+SWOTotal+HO'!KC24</f>
        <v>0</v>
      </c>
      <c r="I35" s="568">
        <f>'EntrySheetDD+SWOTotal+HO'!KD24</f>
        <v>0</v>
      </c>
      <c r="J35" s="568">
        <f>'EntrySheetDD+SWOTotal+HO'!KE24</f>
        <v>0</v>
      </c>
      <c r="K35" s="568">
        <f>'EntrySheetDD+SWOTotal+HO'!KF24</f>
        <v>0</v>
      </c>
      <c r="L35" s="568">
        <f>'EntrySheetDD+SWOTotal+HO'!KG24</f>
        <v>0</v>
      </c>
      <c r="M35" s="506">
        <f t="shared" si="0"/>
        <v>0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2.5</v>
      </c>
      <c r="D36" s="518">
        <f>'EntrySheetDD+SWOTotal+HO'!KI24</f>
        <v>3.5</v>
      </c>
      <c r="E36" s="518">
        <f>'EntrySheetDD+SWOTotal+HO'!KJ24</f>
        <v>0</v>
      </c>
      <c r="F36" s="518">
        <f>'EntrySheetDD+SWOTotal+HO'!KK24</f>
        <v>0</v>
      </c>
      <c r="G36" s="568">
        <v>833.33333333333337</v>
      </c>
      <c r="H36" s="568">
        <f>'EntrySheetDD+SWOTotal+HO'!KM24</f>
        <v>0</v>
      </c>
      <c r="I36" s="568">
        <f>'EntrySheetDD+SWOTotal+HO'!KN24</f>
        <v>0</v>
      </c>
      <c r="J36" s="568">
        <f>'EntrySheetDD+SWOTotal+HO'!KO24</f>
        <v>0</v>
      </c>
      <c r="K36" s="568">
        <f>'EntrySheetDD+SWOTotal+HO'!KP24</f>
        <v>0</v>
      </c>
      <c r="L36" s="568">
        <f>'EntrySheetDD+SWOTotal+HO'!KQ24</f>
        <v>0</v>
      </c>
      <c r="M36" s="506">
        <f t="shared" si="0"/>
        <v>0</v>
      </c>
      <c r="N36" s="506">
        <f t="shared" si="1"/>
        <v>0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5</v>
      </c>
      <c r="D37" s="518">
        <f>'EntrySheetDD+SWOTotal+HO'!KS24</f>
        <v>1.41</v>
      </c>
      <c r="E37" s="518">
        <f>'EntrySheetDD+SWOTotal+HO'!KT24</f>
        <v>0</v>
      </c>
      <c r="F37" s="518">
        <f>'EntrySheetDD+SWOTotal+HO'!KU24</f>
        <v>1.41</v>
      </c>
      <c r="G37" s="568">
        <v>1666.6666666666667</v>
      </c>
      <c r="H37" s="568">
        <f>'EntrySheetDD+SWOTotal+HO'!KW24</f>
        <v>0</v>
      </c>
      <c r="I37" s="568">
        <f>'EntrySheetDD+SWOTotal+HO'!KX24</f>
        <v>471</v>
      </c>
      <c r="J37" s="568">
        <f>'EntrySheetDD+SWOTotal+HO'!KY24</f>
        <v>0</v>
      </c>
      <c r="K37" s="568">
        <f>'EntrySheetDD+SWOTotal+HO'!KZ24</f>
        <v>471</v>
      </c>
      <c r="L37" s="568">
        <f>'EntrySheetDD+SWOTotal+HO'!LA24</f>
        <v>471</v>
      </c>
      <c r="M37" s="506">
        <f t="shared" si="0"/>
        <v>28.199999999999996</v>
      </c>
      <c r="N37" s="506">
        <f t="shared" si="1"/>
        <v>100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2</v>
      </c>
      <c r="D38" s="518">
        <f>'EntrySheetDD+SWOTotal+HO'!LC24</f>
        <v>0.17</v>
      </c>
      <c r="E38" s="518">
        <f>'EntrySheetDD+SWOTotal+HO'!LD24</f>
        <v>0</v>
      </c>
      <c r="F38" s="518">
        <f>'EntrySheetDD+SWOTotal+HO'!LE24</f>
        <v>0.17</v>
      </c>
      <c r="G38" s="568">
        <v>666.66666666666674</v>
      </c>
      <c r="H38" s="568">
        <f>'EntrySheetDD+SWOTotal+HO'!LG24</f>
        <v>0</v>
      </c>
      <c r="I38" s="568">
        <f>'EntrySheetDD+SWOTotal+HO'!LH24</f>
        <v>58</v>
      </c>
      <c r="J38" s="568">
        <f>'EntrySheetDD+SWOTotal+HO'!LI24</f>
        <v>0</v>
      </c>
      <c r="K38" s="568">
        <f>'EntrySheetDD+SWOTotal+HO'!LJ24</f>
        <v>58</v>
      </c>
      <c r="L38" s="568">
        <f>'EntrySheetDD+SWOTotal+HO'!LK24</f>
        <v>42</v>
      </c>
      <c r="M38" s="506">
        <f t="shared" si="0"/>
        <v>8.5</v>
      </c>
      <c r="N38" s="506">
        <f t="shared" si="1"/>
        <v>100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1.7</v>
      </c>
      <c r="D39" s="518">
        <f>'EntrySheetDD+SWOTotal+HO'!LM24</f>
        <v>0.46</v>
      </c>
      <c r="E39" s="518">
        <f>'EntrySheetDD+SWOTotal+HO'!LN24</f>
        <v>0</v>
      </c>
      <c r="F39" s="518">
        <f>'EntrySheetDD+SWOTotal+HO'!LO24</f>
        <v>0.46</v>
      </c>
      <c r="G39" s="568">
        <v>566.66666666666663</v>
      </c>
      <c r="H39" s="568">
        <f>'EntrySheetDD+SWOTotal+HO'!LQ24</f>
        <v>0</v>
      </c>
      <c r="I39" s="568">
        <f>'EntrySheetDD+SWOTotal+HO'!LR24</f>
        <v>152</v>
      </c>
      <c r="J39" s="568">
        <f>'EntrySheetDD+SWOTotal+HO'!LS24</f>
        <v>0</v>
      </c>
      <c r="K39" s="568">
        <f>'EntrySheetDD+SWOTotal+HO'!LT24</f>
        <v>152</v>
      </c>
      <c r="L39" s="568">
        <f>'EntrySheetDD+SWOTotal+HO'!LU24</f>
        <v>152</v>
      </c>
      <c r="M39" s="509">
        <f t="shared" si="0"/>
        <v>27.058823529411768</v>
      </c>
      <c r="N39" s="509">
        <f t="shared" si="1"/>
        <v>100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428.7</v>
      </c>
      <c r="D40" s="510">
        <f t="shared" ref="D40:L40" si="2">SUM(D7:D39)</f>
        <v>176.87999999999997</v>
      </c>
      <c r="E40" s="510">
        <f>SUM(E7:E39)</f>
        <v>11.88</v>
      </c>
      <c r="F40" s="510">
        <f t="shared" si="2"/>
        <v>169.00000000000003</v>
      </c>
      <c r="G40" s="569">
        <f t="shared" si="2"/>
        <v>142900.00000000003</v>
      </c>
      <c r="H40" s="569">
        <f t="shared" si="2"/>
        <v>5651</v>
      </c>
      <c r="I40" s="569">
        <f t="shared" si="2"/>
        <v>57077</v>
      </c>
      <c r="J40" s="569">
        <f t="shared" si="2"/>
        <v>0</v>
      </c>
      <c r="K40" s="569">
        <f t="shared" si="2"/>
        <v>57069</v>
      </c>
      <c r="L40" s="569">
        <f t="shared" si="2"/>
        <v>56363</v>
      </c>
      <c r="M40" s="511">
        <f t="shared" si="0"/>
        <v>39.421506881268961</v>
      </c>
      <c r="N40" s="512">
        <f t="shared" si="1"/>
        <v>95.545002261420208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'EntrySheetDD+SWOTotal+HO'!MQ24</f>
        <v>0</v>
      </c>
      <c r="E41" s="528">
        <f>'EntrySheetDD+SWOTotal+HO'!MR24</f>
        <v>0</v>
      </c>
      <c r="F41" s="528">
        <f>'EntrySheetDD+SWOTotal+HO'!MS24</f>
        <v>0</v>
      </c>
      <c r="G41" s="570">
        <f>'EntrySheetDD+SWOTotal+HO'!MT24</f>
        <v>0</v>
      </c>
      <c r="H41" s="570">
        <f>'EntrySheetDD+SWOTotal+HO'!MU24</f>
        <v>0</v>
      </c>
      <c r="I41" s="570">
        <f>'EntrySheetDD+SWOTotal+HO'!MV24</f>
        <v>0</v>
      </c>
      <c r="J41" s="570">
        <f>'EntrySheetDD+SWOTotal+HO'!MW24</f>
        <v>0</v>
      </c>
      <c r="K41" s="570">
        <f>'EntrySheetDD+SWOTotal+HO'!MX24</f>
        <v>0</v>
      </c>
      <c r="L41" s="570">
        <f>'EntrySheetDD+SWOTotal+HO'!MY24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428.7</v>
      </c>
      <c r="D43" s="516">
        <f t="shared" si="3"/>
        <v>176.87999999999997</v>
      </c>
      <c r="E43" s="516">
        <f t="shared" si="3"/>
        <v>11.88</v>
      </c>
      <c r="F43" s="516">
        <f t="shared" si="3"/>
        <v>169.00000000000003</v>
      </c>
      <c r="G43" s="572">
        <f t="shared" si="3"/>
        <v>142900.00000000003</v>
      </c>
      <c r="H43" s="572">
        <f t="shared" si="3"/>
        <v>5651</v>
      </c>
      <c r="I43" s="572">
        <f t="shared" si="3"/>
        <v>57077</v>
      </c>
      <c r="J43" s="572">
        <f t="shared" si="3"/>
        <v>0</v>
      </c>
      <c r="K43" s="572">
        <f t="shared" si="3"/>
        <v>57069</v>
      </c>
      <c r="L43" s="572">
        <f t="shared" si="3"/>
        <v>56363</v>
      </c>
      <c r="M43" s="511">
        <f t="shared" si="0"/>
        <v>39.421506881268961</v>
      </c>
      <c r="N43" s="512">
        <f t="shared" si="1"/>
        <v>95.545002261420208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7" activePane="bottomRight" state="frozen"/>
      <selection activeCell="A2" sqref="A2:N2"/>
      <selection pane="topRight" activeCell="A2" sqref="A2:N2"/>
      <selection pane="bottomLeft" activeCell="A2" sqref="A2:N2"/>
      <selection pane="bottomRight" activeCell="C3" sqref="C3:L3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54.75" customHeight="1" thickBot="1" x14ac:dyDescent="0.3">
      <c r="A3" s="2003" t="s">
        <v>386</v>
      </c>
      <c r="B3" s="2004"/>
      <c r="C3" s="2024" t="s">
        <v>482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190</v>
      </c>
      <c r="D7" s="518">
        <f>'EntrySheetDD+SWOTotal+HO'!E25</f>
        <v>154</v>
      </c>
      <c r="E7" s="518">
        <f>'EntrySheetDD+SWOTotal+HO'!F25</f>
        <v>36.61</v>
      </c>
      <c r="F7" s="518">
        <f>'EntrySheetDD+SWOTotal+HO'!G25</f>
        <v>154</v>
      </c>
      <c r="G7" s="568">
        <v>25333.333333333336</v>
      </c>
      <c r="H7" s="568">
        <f>'EntrySheetDD+SWOTotal+HO'!I25</f>
        <v>4884</v>
      </c>
      <c r="I7" s="568">
        <f>'EntrySheetDD+SWOTotal+HO'!J25</f>
        <v>20536</v>
      </c>
      <c r="J7" s="568">
        <f>'EntrySheetDD+SWOTotal+HO'!K25</f>
        <v>0</v>
      </c>
      <c r="K7" s="568">
        <f>'EntrySheetDD+SWOTotal+HO'!L25</f>
        <v>20536</v>
      </c>
      <c r="L7" s="568">
        <f>'EntrySheetDD+SWOTotal+HO'!M25</f>
        <v>20536</v>
      </c>
      <c r="M7" s="514">
        <f>F7/C7*100</f>
        <v>81.05263157894737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12</v>
      </c>
      <c r="D8" s="518">
        <f>'EntrySheetDD+SWOTotal+HO'!O25</f>
        <v>6.63</v>
      </c>
      <c r="E8" s="518">
        <f>'EntrySheetDD+SWOTotal+HO'!P25</f>
        <v>1.63</v>
      </c>
      <c r="F8" s="518">
        <f>'EntrySheetDD+SWOTotal+HO'!Q25</f>
        <v>6.63</v>
      </c>
      <c r="G8" s="568">
        <v>1600</v>
      </c>
      <c r="H8" s="568">
        <f>'EntrySheetDD+SWOTotal+HO'!S25</f>
        <v>218</v>
      </c>
      <c r="I8" s="568">
        <f>'EntrySheetDD+SWOTotal+HO'!T25</f>
        <v>862</v>
      </c>
      <c r="J8" s="568">
        <f>'EntrySheetDD+SWOTotal+HO'!U25</f>
        <v>0</v>
      </c>
      <c r="K8" s="568">
        <f>'EntrySheetDD+SWOTotal+HO'!V25</f>
        <v>862</v>
      </c>
      <c r="L8" s="568">
        <f>'EntrySheetDD+SWOTotal+HO'!W25</f>
        <v>862</v>
      </c>
      <c r="M8" s="506">
        <f t="shared" ref="M8:M43" si="0">F8/C8*100</f>
        <v>55.25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4.5</v>
      </c>
      <c r="D9" s="518">
        <f>'EntrySheetDD+SWOTotal+HO'!Y25</f>
        <v>3.45</v>
      </c>
      <c r="E9" s="518">
        <f>'EntrySheetDD+SWOTotal+HO'!Z25</f>
        <v>0.45</v>
      </c>
      <c r="F9" s="518">
        <f>'EntrySheetDD+SWOTotal+HO'!AA25</f>
        <v>3.45</v>
      </c>
      <c r="G9" s="568">
        <v>600</v>
      </c>
      <c r="H9" s="568">
        <f>'EntrySheetDD+SWOTotal+HO'!AC25</f>
        <v>60</v>
      </c>
      <c r="I9" s="568">
        <f>'EntrySheetDD+SWOTotal+HO'!AD25</f>
        <v>460</v>
      </c>
      <c r="J9" s="568">
        <f>'EntrySheetDD+SWOTotal+HO'!AE25</f>
        <v>0</v>
      </c>
      <c r="K9" s="568">
        <f>'EntrySheetDD+SWOTotal+HO'!AF25</f>
        <v>460</v>
      </c>
      <c r="L9" s="568">
        <f>'EntrySheetDD+SWOTotal+HO'!AG25</f>
        <v>460</v>
      </c>
      <c r="M9" s="506">
        <f t="shared" si="0"/>
        <v>76.666666666666671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4</v>
      </c>
      <c r="D10" s="518">
        <f>'EntrySheetDD+SWOTotal+HO'!AI25</f>
        <v>3.33</v>
      </c>
      <c r="E10" s="518">
        <f>'EntrySheetDD+SWOTotal+HO'!AJ25</f>
        <v>0</v>
      </c>
      <c r="F10" s="518">
        <f>'EntrySheetDD+SWOTotal+HO'!AK25</f>
        <v>3.33</v>
      </c>
      <c r="G10" s="568">
        <v>533.33333333333337</v>
      </c>
      <c r="H10" s="568">
        <f>'EntrySheetDD+SWOTotal+HO'!AM25</f>
        <v>12</v>
      </c>
      <c r="I10" s="568">
        <f>'EntrySheetDD+SWOTotal+HO'!AN25</f>
        <v>445</v>
      </c>
      <c r="J10" s="568">
        <f>'EntrySheetDD+SWOTotal+HO'!AO25</f>
        <v>0</v>
      </c>
      <c r="K10" s="568">
        <f>'EntrySheetDD+SWOTotal+HO'!AP25</f>
        <v>445</v>
      </c>
      <c r="L10" s="568">
        <f>'EntrySheetDD+SWOTotal+HO'!AQ25</f>
        <v>445</v>
      </c>
      <c r="M10" s="506">
        <f t="shared" si="0"/>
        <v>83.25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4.5</v>
      </c>
      <c r="D11" s="518">
        <f>'EntrySheetDD+SWOTotal+HO'!AS25</f>
        <v>2</v>
      </c>
      <c r="E11" s="518">
        <f>'EntrySheetDD+SWOTotal+HO'!AT25</f>
        <v>0.65</v>
      </c>
      <c r="F11" s="518">
        <f>'EntrySheetDD+SWOTotal+HO'!AU25</f>
        <v>2</v>
      </c>
      <c r="G11" s="568">
        <v>600</v>
      </c>
      <c r="H11" s="568">
        <f>'EntrySheetDD+SWOTotal+HO'!AW25</f>
        <v>91</v>
      </c>
      <c r="I11" s="568">
        <f>'EntrySheetDD+SWOTotal+HO'!AX25</f>
        <v>268</v>
      </c>
      <c r="J11" s="568">
        <f>'EntrySheetDD+SWOTotal+HO'!AY25</f>
        <v>0</v>
      </c>
      <c r="K11" s="568">
        <f>'EntrySheetDD+SWOTotal+HO'!AZ25</f>
        <v>268</v>
      </c>
      <c r="L11" s="568">
        <f>'EntrySheetDD+SWOTotal+HO'!BA25</f>
        <v>268</v>
      </c>
      <c r="M11" s="506">
        <f t="shared" si="0"/>
        <v>44.444444444444443</v>
      </c>
      <c r="N11" s="506">
        <f t="shared" si="1"/>
        <v>100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2</v>
      </c>
      <c r="D12" s="518">
        <f>'EntrySheetDD+SWOTotal+HO'!BC25</f>
        <v>1.1399999999999999</v>
      </c>
      <c r="E12" s="518">
        <f>'EntrySheetDD+SWOTotal+HO'!BD25</f>
        <v>0.01</v>
      </c>
      <c r="F12" s="518">
        <f>'EntrySheetDD+SWOTotal+HO'!BE25</f>
        <v>1.1399999999999999</v>
      </c>
      <c r="G12" s="568">
        <v>266.66666666666669</v>
      </c>
      <c r="H12" s="568">
        <f>'EntrySheetDD+SWOTotal+HO'!BG25</f>
        <v>1</v>
      </c>
      <c r="I12" s="568">
        <f>'EntrySheetDD+SWOTotal+HO'!BH25</f>
        <v>151</v>
      </c>
      <c r="J12" s="568">
        <f>'EntrySheetDD+SWOTotal+HO'!BI25</f>
        <v>0</v>
      </c>
      <c r="K12" s="568">
        <f>'EntrySheetDD+SWOTotal+HO'!BJ25</f>
        <v>151</v>
      </c>
      <c r="L12" s="568">
        <f>'EntrySheetDD+SWOTotal+HO'!BK25</f>
        <v>140</v>
      </c>
      <c r="M12" s="506">
        <f t="shared" si="0"/>
        <v>56.999999999999993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3.5</v>
      </c>
      <c r="D13" s="518">
        <f>'EntrySheetDD+SWOTotal+HO'!BM25</f>
        <v>2.27</v>
      </c>
      <c r="E13" s="518">
        <f>'EntrySheetDD+SWOTotal+HO'!BN25</f>
        <v>0.11</v>
      </c>
      <c r="F13" s="518">
        <f>'EntrySheetDD+SWOTotal+HO'!BO25</f>
        <v>2.27</v>
      </c>
      <c r="G13" s="568">
        <v>466.66666666666669</v>
      </c>
      <c r="H13" s="568">
        <f>'EntrySheetDD+SWOTotal+HO'!BQ25</f>
        <v>14</v>
      </c>
      <c r="I13" s="568">
        <f>'EntrySheetDD+SWOTotal+HO'!BR25</f>
        <v>301</v>
      </c>
      <c r="J13" s="568">
        <f>'EntrySheetDD+SWOTotal+HO'!BS25</f>
        <v>0</v>
      </c>
      <c r="K13" s="568">
        <f>'EntrySheetDD+SWOTotal+HO'!BT25</f>
        <v>301</v>
      </c>
      <c r="L13" s="568">
        <f>'EntrySheetDD+SWOTotal+HO'!BU25</f>
        <v>301</v>
      </c>
      <c r="M13" s="506">
        <f t="shared" si="0"/>
        <v>64.857142857142861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3.5</v>
      </c>
      <c r="D14" s="518">
        <f>'EntrySheetDD+SWOTotal+HO'!BW25</f>
        <v>4</v>
      </c>
      <c r="E14" s="518">
        <f>'EntrySheetDD+SWOTotal+HO'!BX25</f>
        <v>0.19</v>
      </c>
      <c r="F14" s="518">
        <f>'EntrySheetDD+SWOTotal+HO'!BY25</f>
        <v>2.95</v>
      </c>
      <c r="G14" s="568">
        <v>466.66666666666669</v>
      </c>
      <c r="H14" s="568">
        <f>'EntrySheetDD+SWOTotal+HO'!CA25</f>
        <v>25</v>
      </c>
      <c r="I14" s="568">
        <f>'EntrySheetDD+SWOTotal+HO'!CB25</f>
        <v>394</v>
      </c>
      <c r="J14" s="568">
        <f>'EntrySheetDD+SWOTotal+HO'!CC25</f>
        <v>0</v>
      </c>
      <c r="K14" s="568">
        <f>'EntrySheetDD+SWOTotal+HO'!CD25</f>
        <v>394</v>
      </c>
      <c r="L14" s="568">
        <f>'EntrySheetDD+SWOTotal+HO'!CE25</f>
        <v>394</v>
      </c>
      <c r="M14" s="506">
        <f t="shared" si="0"/>
        <v>84.285714285714292</v>
      </c>
      <c r="N14" s="506">
        <f t="shared" si="1"/>
        <v>73.75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3.5</v>
      </c>
      <c r="D15" s="518">
        <f>'EntrySheetDD+SWOTotal+HO'!CG25</f>
        <v>10</v>
      </c>
      <c r="E15" s="518">
        <f>'EntrySheetDD+SWOTotal+HO'!CH25</f>
        <v>0.37</v>
      </c>
      <c r="F15" s="518">
        <f>'EntrySheetDD+SWOTotal+HO'!CI25</f>
        <v>4.2300000000000004</v>
      </c>
      <c r="G15" s="568">
        <v>466.66666666666669</v>
      </c>
      <c r="H15" s="568">
        <f>'EntrySheetDD+SWOTotal+HO'!CK25</f>
        <v>49</v>
      </c>
      <c r="I15" s="568">
        <f>'EntrySheetDD+SWOTotal+HO'!CL25</f>
        <v>538</v>
      </c>
      <c r="J15" s="568">
        <f>'EntrySheetDD+SWOTotal+HO'!CM25</f>
        <v>0</v>
      </c>
      <c r="K15" s="568">
        <f>'EntrySheetDD+SWOTotal+HO'!CN25</f>
        <v>538</v>
      </c>
      <c r="L15" s="568">
        <f>'EntrySheetDD+SWOTotal+HO'!CO25</f>
        <v>511</v>
      </c>
      <c r="M15" s="506">
        <f t="shared" si="0"/>
        <v>120.85714285714286</v>
      </c>
      <c r="N15" s="506">
        <f t="shared" si="1"/>
        <v>42.300000000000004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2.2000000000000002</v>
      </c>
      <c r="D16" s="518">
        <f>'EntrySheetDD+SWOTotal+HO'!CQ25</f>
        <v>2.0099999999999998</v>
      </c>
      <c r="E16" s="518">
        <f>'EntrySheetDD+SWOTotal+HO'!CR25</f>
        <v>7.0000000000000007E-2</v>
      </c>
      <c r="F16" s="518">
        <f>'EntrySheetDD+SWOTotal+HO'!CS25</f>
        <v>2</v>
      </c>
      <c r="G16" s="568">
        <v>293.33333333333331</v>
      </c>
      <c r="H16" s="568">
        <f>'EntrySheetDD+SWOTotal+HO'!CU25</f>
        <v>9</v>
      </c>
      <c r="I16" s="568">
        <f>'EntrySheetDD+SWOTotal+HO'!CV25</f>
        <v>267</v>
      </c>
      <c r="J16" s="568">
        <f>'EntrySheetDD+SWOTotal+HO'!CW25</f>
        <v>0</v>
      </c>
      <c r="K16" s="568">
        <f>'EntrySheetDD+SWOTotal+HO'!CX25</f>
        <v>267</v>
      </c>
      <c r="L16" s="568">
        <f>'EntrySheetDD+SWOTotal+HO'!CY25</f>
        <v>267</v>
      </c>
      <c r="M16" s="506">
        <f t="shared" si="0"/>
        <v>90.909090909090907</v>
      </c>
      <c r="N16" s="506">
        <f t="shared" si="1"/>
        <v>99.502487562189074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3</v>
      </c>
      <c r="D17" s="518">
        <f>'EntrySheetDD+SWOTotal+HO'!DA25</f>
        <v>3</v>
      </c>
      <c r="E17" s="518">
        <f>'EntrySheetDD+SWOTotal+HO'!DB25</f>
        <v>0.39</v>
      </c>
      <c r="F17" s="518">
        <f>'EntrySheetDD+SWOTotal+HO'!DC25</f>
        <v>0.39</v>
      </c>
      <c r="G17" s="568">
        <v>400</v>
      </c>
      <c r="H17" s="568">
        <f>'EntrySheetDD+SWOTotal+HO'!DE25</f>
        <v>11</v>
      </c>
      <c r="I17" s="568">
        <f>'EntrySheetDD+SWOTotal+HO'!DF25</f>
        <v>53</v>
      </c>
      <c r="J17" s="568">
        <f>'EntrySheetDD+SWOTotal+HO'!DG25</f>
        <v>0</v>
      </c>
      <c r="K17" s="568">
        <f>'EntrySheetDD+SWOTotal+HO'!DH25</f>
        <v>53</v>
      </c>
      <c r="L17" s="568">
        <f>'EntrySheetDD+SWOTotal+HO'!DI25</f>
        <v>53</v>
      </c>
      <c r="M17" s="506">
        <f t="shared" si="0"/>
        <v>13</v>
      </c>
      <c r="N17" s="506">
        <f t="shared" si="1"/>
        <v>13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1</v>
      </c>
      <c r="D18" s="518">
        <f>'EntrySheetDD+SWOTotal+HO'!DK25</f>
        <v>0.16</v>
      </c>
      <c r="E18" s="518">
        <f>'EntrySheetDD+SWOTotal+HO'!DL25</f>
        <v>0</v>
      </c>
      <c r="F18" s="518">
        <f>'EntrySheetDD+SWOTotal+HO'!DM25</f>
        <v>0.16</v>
      </c>
      <c r="G18" s="568">
        <v>133.33333333333334</v>
      </c>
      <c r="H18" s="568">
        <f>'EntrySheetDD+SWOTotal+HO'!DO25</f>
        <v>0</v>
      </c>
      <c r="I18" s="568">
        <f>'EntrySheetDD+SWOTotal+HO'!DP25</f>
        <v>20</v>
      </c>
      <c r="J18" s="568">
        <f>'EntrySheetDD+SWOTotal+HO'!DQ25</f>
        <v>0</v>
      </c>
      <c r="K18" s="568">
        <f>'EntrySheetDD+SWOTotal+HO'!DR25</f>
        <v>20</v>
      </c>
      <c r="L18" s="568">
        <f>'EntrySheetDD+SWOTotal+HO'!DS25</f>
        <v>20</v>
      </c>
      <c r="M18" s="506">
        <f t="shared" si="0"/>
        <v>16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1.5</v>
      </c>
      <c r="D19" s="518">
        <f>'EntrySheetDD+SWOTotal+HO'!DU25</f>
        <v>1.04</v>
      </c>
      <c r="E19" s="518">
        <f>'EntrySheetDD+SWOTotal+HO'!DV25</f>
        <v>0.08</v>
      </c>
      <c r="F19" s="518">
        <f>'EntrySheetDD+SWOTotal+HO'!DW25</f>
        <v>1.03</v>
      </c>
      <c r="G19" s="568">
        <v>200</v>
      </c>
      <c r="H19" s="568">
        <f>'EntrySheetDD+SWOTotal+HO'!DY25</f>
        <v>8</v>
      </c>
      <c r="I19" s="568">
        <f>'EntrySheetDD+SWOTotal+HO'!DZ25</f>
        <v>136</v>
      </c>
      <c r="J19" s="568">
        <f>'EntrySheetDD+SWOTotal+HO'!EA25</f>
        <v>0</v>
      </c>
      <c r="K19" s="568">
        <f>'EntrySheetDD+SWOTotal+HO'!EB25</f>
        <v>136</v>
      </c>
      <c r="L19" s="568">
        <f>'EntrySheetDD+SWOTotal+HO'!EC25</f>
        <v>136</v>
      </c>
      <c r="M19" s="506">
        <f t="shared" si="0"/>
        <v>68.666666666666671</v>
      </c>
      <c r="N19" s="506">
        <f t="shared" si="1"/>
        <v>99.038461538461547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2</v>
      </c>
      <c r="D20" s="518">
        <f>'EntrySheetDD+SWOTotal+HO'!EE25</f>
        <v>1.0900000000000001</v>
      </c>
      <c r="E20" s="518">
        <f>'EntrySheetDD+SWOTotal+HO'!EF25</f>
        <v>0</v>
      </c>
      <c r="F20" s="518">
        <f>'EntrySheetDD+SWOTotal+HO'!EG25</f>
        <v>1.0900000000000001</v>
      </c>
      <c r="G20" s="568">
        <v>266.66666666666669</v>
      </c>
      <c r="H20" s="568">
        <f>'EntrySheetDD+SWOTotal+HO'!EI25</f>
        <v>8</v>
      </c>
      <c r="I20" s="568">
        <f>'EntrySheetDD+SWOTotal+HO'!EJ25</f>
        <v>135</v>
      </c>
      <c r="J20" s="568">
        <f>'EntrySheetDD+SWOTotal+HO'!EK25</f>
        <v>0</v>
      </c>
      <c r="K20" s="568">
        <f>'EntrySheetDD+SWOTotal+HO'!EL25</f>
        <v>135</v>
      </c>
      <c r="L20" s="568">
        <f>'EntrySheetDD+SWOTotal+HO'!EM25</f>
        <v>135</v>
      </c>
      <c r="M20" s="506">
        <f t="shared" si="0"/>
        <v>54.500000000000007</v>
      </c>
      <c r="N20" s="506">
        <f t="shared" si="1"/>
        <v>100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1</v>
      </c>
      <c r="D21" s="518">
        <f>'EntrySheetDD+SWOTotal+HO'!EO25</f>
        <v>0.43</v>
      </c>
      <c r="E21" s="518">
        <f>'EntrySheetDD+SWOTotal+HO'!EP25</f>
        <v>0.28999999999999998</v>
      </c>
      <c r="F21" s="518">
        <f>'EntrySheetDD+SWOTotal+HO'!EQ25</f>
        <v>0.43</v>
      </c>
      <c r="G21" s="568">
        <v>133.33333333333334</v>
      </c>
      <c r="H21" s="568">
        <f>'EntrySheetDD+SWOTotal+HO'!ES25</f>
        <v>0</v>
      </c>
      <c r="I21" s="568">
        <f>'EntrySheetDD+SWOTotal+HO'!ET25</f>
        <v>19</v>
      </c>
      <c r="J21" s="568">
        <f>'EntrySheetDD+SWOTotal+HO'!EU25</f>
        <v>0</v>
      </c>
      <c r="K21" s="568">
        <f>'EntrySheetDD+SWOTotal+HO'!EV25</f>
        <v>19</v>
      </c>
      <c r="L21" s="568">
        <f>'EntrySheetDD+SWOTotal+HO'!EW25</f>
        <v>19</v>
      </c>
      <c r="M21" s="506">
        <f t="shared" si="0"/>
        <v>43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8</v>
      </c>
      <c r="D22" s="518">
        <f>'EntrySheetDD+SWOTotal+HO'!EY25</f>
        <v>5.4</v>
      </c>
      <c r="E22" s="518">
        <f>'EntrySheetDD+SWOTotal+HO'!EZ25</f>
        <v>1.41</v>
      </c>
      <c r="F22" s="518">
        <f>'EntrySheetDD+SWOTotal+HO'!FA25</f>
        <v>5.4</v>
      </c>
      <c r="G22" s="568">
        <v>1066.6666666666667</v>
      </c>
      <c r="H22" s="568">
        <f>'EntrySheetDD+SWOTotal+HO'!FC25</f>
        <v>175</v>
      </c>
      <c r="I22" s="568">
        <f>'EntrySheetDD+SWOTotal+HO'!FD25</f>
        <v>819</v>
      </c>
      <c r="J22" s="568">
        <f>'EntrySheetDD+SWOTotal+HO'!FE25</f>
        <v>0</v>
      </c>
      <c r="K22" s="568">
        <f>'EntrySheetDD+SWOTotal+HO'!FF25</f>
        <v>780</v>
      </c>
      <c r="L22" s="568">
        <f>'EntrySheetDD+SWOTotal+HO'!FG25</f>
        <v>611</v>
      </c>
      <c r="M22" s="506">
        <f t="shared" si="0"/>
        <v>67.5</v>
      </c>
      <c r="N22" s="506">
        <f t="shared" si="1"/>
        <v>100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22</v>
      </c>
      <c r="D23" s="518">
        <f>'EntrySheetDD+SWOTotal+HO'!FI25</f>
        <v>18.02</v>
      </c>
      <c r="E23" s="518">
        <f>'EntrySheetDD+SWOTotal+HO'!FJ25</f>
        <v>2.02</v>
      </c>
      <c r="F23" s="518">
        <f>'EntrySheetDD+SWOTotal+HO'!FK25</f>
        <v>18.02</v>
      </c>
      <c r="G23" s="568">
        <v>2933.3333333333335</v>
      </c>
      <c r="H23" s="568">
        <f>'EntrySheetDD+SWOTotal+HO'!FM25</f>
        <v>269</v>
      </c>
      <c r="I23" s="568">
        <f>'EntrySheetDD+SWOTotal+HO'!FN25</f>
        <v>2402</v>
      </c>
      <c r="J23" s="568">
        <f>'EntrySheetDD+SWOTotal+HO'!FO25</f>
        <v>0</v>
      </c>
      <c r="K23" s="568">
        <f>'EntrySheetDD+SWOTotal+HO'!FP25</f>
        <v>2402</v>
      </c>
      <c r="L23" s="568">
        <f>'EntrySheetDD+SWOTotal+HO'!FQ25</f>
        <v>2402</v>
      </c>
      <c r="M23" s="506">
        <f t="shared" si="0"/>
        <v>81.909090909090907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0.25</v>
      </c>
      <c r="D24" s="518">
        <f>'EntrySheetDD+SWOTotal+HO'!FS25</f>
        <v>0.13</v>
      </c>
      <c r="E24" s="518">
        <f>'EntrySheetDD+SWOTotal+HO'!FT25</f>
        <v>0</v>
      </c>
      <c r="F24" s="518">
        <f>'EntrySheetDD+SWOTotal+HO'!FU25</f>
        <v>0.13</v>
      </c>
      <c r="G24" s="568">
        <v>33.333333333333336</v>
      </c>
      <c r="H24" s="568">
        <f>'EntrySheetDD+SWOTotal+HO'!FW25</f>
        <v>0</v>
      </c>
      <c r="I24" s="568">
        <f>'EntrySheetDD+SWOTotal+HO'!FX25</f>
        <v>17</v>
      </c>
      <c r="J24" s="568">
        <f>'EntrySheetDD+SWOTotal+HO'!FY25</f>
        <v>0</v>
      </c>
      <c r="K24" s="568">
        <f>'EntrySheetDD+SWOTotal+HO'!FZ25</f>
        <v>14</v>
      </c>
      <c r="L24" s="568">
        <f>'EntrySheetDD+SWOTotal+HO'!GA25</f>
        <v>14</v>
      </c>
      <c r="M24" s="506">
        <f t="shared" si="0"/>
        <v>52</v>
      </c>
      <c r="N24" s="506">
        <f t="shared" si="1"/>
        <v>100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27</v>
      </c>
      <c r="D25" s="518">
        <f>'EntrySheetDD+SWOTotal+HO'!GC25</f>
        <v>32.96</v>
      </c>
      <c r="E25" s="518">
        <f>'EntrySheetDD+SWOTotal+HO'!GD25</f>
        <v>19</v>
      </c>
      <c r="F25" s="518">
        <f>'EntrySheetDD+SWOTotal+HO'!GE25</f>
        <v>32.96</v>
      </c>
      <c r="G25" s="568">
        <v>3599.9999999999995</v>
      </c>
      <c r="H25" s="568">
        <f>'EntrySheetDD+SWOTotal+HO'!GG25</f>
        <v>2837</v>
      </c>
      <c r="I25" s="568">
        <f>'EntrySheetDD+SWOTotal+HO'!GH25</f>
        <v>4394</v>
      </c>
      <c r="J25" s="568">
        <f>'EntrySheetDD+SWOTotal+HO'!GI25</f>
        <v>0</v>
      </c>
      <c r="K25" s="568">
        <f>'EntrySheetDD+SWOTotal+HO'!GJ25</f>
        <v>4394</v>
      </c>
      <c r="L25" s="568">
        <f>'EntrySheetDD+SWOTotal+HO'!GK25</f>
        <v>3954</v>
      </c>
      <c r="M25" s="506">
        <f t="shared" si="0"/>
        <v>122.07407407407406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4</v>
      </c>
      <c r="D26" s="518">
        <f>'EntrySheetDD+SWOTotal+HO'!GM25</f>
        <v>2.68</v>
      </c>
      <c r="E26" s="518">
        <f>'EntrySheetDD+SWOTotal+HO'!GN25</f>
        <v>0</v>
      </c>
      <c r="F26" s="518">
        <f>'EntrySheetDD+SWOTotal+HO'!GO25</f>
        <v>2.68</v>
      </c>
      <c r="G26" s="568">
        <v>533.33333333333337</v>
      </c>
      <c r="H26" s="568">
        <f>'EntrySheetDD+SWOTotal+HO'!GQ25</f>
        <v>1</v>
      </c>
      <c r="I26" s="568">
        <f>'EntrySheetDD+SWOTotal+HO'!GR25</f>
        <v>356</v>
      </c>
      <c r="J26" s="568">
        <f>'EntrySheetDD+SWOTotal+HO'!GS25</f>
        <v>0</v>
      </c>
      <c r="K26" s="568">
        <f>'EntrySheetDD+SWOTotal+HO'!GT25</f>
        <v>356</v>
      </c>
      <c r="L26" s="568">
        <f>'EntrySheetDD+SWOTotal+HO'!GU25</f>
        <v>345</v>
      </c>
      <c r="M26" s="506">
        <f t="shared" si="0"/>
        <v>67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0.1</v>
      </c>
      <c r="D27" s="518">
        <f>'EntrySheetDD+SWOTotal+HO'!GW25</f>
        <v>0.12</v>
      </c>
      <c r="E27" s="518">
        <f>'EntrySheetDD+SWOTotal+HO'!GX25</f>
        <v>0</v>
      </c>
      <c r="F27" s="518">
        <f>'EntrySheetDD+SWOTotal+HO'!GY25</f>
        <v>0.12</v>
      </c>
      <c r="G27" s="568">
        <v>13.333333333333334</v>
      </c>
      <c r="H27" s="568">
        <f>'EntrySheetDD+SWOTotal+HO'!HA25</f>
        <v>0</v>
      </c>
      <c r="I27" s="568">
        <f>'EntrySheetDD+SWOTotal+HO'!HB25</f>
        <v>19</v>
      </c>
      <c r="J27" s="568">
        <f>'EntrySheetDD+SWOTotal+HO'!HC25</f>
        <v>0</v>
      </c>
      <c r="K27" s="568">
        <f>'EntrySheetDD+SWOTotal+HO'!HD25</f>
        <v>19</v>
      </c>
      <c r="L27" s="568">
        <f>'EntrySheetDD+SWOTotal+HO'!HE25</f>
        <v>19</v>
      </c>
      <c r="M27" s="506">
        <f t="shared" si="0"/>
        <v>120</v>
      </c>
      <c r="N27" s="506">
        <f t="shared" si="1"/>
        <v>100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5</v>
      </c>
      <c r="D28" s="518">
        <f>'EntrySheetDD+SWOTotal+HO'!HG25</f>
        <v>3.48</v>
      </c>
      <c r="E28" s="518">
        <f>'EntrySheetDD+SWOTotal+HO'!HH25</f>
        <v>0</v>
      </c>
      <c r="F28" s="518">
        <f>'EntrySheetDD+SWOTotal+HO'!HI25</f>
        <v>3.48</v>
      </c>
      <c r="G28" s="568">
        <v>666.66666666666674</v>
      </c>
      <c r="H28" s="568">
        <f>'EntrySheetDD+SWOTotal+HO'!HK25</f>
        <v>0</v>
      </c>
      <c r="I28" s="568">
        <f>'EntrySheetDD+SWOTotal+HO'!HL25</f>
        <v>463</v>
      </c>
      <c r="J28" s="568">
        <f>'EntrySheetDD+SWOTotal+HO'!HM25</f>
        <v>0</v>
      </c>
      <c r="K28" s="568">
        <f>'EntrySheetDD+SWOTotal+HO'!HN25</f>
        <v>463</v>
      </c>
      <c r="L28" s="568">
        <f>'EntrySheetDD+SWOTotal+HO'!HO25</f>
        <v>463</v>
      </c>
      <c r="M28" s="506">
        <f t="shared" si="0"/>
        <v>69.599999999999994</v>
      </c>
      <c r="N28" s="506">
        <f t="shared" si="1"/>
        <v>100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3</v>
      </c>
      <c r="D29" s="518">
        <f>'EntrySheetDD+SWOTotal+HO'!HQ25</f>
        <v>2.04</v>
      </c>
      <c r="E29" s="518">
        <f>'EntrySheetDD+SWOTotal+HO'!HR25</f>
        <v>0.24</v>
      </c>
      <c r="F29" s="518">
        <f>'EntrySheetDD+SWOTotal+HO'!HS25</f>
        <v>2.04</v>
      </c>
      <c r="G29" s="568">
        <v>400</v>
      </c>
      <c r="H29" s="568">
        <f>'EntrySheetDD+SWOTotal+HO'!HU25</f>
        <v>32</v>
      </c>
      <c r="I29" s="568">
        <f>'EntrySheetDD+SWOTotal+HO'!HV25</f>
        <v>271</v>
      </c>
      <c r="J29" s="568">
        <f>'EntrySheetDD+SWOTotal+HO'!HW25</f>
        <v>0</v>
      </c>
      <c r="K29" s="568">
        <f>'EntrySheetDD+SWOTotal+HO'!HX25</f>
        <v>271</v>
      </c>
      <c r="L29" s="568">
        <f>'EntrySheetDD+SWOTotal+HO'!HY25</f>
        <v>271</v>
      </c>
      <c r="M29" s="506">
        <f t="shared" si="0"/>
        <v>68</v>
      </c>
      <c r="N29" s="506">
        <f t="shared" si="1"/>
        <v>100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'EntrySheetDD+SWOTotal+HO'!IA25</f>
        <v>0</v>
      </c>
      <c r="E30" s="518">
        <f>'EntrySheetDD+SWOTotal+HO'!IB25</f>
        <v>0</v>
      </c>
      <c r="F30" s="518">
        <f>'EntrySheetDD+SWOTotal+HO'!IC25</f>
        <v>0</v>
      </c>
      <c r="G30" s="568">
        <v>0</v>
      </c>
      <c r="H30" s="568">
        <f>'EntrySheetDD+SWOTotal+HO'!IE25</f>
        <v>0</v>
      </c>
      <c r="I30" s="568">
        <f>'EntrySheetDD+SWOTotal+HO'!IF25</f>
        <v>0</v>
      </c>
      <c r="J30" s="568">
        <f>'EntrySheetDD+SWOTotal+HO'!IG25</f>
        <v>0</v>
      </c>
      <c r="K30" s="568">
        <f>'EntrySheetDD+SWOTotal+HO'!IH25</f>
        <v>0</v>
      </c>
      <c r="L30" s="568">
        <f>'EntrySheetDD+SWOTotal+HO'!II25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2</v>
      </c>
      <c r="D31" s="518">
        <f>'EntrySheetDD+SWOTotal+HO'!IK25</f>
        <v>1.24</v>
      </c>
      <c r="E31" s="518">
        <f>'EntrySheetDD+SWOTotal+HO'!IL25</f>
        <v>0</v>
      </c>
      <c r="F31" s="518">
        <f>'EntrySheetDD+SWOTotal+HO'!IM25</f>
        <v>1.24</v>
      </c>
      <c r="G31" s="568">
        <v>266.66666666666669</v>
      </c>
      <c r="H31" s="568">
        <f>'EntrySheetDD+SWOTotal+HO'!IO25</f>
        <v>0</v>
      </c>
      <c r="I31" s="568">
        <f>'EntrySheetDD+SWOTotal+HO'!IP25</f>
        <v>165</v>
      </c>
      <c r="J31" s="568">
        <f>'EntrySheetDD+SWOTotal+HO'!IQ25</f>
        <v>0</v>
      </c>
      <c r="K31" s="568">
        <f>'EntrySheetDD+SWOTotal+HO'!IR25</f>
        <v>158</v>
      </c>
      <c r="L31" s="568">
        <f>'EntrySheetDD+SWOTotal+HO'!IS25</f>
        <v>155</v>
      </c>
      <c r="M31" s="506">
        <f t="shared" si="0"/>
        <v>62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1.4</v>
      </c>
      <c r="D32" s="518">
        <f>'EntrySheetDD+SWOTotal+HO'!IU25</f>
        <v>1.0900000000000001</v>
      </c>
      <c r="E32" s="518">
        <f>'EntrySheetDD+SWOTotal+HO'!IV25</f>
        <v>0</v>
      </c>
      <c r="F32" s="518">
        <f>'EntrySheetDD+SWOTotal+HO'!IW25</f>
        <v>1.0900000000000001</v>
      </c>
      <c r="G32" s="568">
        <v>186.66666666666666</v>
      </c>
      <c r="H32" s="568">
        <f>'EntrySheetDD+SWOTotal+HO'!IY25</f>
        <v>0</v>
      </c>
      <c r="I32" s="568">
        <f>'EntrySheetDD+SWOTotal+HO'!IZ25</f>
        <v>145</v>
      </c>
      <c r="J32" s="568">
        <f>'EntrySheetDD+SWOTotal+HO'!JA25</f>
        <v>0</v>
      </c>
      <c r="K32" s="568">
        <f>'EntrySheetDD+SWOTotal+HO'!JB25</f>
        <v>145</v>
      </c>
      <c r="L32" s="568">
        <f>'EntrySheetDD+SWOTotal+HO'!JC25</f>
        <v>145</v>
      </c>
      <c r="M32" s="506">
        <f t="shared" si="0"/>
        <v>77.857142857142875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2</v>
      </c>
      <c r="D33" s="518">
        <f>'EntrySheetDD+SWOTotal+HO'!JE25</f>
        <v>0.04</v>
      </c>
      <c r="E33" s="518">
        <f>'EntrySheetDD+SWOTotal+HO'!JF25</f>
        <v>0</v>
      </c>
      <c r="F33" s="518">
        <f>'EntrySheetDD+SWOTotal+HO'!JG25</f>
        <v>0.04</v>
      </c>
      <c r="G33" s="568">
        <v>266.66666666666669</v>
      </c>
      <c r="H33" s="568">
        <f>'EntrySheetDD+SWOTotal+HO'!JI25</f>
        <v>0</v>
      </c>
      <c r="I33" s="568">
        <f>'EntrySheetDD+SWOTotal+HO'!JJ25</f>
        <v>4</v>
      </c>
      <c r="J33" s="568">
        <f>'EntrySheetDD+SWOTotal+HO'!JK25</f>
        <v>0</v>
      </c>
      <c r="K33" s="568">
        <f>'EntrySheetDD+SWOTotal+HO'!JL25</f>
        <v>4</v>
      </c>
      <c r="L33" s="568">
        <f>'EntrySheetDD+SWOTotal+HO'!JM25</f>
        <v>4</v>
      </c>
      <c r="M33" s="506">
        <f t="shared" si="0"/>
        <v>2</v>
      </c>
      <c r="N33" s="506">
        <f t="shared" si="1"/>
        <v>100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1.9</v>
      </c>
      <c r="D34" s="518">
        <f>'EntrySheetDD+SWOTotal+HO'!JO25</f>
        <v>0.89</v>
      </c>
      <c r="E34" s="518">
        <f>'EntrySheetDD+SWOTotal+HO'!JP25</f>
        <v>0</v>
      </c>
      <c r="F34" s="518">
        <f>'EntrySheetDD+SWOTotal+HO'!JQ25</f>
        <v>0.89</v>
      </c>
      <c r="G34" s="568">
        <v>253.33333333333331</v>
      </c>
      <c r="H34" s="568">
        <f>'EntrySheetDD+SWOTotal+HO'!JS25</f>
        <v>0</v>
      </c>
      <c r="I34" s="568">
        <f>'EntrySheetDD+SWOTotal+HO'!JT25</f>
        <v>119</v>
      </c>
      <c r="J34" s="568">
        <f>'EntrySheetDD+SWOTotal+HO'!JU25</f>
        <v>0</v>
      </c>
      <c r="K34" s="568">
        <f>'EntrySheetDD+SWOTotal+HO'!JV25</f>
        <v>119</v>
      </c>
      <c r="L34" s="568">
        <f>'EntrySheetDD+SWOTotal+HO'!JW25</f>
        <v>119</v>
      </c>
      <c r="M34" s="506">
        <f t="shared" si="0"/>
        <v>46.842105263157897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2</v>
      </c>
      <c r="D35" s="518">
        <f>'EntrySheetDD+SWOTotal+HO'!JY25</f>
        <v>0.83</v>
      </c>
      <c r="E35" s="518">
        <f>'EntrySheetDD+SWOTotal+HO'!JZ25</f>
        <v>0</v>
      </c>
      <c r="F35" s="518">
        <f>'EntrySheetDD+SWOTotal+HO'!KA25</f>
        <v>0.83</v>
      </c>
      <c r="G35" s="568">
        <v>266.66666666666669</v>
      </c>
      <c r="H35" s="568">
        <f>'EntrySheetDD+SWOTotal+HO'!KC25</f>
        <v>0</v>
      </c>
      <c r="I35" s="568">
        <f>'EntrySheetDD+SWOTotal+HO'!KD25</f>
        <v>112</v>
      </c>
      <c r="J35" s="568">
        <f>'EntrySheetDD+SWOTotal+HO'!KE25</f>
        <v>0</v>
      </c>
      <c r="K35" s="568">
        <f>'EntrySheetDD+SWOTotal+HO'!KF25</f>
        <v>112</v>
      </c>
      <c r="L35" s="568">
        <f>'EntrySheetDD+SWOTotal+HO'!KG25</f>
        <v>112</v>
      </c>
      <c r="M35" s="506">
        <f t="shared" si="0"/>
        <v>41.5</v>
      </c>
      <c r="N35" s="506">
        <f t="shared" si="1"/>
        <v>100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3</v>
      </c>
      <c r="D36" s="518">
        <f>'EntrySheetDD+SWOTotal+HO'!KI25</f>
        <v>1.5</v>
      </c>
      <c r="E36" s="518">
        <f>'EntrySheetDD+SWOTotal+HO'!KJ25</f>
        <v>1.5</v>
      </c>
      <c r="F36" s="518">
        <f>'EntrySheetDD+SWOTotal+HO'!KK25</f>
        <v>1.5</v>
      </c>
      <c r="G36" s="568">
        <v>400</v>
      </c>
      <c r="H36" s="568">
        <f>'EntrySheetDD+SWOTotal+HO'!KM25</f>
        <v>200</v>
      </c>
      <c r="I36" s="568">
        <f>'EntrySheetDD+SWOTotal+HO'!KN25</f>
        <v>200</v>
      </c>
      <c r="J36" s="568">
        <f>'EntrySheetDD+SWOTotal+HO'!KO25</f>
        <v>0</v>
      </c>
      <c r="K36" s="568">
        <f>'EntrySheetDD+SWOTotal+HO'!KP25</f>
        <v>200</v>
      </c>
      <c r="L36" s="568">
        <f>'EntrySheetDD+SWOTotal+HO'!KQ25</f>
        <v>200</v>
      </c>
      <c r="M36" s="506">
        <f t="shared" si="0"/>
        <v>50</v>
      </c>
      <c r="N36" s="506">
        <f t="shared" si="1"/>
        <v>100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1</v>
      </c>
      <c r="D37" s="518">
        <f>'EntrySheetDD+SWOTotal+HO'!KS25</f>
        <v>0.35</v>
      </c>
      <c r="E37" s="518">
        <f>'EntrySheetDD+SWOTotal+HO'!KT25</f>
        <v>0</v>
      </c>
      <c r="F37" s="518">
        <f>'EntrySheetDD+SWOTotal+HO'!KU25</f>
        <v>0.35</v>
      </c>
      <c r="G37" s="568">
        <v>133.33333333333334</v>
      </c>
      <c r="H37" s="568">
        <f>'EntrySheetDD+SWOTotal+HO'!KW25</f>
        <v>0</v>
      </c>
      <c r="I37" s="568">
        <f>'EntrySheetDD+SWOTotal+HO'!KX25</f>
        <v>45</v>
      </c>
      <c r="J37" s="568">
        <f>'EntrySheetDD+SWOTotal+HO'!KY25</f>
        <v>0</v>
      </c>
      <c r="K37" s="568">
        <f>'EntrySheetDD+SWOTotal+HO'!KZ25</f>
        <v>45</v>
      </c>
      <c r="L37" s="568">
        <f>'EntrySheetDD+SWOTotal+HO'!LA25</f>
        <v>45</v>
      </c>
      <c r="M37" s="506">
        <f t="shared" si="0"/>
        <v>35</v>
      </c>
      <c r="N37" s="506">
        <f t="shared" si="1"/>
        <v>100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4</v>
      </c>
      <c r="D38" s="518">
        <f>'EntrySheetDD+SWOTotal+HO'!LC25</f>
        <v>0.04</v>
      </c>
      <c r="E38" s="518">
        <f>'EntrySheetDD+SWOTotal+HO'!LD25</f>
        <v>0</v>
      </c>
      <c r="F38" s="518">
        <f>'EntrySheetDD+SWOTotal+HO'!LE25</f>
        <v>0.04</v>
      </c>
      <c r="G38" s="568">
        <v>533.33333333333337</v>
      </c>
      <c r="H38" s="568">
        <f>'EntrySheetDD+SWOTotal+HO'!LG25</f>
        <v>0</v>
      </c>
      <c r="I38" s="568">
        <f>'EntrySheetDD+SWOTotal+HO'!LH25</f>
        <v>5</v>
      </c>
      <c r="J38" s="568">
        <f>'EntrySheetDD+SWOTotal+HO'!LI25</f>
        <v>0</v>
      </c>
      <c r="K38" s="568">
        <f>'EntrySheetDD+SWOTotal+HO'!LJ25</f>
        <v>5</v>
      </c>
      <c r="L38" s="568">
        <f>'EntrySheetDD+SWOTotal+HO'!LK25</f>
        <v>5</v>
      </c>
      <c r="M38" s="506">
        <f t="shared" si="0"/>
        <v>1</v>
      </c>
      <c r="N38" s="506">
        <f t="shared" si="1"/>
        <v>100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2</v>
      </c>
      <c r="D39" s="518">
        <f>'EntrySheetDD+SWOTotal+HO'!LM25</f>
        <v>0.33</v>
      </c>
      <c r="E39" s="518">
        <f>'EntrySheetDD+SWOTotal+HO'!LN25</f>
        <v>0</v>
      </c>
      <c r="F39" s="518">
        <f>'EntrySheetDD+SWOTotal+HO'!LO25</f>
        <v>0.33</v>
      </c>
      <c r="G39" s="568">
        <v>266.66666666666669</v>
      </c>
      <c r="H39" s="568">
        <f>'EntrySheetDD+SWOTotal+HO'!LQ25</f>
        <v>0</v>
      </c>
      <c r="I39" s="568">
        <f>'EntrySheetDD+SWOTotal+HO'!LR25</f>
        <v>44</v>
      </c>
      <c r="J39" s="568">
        <f>'EntrySheetDD+SWOTotal+HO'!LS25</f>
        <v>0</v>
      </c>
      <c r="K39" s="568">
        <f>'EntrySheetDD+SWOTotal+HO'!LT25</f>
        <v>44</v>
      </c>
      <c r="L39" s="568">
        <f>'EntrySheetDD+SWOTotal+HO'!LU25</f>
        <v>44</v>
      </c>
      <c r="M39" s="509">
        <f t="shared" si="0"/>
        <v>16.5</v>
      </c>
      <c r="N39" s="509">
        <f t="shared" si="1"/>
        <v>100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326.84999999999997</v>
      </c>
      <c r="D40" s="510">
        <f t="shared" ref="D40:L40" si="2">SUM(D7:D39)</f>
        <v>265.69000000000005</v>
      </c>
      <c r="E40" s="510">
        <f>SUM(E7:E39)</f>
        <v>65.02</v>
      </c>
      <c r="F40" s="510">
        <f t="shared" si="2"/>
        <v>256.23999999999995</v>
      </c>
      <c r="G40" s="569">
        <f t="shared" si="2"/>
        <v>43580.000000000007</v>
      </c>
      <c r="H40" s="569">
        <f t="shared" si="2"/>
        <v>8904</v>
      </c>
      <c r="I40" s="569">
        <f t="shared" si="2"/>
        <v>34165</v>
      </c>
      <c r="J40" s="569">
        <f t="shared" si="2"/>
        <v>0</v>
      </c>
      <c r="K40" s="569">
        <f t="shared" si="2"/>
        <v>34116</v>
      </c>
      <c r="L40" s="569">
        <f t="shared" si="2"/>
        <v>33455</v>
      </c>
      <c r="M40" s="511">
        <f t="shared" si="0"/>
        <v>78.39681811228391</v>
      </c>
      <c r="N40" s="512">
        <f t="shared" si="1"/>
        <v>96.443223305355829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'EntrySheetDD+SWOTotal+HO'!MQ25</f>
        <v>0</v>
      </c>
      <c r="E41" s="528">
        <f>'EntrySheetDD+SWOTotal+HO'!MR25</f>
        <v>0</v>
      </c>
      <c r="F41" s="528">
        <f>'EntrySheetDD+SWOTotal+HO'!MS25</f>
        <v>0</v>
      </c>
      <c r="G41" s="570">
        <f>'EntrySheetDD+SWOTotal+HO'!MT25</f>
        <v>0</v>
      </c>
      <c r="H41" s="570">
        <f>'EntrySheetDD+SWOTotal+HO'!MU25</f>
        <v>0</v>
      </c>
      <c r="I41" s="570">
        <f>'EntrySheetDD+SWOTotal+HO'!MV25</f>
        <v>0</v>
      </c>
      <c r="J41" s="570">
        <f>'EntrySheetDD+SWOTotal+HO'!MW25</f>
        <v>0</v>
      </c>
      <c r="K41" s="570">
        <f>'EntrySheetDD+SWOTotal+HO'!MX25</f>
        <v>0</v>
      </c>
      <c r="L41" s="570">
        <f>'EntrySheetDD+SWOTotal+HO'!MY25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326.84999999999997</v>
      </c>
      <c r="D43" s="516">
        <f t="shared" si="3"/>
        <v>265.69000000000005</v>
      </c>
      <c r="E43" s="516">
        <f t="shared" si="3"/>
        <v>65.02</v>
      </c>
      <c r="F43" s="516">
        <f t="shared" si="3"/>
        <v>256.23999999999995</v>
      </c>
      <c r="G43" s="572">
        <f t="shared" si="3"/>
        <v>43580.000000000007</v>
      </c>
      <c r="H43" s="572">
        <f t="shared" si="3"/>
        <v>8904</v>
      </c>
      <c r="I43" s="572">
        <f t="shared" si="3"/>
        <v>34165</v>
      </c>
      <c r="J43" s="572">
        <f t="shared" si="3"/>
        <v>0</v>
      </c>
      <c r="K43" s="572">
        <f t="shared" si="3"/>
        <v>34116</v>
      </c>
      <c r="L43" s="572">
        <f t="shared" si="3"/>
        <v>33455</v>
      </c>
      <c r="M43" s="511">
        <f t="shared" si="0"/>
        <v>78.39681811228391</v>
      </c>
      <c r="N43" s="512">
        <f t="shared" si="1"/>
        <v>96.443223305355829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A2" sqref="A2:N2"/>
      <selection pane="topRight" activeCell="A2" sqref="A2:N2"/>
      <selection pane="bottomLeft" activeCell="A2" sqref="A2:N2"/>
      <selection pane="bottomRight" activeCell="C7" sqref="C7:C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54.75" customHeight="1" thickBot="1" x14ac:dyDescent="0.3">
      <c r="A3" s="2003" t="s">
        <v>387</v>
      </c>
      <c r="B3" s="2004"/>
      <c r="C3" s="2024" t="s">
        <v>483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3</v>
      </c>
      <c r="D7" s="518">
        <f>'EntrySheetDD+SWOTotal+HO'!E26</f>
        <v>2.59</v>
      </c>
      <c r="E7" s="518">
        <f>'EntrySheetDD+SWOTotal+HO'!F26</f>
        <v>0.99</v>
      </c>
      <c r="F7" s="518">
        <f>'EntrySheetDD+SWOTotal+HO'!G26</f>
        <v>2.59</v>
      </c>
      <c r="G7" s="568">
        <v>300</v>
      </c>
      <c r="H7" s="568">
        <f>'EntrySheetDD+SWOTotal+HO'!I26</f>
        <v>91</v>
      </c>
      <c r="I7" s="568">
        <f>'EntrySheetDD+SWOTotal+HO'!J26</f>
        <v>230</v>
      </c>
      <c r="J7" s="568">
        <f>'EntrySheetDD+SWOTotal+HO'!K26</f>
        <v>0</v>
      </c>
      <c r="K7" s="568">
        <f>'EntrySheetDD+SWOTotal+HO'!L26</f>
        <v>230</v>
      </c>
      <c r="L7" s="568">
        <f>'EntrySheetDD+SWOTotal+HO'!M26</f>
        <v>230</v>
      </c>
      <c r="M7" s="514">
        <f>F7/C7*100</f>
        <v>86.333333333333329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1</v>
      </c>
      <c r="D8" s="518">
        <f>'EntrySheetDD+SWOTotal+HO'!O26</f>
        <v>0.55000000000000004</v>
      </c>
      <c r="E8" s="518">
        <f>'EntrySheetDD+SWOTotal+HO'!P26</f>
        <v>0.08</v>
      </c>
      <c r="F8" s="518">
        <f>'EntrySheetDD+SWOTotal+HO'!Q26</f>
        <v>0.55000000000000004</v>
      </c>
      <c r="G8" s="568">
        <v>100</v>
      </c>
      <c r="H8" s="568">
        <f>'EntrySheetDD+SWOTotal+HO'!S26</f>
        <v>8</v>
      </c>
      <c r="I8" s="568">
        <f>'EntrySheetDD+SWOTotal+HO'!T26</f>
        <v>49</v>
      </c>
      <c r="J8" s="568">
        <f>'EntrySheetDD+SWOTotal+HO'!U26</f>
        <v>0</v>
      </c>
      <c r="K8" s="568">
        <f>'EntrySheetDD+SWOTotal+HO'!V26</f>
        <v>49</v>
      </c>
      <c r="L8" s="568">
        <f>'EntrySheetDD+SWOTotal+HO'!W26</f>
        <v>49</v>
      </c>
      <c r="M8" s="506">
        <f t="shared" ref="M8:M43" si="0">F8/C8*100</f>
        <v>55.000000000000007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0.3</v>
      </c>
      <c r="D9" s="518">
        <f>'EntrySheetDD+SWOTotal+HO'!Y26</f>
        <v>0.2</v>
      </c>
      <c r="E9" s="518">
        <f>'EntrySheetDD+SWOTotal+HO'!Z26</f>
        <v>0</v>
      </c>
      <c r="F9" s="518">
        <f>'EntrySheetDD+SWOTotal+HO'!AA26</f>
        <v>0.2</v>
      </c>
      <c r="G9" s="568">
        <v>29.999999999999996</v>
      </c>
      <c r="H9" s="568">
        <f>'EntrySheetDD+SWOTotal+HO'!AC26</f>
        <v>0</v>
      </c>
      <c r="I9" s="568">
        <f>'EntrySheetDD+SWOTotal+HO'!AD26</f>
        <v>18</v>
      </c>
      <c r="J9" s="568">
        <f>'EntrySheetDD+SWOTotal+HO'!AE26</f>
        <v>0</v>
      </c>
      <c r="K9" s="568">
        <f>'EntrySheetDD+SWOTotal+HO'!AF26</f>
        <v>18</v>
      </c>
      <c r="L9" s="568">
        <f>'EntrySheetDD+SWOTotal+HO'!AG26</f>
        <v>18</v>
      </c>
      <c r="M9" s="506">
        <f t="shared" si="0"/>
        <v>66.666666666666671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0.1</v>
      </c>
      <c r="D10" s="518">
        <f>'EntrySheetDD+SWOTotal+HO'!AI26</f>
        <v>0.25</v>
      </c>
      <c r="E10" s="518">
        <f>'EntrySheetDD+SWOTotal+HO'!AJ26</f>
        <v>5</v>
      </c>
      <c r="F10" s="518">
        <f>'EntrySheetDD+SWOTotal+HO'!AK26</f>
        <v>0.25</v>
      </c>
      <c r="G10" s="568">
        <v>10</v>
      </c>
      <c r="H10" s="568">
        <f>'EntrySheetDD+SWOTotal+HO'!AM26</f>
        <v>5</v>
      </c>
      <c r="I10" s="568">
        <f>'EntrySheetDD+SWOTotal+HO'!AN26</f>
        <v>25</v>
      </c>
      <c r="J10" s="568">
        <f>'EntrySheetDD+SWOTotal+HO'!AO26</f>
        <v>0</v>
      </c>
      <c r="K10" s="568">
        <f>'EntrySheetDD+SWOTotal+HO'!AP26</f>
        <v>25</v>
      </c>
      <c r="L10" s="568">
        <f>'EntrySheetDD+SWOTotal+HO'!AQ26</f>
        <v>25</v>
      </c>
      <c r="M10" s="506">
        <f t="shared" si="0"/>
        <v>250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0.2</v>
      </c>
      <c r="D11" s="518">
        <f>'EntrySheetDD+SWOTotal+HO'!AS26</f>
        <v>0.2</v>
      </c>
      <c r="E11" s="518">
        <f>'EntrySheetDD+SWOTotal+HO'!AT26</f>
        <v>0.11</v>
      </c>
      <c r="F11" s="518">
        <f>'EntrySheetDD+SWOTotal+HO'!AU26</f>
        <v>0.14000000000000001</v>
      </c>
      <c r="G11" s="568">
        <v>20</v>
      </c>
      <c r="H11" s="568">
        <f>'EntrySheetDD+SWOTotal+HO'!AW26</f>
        <v>11</v>
      </c>
      <c r="I11" s="568">
        <f>'EntrySheetDD+SWOTotal+HO'!AX26</f>
        <v>14</v>
      </c>
      <c r="J11" s="568">
        <f>'EntrySheetDD+SWOTotal+HO'!AY26</f>
        <v>0</v>
      </c>
      <c r="K11" s="568">
        <f>'EntrySheetDD+SWOTotal+HO'!AZ26</f>
        <v>14</v>
      </c>
      <c r="L11" s="568">
        <f>'EntrySheetDD+SWOTotal+HO'!BA26</f>
        <v>14</v>
      </c>
      <c r="M11" s="506">
        <f t="shared" si="0"/>
        <v>70</v>
      </c>
      <c r="N11" s="506">
        <f t="shared" si="1"/>
        <v>70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0.1</v>
      </c>
      <c r="D12" s="518">
        <f>'EntrySheetDD+SWOTotal+HO'!BC26</f>
        <v>7.0000000000000007E-2</v>
      </c>
      <c r="E12" s="518">
        <f>'EntrySheetDD+SWOTotal+HO'!BD26</f>
        <v>0</v>
      </c>
      <c r="F12" s="518">
        <f>'EntrySheetDD+SWOTotal+HO'!BE26</f>
        <v>7.0000000000000007E-2</v>
      </c>
      <c r="G12" s="568">
        <v>10</v>
      </c>
      <c r="H12" s="568">
        <f>'EntrySheetDD+SWOTotal+HO'!BG26</f>
        <v>6</v>
      </c>
      <c r="I12" s="568">
        <f>'EntrySheetDD+SWOTotal+HO'!BH26</f>
        <v>6</v>
      </c>
      <c r="J12" s="568">
        <f>'EntrySheetDD+SWOTotal+HO'!BI26</f>
        <v>0</v>
      </c>
      <c r="K12" s="568">
        <f>'EntrySheetDD+SWOTotal+HO'!BJ26</f>
        <v>6</v>
      </c>
      <c r="L12" s="568">
        <f>'EntrySheetDD+SWOTotal+HO'!BK26</f>
        <v>6</v>
      </c>
      <c r="M12" s="506">
        <f t="shared" si="0"/>
        <v>70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0.01</v>
      </c>
      <c r="D13" s="518">
        <f>'EntrySheetDD+SWOTotal+HO'!BM26</f>
        <v>0</v>
      </c>
      <c r="E13" s="518">
        <f>'EntrySheetDD+SWOTotal+HO'!BN26</f>
        <v>0</v>
      </c>
      <c r="F13" s="518">
        <f>'EntrySheetDD+SWOTotal+HO'!BO26</f>
        <v>0</v>
      </c>
      <c r="G13" s="568">
        <v>1</v>
      </c>
      <c r="H13" s="568">
        <f>'EntrySheetDD+SWOTotal+HO'!BQ26</f>
        <v>0</v>
      </c>
      <c r="I13" s="568">
        <f>'EntrySheetDD+SWOTotal+HO'!BR26</f>
        <v>0</v>
      </c>
      <c r="J13" s="568">
        <f>'EntrySheetDD+SWOTotal+HO'!BS26</f>
        <v>0</v>
      </c>
      <c r="K13" s="568">
        <f>'EntrySheetDD+SWOTotal+HO'!BT26</f>
        <v>0</v>
      </c>
      <c r="L13" s="568">
        <f>'EntrySheetDD+SWOTotal+HO'!BU26</f>
        <v>0</v>
      </c>
      <c r="M13" s="506">
        <f t="shared" si="0"/>
        <v>0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0.8</v>
      </c>
      <c r="D14" s="518">
        <f>'EntrySheetDD+SWOTotal+HO'!BW26</f>
        <v>2</v>
      </c>
      <c r="E14" s="518">
        <f>'EntrySheetDD+SWOTotal+HO'!BX26</f>
        <v>7.0000000000000007E-2</v>
      </c>
      <c r="F14" s="518">
        <f>'EntrySheetDD+SWOTotal+HO'!BY26</f>
        <v>0.63</v>
      </c>
      <c r="G14" s="568">
        <v>80</v>
      </c>
      <c r="H14" s="568">
        <f>'EntrySheetDD+SWOTotal+HO'!CA26</f>
        <v>6</v>
      </c>
      <c r="I14" s="568">
        <f>'EntrySheetDD+SWOTotal+HO'!CB26</f>
        <v>57</v>
      </c>
      <c r="J14" s="568">
        <f>'EntrySheetDD+SWOTotal+HO'!CC26</f>
        <v>0</v>
      </c>
      <c r="K14" s="568">
        <f>'EntrySheetDD+SWOTotal+HO'!CD26</f>
        <v>57</v>
      </c>
      <c r="L14" s="568">
        <f>'EntrySheetDD+SWOTotal+HO'!CE26</f>
        <v>57</v>
      </c>
      <c r="M14" s="506">
        <f t="shared" si="0"/>
        <v>78.75</v>
      </c>
      <c r="N14" s="506">
        <f t="shared" si="1"/>
        <v>31.5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0.02</v>
      </c>
      <c r="D15" s="518">
        <f>'EntrySheetDD+SWOTotal+HO'!CG26</f>
        <v>0</v>
      </c>
      <c r="E15" s="518">
        <f>'EntrySheetDD+SWOTotal+HO'!CH26</f>
        <v>0</v>
      </c>
      <c r="F15" s="518">
        <f>'EntrySheetDD+SWOTotal+HO'!CI26</f>
        <v>0</v>
      </c>
      <c r="G15" s="568">
        <v>2</v>
      </c>
      <c r="H15" s="568">
        <f>'EntrySheetDD+SWOTotal+HO'!CK26</f>
        <v>0</v>
      </c>
      <c r="I15" s="568">
        <f>'EntrySheetDD+SWOTotal+HO'!CL26</f>
        <v>0</v>
      </c>
      <c r="J15" s="568">
        <f>'EntrySheetDD+SWOTotal+HO'!CM26</f>
        <v>0</v>
      </c>
      <c r="K15" s="568">
        <f>'EntrySheetDD+SWOTotal+HO'!CN26</f>
        <v>0</v>
      </c>
      <c r="L15" s="568">
        <f>'EntrySheetDD+SWOTotal+HO'!CO26</f>
        <v>0</v>
      </c>
      <c r="M15" s="506">
        <f t="shared" si="0"/>
        <v>0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0.03</v>
      </c>
      <c r="D16" s="518">
        <f>'EntrySheetDD+SWOTotal+HO'!CQ26</f>
        <v>0</v>
      </c>
      <c r="E16" s="518">
        <f>'EntrySheetDD+SWOTotal+HO'!CR26</f>
        <v>0</v>
      </c>
      <c r="F16" s="518">
        <f>'EntrySheetDD+SWOTotal+HO'!CS26</f>
        <v>0</v>
      </c>
      <c r="G16" s="568">
        <v>2.9999999999999996</v>
      </c>
      <c r="H16" s="568">
        <f>'EntrySheetDD+SWOTotal+HO'!CU26</f>
        <v>0</v>
      </c>
      <c r="I16" s="568">
        <f>'EntrySheetDD+SWOTotal+HO'!CV26</f>
        <v>0</v>
      </c>
      <c r="J16" s="568">
        <f>'EntrySheetDD+SWOTotal+HO'!CW26</f>
        <v>0</v>
      </c>
      <c r="K16" s="568">
        <f>'EntrySheetDD+SWOTotal+HO'!CX26</f>
        <v>0</v>
      </c>
      <c r="L16" s="568">
        <f>'EntrySheetDD+SWOTotal+HO'!CY26</f>
        <v>0</v>
      </c>
      <c r="M16" s="506">
        <f t="shared" si="0"/>
        <v>0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0.01</v>
      </c>
      <c r="D17" s="518">
        <f>'EntrySheetDD+SWOTotal+HO'!DA26</f>
        <v>0</v>
      </c>
      <c r="E17" s="518">
        <f>'EntrySheetDD+SWOTotal+HO'!DB26</f>
        <v>0</v>
      </c>
      <c r="F17" s="518">
        <f>'EntrySheetDD+SWOTotal+HO'!DC26</f>
        <v>0</v>
      </c>
      <c r="G17" s="568">
        <v>1</v>
      </c>
      <c r="H17" s="568">
        <f>'EntrySheetDD+SWOTotal+HO'!DE26</f>
        <v>0</v>
      </c>
      <c r="I17" s="568">
        <f>'EntrySheetDD+SWOTotal+HO'!DF26</f>
        <v>0</v>
      </c>
      <c r="J17" s="568">
        <f>'EntrySheetDD+SWOTotal+HO'!DG26</f>
        <v>0</v>
      </c>
      <c r="K17" s="568">
        <f>'EntrySheetDD+SWOTotal+HO'!DH26</f>
        <v>0</v>
      </c>
      <c r="L17" s="568">
        <f>'EntrySheetDD+SWOTotal+HO'!DI26</f>
        <v>0</v>
      </c>
      <c r="M17" s="506">
        <f t="shared" si="0"/>
        <v>0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0.1</v>
      </c>
      <c r="D18" s="518">
        <f>'EntrySheetDD+SWOTotal+HO'!DK26</f>
        <v>0.04</v>
      </c>
      <c r="E18" s="518">
        <f>'EntrySheetDD+SWOTotal+HO'!DL26</f>
        <v>0</v>
      </c>
      <c r="F18" s="518">
        <f>'EntrySheetDD+SWOTotal+HO'!DM26</f>
        <v>0.04</v>
      </c>
      <c r="G18" s="568">
        <v>10</v>
      </c>
      <c r="H18" s="568">
        <f>'EntrySheetDD+SWOTotal+HO'!DO26</f>
        <v>0</v>
      </c>
      <c r="I18" s="568">
        <f>'EntrySheetDD+SWOTotal+HO'!DP26</f>
        <v>4</v>
      </c>
      <c r="J18" s="568">
        <f>'EntrySheetDD+SWOTotal+HO'!DQ26</f>
        <v>0</v>
      </c>
      <c r="K18" s="568">
        <f>'EntrySheetDD+SWOTotal+HO'!DR26</f>
        <v>4</v>
      </c>
      <c r="L18" s="568">
        <f>'EntrySheetDD+SWOTotal+HO'!DS26</f>
        <v>4</v>
      </c>
      <c r="M18" s="506">
        <f t="shared" si="0"/>
        <v>40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0.02</v>
      </c>
      <c r="D19" s="518">
        <f>'EntrySheetDD+SWOTotal+HO'!DU26</f>
        <v>0</v>
      </c>
      <c r="E19" s="518">
        <f>'EntrySheetDD+SWOTotal+HO'!DV26</f>
        <v>0</v>
      </c>
      <c r="F19" s="518">
        <f>'EntrySheetDD+SWOTotal+HO'!DW26</f>
        <v>0</v>
      </c>
      <c r="G19" s="568">
        <v>2</v>
      </c>
      <c r="H19" s="568">
        <f>'EntrySheetDD+SWOTotal+HO'!DY26</f>
        <v>0</v>
      </c>
      <c r="I19" s="568">
        <f>'EntrySheetDD+SWOTotal+HO'!DZ26</f>
        <v>0</v>
      </c>
      <c r="J19" s="568">
        <f>'EntrySheetDD+SWOTotal+HO'!EA26</f>
        <v>0</v>
      </c>
      <c r="K19" s="568">
        <f>'EntrySheetDD+SWOTotal+HO'!EB26</f>
        <v>0</v>
      </c>
      <c r="L19" s="568">
        <f>'EntrySheetDD+SWOTotal+HO'!EC26</f>
        <v>0</v>
      </c>
      <c r="M19" s="506">
        <f t="shared" si="0"/>
        <v>0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0.15</v>
      </c>
      <c r="D20" s="518">
        <f>'EntrySheetDD+SWOTotal+HO'!EE26</f>
        <v>0.3</v>
      </c>
      <c r="E20" s="518">
        <f>'EntrySheetDD+SWOTotal+HO'!EF26</f>
        <v>0</v>
      </c>
      <c r="F20" s="518">
        <f>'EntrySheetDD+SWOTotal+HO'!EG26</f>
        <v>0.3</v>
      </c>
      <c r="G20" s="568">
        <v>14.999999999999998</v>
      </c>
      <c r="H20" s="568">
        <f>'EntrySheetDD+SWOTotal+HO'!EI26</f>
        <v>0</v>
      </c>
      <c r="I20" s="568">
        <f>'EntrySheetDD+SWOTotal+HO'!EJ26</f>
        <v>30</v>
      </c>
      <c r="J20" s="568">
        <f>'EntrySheetDD+SWOTotal+HO'!EK26</f>
        <v>0</v>
      </c>
      <c r="K20" s="568">
        <f>'EntrySheetDD+SWOTotal+HO'!EL26</f>
        <v>30</v>
      </c>
      <c r="L20" s="568">
        <f>'EntrySheetDD+SWOTotal+HO'!EM26</f>
        <v>30</v>
      </c>
      <c r="M20" s="506">
        <f t="shared" si="0"/>
        <v>200</v>
      </c>
      <c r="N20" s="506">
        <f t="shared" si="1"/>
        <v>100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0.06</v>
      </c>
      <c r="D21" s="518">
        <f>'EntrySheetDD+SWOTotal+HO'!EO26</f>
        <v>0</v>
      </c>
      <c r="E21" s="518">
        <f>'EntrySheetDD+SWOTotal+HO'!EP26</f>
        <v>0</v>
      </c>
      <c r="F21" s="518">
        <f>'EntrySheetDD+SWOTotal+HO'!EQ26</f>
        <v>0</v>
      </c>
      <c r="G21" s="568">
        <v>5.9999999999999991</v>
      </c>
      <c r="H21" s="568">
        <f>'EntrySheetDD+SWOTotal+HO'!ES26</f>
        <v>0</v>
      </c>
      <c r="I21" s="568">
        <f>'EntrySheetDD+SWOTotal+HO'!ET26</f>
        <v>0</v>
      </c>
      <c r="J21" s="568">
        <f>'EntrySheetDD+SWOTotal+HO'!EU26</f>
        <v>0</v>
      </c>
      <c r="K21" s="568">
        <f>'EntrySheetDD+SWOTotal+HO'!EV26</f>
        <v>0</v>
      </c>
      <c r="L21" s="568">
        <f>'EntrySheetDD+SWOTotal+HO'!EW26</f>
        <v>0</v>
      </c>
      <c r="M21" s="506">
        <f t="shared" si="0"/>
        <v>0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0.25</v>
      </c>
      <c r="D22" s="518">
        <f>'EntrySheetDD+SWOTotal+HO'!EY26</f>
        <v>0.3</v>
      </c>
      <c r="E22" s="518">
        <f>'EntrySheetDD+SWOTotal+HO'!EZ26</f>
        <v>0.16</v>
      </c>
      <c r="F22" s="518">
        <f>'EntrySheetDD+SWOTotal+HO'!FA26</f>
        <v>0.3</v>
      </c>
      <c r="G22" s="568">
        <v>10</v>
      </c>
      <c r="H22" s="568">
        <f>'EntrySheetDD+SWOTotal+HO'!FC26</f>
        <v>16</v>
      </c>
      <c r="I22" s="568">
        <f>'EntrySheetDD+SWOTotal+HO'!FD26</f>
        <v>22</v>
      </c>
      <c r="J22" s="568">
        <f>'EntrySheetDD+SWOTotal+HO'!FE26</f>
        <v>3</v>
      </c>
      <c r="K22" s="568">
        <f>'EntrySheetDD+SWOTotal+HO'!FF26</f>
        <v>22</v>
      </c>
      <c r="L22" s="568">
        <f>'EntrySheetDD+SWOTotal+HO'!FG26</f>
        <v>22</v>
      </c>
      <c r="M22" s="506">
        <f t="shared" si="0"/>
        <v>120</v>
      </c>
      <c r="N22" s="506">
        <f t="shared" si="1"/>
        <v>100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0.35</v>
      </c>
      <c r="D23" s="518">
        <f>'EntrySheetDD+SWOTotal+HO'!FI26</f>
        <v>0.1</v>
      </c>
      <c r="E23" s="518">
        <f>'EntrySheetDD+SWOTotal+HO'!FJ26</f>
        <v>0</v>
      </c>
      <c r="F23" s="518">
        <f>'EntrySheetDD+SWOTotal+HO'!FK26</f>
        <v>0.1</v>
      </c>
      <c r="G23" s="568">
        <v>50</v>
      </c>
      <c r="H23" s="568">
        <f>'EntrySheetDD+SWOTotal+HO'!FM26</f>
        <v>0</v>
      </c>
      <c r="I23" s="568">
        <f>'EntrySheetDD+SWOTotal+HO'!FN26</f>
        <v>10</v>
      </c>
      <c r="J23" s="568">
        <f>'EntrySheetDD+SWOTotal+HO'!FO26</f>
        <v>0</v>
      </c>
      <c r="K23" s="568">
        <f>'EntrySheetDD+SWOTotal+HO'!FP26</f>
        <v>10</v>
      </c>
      <c r="L23" s="568">
        <f>'EntrySheetDD+SWOTotal+HO'!FQ26</f>
        <v>10</v>
      </c>
      <c r="M23" s="506">
        <f t="shared" si="0"/>
        <v>28.571428571428577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0.02</v>
      </c>
      <c r="D24" s="518">
        <f>'EntrySheetDD+SWOTotal+HO'!FS26</f>
        <v>0</v>
      </c>
      <c r="E24" s="518">
        <f>'EntrySheetDD+SWOTotal+HO'!FT26</f>
        <v>0</v>
      </c>
      <c r="F24" s="518">
        <f>'EntrySheetDD+SWOTotal+HO'!FU26</f>
        <v>0</v>
      </c>
      <c r="G24" s="568">
        <v>2</v>
      </c>
      <c r="H24" s="568">
        <f>'EntrySheetDD+SWOTotal+HO'!FW26</f>
        <v>0</v>
      </c>
      <c r="I24" s="568">
        <f>'EntrySheetDD+SWOTotal+HO'!FX26</f>
        <v>0</v>
      </c>
      <c r="J24" s="568">
        <f>'EntrySheetDD+SWOTotal+HO'!FY26</f>
        <v>0</v>
      </c>
      <c r="K24" s="568">
        <f>'EntrySheetDD+SWOTotal+HO'!FZ26</f>
        <v>0</v>
      </c>
      <c r="L24" s="568">
        <f>'EntrySheetDD+SWOTotal+HO'!GA26</f>
        <v>0</v>
      </c>
      <c r="M24" s="506">
        <f t="shared" si="0"/>
        <v>0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0.9</v>
      </c>
      <c r="D25" s="518">
        <f>'EntrySheetDD+SWOTotal+HO'!GC26</f>
        <v>1.07</v>
      </c>
      <c r="E25" s="518">
        <f>'EntrySheetDD+SWOTotal+HO'!GD26</f>
        <v>0.57999999999999996</v>
      </c>
      <c r="F25" s="518">
        <f>'EntrySheetDD+SWOTotal+HO'!GE26</f>
        <v>1.07</v>
      </c>
      <c r="G25" s="568">
        <v>90</v>
      </c>
      <c r="H25" s="568">
        <f>'EntrySheetDD+SWOTotal+HO'!GG26</f>
        <v>51</v>
      </c>
      <c r="I25" s="568">
        <f>'EntrySheetDD+SWOTotal+HO'!GH26</f>
        <v>101</v>
      </c>
      <c r="J25" s="568">
        <f>'EntrySheetDD+SWOTotal+HO'!GI26</f>
        <v>0</v>
      </c>
      <c r="K25" s="568">
        <f>'EntrySheetDD+SWOTotal+HO'!GJ26</f>
        <v>101</v>
      </c>
      <c r="L25" s="568">
        <f>'EntrySheetDD+SWOTotal+HO'!GK26</f>
        <v>101</v>
      </c>
      <c r="M25" s="506">
        <f t="shared" si="0"/>
        <v>118.88888888888889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0</v>
      </c>
      <c r="D26" s="518">
        <f>'EntrySheetDD+SWOTotal+HO'!GM26</f>
        <v>0</v>
      </c>
      <c r="E26" s="518">
        <f>'EntrySheetDD+SWOTotal+HO'!GN26</f>
        <v>0</v>
      </c>
      <c r="F26" s="518">
        <f>'EntrySheetDD+SWOTotal+HO'!GO26</f>
        <v>0</v>
      </c>
      <c r="G26" s="568">
        <v>0</v>
      </c>
      <c r="H26" s="568">
        <f>'EntrySheetDD+SWOTotal+HO'!GQ26</f>
        <v>0</v>
      </c>
      <c r="I26" s="568">
        <f>'EntrySheetDD+SWOTotal+HO'!GR26</f>
        <v>0</v>
      </c>
      <c r="J26" s="568">
        <f>'EntrySheetDD+SWOTotal+HO'!GS26</f>
        <v>0</v>
      </c>
      <c r="K26" s="568">
        <f>'EntrySheetDD+SWOTotal+HO'!GT26</f>
        <v>0</v>
      </c>
      <c r="L26" s="568">
        <f>'EntrySheetDD+SWOTotal+HO'!GU26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</v>
      </c>
      <c r="D27" s="518">
        <f>'EntrySheetDD+SWOTotal+HO'!GW26</f>
        <v>0</v>
      </c>
      <c r="E27" s="518">
        <f>'EntrySheetDD+SWOTotal+HO'!GX26</f>
        <v>0</v>
      </c>
      <c r="F27" s="518">
        <f>'EntrySheetDD+SWOTotal+HO'!GY26</f>
        <v>0</v>
      </c>
      <c r="G27" s="568">
        <v>0</v>
      </c>
      <c r="H27" s="568">
        <f>'EntrySheetDD+SWOTotal+HO'!HA26</f>
        <v>0</v>
      </c>
      <c r="I27" s="568">
        <f>'EntrySheetDD+SWOTotal+HO'!HB26</f>
        <v>0</v>
      </c>
      <c r="J27" s="568">
        <f>'EntrySheetDD+SWOTotal+HO'!HC26</f>
        <v>0</v>
      </c>
      <c r="K27" s="568">
        <f>'EntrySheetDD+SWOTotal+HO'!HD26</f>
        <v>0</v>
      </c>
      <c r="L27" s="568">
        <f>'EntrySheetDD+SWOTotal+HO'!HE26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</v>
      </c>
      <c r="D28" s="518">
        <f>'EntrySheetDD+SWOTotal+HO'!HG26</f>
        <v>0</v>
      </c>
      <c r="E28" s="518">
        <f>'EntrySheetDD+SWOTotal+HO'!HH26</f>
        <v>0</v>
      </c>
      <c r="F28" s="518">
        <f>'EntrySheetDD+SWOTotal+HO'!HI26</f>
        <v>0</v>
      </c>
      <c r="G28" s="568">
        <v>0</v>
      </c>
      <c r="H28" s="568">
        <f>'EntrySheetDD+SWOTotal+HO'!HK26</f>
        <v>0</v>
      </c>
      <c r="I28" s="568">
        <f>'EntrySheetDD+SWOTotal+HO'!HL26</f>
        <v>0</v>
      </c>
      <c r="J28" s="568">
        <f>'EntrySheetDD+SWOTotal+HO'!HM26</f>
        <v>0</v>
      </c>
      <c r="K28" s="568">
        <f>'EntrySheetDD+SWOTotal+HO'!HN26</f>
        <v>0</v>
      </c>
      <c r="L28" s="568">
        <f>'EntrySheetDD+SWOTotal+HO'!HO26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0.05</v>
      </c>
      <c r="D29" s="518">
        <f>'EntrySheetDD+SWOTotal+HO'!HQ26</f>
        <v>0</v>
      </c>
      <c r="E29" s="518">
        <f>'EntrySheetDD+SWOTotal+HO'!HR26</f>
        <v>0</v>
      </c>
      <c r="F29" s="518">
        <f>'EntrySheetDD+SWOTotal+HO'!HS26</f>
        <v>0</v>
      </c>
      <c r="G29" s="568">
        <v>5</v>
      </c>
      <c r="H29" s="568">
        <f>'EntrySheetDD+SWOTotal+HO'!HU26</f>
        <v>0</v>
      </c>
      <c r="I29" s="568">
        <f>'EntrySheetDD+SWOTotal+HO'!HV26</f>
        <v>0</v>
      </c>
      <c r="J29" s="568">
        <f>'EntrySheetDD+SWOTotal+HO'!HW26</f>
        <v>0</v>
      </c>
      <c r="K29" s="568">
        <f>'EntrySheetDD+SWOTotal+HO'!HX26</f>
        <v>0</v>
      </c>
      <c r="L29" s="568">
        <f>'EntrySheetDD+SWOTotal+HO'!HY26</f>
        <v>0</v>
      </c>
      <c r="M29" s="506">
        <f t="shared" si="0"/>
        <v>0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'EntrySheetDD+SWOTotal+HO'!IA26</f>
        <v>0</v>
      </c>
      <c r="E30" s="518">
        <f>'EntrySheetDD+SWOTotal+HO'!IB26</f>
        <v>0</v>
      </c>
      <c r="F30" s="518">
        <f>'EntrySheetDD+SWOTotal+HO'!IC26</f>
        <v>0</v>
      </c>
      <c r="G30" s="568">
        <v>0</v>
      </c>
      <c r="H30" s="568">
        <f>'EntrySheetDD+SWOTotal+HO'!IE26</f>
        <v>0</v>
      </c>
      <c r="I30" s="568">
        <f>'EntrySheetDD+SWOTotal+HO'!IF26</f>
        <v>0</v>
      </c>
      <c r="J30" s="568">
        <f>'EntrySheetDD+SWOTotal+HO'!IG26</f>
        <v>0</v>
      </c>
      <c r="K30" s="568">
        <f>'EntrySheetDD+SWOTotal+HO'!IH26</f>
        <v>0</v>
      </c>
      <c r="L30" s="568">
        <f>'EntrySheetDD+SWOTotal+HO'!II26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0.4</v>
      </c>
      <c r="D31" s="518">
        <f>'EntrySheetDD+SWOTotal+HO'!IK26</f>
        <v>0.22</v>
      </c>
      <c r="E31" s="518">
        <f>'EntrySheetDD+SWOTotal+HO'!IL26</f>
        <v>0</v>
      </c>
      <c r="F31" s="518">
        <f>'EntrySheetDD+SWOTotal+HO'!IM26</f>
        <v>0.22</v>
      </c>
      <c r="G31" s="568">
        <v>40</v>
      </c>
      <c r="H31" s="568">
        <f>'EntrySheetDD+SWOTotal+HO'!IO26</f>
        <v>0</v>
      </c>
      <c r="I31" s="568">
        <f>'EntrySheetDD+SWOTotal+HO'!IP26</f>
        <v>22</v>
      </c>
      <c r="J31" s="568">
        <f>'EntrySheetDD+SWOTotal+HO'!IQ26</f>
        <v>0</v>
      </c>
      <c r="K31" s="568">
        <f>'EntrySheetDD+SWOTotal+HO'!IR26</f>
        <v>20</v>
      </c>
      <c r="L31" s="568">
        <f>'EntrySheetDD+SWOTotal+HO'!IS26</f>
        <v>19</v>
      </c>
      <c r="M31" s="506">
        <f t="shared" si="0"/>
        <v>54.999999999999993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0.4</v>
      </c>
      <c r="D32" s="518">
        <f>'EntrySheetDD+SWOTotal+HO'!IU26</f>
        <v>0.06</v>
      </c>
      <c r="E32" s="518">
        <f>'EntrySheetDD+SWOTotal+HO'!IV26</f>
        <v>0</v>
      </c>
      <c r="F32" s="518">
        <f>'EntrySheetDD+SWOTotal+HO'!IW26</f>
        <v>0.06</v>
      </c>
      <c r="G32" s="568">
        <v>40</v>
      </c>
      <c r="H32" s="568">
        <f>'EntrySheetDD+SWOTotal+HO'!IY26</f>
        <v>0</v>
      </c>
      <c r="I32" s="568">
        <f>'EntrySheetDD+SWOTotal+HO'!IZ26</f>
        <v>6</v>
      </c>
      <c r="J32" s="568">
        <f>'EntrySheetDD+SWOTotal+HO'!JA26</f>
        <v>0</v>
      </c>
      <c r="K32" s="568">
        <f>'EntrySheetDD+SWOTotal+HO'!JB26</f>
        <v>6</v>
      </c>
      <c r="L32" s="568">
        <f>'EntrySheetDD+SWOTotal+HO'!JC26</f>
        <v>6</v>
      </c>
      <c r="M32" s="506">
        <f t="shared" si="0"/>
        <v>15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0.01</v>
      </c>
      <c r="D33" s="518">
        <f>'EntrySheetDD+SWOTotal+HO'!JE26</f>
        <v>0</v>
      </c>
      <c r="E33" s="518">
        <f>'EntrySheetDD+SWOTotal+HO'!JF26</f>
        <v>0</v>
      </c>
      <c r="F33" s="518">
        <f>'EntrySheetDD+SWOTotal+HO'!JG26</f>
        <v>0</v>
      </c>
      <c r="G33" s="568">
        <v>1</v>
      </c>
      <c r="H33" s="568">
        <f>'EntrySheetDD+SWOTotal+HO'!JI26</f>
        <v>0</v>
      </c>
      <c r="I33" s="568">
        <f>'EntrySheetDD+SWOTotal+HO'!JJ26</f>
        <v>0</v>
      </c>
      <c r="J33" s="568">
        <f>'EntrySheetDD+SWOTotal+HO'!JK26</f>
        <v>0</v>
      </c>
      <c r="K33" s="568">
        <f>'EntrySheetDD+SWOTotal+HO'!JL26</f>
        <v>0</v>
      </c>
      <c r="L33" s="568">
        <f>'EntrySheetDD+SWOTotal+HO'!JM26</f>
        <v>0</v>
      </c>
      <c r="M33" s="506">
        <f t="shared" si="0"/>
        <v>0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0.01</v>
      </c>
      <c r="D34" s="518">
        <f>'EntrySheetDD+SWOTotal+HO'!JO26</f>
        <v>0</v>
      </c>
      <c r="E34" s="518">
        <f>'EntrySheetDD+SWOTotal+HO'!JP26</f>
        <v>0</v>
      </c>
      <c r="F34" s="518">
        <f>'EntrySheetDD+SWOTotal+HO'!JQ26</f>
        <v>0</v>
      </c>
      <c r="G34" s="568">
        <v>1</v>
      </c>
      <c r="H34" s="568">
        <f>'EntrySheetDD+SWOTotal+HO'!JS26</f>
        <v>0</v>
      </c>
      <c r="I34" s="568">
        <f>'EntrySheetDD+SWOTotal+HO'!JT26</f>
        <v>0</v>
      </c>
      <c r="J34" s="568">
        <f>'EntrySheetDD+SWOTotal+HO'!JU26</f>
        <v>0</v>
      </c>
      <c r="K34" s="568">
        <f>'EntrySheetDD+SWOTotal+HO'!JV26</f>
        <v>0</v>
      </c>
      <c r="L34" s="568">
        <f>'EntrySheetDD+SWOTotal+HO'!JW26</f>
        <v>0</v>
      </c>
      <c r="M34" s="506">
        <f t="shared" si="0"/>
        <v>0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0.06</v>
      </c>
      <c r="D35" s="518">
        <f>'EntrySheetDD+SWOTotal+HO'!JY26</f>
        <v>0</v>
      </c>
      <c r="E35" s="518">
        <f>'EntrySheetDD+SWOTotal+HO'!JZ26</f>
        <v>0</v>
      </c>
      <c r="F35" s="518">
        <f>'EntrySheetDD+SWOTotal+HO'!KA26</f>
        <v>0</v>
      </c>
      <c r="G35" s="568">
        <v>5.9999999999999991</v>
      </c>
      <c r="H35" s="568">
        <f>'EntrySheetDD+SWOTotal+HO'!KC26</f>
        <v>0</v>
      </c>
      <c r="I35" s="568">
        <f>'EntrySheetDD+SWOTotal+HO'!KD26</f>
        <v>0</v>
      </c>
      <c r="J35" s="568">
        <f>'EntrySheetDD+SWOTotal+HO'!KE26</f>
        <v>0</v>
      </c>
      <c r="K35" s="568">
        <f>'EntrySheetDD+SWOTotal+HO'!KF26</f>
        <v>0</v>
      </c>
      <c r="L35" s="568">
        <f>'EntrySheetDD+SWOTotal+HO'!KG26</f>
        <v>0</v>
      </c>
      <c r="M35" s="506">
        <f t="shared" si="0"/>
        <v>0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0.01</v>
      </c>
      <c r="D36" s="518">
        <f>'EntrySheetDD+SWOTotal+HO'!KI26</f>
        <v>0</v>
      </c>
      <c r="E36" s="518">
        <f>'EntrySheetDD+SWOTotal+HO'!KJ26</f>
        <v>0</v>
      </c>
      <c r="F36" s="518">
        <f>'EntrySheetDD+SWOTotal+HO'!KK26</f>
        <v>0</v>
      </c>
      <c r="G36" s="568">
        <v>1</v>
      </c>
      <c r="H36" s="568">
        <f>'EntrySheetDD+SWOTotal+HO'!KM26</f>
        <v>0</v>
      </c>
      <c r="I36" s="568">
        <f>'EntrySheetDD+SWOTotal+HO'!KN26</f>
        <v>0</v>
      </c>
      <c r="J36" s="568">
        <f>'EntrySheetDD+SWOTotal+HO'!KO26</f>
        <v>0</v>
      </c>
      <c r="K36" s="568">
        <f>'EntrySheetDD+SWOTotal+HO'!KP26</f>
        <v>25</v>
      </c>
      <c r="L36" s="568">
        <f>'EntrySheetDD+SWOTotal+HO'!KQ26</f>
        <v>25</v>
      </c>
      <c r="M36" s="506">
        <f t="shared" si="0"/>
        <v>0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0.01</v>
      </c>
      <c r="D37" s="518">
        <f>'EntrySheetDD+SWOTotal+HO'!KS26</f>
        <v>0</v>
      </c>
      <c r="E37" s="518">
        <f>'EntrySheetDD+SWOTotal+HO'!KT26</f>
        <v>0</v>
      </c>
      <c r="F37" s="518">
        <f>'EntrySheetDD+SWOTotal+HO'!KU26</f>
        <v>0</v>
      </c>
      <c r="G37" s="568">
        <v>1</v>
      </c>
      <c r="H37" s="568">
        <f>'EntrySheetDD+SWOTotal+HO'!KW26</f>
        <v>0</v>
      </c>
      <c r="I37" s="568">
        <f>'EntrySheetDD+SWOTotal+HO'!KX26</f>
        <v>0</v>
      </c>
      <c r="J37" s="568">
        <f>'EntrySheetDD+SWOTotal+HO'!KY26</f>
        <v>0</v>
      </c>
      <c r="K37" s="568">
        <f>'EntrySheetDD+SWOTotal+HO'!KZ26</f>
        <v>0</v>
      </c>
      <c r="L37" s="568">
        <f>'EntrySheetDD+SWOTotal+HO'!LA26</f>
        <v>0</v>
      </c>
      <c r="M37" s="506">
        <f t="shared" si="0"/>
        <v>0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</v>
      </c>
      <c r="D38" s="518">
        <f>'EntrySheetDD+SWOTotal+HO'!LC26</f>
        <v>0</v>
      </c>
      <c r="E38" s="518">
        <f>'EntrySheetDD+SWOTotal+HO'!LD26</f>
        <v>0</v>
      </c>
      <c r="F38" s="518">
        <f>'EntrySheetDD+SWOTotal+HO'!LE26</f>
        <v>0</v>
      </c>
      <c r="G38" s="568">
        <v>0</v>
      </c>
      <c r="H38" s="568">
        <f>'EntrySheetDD+SWOTotal+HO'!LG26</f>
        <v>0</v>
      </c>
      <c r="I38" s="568">
        <f>'EntrySheetDD+SWOTotal+HO'!LH26</f>
        <v>0</v>
      </c>
      <c r="J38" s="568">
        <f>'EntrySheetDD+SWOTotal+HO'!LI26</f>
        <v>0</v>
      </c>
      <c r="K38" s="568">
        <f>'EntrySheetDD+SWOTotal+HO'!LJ26</f>
        <v>0</v>
      </c>
      <c r="L38" s="568">
        <f>'EntrySheetDD+SWOTotal+HO'!LK26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0.15</v>
      </c>
      <c r="D39" s="518">
        <f>'EntrySheetDD+SWOTotal+HO'!LM26</f>
        <v>0</v>
      </c>
      <c r="E39" s="518">
        <f>'EntrySheetDD+SWOTotal+HO'!LN26</f>
        <v>0</v>
      </c>
      <c r="F39" s="518">
        <f>'EntrySheetDD+SWOTotal+HO'!LO26</f>
        <v>0</v>
      </c>
      <c r="G39" s="568">
        <v>14.999999999999998</v>
      </c>
      <c r="H39" s="568">
        <f>'EntrySheetDD+SWOTotal+HO'!LQ26</f>
        <v>0</v>
      </c>
      <c r="I39" s="568">
        <f>'EntrySheetDD+SWOTotal+HO'!LR26</f>
        <v>0</v>
      </c>
      <c r="J39" s="568">
        <f>'EntrySheetDD+SWOTotal+HO'!LS26</f>
        <v>0</v>
      </c>
      <c r="K39" s="568">
        <f>'EntrySheetDD+SWOTotal+HO'!LT26</f>
        <v>0</v>
      </c>
      <c r="L39" s="568">
        <f>'EntrySheetDD+SWOTotal+HO'!LU26</f>
        <v>0</v>
      </c>
      <c r="M39" s="509">
        <f t="shared" si="0"/>
        <v>0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8.5199999999999978</v>
      </c>
      <c r="D40" s="510">
        <f t="shared" ref="D40:L40" si="2">SUM(D7:D39)</f>
        <v>7.9499999999999984</v>
      </c>
      <c r="E40" s="510">
        <f t="shared" si="2"/>
        <v>6.9900000000000011</v>
      </c>
      <c r="F40" s="510">
        <f t="shared" si="2"/>
        <v>6.5199999999999987</v>
      </c>
      <c r="G40" s="569">
        <f t="shared" si="2"/>
        <v>852</v>
      </c>
      <c r="H40" s="569">
        <f t="shared" si="2"/>
        <v>194</v>
      </c>
      <c r="I40" s="569">
        <f t="shared" si="2"/>
        <v>594</v>
      </c>
      <c r="J40" s="569">
        <f t="shared" si="2"/>
        <v>3</v>
      </c>
      <c r="K40" s="569">
        <f t="shared" si="2"/>
        <v>617</v>
      </c>
      <c r="L40" s="569">
        <f t="shared" si="2"/>
        <v>616</v>
      </c>
      <c r="M40" s="511">
        <f t="shared" si="0"/>
        <v>76.525821596244143</v>
      </c>
      <c r="N40" s="512">
        <f t="shared" si="1"/>
        <v>82.012578616352201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'EntrySheetDD+SWOTotal+HO'!MQ26</f>
        <v>0</v>
      </c>
      <c r="E41" s="528">
        <f>'EntrySheetDD+SWOTotal+HO'!MR26</f>
        <v>0</v>
      </c>
      <c r="F41" s="528">
        <f>'EntrySheetDD+SWOTotal+HO'!MS26</f>
        <v>0</v>
      </c>
      <c r="G41" s="570">
        <f>'EntrySheetDD+SWOTotal+HO'!MT26</f>
        <v>0</v>
      </c>
      <c r="H41" s="570">
        <f>'EntrySheetDD+SWOTotal+HO'!MU26</f>
        <v>0</v>
      </c>
      <c r="I41" s="570">
        <f>'EntrySheetDD+SWOTotal+HO'!MV26</f>
        <v>0</v>
      </c>
      <c r="J41" s="570">
        <f>'EntrySheetDD+SWOTotal+HO'!MW26</f>
        <v>0</v>
      </c>
      <c r="K41" s="570">
        <f>'EntrySheetDD+SWOTotal+HO'!MX26</f>
        <v>0</v>
      </c>
      <c r="L41" s="570">
        <f>'EntrySheetDD+SWOTotal+HO'!MY26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8.5199999999999978</v>
      </c>
      <c r="D43" s="516">
        <f t="shared" si="3"/>
        <v>7.9499999999999984</v>
      </c>
      <c r="E43" s="516">
        <f t="shared" si="3"/>
        <v>6.9900000000000011</v>
      </c>
      <c r="F43" s="516">
        <f t="shared" si="3"/>
        <v>6.5199999999999987</v>
      </c>
      <c r="G43" s="572">
        <f t="shared" si="3"/>
        <v>852</v>
      </c>
      <c r="H43" s="572">
        <f t="shared" si="3"/>
        <v>194</v>
      </c>
      <c r="I43" s="572">
        <f t="shared" si="3"/>
        <v>594</v>
      </c>
      <c r="J43" s="572">
        <f t="shared" si="3"/>
        <v>3</v>
      </c>
      <c r="K43" s="572">
        <f t="shared" si="3"/>
        <v>617</v>
      </c>
      <c r="L43" s="572">
        <f t="shared" si="3"/>
        <v>616</v>
      </c>
      <c r="M43" s="511">
        <f t="shared" si="0"/>
        <v>76.525821596244143</v>
      </c>
      <c r="N43" s="512">
        <f t="shared" si="1"/>
        <v>82.012578616352201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7"/>
  <sheetViews>
    <sheetView view="pageBreakPreview" zoomScale="60" workbookViewId="0">
      <pane xSplit="2" ySplit="6" topLeftCell="C7" activePane="bottomRight" state="frozen"/>
      <selection activeCell="A2" sqref="A2:N2"/>
      <selection pane="topRight" activeCell="A2" sqref="A2:N2"/>
      <selection pane="bottomLeft" activeCell="A2" sqref="A2:N2"/>
      <selection pane="bottomRight" activeCell="C7" sqref="C7:C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388</v>
      </c>
      <c r="B3" s="2004"/>
      <c r="C3" s="2024" t="s">
        <v>484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302.85000000000002</v>
      </c>
      <c r="D7" s="518">
        <f>'EntrySheetDD+SWOTotal+HO'!E27</f>
        <v>302.70999999999998</v>
      </c>
      <c r="E7" s="518">
        <f>'EntrySheetDD+SWOTotal+HO'!F27</f>
        <v>73.709999999999994</v>
      </c>
      <c r="F7" s="518">
        <f>'EntrySheetDD+SWOTotal+HO'!G27</f>
        <v>302.70999999999998</v>
      </c>
      <c r="G7" s="568">
        <v>34</v>
      </c>
      <c r="H7" s="568">
        <f>'EntrySheetDD+SWOTotal+HO'!I27</f>
        <v>0</v>
      </c>
      <c r="I7" s="568">
        <f>'EntrySheetDD+SWOTotal+HO'!J27</f>
        <v>34</v>
      </c>
      <c r="J7" s="568">
        <f>'EntrySheetDD+SWOTotal+HO'!K27</f>
        <v>0</v>
      </c>
      <c r="K7" s="568">
        <f>'EntrySheetDD+SWOTotal+HO'!L27</f>
        <v>0</v>
      </c>
      <c r="L7" s="568">
        <f>'EntrySheetDD+SWOTotal+HO'!M27</f>
        <v>0</v>
      </c>
      <c r="M7" s="514">
        <f>F7/C7*100</f>
        <v>99.953772494634293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140</v>
      </c>
      <c r="D8" s="518">
        <f>'EntrySheetDD+SWOTotal+HO'!O27</f>
        <v>154.44999999999999</v>
      </c>
      <c r="E8" s="518">
        <f>'EntrySheetDD+SWOTotal+HO'!P27</f>
        <v>46.5</v>
      </c>
      <c r="F8" s="518">
        <f>'EntrySheetDD+SWOTotal+HO'!Q27</f>
        <v>154.44999999999999</v>
      </c>
      <c r="G8" s="568">
        <v>21</v>
      </c>
      <c r="H8" s="568">
        <f>'EntrySheetDD+SWOTotal+HO'!S27</f>
        <v>1</v>
      </c>
      <c r="I8" s="568">
        <f>'EntrySheetDD+SWOTotal+HO'!T27</f>
        <v>19</v>
      </c>
      <c r="J8" s="568">
        <f>'EntrySheetDD+SWOTotal+HO'!U27</f>
        <v>19</v>
      </c>
      <c r="K8" s="568">
        <f>'EntrySheetDD+SWOTotal+HO'!V27</f>
        <v>19</v>
      </c>
      <c r="L8" s="568">
        <f>'EntrySheetDD+SWOTotal+HO'!W27</f>
        <v>19</v>
      </c>
      <c r="M8" s="506">
        <f t="shared" ref="M8:M43" si="0">F8/C8*100</f>
        <v>110.32142857142857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30</v>
      </c>
      <c r="D9" s="518">
        <f>'EntrySheetDD+SWOTotal+HO'!Y27</f>
        <v>32</v>
      </c>
      <c r="E9" s="518">
        <f>'EntrySheetDD+SWOTotal+HO'!Z27</f>
        <v>11.87</v>
      </c>
      <c r="F9" s="518">
        <f>'EntrySheetDD+SWOTotal+HO'!AA27</f>
        <v>32</v>
      </c>
      <c r="G9" s="568">
        <v>8</v>
      </c>
      <c r="H9" s="568">
        <f>'EntrySheetDD+SWOTotal+HO'!AC27</f>
        <v>0</v>
      </c>
      <c r="I9" s="568">
        <f>'EntrySheetDD+SWOTotal+HO'!AD27</f>
        <v>7</v>
      </c>
      <c r="J9" s="568">
        <f>'EntrySheetDD+SWOTotal+HO'!AE27</f>
        <v>0</v>
      </c>
      <c r="K9" s="568">
        <f>'EntrySheetDD+SWOTotal+HO'!AF27</f>
        <v>0</v>
      </c>
      <c r="L9" s="568">
        <f>'EntrySheetDD+SWOTotal+HO'!AG27</f>
        <v>0</v>
      </c>
      <c r="M9" s="506">
        <f t="shared" si="0"/>
        <v>106.66666666666667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130</v>
      </c>
      <c r="D10" s="518">
        <f>'EntrySheetDD+SWOTotal+HO'!AI27</f>
        <v>42.93</v>
      </c>
      <c r="E10" s="518">
        <f>'EntrySheetDD+SWOTotal+HO'!AJ27</f>
        <v>10.08</v>
      </c>
      <c r="F10" s="518">
        <f>'EntrySheetDD+SWOTotal+HO'!AK27</f>
        <v>42.93</v>
      </c>
      <c r="G10" s="568">
        <v>18</v>
      </c>
      <c r="H10" s="568">
        <f>'EntrySheetDD+SWOTotal+HO'!AM27</f>
        <v>0</v>
      </c>
      <c r="I10" s="568">
        <f>'EntrySheetDD+SWOTotal+HO'!AN27</f>
        <v>23</v>
      </c>
      <c r="J10" s="568">
        <f>'EntrySheetDD+SWOTotal+HO'!AO27</f>
        <v>0</v>
      </c>
      <c r="K10" s="568">
        <f>'EntrySheetDD+SWOTotal+HO'!AP27</f>
        <v>23</v>
      </c>
      <c r="L10" s="568">
        <f>'EntrySheetDD+SWOTotal+HO'!AQ27</f>
        <v>0</v>
      </c>
      <c r="M10" s="506">
        <f t="shared" si="0"/>
        <v>33.023076923076921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50</v>
      </c>
      <c r="D11" s="518">
        <f>'EntrySheetDD+SWOTotal+HO'!AS27</f>
        <v>79.62</v>
      </c>
      <c r="E11" s="518">
        <f>'EntrySheetDD+SWOTotal+HO'!AT27</f>
        <v>29.85</v>
      </c>
      <c r="F11" s="518">
        <f>'EntrySheetDD+SWOTotal+HO'!AU27</f>
        <v>79.61</v>
      </c>
      <c r="G11" s="568">
        <v>11</v>
      </c>
      <c r="H11" s="568">
        <f>'EntrySheetDD+SWOTotal+HO'!AW27</f>
        <v>0</v>
      </c>
      <c r="I11" s="568">
        <f>'EntrySheetDD+SWOTotal+HO'!AX27</f>
        <v>0</v>
      </c>
      <c r="J11" s="568">
        <f>'EntrySheetDD+SWOTotal+HO'!AY27</f>
        <v>0</v>
      </c>
      <c r="K11" s="568">
        <f>'EntrySheetDD+SWOTotal+HO'!AZ27</f>
        <v>0</v>
      </c>
      <c r="L11" s="568">
        <f>'EntrySheetDD+SWOTotal+HO'!BA27</f>
        <v>0</v>
      </c>
      <c r="M11" s="506">
        <f t="shared" si="0"/>
        <v>159.22</v>
      </c>
      <c r="N11" s="506">
        <f t="shared" si="1"/>
        <v>99.987440341622701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22</v>
      </c>
      <c r="D12" s="518">
        <f>'EntrySheetDD+SWOTotal+HO'!BC27</f>
        <v>20.59</v>
      </c>
      <c r="E12" s="518">
        <f>'EntrySheetDD+SWOTotal+HO'!BD27</f>
        <v>5.2</v>
      </c>
      <c r="F12" s="518">
        <f>'EntrySheetDD+SWOTotal+HO'!BE27</f>
        <v>20.59</v>
      </c>
      <c r="G12" s="568">
        <v>3</v>
      </c>
      <c r="H12" s="568">
        <f>'EntrySheetDD+SWOTotal+HO'!BG27</f>
        <v>0</v>
      </c>
      <c r="I12" s="568">
        <f>'EntrySheetDD+SWOTotal+HO'!BH27</f>
        <v>3</v>
      </c>
      <c r="J12" s="568">
        <f>'EntrySheetDD+SWOTotal+HO'!BI27</f>
        <v>0</v>
      </c>
      <c r="K12" s="568">
        <f>'EntrySheetDD+SWOTotal+HO'!BJ27</f>
        <v>0</v>
      </c>
      <c r="L12" s="568">
        <f>'EntrySheetDD+SWOTotal+HO'!BK27</f>
        <v>0</v>
      </c>
      <c r="M12" s="506">
        <f t="shared" si="0"/>
        <v>93.590909090909093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125</v>
      </c>
      <c r="D13" s="518">
        <f>'EntrySheetDD+SWOTotal+HO'!BM27</f>
        <v>200</v>
      </c>
      <c r="E13" s="518">
        <f>'EntrySheetDD+SWOTotal+HO'!BN27</f>
        <v>65.069999999999993</v>
      </c>
      <c r="F13" s="518">
        <f>'EntrySheetDD+SWOTotal+HO'!BO27</f>
        <v>200</v>
      </c>
      <c r="G13" s="568">
        <v>22</v>
      </c>
      <c r="H13" s="568">
        <f>'EntrySheetDD+SWOTotal+HO'!BQ27</f>
        <v>24</v>
      </c>
      <c r="I13" s="568">
        <f>'EntrySheetDD+SWOTotal+HO'!BR27</f>
        <v>25</v>
      </c>
      <c r="J13" s="568">
        <f>'EntrySheetDD+SWOTotal+HO'!BS27</f>
        <v>0</v>
      </c>
      <c r="K13" s="568">
        <f>'EntrySheetDD+SWOTotal+HO'!BT27</f>
        <v>0</v>
      </c>
      <c r="L13" s="568">
        <f>'EntrySheetDD+SWOTotal+HO'!BU27</f>
        <v>0</v>
      </c>
      <c r="M13" s="506">
        <f t="shared" si="0"/>
        <v>160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160</v>
      </c>
      <c r="D14" s="518">
        <f>'EntrySheetDD+SWOTotal+HO'!BW27</f>
        <v>231</v>
      </c>
      <c r="E14" s="518">
        <f>'EntrySheetDD+SWOTotal+HO'!BX27</f>
        <v>71.040000000000006</v>
      </c>
      <c r="F14" s="518">
        <f>'EntrySheetDD+SWOTotal+HO'!BY27</f>
        <v>231</v>
      </c>
      <c r="G14" s="568">
        <v>22</v>
      </c>
      <c r="H14" s="568">
        <f>'EntrySheetDD+SWOTotal+HO'!CA27</f>
        <v>0</v>
      </c>
      <c r="I14" s="568">
        <f>'EntrySheetDD+SWOTotal+HO'!CB27</f>
        <v>24</v>
      </c>
      <c r="J14" s="568">
        <f>'EntrySheetDD+SWOTotal+HO'!CC27</f>
        <v>0</v>
      </c>
      <c r="K14" s="568">
        <f>'EntrySheetDD+SWOTotal+HO'!CD27</f>
        <v>24</v>
      </c>
      <c r="L14" s="568">
        <f>'EntrySheetDD+SWOTotal+HO'!CE27</f>
        <v>24</v>
      </c>
      <c r="M14" s="506">
        <f t="shared" si="0"/>
        <v>144.375</v>
      </c>
      <c r="N14" s="506">
        <f t="shared" si="1"/>
        <v>100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100</v>
      </c>
      <c r="D15" s="518">
        <f>'EntrySheetDD+SWOTotal+HO'!CG27</f>
        <v>95</v>
      </c>
      <c r="E15" s="518">
        <f>'EntrySheetDD+SWOTotal+HO'!CH27</f>
        <v>12.33</v>
      </c>
      <c r="F15" s="518">
        <f>'EntrySheetDD+SWOTotal+HO'!CI27</f>
        <v>94.99</v>
      </c>
      <c r="G15" s="568">
        <v>10</v>
      </c>
      <c r="H15" s="568">
        <f>'EntrySheetDD+SWOTotal+HO'!CK27</f>
        <v>11</v>
      </c>
      <c r="I15" s="568">
        <f>'EntrySheetDD+SWOTotal+HO'!CL27</f>
        <v>0</v>
      </c>
      <c r="J15" s="568">
        <f>'EntrySheetDD+SWOTotal+HO'!CM27</f>
        <v>11</v>
      </c>
      <c r="K15" s="568">
        <f>'EntrySheetDD+SWOTotal+HO'!CN27</f>
        <v>11</v>
      </c>
      <c r="L15" s="568">
        <f>'EntrySheetDD+SWOTotal+HO'!CO27</f>
        <v>0</v>
      </c>
      <c r="M15" s="506">
        <f t="shared" si="0"/>
        <v>94.99</v>
      </c>
      <c r="N15" s="506">
        <f t="shared" si="1"/>
        <v>99.989473684210523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15</v>
      </c>
      <c r="D16" s="518">
        <f>'EntrySheetDD+SWOTotal+HO'!CQ27</f>
        <v>10.18</v>
      </c>
      <c r="E16" s="518">
        <f>'EntrySheetDD+SWOTotal+HO'!CR27</f>
        <v>3.67</v>
      </c>
      <c r="F16" s="518">
        <f>'EntrySheetDD+SWOTotal+HO'!CS27</f>
        <v>10.18</v>
      </c>
      <c r="G16" s="568">
        <v>1</v>
      </c>
      <c r="H16" s="568">
        <f>'EntrySheetDD+SWOTotal+HO'!CU27</f>
        <v>0</v>
      </c>
      <c r="I16" s="568">
        <f>'EntrySheetDD+SWOTotal+HO'!CV27</f>
        <v>2</v>
      </c>
      <c r="J16" s="568">
        <f>'EntrySheetDD+SWOTotal+HO'!CW27</f>
        <v>0</v>
      </c>
      <c r="K16" s="568">
        <f>'EntrySheetDD+SWOTotal+HO'!CX27</f>
        <v>2</v>
      </c>
      <c r="L16" s="568">
        <f>'EntrySheetDD+SWOTotal+HO'!CY27</f>
        <v>2</v>
      </c>
      <c r="M16" s="506">
        <f t="shared" si="0"/>
        <v>67.86666666666666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550</v>
      </c>
      <c r="D17" s="518">
        <f>'EntrySheetDD+SWOTotal+HO'!DA27</f>
        <v>570</v>
      </c>
      <c r="E17" s="518">
        <f>'EntrySheetDD+SWOTotal+HO'!DB27</f>
        <v>9.8000000000000007</v>
      </c>
      <c r="F17" s="518">
        <f>'EntrySheetDD+SWOTotal+HO'!DC27</f>
        <v>569.98</v>
      </c>
      <c r="G17" s="568">
        <v>43</v>
      </c>
      <c r="H17" s="568">
        <f>'EntrySheetDD+SWOTotal+HO'!DE27</f>
        <v>11</v>
      </c>
      <c r="I17" s="568">
        <f>'EntrySheetDD+SWOTotal+HO'!DF27</f>
        <v>58</v>
      </c>
      <c r="J17" s="568">
        <f>'EntrySheetDD+SWOTotal+HO'!DG27</f>
        <v>4</v>
      </c>
      <c r="K17" s="568">
        <f>'EntrySheetDD+SWOTotal+HO'!DH27</f>
        <v>58</v>
      </c>
      <c r="L17" s="568">
        <f>'EntrySheetDD+SWOTotal+HO'!DI27</f>
        <v>58</v>
      </c>
      <c r="M17" s="506">
        <f t="shared" si="0"/>
        <v>103.63272727272728</v>
      </c>
      <c r="N17" s="506">
        <f t="shared" si="1"/>
        <v>99.996491228070184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14</v>
      </c>
      <c r="D18" s="518">
        <f>'EntrySheetDD+SWOTotal+HO'!DK27</f>
        <v>16.93</v>
      </c>
      <c r="E18" s="518">
        <f>'EntrySheetDD+SWOTotal+HO'!DL27</f>
        <v>10.130000000000001</v>
      </c>
      <c r="F18" s="518">
        <f>'EntrySheetDD+SWOTotal+HO'!DM27</f>
        <v>16.93</v>
      </c>
      <c r="G18" s="568">
        <v>2</v>
      </c>
      <c r="H18" s="568">
        <f>'EntrySheetDD+SWOTotal+HO'!DO27</f>
        <v>0</v>
      </c>
      <c r="I18" s="568">
        <f>'EntrySheetDD+SWOTotal+HO'!DP27</f>
        <v>0</v>
      </c>
      <c r="J18" s="568">
        <f>'EntrySheetDD+SWOTotal+HO'!DQ27</f>
        <v>0</v>
      </c>
      <c r="K18" s="568">
        <f>'EntrySheetDD+SWOTotal+HO'!DR27</f>
        <v>0</v>
      </c>
      <c r="L18" s="568">
        <f>'EntrySheetDD+SWOTotal+HO'!DS27</f>
        <v>0</v>
      </c>
      <c r="M18" s="506">
        <f t="shared" si="0"/>
        <v>120.92857142857143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135</v>
      </c>
      <c r="D19" s="518">
        <f>'EntrySheetDD+SWOTotal+HO'!DU27</f>
        <v>136</v>
      </c>
      <c r="E19" s="518">
        <f>'EntrySheetDD+SWOTotal+HO'!DV27</f>
        <v>0.21</v>
      </c>
      <c r="F19" s="518">
        <f>'EntrySheetDD+SWOTotal+HO'!DW27</f>
        <v>136</v>
      </c>
      <c r="G19" s="568">
        <v>15</v>
      </c>
      <c r="H19" s="568">
        <f>'EntrySheetDD+SWOTotal+HO'!DY27</f>
        <v>0</v>
      </c>
      <c r="I19" s="568">
        <f>'EntrySheetDD+SWOTotal+HO'!DZ27</f>
        <v>3</v>
      </c>
      <c r="J19" s="568">
        <f>'EntrySheetDD+SWOTotal+HO'!EA27</f>
        <v>0</v>
      </c>
      <c r="K19" s="568">
        <f>'EntrySheetDD+SWOTotal+HO'!EB27</f>
        <v>3</v>
      </c>
      <c r="L19" s="568">
        <f>'EntrySheetDD+SWOTotal+HO'!EC27</f>
        <v>3</v>
      </c>
      <c r="M19" s="506">
        <f t="shared" si="0"/>
        <v>100.74074074074073</v>
      </c>
      <c r="N19" s="506">
        <f t="shared" si="1"/>
        <v>100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31</v>
      </c>
      <c r="D20" s="518">
        <f>'EntrySheetDD+SWOTotal+HO'!EE27</f>
        <v>29.72</v>
      </c>
      <c r="E20" s="518">
        <f>'EntrySheetDD+SWOTotal+HO'!EF27</f>
        <v>2.77</v>
      </c>
      <c r="F20" s="518">
        <f>'EntrySheetDD+SWOTotal+HO'!EG27</f>
        <v>29.71</v>
      </c>
      <c r="G20" s="568">
        <v>3</v>
      </c>
      <c r="H20" s="568">
        <f>'EntrySheetDD+SWOTotal+HO'!EI27</f>
        <v>0</v>
      </c>
      <c r="I20" s="568">
        <f>'EntrySheetDD+SWOTotal+HO'!EJ27</f>
        <v>3</v>
      </c>
      <c r="J20" s="568">
        <f>'EntrySheetDD+SWOTotal+HO'!EK27</f>
        <v>0</v>
      </c>
      <c r="K20" s="568">
        <f>'EntrySheetDD+SWOTotal+HO'!EL27</f>
        <v>3</v>
      </c>
      <c r="L20" s="568">
        <f>'EntrySheetDD+SWOTotal+HO'!EM27</f>
        <v>0</v>
      </c>
      <c r="M20" s="506">
        <f t="shared" si="0"/>
        <v>95.838709677419359</v>
      </c>
      <c r="N20" s="506">
        <f t="shared" si="1"/>
        <v>99.966352624495286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40</v>
      </c>
      <c r="D21" s="518">
        <f>'EntrySheetDD+SWOTotal+HO'!EO27</f>
        <v>56.08</v>
      </c>
      <c r="E21" s="518">
        <f>'EntrySheetDD+SWOTotal+HO'!EP27</f>
        <v>16.440000000000001</v>
      </c>
      <c r="F21" s="518">
        <f>'EntrySheetDD+SWOTotal+HO'!EQ27</f>
        <v>56.08</v>
      </c>
      <c r="G21" s="568">
        <v>9</v>
      </c>
      <c r="H21" s="568">
        <f>'EntrySheetDD+SWOTotal+HO'!ES27</f>
        <v>0</v>
      </c>
      <c r="I21" s="568">
        <f>'EntrySheetDD+SWOTotal+HO'!ET27</f>
        <v>9</v>
      </c>
      <c r="J21" s="568">
        <f>'EntrySheetDD+SWOTotal+HO'!EU27</f>
        <v>0</v>
      </c>
      <c r="K21" s="568">
        <f>'EntrySheetDD+SWOTotal+HO'!EV27</f>
        <v>0</v>
      </c>
      <c r="L21" s="568">
        <f>'EntrySheetDD+SWOTotal+HO'!EW27</f>
        <v>0</v>
      </c>
      <c r="M21" s="506">
        <f t="shared" si="0"/>
        <v>140.19999999999999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38</v>
      </c>
      <c r="D22" s="518">
        <f>'EntrySheetDD+SWOTotal+HO'!EY27</f>
        <v>28</v>
      </c>
      <c r="E22" s="518">
        <f>'EntrySheetDD+SWOTotal+HO'!EZ27</f>
        <v>3</v>
      </c>
      <c r="F22" s="518">
        <f>'EntrySheetDD+SWOTotal+HO'!FA27</f>
        <v>28</v>
      </c>
      <c r="G22" s="568">
        <v>5</v>
      </c>
      <c r="H22" s="568">
        <f>'EntrySheetDD+SWOTotal+HO'!FC27</f>
        <v>5</v>
      </c>
      <c r="I22" s="568">
        <f>'EntrySheetDD+SWOTotal+HO'!FD27</f>
        <v>5</v>
      </c>
      <c r="J22" s="568">
        <f>'EntrySheetDD+SWOTotal+HO'!FE27</f>
        <v>0</v>
      </c>
      <c r="K22" s="568">
        <f>'EntrySheetDD+SWOTotal+HO'!FF27</f>
        <v>5</v>
      </c>
      <c r="L22" s="568">
        <f>'EntrySheetDD+SWOTotal+HO'!FG27</f>
        <v>5</v>
      </c>
      <c r="M22" s="506">
        <f t="shared" si="0"/>
        <v>73.68421052631578</v>
      </c>
      <c r="N22" s="506">
        <f t="shared" si="1"/>
        <v>100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17</v>
      </c>
      <c r="D23" s="518">
        <f>'EntrySheetDD+SWOTotal+HO'!FI27</f>
        <v>1.94</v>
      </c>
      <c r="E23" s="518">
        <f>'EntrySheetDD+SWOTotal+HO'!FJ27</f>
        <v>0</v>
      </c>
      <c r="F23" s="518">
        <f>'EntrySheetDD+SWOTotal+HO'!FK27</f>
        <v>1.94</v>
      </c>
      <c r="G23" s="568">
        <v>2</v>
      </c>
      <c r="H23" s="568">
        <f>'EntrySheetDD+SWOTotal+HO'!FM27</f>
        <v>0</v>
      </c>
      <c r="I23" s="568">
        <f>'EntrySheetDD+SWOTotal+HO'!FN27</f>
        <v>1</v>
      </c>
      <c r="J23" s="568">
        <f>'EntrySheetDD+SWOTotal+HO'!FO27</f>
        <v>0</v>
      </c>
      <c r="K23" s="568">
        <f>'EntrySheetDD+SWOTotal+HO'!FP27</f>
        <v>1</v>
      </c>
      <c r="L23" s="568">
        <f>'EntrySheetDD+SWOTotal+HO'!FQ27</f>
        <v>1</v>
      </c>
      <c r="M23" s="506">
        <f t="shared" si="0"/>
        <v>11.411764705882353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7</v>
      </c>
      <c r="D24" s="518">
        <f>'EntrySheetDD+SWOTotal+HO'!FS27</f>
        <v>4.92</v>
      </c>
      <c r="E24" s="518">
        <f>'EntrySheetDD+SWOTotal+HO'!FT27</f>
        <v>0.45</v>
      </c>
      <c r="F24" s="518">
        <f>'EntrySheetDD+SWOTotal+HO'!FU27</f>
        <v>4.92</v>
      </c>
      <c r="G24" s="568">
        <v>1</v>
      </c>
      <c r="H24" s="568">
        <f>'EntrySheetDD+SWOTotal+HO'!FW27</f>
        <v>0</v>
      </c>
      <c r="I24" s="568">
        <f>'EntrySheetDD+SWOTotal+HO'!FX27</f>
        <v>0</v>
      </c>
      <c r="J24" s="568">
        <f>'EntrySheetDD+SWOTotal+HO'!FY27</f>
        <v>0</v>
      </c>
      <c r="K24" s="568">
        <f>'EntrySheetDD+SWOTotal+HO'!FZ27</f>
        <v>0</v>
      </c>
      <c r="L24" s="568">
        <f>'EntrySheetDD+SWOTotal+HO'!GA27</f>
        <v>0</v>
      </c>
      <c r="M24" s="506">
        <f t="shared" si="0"/>
        <v>70.285714285714278</v>
      </c>
      <c r="N24" s="506">
        <f t="shared" si="1"/>
        <v>100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25</v>
      </c>
      <c r="D25" s="518">
        <f>'EntrySheetDD+SWOTotal+HO'!GC27</f>
        <v>28</v>
      </c>
      <c r="E25" s="518">
        <f>'EntrySheetDD+SWOTotal+HO'!GD27</f>
        <v>6.81</v>
      </c>
      <c r="F25" s="518">
        <f>'EntrySheetDD+SWOTotal+HO'!GE27</f>
        <v>28</v>
      </c>
      <c r="G25" s="568">
        <v>5</v>
      </c>
      <c r="H25" s="568">
        <f>'EntrySheetDD+SWOTotal+HO'!GG27</f>
        <v>0</v>
      </c>
      <c r="I25" s="568">
        <f>'EntrySheetDD+SWOTotal+HO'!GH27</f>
        <v>5</v>
      </c>
      <c r="J25" s="568">
        <f>'EntrySheetDD+SWOTotal+HO'!GI27</f>
        <v>0</v>
      </c>
      <c r="K25" s="568">
        <f>'EntrySheetDD+SWOTotal+HO'!GJ27</f>
        <v>0</v>
      </c>
      <c r="L25" s="568">
        <f>'EntrySheetDD+SWOTotal+HO'!GK27</f>
        <v>0</v>
      </c>
      <c r="M25" s="506">
        <f t="shared" si="0"/>
        <v>112.00000000000001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17.04</v>
      </c>
      <c r="D26" s="518">
        <f>'EntrySheetDD+SWOTotal+HO'!GM27</f>
        <v>7.42</v>
      </c>
      <c r="E26" s="518">
        <f>'EntrySheetDD+SWOTotal+HO'!GN27</f>
        <v>0.85</v>
      </c>
      <c r="F26" s="518">
        <f>'EntrySheetDD+SWOTotal+HO'!GO27</f>
        <v>7.42</v>
      </c>
      <c r="G26" s="568">
        <v>3</v>
      </c>
      <c r="H26" s="568">
        <f>'EntrySheetDD+SWOTotal+HO'!GQ27</f>
        <v>0</v>
      </c>
      <c r="I26" s="568">
        <f>'EntrySheetDD+SWOTotal+HO'!GR27</f>
        <v>2</v>
      </c>
      <c r="J26" s="568">
        <f>'EntrySheetDD+SWOTotal+HO'!GS27</f>
        <v>0</v>
      </c>
      <c r="K26" s="568">
        <f>'EntrySheetDD+SWOTotal+HO'!GT27</f>
        <v>2</v>
      </c>
      <c r="L26" s="568">
        <f>'EntrySheetDD+SWOTotal+HO'!GU27</f>
        <v>2</v>
      </c>
      <c r="M26" s="506">
        <f t="shared" si="0"/>
        <v>43.544600938967136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</v>
      </c>
      <c r="D27" s="518">
        <f>'EntrySheetDD+SWOTotal+HO'!GW27</f>
        <v>0</v>
      </c>
      <c r="E27" s="518">
        <f>'EntrySheetDD+SWOTotal+HO'!GX27</f>
        <v>0</v>
      </c>
      <c r="F27" s="518">
        <f>'EntrySheetDD+SWOTotal+HO'!GY27</f>
        <v>0</v>
      </c>
      <c r="G27" s="568">
        <v>0</v>
      </c>
      <c r="H27" s="568">
        <f>'EntrySheetDD+SWOTotal+HO'!HA27</f>
        <v>0</v>
      </c>
      <c r="I27" s="568">
        <f>'EntrySheetDD+SWOTotal+HO'!HB27</f>
        <v>0</v>
      </c>
      <c r="J27" s="568">
        <f>'EntrySheetDD+SWOTotal+HO'!HC27</f>
        <v>0</v>
      </c>
      <c r="K27" s="568">
        <f>'EntrySheetDD+SWOTotal+HO'!HD27</f>
        <v>0</v>
      </c>
      <c r="L27" s="568">
        <f>'EntrySheetDD+SWOTotal+HO'!HE27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</v>
      </c>
      <c r="D28" s="518">
        <f>'EntrySheetDD+SWOTotal+HO'!HG27</f>
        <v>0</v>
      </c>
      <c r="E28" s="518">
        <f>'EntrySheetDD+SWOTotal+HO'!HH27</f>
        <v>0</v>
      </c>
      <c r="F28" s="518">
        <f>'EntrySheetDD+SWOTotal+HO'!HI27</f>
        <v>0</v>
      </c>
      <c r="G28" s="568">
        <v>0</v>
      </c>
      <c r="H28" s="568">
        <f>'EntrySheetDD+SWOTotal+HO'!HK27</f>
        <v>0</v>
      </c>
      <c r="I28" s="568">
        <f>'EntrySheetDD+SWOTotal+HO'!HL27</f>
        <v>0</v>
      </c>
      <c r="J28" s="568">
        <f>'EntrySheetDD+SWOTotal+HO'!HM27</f>
        <v>0</v>
      </c>
      <c r="K28" s="568">
        <f>'EntrySheetDD+SWOTotal+HO'!HN27</f>
        <v>0</v>
      </c>
      <c r="L28" s="568">
        <f>'EntrySheetDD+SWOTotal+HO'!HO27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</v>
      </c>
      <c r="D29" s="518">
        <f>'EntrySheetDD+SWOTotal+HO'!HQ27</f>
        <v>0</v>
      </c>
      <c r="E29" s="518">
        <f>'EntrySheetDD+SWOTotal+HO'!HR27</f>
        <v>0</v>
      </c>
      <c r="F29" s="518">
        <f>'EntrySheetDD+SWOTotal+HO'!HS27</f>
        <v>0</v>
      </c>
      <c r="G29" s="568">
        <v>0</v>
      </c>
      <c r="H29" s="568">
        <f>'EntrySheetDD+SWOTotal+HO'!HU27</f>
        <v>0</v>
      </c>
      <c r="I29" s="568">
        <f>'EntrySheetDD+SWOTotal+HO'!HV27</f>
        <v>0</v>
      </c>
      <c r="J29" s="568">
        <f>'EntrySheetDD+SWOTotal+HO'!HW27</f>
        <v>0</v>
      </c>
      <c r="K29" s="568">
        <f>'EntrySheetDD+SWOTotal+HO'!HX27</f>
        <v>0</v>
      </c>
      <c r="L29" s="568">
        <f>'EntrySheetDD+SWOTotal+HO'!HY27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'EntrySheetDD+SWOTotal+HO'!IA27</f>
        <v>0</v>
      </c>
      <c r="E30" s="518">
        <f>'EntrySheetDD+SWOTotal+HO'!IB27</f>
        <v>0</v>
      </c>
      <c r="F30" s="518">
        <f>'EntrySheetDD+SWOTotal+HO'!IC27</f>
        <v>0</v>
      </c>
      <c r="G30" s="568">
        <v>0</v>
      </c>
      <c r="H30" s="568">
        <f>'EntrySheetDD+SWOTotal+HO'!IE27</f>
        <v>0</v>
      </c>
      <c r="I30" s="568">
        <f>'EntrySheetDD+SWOTotal+HO'!IF27</f>
        <v>0</v>
      </c>
      <c r="J30" s="568">
        <f>'EntrySheetDD+SWOTotal+HO'!IG27</f>
        <v>0</v>
      </c>
      <c r="K30" s="568">
        <f>'EntrySheetDD+SWOTotal+HO'!IH27</f>
        <v>0</v>
      </c>
      <c r="L30" s="568">
        <f>'EntrySheetDD+SWOTotal+HO'!II27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14.45</v>
      </c>
      <c r="D31" s="518">
        <f>'EntrySheetDD+SWOTotal+HO'!IK27</f>
        <v>14.35</v>
      </c>
      <c r="E31" s="518">
        <f>'EntrySheetDD+SWOTotal+HO'!IL27</f>
        <v>4.3499999999999996</v>
      </c>
      <c r="F31" s="518">
        <f>'EntrySheetDD+SWOTotal+HO'!IM27</f>
        <v>14.35</v>
      </c>
      <c r="G31" s="568">
        <v>3</v>
      </c>
      <c r="H31" s="568">
        <f>'EntrySheetDD+SWOTotal+HO'!IO27</f>
        <v>0</v>
      </c>
      <c r="I31" s="568">
        <f>'EntrySheetDD+SWOTotal+HO'!IP27</f>
        <v>3</v>
      </c>
      <c r="J31" s="568">
        <f>'EntrySheetDD+SWOTotal+HO'!IQ27</f>
        <v>0</v>
      </c>
      <c r="K31" s="568">
        <f>'EntrySheetDD+SWOTotal+HO'!IR27</f>
        <v>0</v>
      </c>
      <c r="L31" s="568">
        <f>'EntrySheetDD+SWOTotal+HO'!IS27</f>
        <v>0</v>
      </c>
      <c r="M31" s="506">
        <f t="shared" si="0"/>
        <v>99.307958477508649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21.76</v>
      </c>
      <c r="D32" s="518">
        <f>'EntrySheetDD+SWOTotal+HO'!IU27</f>
        <v>15.95</v>
      </c>
      <c r="E32" s="518">
        <f>'EntrySheetDD+SWOTotal+HO'!IV27</f>
        <v>3.77</v>
      </c>
      <c r="F32" s="518">
        <f>'EntrySheetDD+SWOTotal+HO'!IW27</f>
        <v>15.95</v>
      </c>
      <c r="G32" s="568">
        <v>2</v>
      </c>
      <c r="H32" s="568">
        <f>'EntrySheetDD+SWOTotal+HO'!IY27</f>
        <v>2</v>
      </c>
      <c r="I32" s="568">
        <f>'EntrySheetDD+SWOTotal+HO'!IZ27</f>
        <v>2</v>
      </c>
      <c r="J32" s="568">
        <f>'EntrySheetDD+SWOTotal+HO'!JA27</f>
        <v>0</v>
      </c>
      <c r="K32" s="568">
        <f>'EntrySheetDD+SWOTotal+HO'!JB27</f>
        <v>0</v>
      </c>
      <c r="L32" s="568">
        <f>'EntrySheetDD+SWOTotal+HO'!JC27</f>
        <v>0</v>
      </c>
      <c r="M32" s="506">
        <f t="shared" si="0"/>
        <v>73.299632352941174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5</v>
      </c>
      <c r="D33" s="518">
        <f>'EntrySheetDD+SWOTotal+HO'!JE27</f>
        <v>15.79</v>
      </c>
      <c r="E33" s="518">
        <f>'EntrySheetDD+SWOTotal+HO'!JF27</f>
        <v>0.56000000000000005</v>
      </c>
      <c r="F33" s="518">
        <f>'EntrySheetDD+SWOTotal+HO'!JG27</f>
        <v>15.78</v>
      </c>
      <c r="G33" s="568">
        <v>1</v>
      </c>
      <c r="H33" s="568">
        <f>'EntrySheetDD+SWOTotal+HO'!JI27</f>
        <v>0</v>
      </c>
      <c r="I33" s="568">
        <f>'EntrySheetDD+SWOTotal+HO'!JJ27</f>
        <v>2</v>
      </c>
      <c r="J33" s="568">
        <f>'EntrySheetDD+SWOTotal+HO'!JK27</f>
        <v>0</v>
      </c>
      <c r="K33" s="568">
        <f>'EntrySheetDD+SWOTotal+HO'!JL27</f>
        <v>2</v>
      </c>
      <c r="L33" s="568">
        <f>'EntrySheetDD+SWOTotal+HO'!JM27</f>
        <v>2</v>
      </c>
      <c r="M33" s="506">
        <f t="shared" si="0"/>
        <v>315.59999999999997</v>
      </c>
      <c r="N33" s="506">
        <f t="shared" si="1"/>
        <v>99.936668777707411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50</v>
      </c>
      <c r="D34" s="518">
        <f>'EntrySheetDD+SWOTotal+HO'!JO27</f>
        <v>58.32</v>
      </c>
      <c r="E34" s="518">
        <f>'EntrySheetDD+SWOTotal+HO'!JP27</f>
        <v>63.32</v>
      </c>
      <c r="F34" s="518">
        <f>'EntrySheetDD+SWOTotal+HO'!JQ27</f>
        <v>58.32</v>
      </c>
      <c r="G34" s="568">
        <v>5</v>
      </c>
      <c r="H34" s="568">
        <f>'EntrySheetDD+SWOTotal+HO'!JS27</f>
        <v>0</v>
      </c>
      <c r="I34" s="568">
        <f>'EntrySheetDD+SWOTotal+HO'!JT27</f>
        <v>5</v>
      </c>
      <c r="J34" s="568">
        <f>'EntrySheetDD+SWOTotal+HO'!JU27</f>
        <v>0</v>
      </c>
      <c r="K34" s="568">
        <f>'EntrySheetDD+SWOTotal+HO'!JV27</f>
        <v>5</v>
      </c>
      <c r="L34" s="568">
        <f>'EntrySheetDD+SWOTotal+HO'!JW27</f>
        <v>0</v>
      </c>
      <c r="M34" s="506">
        <f t="shared" si="0"/>
        <v>116.64000000000001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20</v>
      </c>
      <c r="D35" s="518">
        <f>'EntrySheetDD+SWOTotal+HO'!JY27</f>
        <v>23.24</v>
      </c>
      <c r="E35" s="518">
        <f>'EntrySheetDD+SWOTotal+HO'!JZ27</f>
        <v>6.9</v>
      </c>
      <c r="F35" s="518">
        <f>'EntrySheetDD+SWOTotal+HO'!KA27</f>
        <v>23.24</v>
      </c>
      <c r="G35" s="568">
        <v>1</v>
      </c>
      <c r="H35" s="568">
        <f>'EntrySheetDD+SWOTotal+HO'!KC27</f>
        <v>0</v>
      </c>
      <c r="I35" s="568">
        <f>'EntrySheetDD+SWOTotal+HO'!KD27</f>
        <v>1</v>
      </c>
      <c r="J35" s="568">
        <f>'EntrySheetDD+SWOTotal+HO'!KE27</f>
        <v>0</v>
      </c>
      <c r="K35" s="568">
        <f>'EntrySheetDD+SWOTotal+HO'!KF27</f>
        <v>0</v>
      </c>
      <c r="L35" s="568">
        <f>'EntrySheetDD+SWOTotal+HO'!KG27</f>
        <v>0</v>
      </c>
      <c r="M35" s="506">
        <f t="shared" si="0"/>
        <v>116.19999999999999</v>
      </c>
      <c r="N35" s="506">
        <f t="shared" si="1"/>
        <v>100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127</v>
      </c>
      <c r="D36" s="518">
        <f>'EntrySheetDD+SWOTotal+HO'!KI27</f>
        <v>108</v>
      </c>
      <c r="E36" s="518">
        <f>'EntrySheetDD+SWOTotal+HO'!KJ27</f>
        <v>24.58</v>
      </c>
      <c r="F36" s="518">
        <f>'EntrySheetDD+SWOTotal+HO'!KK27</f>
        <v>85.37</v>
      </c>
      <c r="G36" s="568">
        <v>17</v>
      </c>
      <c r="H36" s="568">
        <f>'EntrySheetDD+SWOTotal+HO'!KM27</f>
        <v>0</v>
      </c>
      <c r="I36" s="568">
        <f>'EntrySheetDD+SWOTotal+HO'!KN27</f>
        <v>0</v>
      </c>
      <c r="J36" s="568">
        <f>'EntrySheetDD+SWOTotal+HO'!KO27</f>
        <v>0</v>
      </c>
      <c r="K36" s="568">
        <f>'EntrySheetDD+SWOTotal+HO'!KP27</f>
        <v>17</v>
      </c>
      <c r="L36" s="568">
        <f>'EntrySheetDD+SWOTotal+HO'!KQ27</f>
        <v>17</v>
      </c>
      <c r="M36" s="506">
        <f t="shared" si="0"/>
        <v>67.220472440944889</v>
      </c>
      <c r="N36" s="506">
        <f t="shared" si="1"/>
        <v>79.046296296296305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</v>
      </c>
      <c r="D37" s="518">
        <f>'EntrySheetDD+SWOTotal+HO'!KS27</f>
        <v>8.32</v>
      </c>
      <c r="E37" s="518">
        <f>'EntrySheetDD+SWOTotal+HO'!KT27</f>
        <v>1.65</v>
      </c>
      <c r="F37" s="518">
        <f>'EntrySheetDD+SWOTotal+HO'!KU27</f>
        <v>8.32</v>
      </c>
      <c r="G37" s="568">
        <v>0</v>
      </c>
      <c r="H37" s="568">
        <f>'EntrySheetDD+SWOTotal+HO'!KW27</f>
        <v>0</v>
      </c>
      <c r="I37" s="568">
        <f>'EntrySheetDD+SWOTotal+HO'!KX27</f>
        <v>0</v>
      </c>
      <c r="J37" s="568">
        <f>'EntrySheetDD+SWOTotal+HO'!KY27</f>
        <v>0</v>
      </c>
      <c r="K37" s="568">
        <f>'EntrySheetDD+SWOTotal+HO'!KZ27</f>
        <v>0</v>
      </c>
      <c r="L37" s="568">
        <f>'EntrySheetDD+SWOTotal+HO'!LA27</f>
        <v>0</v>
      </c>
      <c r="M37" s="506" t="e">
        <f t="shared" si="0"/>
        <v>#DIV/0!</v>
      </c>
      <c r="N37" s="506">
        <f t="shared" si="1"/>
        <v>100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</v>
      </c>
      <c r="D38" s="518">
        <f>'EntrySheetDD+SWOTotal+HO'!LC27</f>
        <v>0</v>
      </c>
      <c r="E38" s="518">
        <f>'EntrySheetDD+SWOTotal+HO'!LD27</f>
        <v>0</v>
      </c>
      <c r="F38" s="518">
        <f>'EntrySheetDD+SWOTotal+HO'!LE27</f>
        <v>0</v>
      </c>
      <c r="G38" s="568">
        <v>0</v>
      </c>
      <c r="H38" s="568">
        <f>'EntrySheetDD+SWOTotal+HO'!LG27</f>
        <v>0</v>
      </c>
      <c r="I38" s="568">
        <f>'EntrySheetDD+SWOTotal+HO'!LH27</f>
        <v>0</v>
      </c>
      <c r="J38" s="568">
        <f>'EntrySheetDD+SWOTotal+HO'!LI27</f>
        <v>0</v>
      </c>
      <c r="K38" s="568">
        <f>'EntrySheetDD+SWOTotal+HO'!LJ27</f>
        <v>0</v>
      </c>
      <c r="L38" s="568">
        <f>'EntrySheetDD+SWOTotal+HO'!LK27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30</v>
      </c>
      <c r="D39" s="518">
        <f>'EntrySheetDD+SWOTotal+HO'!LM27</f>
        <v>23</v>
      </c>
      <c r="E39" s="518">
        <f>'EntrySheetDD+SWOTotal+HO'!LN27</f>
        <v>16.739999999999998</v>
      </c>
      <c r="F39" s="518">
        <f>'EntrySheetDD+SWOTotal+HO'!LO27</f>
        <v>22.99</v>
      </c>
      <c r="G39" s="568">
        <v>5</v>
      </c>
      <c r="H39" s="568">
        <f>'EntrySheetDD+SWOTotal+HO'!LQ27</f>
        <v>3</v>
      </c>
      <c r="I39" s="568">
        <f>'EntrySheetDD+SWOTotal+HO'!LR27</f>
        <v>0</v>
      </c>
      <c r="J39" s="568">
        <f>'EntrySheetDD+SWOTotal+HO'!LS27</f>
        <v>0</v>
      </c>
      <c r="K39" s="568">
        <f>'EntrySheetDD+SWOTotal+HO'!LT27</f>
        <v>3</v>
      </c>
      <c r="L39" s="568">
        <f>'EntrySheetDD+SWOTotal+HO'!LU27</f>
        <v>0</v>
      </c>
      <c r="M39" s="509">
        <f t="shared" si="0"/>
        <v>76.633333333333326</v>
      </c>
      <c r="N39" s="509">
        <f t="shared" si="1"/>
        <v>99.956521739130437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2217.1</v>
      </c>
      <c r="D40" s="510">
        <f t="shared" ref="D40:L40" si="2">SUM(D7:D39)</f>
        <v>2314.46</v>
      </c>
      <c r="E40" s="510">
        <f t="shared" si="2"/>
        <v>501.64999999999992</v>
      </c>
      <c r="F40" s="510">
        <f t="shared" si="2"/>
        <v>2291.7600000000002</v>
      </c>
      <c r="G40" s="569">
        <f t="shared" si="2"/>
        <v>272</v>
      </c>
      <c r="H40" s="569">
        <f t="shared" si="2"/>
        <v>57</v>
      </c>
      <c r="I40" s="569">
        <f t="shared" si="2"/>
        <v>236</v>
      </c>
      <c r="J40" s="569">
        <f t="shared" si="2"/>
        <v>34</v>
      </c>
      <c r="K40" s="569">
        <f t="shared" si="2"/>
        <v>178</v>
      </c>
      <c r="L40" s="569">
        <f t="shared" si="2"/>
        <v>133</v>
      </c>
      <c r="M40" s="511">
        <f t="shared" si="0"/>
        <v>103.36746199990981</v>
      </c>
      <c r="N40" s="512">
        <f t="shared" si="1"/>
        <v>99.019209664457378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'EntrySheetDD+SWOTotal+HO'!MQ27</f>
        <v>15</v>
      </c>
      <c r="E41" s="528">
        <f>'EntrySheetDD+SWOTotal+HO'!MR27</f>
        <v>0</v>
      </c>
      <c r="F41" s="528">
        <f>'EntrySheetDD+SWOTotal+HO'!MS27</f>
        <v>12.23</v>
      </c>
      <c r="G41" s="570">
        <f>'EntrySheetDD+SWOTotal+HO'!MT27</f>
        <v>0</v>
      </c>
      <c r="H41" s="570">
        <f>'EntrySheetDD+SWOTotal+HO'!MU27</f>
        <v>0</v>
      </c>
      <c r="I41" s="570">
        <f>'EntrySheetDD+SWOTotal+HO'!MV27</f>
        <v>1</v>
      </c>
      <c r="J41" s="570">
        <f>'EntrySheetDD+SWOTotal+HO'!MW27</f>
        <v>0</v>
      </c>
      <c r="K41" s="570">
        <f>'EntrySheetDD+SWOTotal+HO'!MX27</f>
        <v>0</v>
      </c>
      <c r="L41" s="570">
        <f>'EntrySheetDD+SWOTotal+HO'!MY27</f>
        <v>0</v>
      </c>
      <c r="M41" s="514" t="e">
        <f t="shared" si="0"/>
        <v>#DIV/0!</v>
      </c>
      <c r="N41" s="514">
        <f t="shared" si="1"/>
        <v>81.533333333333331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2217.1</v>
      </c>
      <c r="D43" s="516">
        <f t="shared" si="3"/>
        <v>2329.46</v>
      </c>
      <c r="E43" s="516">
        <f t="shared" si="3"/>
        <v>501.64999999999992</v>
      </c>
      <c r="F43" s="516">
        <f t="shared" si="3"/>
        <v>2303.9900000000002</v>
      </c>
      <c r="G43" s="572">
        <f t="shared" si="3"/>
        <v>272</v>
      </c>
      <c r="H43" s="572">
        <f t="shared" si="3"/>
        <v>57</v>
      </c>
      <c r="I43" s="572">
        <f t="shared" si="3"/>
        <v>237</v>
      </c>
      <c r="J43" s="572">
        <f t="shared" si="3"/>
        <v>34</v>
      </c>
      <c r="K43" s="572">
        <f t="shared" si="3"/>
        <v>178</v>
      </c>
      <c r="L43" s="572">
        <f t="shared" si="3"/>
        <v>133</v>
      </c>
      <c r="M43" s="511">
        <f t="shared" si="0"/>
        <v>103.91908348743857</v>
      </c>
      <c r="N43" s="512">
        <f t="shared" si="1"/>
        <v>98.906613549921445</v>
      </c>
    </row>
    <row r="44" spans="1:14" x14ac:dyDescent="0.25">
      <c r="G44" s="573"/>
      <c r="H44" s="573"/>
      <c r="I44" s="573"/>
      <c r="J44" s="573"/>
      <c r="K44" s="573"/>
      <c r="L44" s="573"/>
    </row>
    <row r="45" spans="1:14" x14ac:dyDescent="0.25">
      <c r="G45" s="573"/>
      <c r="H45" s="573"/>
      <c r="I45" s="573"/>
      <c r="J45" s="573"/>
      <c r="K45" s="573"/>
      <c r="L45" s="573"/>
    </row>
    <row r="46" spans="1:14" x14ac:dyDescent="0.25">
      <c r="G46" s="573"/>
      <c r="H46" s="573"/>
      <c r="I46" s="573"/>
      <c r="J46" s="573"/>
      <c r="K46" s="573"/>
      <c r="L46" s="573"/>
    </row>
    <row r="47" spans="1:14" x14ac:dyDescent="0.25">
      <c r="G47" s="573"/>
      <c r="H47" s="573"/>
      <c r="I47" s="573"/>
      <c r="J47" s="573"/>
      <c r="K47" s="573"/>
      <c r="L47" s="573"/>
    </row>
    <row r="48" spans="1:14" x14ac:dyDescent="0.25">
      <c r="G48" s="573"/>
      <c r="H48" s="573"/>
      <c r="I48" s="573"/>
      <c r="J48" s="573"/>
      <c r="K48" s="573"/>
      <c r="L48" s="573"/>
    </row>
    <row r="49" spans="7:12" x14ac:dyDescent="0.25">
      <c r="G49" s="573"/>
      <c r="H49" s="573"/>
      <c r="I49" s="573"/>
      <c r="J49" s="573"/>
      <c r="K49" s="573"/>
      <c r="L49" s="573"/>
    </row>
    <row r="50" spans="7:12" x14ac:dyDescent="0.25">
      <c r="G50" s="573"/>
      <c r="H50" s="573"/>
      <c r="I50" s="573"/>
      <c r="J50" s="573"/>
      <c r="K50" s="573"/>
      <c r="L50" s="573"/>
    </row>
    <row r="51" spans="7:12" x14ac:dyDescent="0.25">
      <c r="G51" s="573"/>
      <c r="H51" s="573"/>
      <c r="I51" s="573"/>
      <c r="J51" s="573"/>
      <c r="K51" s="573"/>
      <c r="L51" s="573"/>
    </row>
    <row r="52" spans="7:12" x14ac:dyDescent="0.25">
      <c r="G52" s="573"/>
      <c r="H52" s="573"/>
      <c r="I52" s="573"/>
      <c r="J52" s="573"/>
      <c r="K52" s="573"/>
      <c r="L52" s="573"/>
    </row>
    <row r="53" spans="7:12" x14ac:dyDescent="0.25">
      <c r="G53" s="573"/>
      <c r="H53" s="573"/>
      <c r="I53" s="573"/>
      <c r="J53" s="573"/>
      <c r="K53" s="573"/>
      <c r="L53" s="573"/>
    </row>
    <row r="54" spans="7:12" x14ac:dyDescent="0.25">
      <c r="G54" s="573"/>
      <c r="H54" s="573"/>
      <c r="I54" s="573"/>
      <c r="J54" s="573"/>
      <c r="K54" s="573"/>
      <c r="L54" s="573"/>
    </row>
    <row r="55" spans="7:12" x14ac:dyDescent="0.25">
      <c r="G55" s="573"/>
      <c r="H55" s="573"/>
      <c r="I55" s="573"/>
      <c r="J55" s="573"/>
      <c r="K55" s="573"/>
      <c r="L55" s="573"/>
    </row>
    <row r="56" spans="7:12" x14ac:dyDescent="0.25">
      <c r="G56" s="573"/>
      <c r="H56" s="573"/>
      <c r="I56" s="573"/>
      <c r="J56" s="573"/>
      <c r="K56" s="573"/>
      <c r="L56" s="573"/>
    </row>
    <row r="57" spans="7:12" x14ac:dyDescent="0.25">
      <c r="G57" s="573"/>
      <c r="H57" s="573"/>
      <c r="I57" s="573"/>
      <c r="J57" s="573"/>
      <c r="K57" s="573"/>
      <c r="L57" s="573"/>
    </row>
    <row r="58" spans="7:12" x14ac:dyDescent="0.25">
      <c r="G58" s="573"/>
      <c r="H58" s="573"/>
      <c r="I58" s="573"/>
      <c r="J58" s="573"/>
      <c r="K58" s="573"/>
      <c r="L58" s="573"/>
    </row>
    <row r="59" spans="7:12" x14ac:dyDescent="0.25">
      <c r="G59" s="573"/>
      <c r="H59" s="573"/>
      <c r="I59" s="573"/>
      <c r="J59" s="573"/>
      <c r="K59" s="573"/>
      <c r="L59" s="573"/>
    </row>
    <row r="60" spans="7:12" x14ac:dyDescent="0.25">
      <c r="G60" s="573"/>
      <c r="H60" s="573"/>
      <c r="I60" s="573"/>
      <c r="J60" s="573"/>
      <c r="K60" s="573"/>
      <c r="L60" s="573"/>
    </row>
    <row r="61" spans="7:12" x14ac:dyDescent="0.25">
      <c r="G61" s="573"/>
      <c r="H61" s="573"/>
      <c r="I61" s="573"/>
      <c r="J61" s="573"/>
      <c r="K61" s="573"/>
      <c r="L61" s="573"/>
    </row>
    <row r="62" spans="7:12" x14ac:dyDescent="0.25">
      <c r="G62" s="573"/>
      <c r="H62" s="573"/>
      <c r="I62" s="573"/>
      <c r="J62" s="573"/>
      <c r="K62" s="573"/>
      <c r="L62" s="573"/>
    </row>
    <row r="63" spans="7:12" x14ac:dyDescent="0.25">
      <c r="G63" s="573"/>
      <c r="H63" s="573"/>
      <c r="I63" s="573"/>
      <c r="J63" s="573"/>
      <c r="K63" s="573"/>
      <c r="L63" s="573"/>
    </row>
    <row r="64" spans="7:12" x14ac:dyDescent="0.25">
      <c r="G64" s="573"/>
      <c r="H64" s="573"/>
      <c r="I64" s="573"/>
      <c r="J64" s="573"/>
      <c r="K64" s="573"/>
      <c r="L64" s="573"/>
    </row>
    <row r="65" spans="7:12" x14ac:dyDescent="0.25">
      <c r="G65" s="573"/>
      <c r="H65" s="573"/>
      <c r="I65" s="573"/>
      <c r="J65" s="573"/>
      <c r="K65" s="573"/>
      <c r="L65" s="573"/>
    </row>
    <row r="66" spans="7:12" x14ac:dyDescent="0.25">
      <c r="G66" s="573"/>
      <c r="H66" s="573"/>
      <c r="I66" s="573"/>
      <c r="J66" s="573"/>
      <c r="K66" s="573"/>
      <c r="L66" s="573"/>
    </row>
    <row r="67" spans="7:12" x14ac:dyDescent="0.25">
      <c r="G67" s="573"/>
      <c r="H67" s="573"/>
      <c r="I67" s="573"/>
      <c r="J67" s="573"/>
      <c r="K67" s="573"/>
      <c r="L67" s="573"/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6" activePane="bottomRight" state="frozen"/>
      <selection activeCell="A2" sqref="A2:N2"/>
      <selection pane="topRight" activeCell="A2" sqref="A2:N2"/>
      <selection pane="bottomLeft" activeCell="A2" sqref="A2:N2"/>
      <selection pane="bottomRight" activeCell="X39" sqref="X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389</v>
      </c>
      <c r="B3" s="2004"/>
      <c r="C3" s="2024" t="s">
        <v>536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0</v>
      </c>
      <c r="D7" s="518">
        <f>'EntrySheetDD+SWOTotal+HO'!E28</f>
        <v>0</v>
      </c>
      <c r="E7" s="518">
        <f>'EntrySheetDD+SWOTotal+HO'!F28</f>
        <v>0</v>
      </c>
      <c r="F7" s="518">
        <f>'EntrySheetDD+SWOTotal+HO'!G28</f>
        <v>0</v>
      </c>
      <c r="G7" s="568">
        <f>'EntrySheetDD+SWOTotal+HO'!H28</f>
        <v>0</v>
      </c>
      <c r="H7" s="568">
        <f>'EntrySheetDD+SWOTotal+HO'!I28</f>
        <v>0</v>
      </c>
      <c r="I7" s="568">
        <f>'EntrySheetDD+SWOTotal+HO'!J28</f>
        <v>0</v>
      </c>
      <c r="J7" s="568">
        <f>'EntrySheetDD+SWOTotal+HO'!K28</f>
        <v>0</v>
      </c>
      <c r="K7" s="568">
        <f>'EntrySheetDD+SWOTotal+HO'!L28</f>
        <v>0</v>
      </c>
      <c r="L7" s="568">
        <f>'EntrySheetDD+SWOTotal+HO'!M28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2">
        <v>0</v>
      </c>
      <c r="D8" s="518">
        <f>'EntrySheetDD+SWOTotal+HO'!O28</f>
        <v>0</v>
      </c>
      <c r="E8" s="518">
        <f>'EntrySheetDD+SWOTotal+HO'!P28</f>
        <v>0</v>
      </c>
      <c r="F8" s="518">
        <f>'EntrySheetDD+SWOTotal+HO'!Q28</f>
        <v>0</v>
      </c>
      <c r="G8" s="568">
        <f>'EntrySheetDD+SWOTotal+HO'!R28</f>
        <v>0</v>
      </c>
      <c r="H8" s="568">
        <f>'EntrySheetDD+SWOTotal+HO'!S28</f>
        <v>0</v>
      </c>
      <c r="I8" s="568">
        <f>'EntrySheetDD+SWOTotal+HO'!T28</f>
        <v>0</v>
      </c>
      <c r="J8" s="568">
        <f>'EntrySheetDD+SWOTotal+HO'!U28</f>
        <v>0</v>
      </c>
      <c r="K8" s="568">
        <f>'EntrySheetDD+SWOTotal+HO'!V28</f>
        <v>0</v>
      </c>
      <c r="L8" s="568">
        <f>'EntrySheetDD+SWOTotal+HO'!W28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2">
        <v>0</v>
      </c>
      <c r="D9" s="518">
        <f>'EntrySheetDD+SWOTotal+HO'!Y28</f>
        <v>0</v>
      </c>
      <c r="E9" s="518">
        <f>'EntrySheetDD+SWOTotal+HO'!Z28</f>
        <v>0</v>
      </c>
      <c r="F9" s="518">
        <f>'EntrySheetDD+SWOTotal+HO'!AA28</f>
        <v>0</v>
      </c>
      <c r="G9" s="568">
        <f>'EntrySheetDD+SWOTotal+HO'!AB28</f>
        <v>0</v>
      </c>
      <c r="H9" s="568">
        <f>'EntrySheetDD+SWOTotal+HO'!AC28</f>
        <v>0</v>
      </c>
      <c r="I9" s="568">
        <f>'EntrySheetDD+SWOTotal+HO'!AD28</f>
        <v>0</v>
      </c>
      <c r="J9" s="568">
        <f>'EntrySheetDD+SWOTotal+HO'!AE28</f>
        <v>0</v>
      </c>
      <c r="K9" s="568">
        <f>'EntrySheetDD+SWOTotal+HO'!AF28</f>
        <v>0</v>
      </c>
      <c r="L9" s="568">
        <f>'EntrySheetDD+SWOTotal+HO'!AG28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2">
        <v>0</v>
      </c>
      <c r="D10" s="518">
        <f>'EntrySheetDD+SWOTotal+HO'!AI28</f>
        <v>0</v>
      </c>
      <c r="E10" s="518">
        <f>'EntrySheetDD+SWOTotal+HO'!AJ28</f>
        <v>0</v>
      </c>
      <c r="F10" s="518">
        <f>'EntrySheetDD+SWOTotal+HO'!AK28</f>
        <v>0</v>
      </c>
      <c r="G10" s="568">
        <f>'EntrySheetDD+SWOTotal+HO'!AL28</f>
        <v>0</v>
      </c>
      <c r="H10" s="568">
        <f>'EntrySheetDD+SWOTotal+HO'!AM28</f>
        <v>0</v>
      </c>
      <c r="I10" s="568">
        <f>'EntrySheetDD+SWOTotal+HO'!AN28</f>
        <v>0</v>
      </c>
      <c r="J10" s="568">
        <f>'EntrySheetDD+SWOTotal+HO'!AO28</f>
        <v>0</v>
      </c>
      <c r="K10" s="568">
        <f>'EntrySheetDD+SWOTotal+HO'!AP28</f>
        <v>0</v>
      </c>
      <c r="L10" s="568">
        <f>'EntrySheetDD+SWOTotal+HO'!AQ28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2">
        <v>0</v>
      </c>
      <c r="D11" s="518">
        <f>'EntrySheetDD+SWOTotal+HO'!AS28</f>
        <v>0</v>
      </c>
      <c r="E11" s="518">
        <f>'EntrySheetDD+SWOTotal+HO'!AT28</f>
        <v>0</v>
      </c>
      <c r="F11" s="518">
        <f>'EntrySheetDD+SWOTotal+HO'!AU28</f>
        <v>0</v>
      </c>
      <c r="G11" s="568">
        <f>'EntrySheetDD+SWOTotal+HO'!AV28</f>
        <v>0</v>
      </c>
      <c r="H11" s="568">
        <f>'EntrySheetDD+SWOTotal+HO'!AW28</f>
        <v>0</v>
      </c>
      <c r="I11" s="568">
        <f>'EntrySheetDD+SWOTotal+HO'!AX28</f>
        <v>0</v>
      </c>
      <c r="J11" s="568">
        <f>'EntrySheetDD+SWOTotal+HO'!AY28</f>
        <v>0</v>
      </c>
      <c r="K11" s="568">
        <f>'EntrySheetDD+SWOTotal+HO'!AZ28</f>
        <v>0</v>
      </c>
      <c r="L11" s="568">
        <f>'EntrySheetDD+SWOTotal+HO'!BA28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2">
        <v>0</v>
      </c>
      <c r="D12" s="518">
        <f>'EntrySheetDD+SWOTotal+HO'!BC28</f>
        <v>0</v>
      </c>
      <c r="E12" s="518">
        <f>'EntrySheetDD+SWOTotal+HO'!BD28</f>
        <v>0</v>
      </c>
      <c r="F12" s="518">
        <f>'EntrySheetDD+SWOTotal+HO'!BE28</f>
        <v>0</v>
      </c>
      <c r="G12" s="568">
        <f>'EntrySheetDD+SWOTotal+HO'!BF28</f>
        <v>0</v>
      </c>
      <c r="H12" s="568">
        <f>'EntrySheetDD+SWOTotal+HO'!BG28</f>
        <v>0</v>
      </c>
      <c r="I12" s="568">
        <f>'EntrySheetDD+SWOTotal+HO'!BH28</f>
        <v>0</v>
      </c>
      <c r="J12" s="568">
        <f>'EntrySheetDD+SWOTotal+HO'!BI28</f>
        <v>0</v>
      </c>
      <c r="K12" s="568">
        <f>'EntrySheetDD+SWOTotal+HO'!BJ28</f>
        <v>0</v>
      </c>
      <c r="L12" s="568">
        <f>'EntrySheetDD+SWOTotal+HO'!BK28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2">
        <v>0</v>
      </c>
      <c r="D13" s="518">
        <f>'EntrySheetDD+SWOTotal+HO'!BM28</f>
        <v>0</v>
      </c>
      <c r="E13" s="518">
        <f>'EntrySheetDD+SWOTotal+HO'!BN28</f>
        <v>0</v>
      </c>
      <c r="F13" s="518">
        <f>'EntrySheetDD+SWOTotal+HO'!BO28</f>
        <v>0</v>
      </c>
      <c r="G13" s="568">
        <f>'EntrySheetDD+SWOTotal+HO'!BP28</f>
        <v>0</v>
      </c>
      <c r="H13" s="568">
        <f>'EntrySheetDD+SWOTotal+HO'!BQ28</f>
        <v>0</v>
      </c>
      <c r="I13" s="568">
        <f>'EntrySheetDD+SWOTotal+HO'!BR28</f>
        <v>0</v>
      </c>
      <c r="J13" s="568">
        <f>'EntrySheetDD+SWOTotal+HO'!BS28</f>
        <v>0</v>
      </c>
      <c r="K13" s="568">
        <f>'EntrySheetDD+SWOTotal+HO'!BT28</f>
        <v>0</v>
      </c>
      <c r="L13" s="568">
        <f>'EntrySheetDD+SWOTotal+HO'!BU28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2">
        <v>0</v>
      </c>
      <c r="D14" s="518">
        <f>'EntrySheetDD+SWOTotal+HO'!BW28</f>
        <v>0</v>
      </c>
      <c r="E14" s="518">
        <f>'EntrySheetDD+SWOTotal+HO'!BX28</f>
        <v>0</v>
      </c>
      <c r="F14" s="518">
        <f>'EntrySheetDD+SWOTotal+HO'!BY28</f>
        <v>0</v>
      </c>
      <c r="G14" s="568">
        <f>'EntrySheetDD+SWOTotal+HO'!BZ28</f>
        <v>0</v>
      </c>
      <c r="H14" s="568">
        <f>'EntrySheetDD+SWOTotal+HO'!CA28</f>
        <v>0</v>
      </c>
      <c r="I14" s="568">
        <f>'EntrySheetDD+SWOTotal+HO'!CB28</f>
        <v>0</v>
      </c>
      <c r="J14" s="568">
        <f>'EntrySheetDD+SWOTotal+HO'!CC28</f>
        <v>0</v>
      </c>
      <c r="K14" s="568">
        <f>'EntrySheetDD+SWOTotal+HO'!CD28</f>
        <v>0</v>
      </c>
      <c r="L14" s="568">
        <f>'EntrySheetDD+SWOTotal+HO'!CE28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2">
        <v>0</v>
      </c>
      <c r="D15" s="518">
        <f>'EntrySheetDD+SWOTotal+HO'!CG28</f>
        <v>0</v>
      </c>
      <c r="E15" s="518">
        <f>'EntrySheetDD+SWOTotal+HO'!CH28</f>
        <v>0</v>
      </c>
      <c r="F15" s="518">
        <f>'EntrySheetDD+SWOTotal+HO'!CI28</f>
        <v>0</v>
      </c>
      <c r="G15" s="568">
        <f>'EntrySheetDD+SWOTotal+HO'!CJ28</f>
        <v>0</v>
      </c>
      <c r="H15" s="568">
        <f>'EntrySheetDD+SWOTotal+HO'!CK28</f>
        <v>0</v>
      </c>
      <c r="I15" s="568">
        <f>'EntrySheetDD+SWOTotal+HO'!CL28</f>
        <v>0</v>
      </c>
      <c r="J15" s="568">
        <f>'EntrySheetDD+SWOTotal+HO'!CM28</f>
        <v>0</v>
      </c>
      <c r="K15" s="568">
        <f>'EntrySheetDD+SWOTotal+HO'!CN28</f>
        <v>0</v>
      </c>
      <c r="L15" s="568">
        <f>'EntrySheetDD+SWOTotal+HO'!CO28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2">
        <v>0</v>
      </c>
      <c r="D16" s="518">
        <f>'EntrySheetDD+SWOTotal+HO'!CQ28</f>
        <v>0</v>
      </c>
      <c r="E16" s="518">
        <f>'EntrySheetDD+SWOTotal+HO'!CR28</f>
        <v>0</v>
      </c>
      <c r="F16" s="518">
        <f>'EntrySheetDD+SWOTotal+HO'!CS28</f>
        <v>0</v>
      </c>
      <c r="G16" s="568">
        <f>'EntrySheetDD+SWOTotal+HO'!CT28</f>
        <v>0</v>
      </c>
      <c r="H16" s="568">
        <f>'EntrySheetDD+SWOTotal+HO'!CU28</f>
        <v>0</v>
      </c>
      <c r="I16" s="568">
        <f>'EntrySheetDD+SWOTotal+HO'!CV28</f>
        <v>0</v>
      </c>
      <c r="J16" s="568">
        <f>'EntrySheetDD+SWOTotal+HO'!CW28</f>
        <v>0</v>
      </c>
      <c r="K16" s="568">
        <f>'EntrySheetDD+SWOTotal+HO'!CX28</f>
        <v>0</v>
      </c>
      <c r="L16" s="568">
        <f>'EntrySheetDD+SWOTotal+HO'!CY28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2">
        <v>0</v>
      </c>
      <c r="D17" s="518">
        <f>'EntrySheetDD+SWOTotal+HO'!DA28</f>
        <v>0</v>
      </c>
      <c r="E17" s="518">
        <f>'EntrySheetDD+SWOTotal+HO'!DB28</f>
        <v>0</v>
      </c>
      <c r="F17" s="518">
        <f>'EntrySheetDD+SWOTotal+HO'!DC28</f>
        <v>0</v>
      </c>
      <c r="G17" s="568">
        <f>'EntrySheetDD+SWOTotal+HO'!DD28</f>
        <v>0</v>
      </c>
      <c r="H17" s="568">
        <f>'EntrySheetDD+SWOTotal+HO'!DE28</f>
        <v>0</v>
      </c>
      <c r="I17" s="568">
        <f>'EntrySheetDD+SWOTotal+HO'!DF28</f>
        <v>0</v>
      </c>
      <c r="J17" s="568">
        <f>'EntrySheetDD+SWOTotal+HO'!DG28</f>
        <v>0</v>
      </c>
      <c r="K17" s="568">
        <f>'EntrySheetDD+SWOTotal+HO'!DH28</f>
        <v>0</v>
      </c>
      <c r="L17" s="568">
        <f>'EntrySheetDD+SWOTotal+HO'!DI28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2">
        <v>0</v>
      </c>
      <c r="D18" s="518">
        <f>'EntrySheetDD+SWOTotal+HO'!DK28</f>
        <v>0</v>
      </c>
      <c r="E18" s="518">
        <f>'EntrySheetDD+SWOTotal+HO'!DL28</f>
        <v>0</v>
      </c>
      <c r="F18" s="518">
        <f>'EntrySheetDD+SWOTotal+HO'!DM28</f>
        <v>0</v>
      </c>
      <c r="G18" s="568">
        <f>'EntrySheetDD+SWOTotal+HO'!DN28</f>
        <v>0</v>
      </c>
      <c r="H18" s="568">
        <f>'EntrySheetDD+SWOTotal+HO'!DO28</f>
        <v>0</v>
      </c>
      <c r="I18" s="568">
        <f>'EntrySheetDD+SWOTotal+HO'!DP28</f>
        <v>0</v>
      </c>
      <c r="J18" s="568">
        <f>'EntrySheetDD+SWOTotal+HO'!DQ28</f>
        <v>0</v>
      </c>
      <c r="K18" s="568">
        <f>'EntrySheetDD+SWOTotal+HO'!DR28</f>
        <v>0</v>
      </c>
      <c r="L18" s="568">
        <f>'EntrySheetDD+SWOTotal+HO'!DS28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2">
        <v>0</v>
      </c>
      <c r="D19" s="518">
        <f>'EntrySheetDD+SWOTotal+HO'!DU28</f>
        <v>0</v>
      </c>
      <c r="E19" s="518">
        <f>'EntrySheetDD+SWOTotal+HO'!DV28</f>
        <v>0</v>
      </c>
      <c r="F19" s="518">
        <f>'EntrySheetDD+SWOTotal+HO'!DW28</f>
        <v>0</v>
      </c>
      <c r="G19" s="568">
        <f>'EntrySheetDD+SWOTotal+HO'!DX28</f>
        <v>0</v>
      </c>
      <c r="H19" s="568">
        <f>'EntrySheetDD+SWOTotal+HO'!DY28</f>
        <v>0</v>
      </c>
      <c r="I19" s="568">
        <f>'EntrySheetDD+SWOTotal+HO'!DZ28</f>
        <v>0</v>
      </c>
      <c r="J19" s="568">
        <f>'EntrySheetDD+SWOTotal+HO'!EA28</f>
        <v>0</v>
      </c>
      <c r="K19" s="568">
        <f>'EntrySheetDD+SWOTotal+HO'!EB28</f>
        <v>0</v>
      </c>
      <c r="L19" s="568">
        <f>'EntrySheetDD+SWOTotal+HO'!EC28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2">
        <v>0</v>
      </c>
      <c r="D20" s="518">
        <f>'EntrySheetDD+SWOTotal+HO'!EE28</f>
        <v>0</v>
      </c>
      <c r="E20" s="518">
        <f>'EntrySheetDD+SWOTotal+HO'!EF28</f>
        <v>0</v>
      </c>
      <c r="F20" s="518">
        <f>'EntrySheetDD+SWOTotal+HO'!EG28</f>
        <v>0</v>
      </c>
      <c r="G20" s="568">
        <f>'EntrySheetDD+SWOTotal+HO'!EH28</f>
        <v>0</v>
      </c>
      <c r="H20" s="568">
        <f>'EntrySheetDD+SWOTotal+HO'!EI28</f>
        <v>0</v>
      </c>
      <c r="I20" s="568">
        <f>'EntrySheetDD+SWOTotal+HO'!EJ28</f>
        <v>0</v>
      </c>
      <c r="J20" s="568">
        <f>'EntrySheetDD+SWOTotal+HO'!EK28</f>
        <v>0</v>
      </c>
      <c r="K20" s="568">
        <f>'EntrySheetDD+SWOTotal+HO'!EL28</f>
        <v>0</v>
      </c>
      <c r="L20" s="568">
        <f>'EntrySheetDD+SWOTotal+HO'!EM28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2">
        <v>0</v>
      </c>
      <c r="D21" s="518">
        <f>'EntrySheetDD+SWOTotal+HO'!EO28</f>
        <v>0</v>
      </c>
      <c r="E21" s="518">
        <f>'EntrySheetDD+SWOTotal+HO'!EP28</f>
        <v>0</v>
      </c>
      <c r="F21" s="518">
        <f>'EntrySheetDD+SWOTotal+HO'!EQ28</f>
        <v>0</v>
      </c>
      <c r="G21" s="568">
        <f>'EntrySheetDD+SWOTotal+HO'!ER28</f>
        <v>0</v>
      </c>
      <c r="H21" s="568">
        <f>'EntrySheetDD+SWOTotal+HO'!ES28</f>
        <v>0</v>
      </c>
      <c r="I21" s="568">
        <f>'EntrySheetDD+SWOTotal+HO'!ET28</f>
        <v>0</v>
      </c>
      <c r="J21" s="568">
        <f>'EntrySheetDD+SWOTotal+HO'!EU28</f>
        <v>0</v>
      </c>
      <c r="K21" s="568">
        <f>'EntrySheetDD+SWOTotal+HO'!EV28</f>
        <v>0</v>
      </c>
      <c r="L21" s="568">
        <f>'EntrySheetDD+SWOTotal+HO'!EW28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2">
        <v>0</v>
      </c>
      <c r="D22" s="518">
        <f>'EntrySheetDD+SWOTotal+HO'!EY28</f>
        <v>0</v>
      </c>
      <c r="E22" s="518">
        <f>'EntrySheetDD+SWOTotal+HO'!EZ28</f>
        <v>0</v>
      </c>
      <c r="F22" s="518">
        <f>'EntrySheetDD+SWOTotal+HO'!FA28</f>
        <v>0</v>
      </c>
      <c r="G22" s="568">
        <f>'EntrySheetDD+SWOTotal+HO'!FB28</f>
        <v>0</v>
      </c>
      <c r="H22" s="568">
        <f>'EntrySheetDD+SWOTotal+HO'!FC28</f>
        <v>0</v>
      </c>
      <c r="I22" s="568">
        <f>'EntrySheetDD+SWOTotal+HO'!FD28</f>
        <v>0</v>
      </c>
      <c r="J22" s="568">
        <f>'EntrySheetDD+SWOTotal+HO'!FE28</f>
        <v>0</v>
      </c>
      <c r="K22" s="568">
        <f>'EntrySheetDD+SWOTotal+HO'!FF28</f>
        <v>0</v>
      </c>
      <c r="L22" s="568">
        <f>'EntrySheetDD+SWOTotal+HO'!FG28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2">
        <v>0</v>
      </c>
      <c r="D23" s="518">
        <f>'EntrySheetDD+SWOTotal+HO'!FI28</f>
        <v>0</v>
      </c>
      <c r="E23" s="518">
        <f>'EntrySheetDD+SWOTotal+HO'!FJ28</f>
        <v>0</v>
      </c>
      <c r="F23" s="518">
        <f>'EntrySheetDD+SWOTotal+HO'!FK28</f>
        <v>0</v>
      </c>
      <c r="G23" s="568">
        <f>'EntrySheetDD+SWOTotal+HO'!FL28</f>
        <v>0</v>
      </c>
      <c r="H23" s="568">
        <f>'EntrySheetDD+SWOTotal+HO'!FM28</f>
        <v>0</v>
      </c>
      <c r="I23" s="568">
        <f>'EntrySheetDD+SWOTotal+HO'!FN28</f>
        <v>0</v>
      </c>
      <c r="J23" s="568">
        <f>'EntrySheetDD+SWOTotal+HO'!FO28</f>
        <v>0</v>
      </c>
      <c r="K23" s="568">
        <f>'EntrySheetDD+SWOTotal+HO'!FP28</f>
        <v>0</v>
      </c>
      <c r="L23" s="568">
        <f>'EntrySheetDD+SWOTotal+HO'!FQ28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2">
        <v>0</v>
      </c>
      <c r="D24" s="518">
        <f>'EntrySheetDD+SWOTotal+HO'!FS28</f>
        <v>0</v>
      </c>
      <c r="E24" s="518">
        <f>'EntrySheetDD+SWOTotal+HO'!FT28</f>
        <v>0</v>
      </c>
      <c r="F24" s="518">
        <f>'EntrySheetDD+SWOTotal+HO'!FU28</f>
        <v>0</v>
      </c>
      <c r="G24" s="568">
        <f>'EntrySheetDD+SWOTotal+HO'!FV28</f>
        <v>0</v>
      </c>
      <c r="H24" s="568">
        <f>'EntrySheetDD+SWOTotal+HO'!FW28</f>
        <v>0</v>
      </c>
      <c r="I24" s="568">
        <f>'EntrySheetDD+SWOTotal+HO'!FX28</f>
        <v>0</v>
      </c>
      <c r="J24" s="568">
        <f>'EntrySheetDD+SWOTotal+HO'!FY28</f>
        <v>0</v>
      </c>
      <c r="K24" s="568">
        <f>'EntrySheetDD+SWOTotal+HO'!FZ28</f>
        <v>0</v>
      </c>
      <c r="L24" s="568">
        <f>'EntrySheetDD+SWOTotal+HO'!GA28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2">
        <v>0</v>
      </c>
      <c r="D25" s="518">
        <f>'EntrySheetDD+SWOTotal+HO'!GC28</f>
        <v>0</v>
      </c>
      <c r="E25" s="518">
        <f>'EntrySheetDD+SWOTotal+HO'!GD28</f>
        <v>0</v>
      </c>
      <c r="F25" s="518">
        <f>'EntrySheetDD+SWOTotal+HO'!GE28</f>
        <v>0</v>
      </c>
      <c r="G25" s="568">
        <f>'EntrySheetDD+SWOTotal+HO'!GF28</f>
        <v>0</v>
      </c>
      <c r="H25" s="568">
        <f>'EntrySheetDD+SWOTotal+HO'!GG28</f>
        <v>0</v>
      </c>
      <c r="I25" s="568">
        <f>'EntrySheetDD+SWOTotal+HO'!GH28</f>
        <v>0</v>
      </c>
      <c r="J25" s="568">
        <f>'EntrySheetDD+SWOTotal+HO'!GI28</f>
        <v>0</v>
      </c>
      <c r="K25" s="568">
        <f>'EntrySheetDD+SWOTotal+HO'!GJ28</f>
        <v>0</v>
      </c>
      <c r="L25" s="568">
        <f>'EntrySheetDD+SWOTotal+HO'!GK28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2">
        <v>0</v>
      </c>
      <c r="D26" s="518">
        <f>'EntrySheetDD+SWOTotal+HO'!GM28</f>
        <v>0</v>
      </c>
      <c r="E26" s="518">
        <f>'EntrySheetDD+SWOTotal+HO'!GN28</f>
        <v>0</v>
      </c>
      <c r="F26" s="518">
        <f>'EntrySheetDD+SWOTotal+HO'!GO28</f>
        <v>0</v>
      </c>
      <c r="G26" s="568">
        <f>'EntrySheetDD+SWOTotal+HO'!GP28</f>
        <v>0</v>
      </c>
      <c r="H26" s="568">
        <f>'EntrySheetDD+SWOTotal+HO'!GQ28</f>
        <v>0</v>
      </c>
      <c r="I26" s="568">
        <f>'EntrySheetDD+SWOTotal+HO'!GR28</f>
        <v>0</v>
      </c>
      <c r="J26" s="568">
        <f>'EntrySheetDD+SWOTotal+HO'!GS28</f>
        <v>0</v>
      </c>
      <c r="K26" s="568">
        <f>'EntrySheetDD+SWOTotal+HO'!GT28</f>
        <v>0</v>
      </c>
      <c r="L26" s="568">
        <f>'EntrySheetDD+SWOTotal+HO'!GU28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2">
        <v>0</v>
      </c>
      <c r="D27" s="518">
        <f>'EntrySheetDD+SWOTotal+HO'!GW28</f>
        <v>0</v>
      </c>
      <c r="E27" s="518">
        <f>'EntrySheetDD+SWOTotal+HO'!GX28</f>
        <v>0</v>
      </c>
      <c r="F27" s="518">
        <f>'EntrySheetDD+SWOTotal+HO'!GY28</f>
        <v>0</v>
      </c>
      <c r="G27" s="568">
        <f>'EntrySheetDD+SWOTotal+HO'!GZ28</f>
        <v>0</v>
      </c>
      <c r="H27" s="568">
        <f>'EntrySheetDD+SWOTotal+HO'!HA28</f>
        <v>0</v>
      </c>
      <c r="I27" s="568">
        <f>'EntrySheetDD+SWOTotal+HO'!HB28</f>
        <v>0</v>
      </c>
      <c r="J27" s="568">
        <f>'EntrySheetDD+SWOTotal+HO'!HC28</f>
        <v>0</v>
      </c>
      <c r="K27" s="568">
        <f>'EntrySheetDD+SWOTotal+HO'!HD28</f>
        <v>0</v>
      </c>
      <c r="L27" s="568">
        <f>'EntrySheetDD+SWOTotal+HO'!HE28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2">
        <v>0</v>
      </c>
      <c r="D28" s="518">
        <f>'EntrySheetDD+SWOTotal+HO'!HG28</f>
        <v>0</v>
      </c>
      <c r="E28" s="518">
        <f>'EntrySheetDD+SWOTotal+HO'!HH28</f>
        <v>0</v>
      </c>
      <c r="F28" s="518">
        <f>'EntrySheetDD+SWOTotal+HO'!HI28</f>
        <v>0</v>
      </c>
      <c r="G28" s="568">
        <f>'EntrySheetDD+SWOTotal+HO'!HJ28</f>
        <v>0</v>
      </c>
      <c r="H28" s="568">
        <f>'EntrySheetDD+SWOTotal+HO'!HK28</f>
        <v>0</v>
      </c>
      <c r="I28" s="568">
        <f>'EntrySheetDD+SWOTotal+HO'!HL28</f>
        <v>0</v>
      </c>
      <c r="J28" s="568">
        <f>'EntrySheetDD+SWOTotal+HO'!HM28</f>
        <v>0</v>
      </c>
      <c r="K28" s="568">
        <f>'EntrySheetDD+SWOTotal+HO'!HN28</f>
        <v>0</v>
      </c>
      <c r="L28" s="568">
        <f>'EntrySheetDD+SWOTotal+HO'!HO28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2">
        <v>0</v>
      </c>
      <c r="D29" s="518">
        <f>'EntrySheetDD+SWOTotal+HO'!HQ28</f>
        <v>0</v>
      </c>
      <c r="E29" s="518">
        <f>'EntrySheetDD+SWOTotal+HO'!HR28</f>
        <v>0</v>
      </c>
      <c r="F29" s="518">
        <f>'EntrySheetDD+SWOTotal+HO'!HS28</f>
        <v>0</v>
      </c>
      <c r="G29" s="568">
        <f>'EntrySheetDD+SWOTotal+HO'!HT28</f>
        <v>0</v>
      </c>
      <c r="H29" s="568">
        <f>'EntrySheetDD+SWOTotal+HO'!HU28</f>
        <v>0</v>
      </c>
      <c r="I29" s="568">
        <f>'EntrySheetDD+SWOTotal+HO'!HV28</f>
        <v>0</v>
      </c>
      <c r="J29" s="568">
        <f>'EntrySheetDD+SWOTotal+HO'!HW28</f>
        <v>0</v>
      </c>
      <c r="K29" s="568">
        <f>'EntrySheetDD+SWOTotal+HO'!HX28</f>
        <v>0</v>
      </c>
      <c r="L29" s="568">
        <f>'EntrySheetDD+SWOTotal+HO'!HY28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2">
        <v>0</v>
      </c>
      <c r="D30" s="518">
        <f>'EntrySheetDD+SWOTotal+HO'!IA28</f>
        <v>0</v>
      </c>
      <c r="E30" s="518">
        <f>'EntrySheetDD+SWOTotal+HO'!IB28</f>
        <v>0</v>
      </c>
      <c r="F30" s="518">
        <f>'EntrySheetDD+SWOTotal+HO'!IC28</f>
        <v>0</v>
      </c>
      <c r="G30" s="568">
        <f>'EntrySheetDD+SWOTotal+HO'!ID28</f>
        <v>0</v>
      </c>
      <c r="H30" s="568">
        <f>'EntrySheetDD+SWOTotal+HO'!IE28</f>
        <v>0</v>
      </c>
      <c r="I30" s="568">
        <f>'EntrySheetDD+SWOTotal+HO'!IF28</f>
        <v>0</v>
      </c>
      <c r="J30" s="568">
        <f>'EntrySheetDD+SWOTotal+HO'!IG28</f>
        <v>0</v>
      </c>
      <c r="K30" s="568">
        <f>'EntrySheetDD+SWOTotal+HO'!IH28</f>
        <v>0</v>
      </c>
      <c r="L30" s="568">
        <f>'EntrySheetDD+SWOTotal+HO'!II28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2">
        <v>0</v>
      </c>
      <c r="D31" s="518">
        <f>'EntrySheetDD+SWOTotal+HO'!IK28</f>
        <v>0</v>
      </c>
      <c r="E31" s="518">
        <f>'EntrySheetDD+SWOTotal+HO'!IL28</f>
        <v>0</v>
      </c>
      <c r="F31" s="518">
        <f>'EntrySheetDD+SWOTotal+HO'!IM28</f>
        <v>0</v>
      </c>
      <c r="G31" s="568">
        <f>'EntrySheetDD+SWOTotal+HO'!IN28</f>
        <v>0</v>
      </c>
      <c r="H31" s="568">
        <f>'EntrySheetDD+SWOTotal+HO'!IO28</f>
        <v>0</v>
      </c>
      <c r="I31" s="568">
        <f>'EntrySheetDD+SWOTotal+HO'!IP28</f>
        <v>0</v>
      </c>
      <c r="J31" s="568">
        <f>'EntrySheetDD+SWOTotal+HO'!IQ28</f>
        <v>0</v>
      </c>
      <c r="K31" s="568">
        <f>'EntrySheetDD+SWOTotal+HO'!IR28</f>
        <v>0</v>
      </c>
      <c r="L31" s="568">
        <f>'EntrySheetDD+SWOTotal+HO'!IS28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2">
        <v>0</v>
      </c>
      <c r="D32" s="518">
        <f>'EntrySheetDD+SWOTotal+HO'!IU28</f>
        <v>0</v>
      </c>
      <c r="E32" s="518">
        <f>'EntrySheetDD+SWOTotal+HO'!IV28</f>
        <v>0</v>
      </c>
      <c r="F32" s="518">
        <f>'EntrySheetDD+SWOTotal+HO'!IW28</f>
        <v>0</v>
      </c>
      <c r="G32" s="568">
        <f>'EntrySheetDD+SWOTotal+HO'!IX28</f>
        <v>0</v>
      </c>
      <c r="H32" s="568">
        <f>'EntrySheetDD+SWOTotal+HO'!IY28</f>
        <v>0</v>
      </c>
      <c r="I32" s="568">
        <f>'EntrySheetDD+SWOTotal+HO'!IZ28</f>
        <v>0</v>
      </c>
      <c r="J32" s="568">
        <f>'EntrySheetDD+SWOTotal+HO'!JA28</f>
        <v>0</v>
      </c>
      <c r="K32" s="568">
        <f>'EntrySheetDD+SWOTotal+HO'!JB28</f>
        <v>0</v>
      </c>
      <c r="L32" s="568">
        <f>'EntrySheetDD+SWOTotal+HO'!JC28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2">
        <v>0</v>
      </c>
      <c r="D33" s="518">
        <f>'EntrySheetDD+SWOTotal+HO'!JE28</f>
        <v>0</v>
      </c>
      <c r="E33" s="518">
        <f>'EntrySheetDD+SWOTotal+HO'!JF28</f>
        <v>0</v>
      </c>
      <c r="F33" s="518">
        <f>'EntrySheetDD+SWOTotal+HO'!JG28</f>
        <v>0</v>
      </c>
      <c r="G33" s="568">
        <f>'EntrySheetDD+SWOTotal+HO'!JH28</f>
        <v>0</v>
      </c>
      <c r="H33" s="568">
        <f>'EntrySheetDD+SWOTotal+HO'!JI28</f>
        <v>0</v>
      </c>
      <c r="I33" s="568">
        <f>'EntrySheetDD+SWOTotal+HO'!JJ28</f>
        <v>0</v>
      </c>
      <c r="J33" s="568">
        <f>'EntrySheetDD+SWOTotal+HO'!JK28</f>
        <v>0</v>
      </c>
      <c r="K33" s="568">
        <f>'EntrySheetDD+SWOTotal+HO'!JL28</f>
        <v>0</v>
      </c>
      <c r="L33" s="568">
        <f>'EntrySheetDD+SWOTotal+HO'!JM28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2">
        <v>0</v>
      </c>
      <c r="D34" s="518">
        <f>'EntrySheetDD+SWOTotal+HO'!JO28</f>
        <v>0</v>
      </c>
      <c r="E34" s="518">
        <f>'EntrySheetDD+SWOTotal+HO'!JP28</f>
        <v>0</v>
      </c>
      <c r="F34" s="518">
        <f>'EntrySheetDD+SWOTotal+HO'!JQ28</f>
        <v>0</v>
      </c>
      <c r="G34" s="568">
        <f>'EntrySheetDD+SWOTotal+HO'!JR28</f>
        <v>0</v>
      </c>
      <c r="H34" s="568">
        <f>'EntrySheetDD+SWOTotal+HO'!JS28</f>
        <v>0</v>
      </c>
      <c r="I34" s="568">
        <f>'EntrySheetDD+SWOTotal+HO'!JT28</f>
        <v>0</v>
      </c>
      <c r="J34" s="568">
        <f>'EntrySheetDD+SWOTotal+HO'!JU28</f>
        <v>0</v>
      </c>
      <c r="K34" s="568">
        <f>'EntrySheetDD+SWOTotal+HO'!JV28</f>
        <v>0</v>
      </c>
      <c r="L34" s="568">
        <f>'EntrySheetDD+SWOTotal+HO'!JW28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2">
        <v>0</v>
      </c>
      <c r="D35" s="518">
        <f>'EntrySheetDD+SWOTotal+HO'!JY28</f>
        <v>0</v>
      </c>
      <c r="E35" s="518">
        <f>'EntrySheetDD+SWOTotal+HO'!JZ28</f>
        <v>0</v>
      </c>
      <c r="F35" s="518">
        <f>'EntrySheetDD+SWOTotal+HO'!KA28</f>
        <v>0</v>
      </c>
      <c r="G35" s="568">
        <f>'EntrySheetDD+SWOTotal+HO'!KB28</f>
        <v>0</v>
      </c>
      <c r="H35" s="568">
        <f>'EntrySheetDD+SWOTotal+HO'!KC28</f>
        <v>0</v>
      </c>
      <c r="I35" s="568">
        <f>'EntrySheetDD+SWOTotal+HO'!KD28</f>
        <v>0</v>
      </c>
      <c r="J35" s="568">
        <f>'EntrySheetDD+SWOTotal+HO'!KE28</f>
        <v>0</v>
      </c>
      <c r="K35" s="568">
        <f>'EntrySheetDD+SWOTotal+HO'!KF28</f>
        <v>0</v>
      </c>
      <c r="L35" s="568">
        <f>'EntrySheetDD+SWOTotal+HO'!KG28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2">
        <v>0</v>
      </c>
      <c r="D36" s="518">
        <f>'EntrySheetDD+SWOTotal+HO'!KI28</f>
        <v>0</v>
      </c>
      <c r="E36" s="518">
        <f>'EntrySheetDD+SWOTotal+HO'!KJ28</f>
        <v>0</v>
      </c>
      <c r="F36" s="518">
        <f>'EntrySheetDD+SWOTotal+HO'!KK28</f>
        <v>0</v>
      </c>
      <c r="G36" s="568">
        <f>'EntrySheetDD+SWOTotal+HO'!KL28</f>
        <v>0</v>
      </c>
      <c r="H36" s="568">
        <f>'EntrySheetDD+SWOTotal+HO'!KM28</f>
        <v>0</v>
      </c>
      <c r="I36" s="568">
        <f>'EntrySheetDD+SWOTotal+HO'!KN28</f>
        <v>0</v>
      </c>
      <c r="J36" s="568">
        <f>'EntrySheetDD+SWOTotal+HO'!KO28</f>
        <v>0</v>
      </c>
      <c r="K36" s="568">
        <f>'EntrySheetDD+SWOTotal+HO'!KP28</f>
        <v>0</v>
      </c>
      <c r="L36" s="568">
        <f>'EntrySheetDD+SWOTotal+HO'!KQ28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2">
        <v>0</v>
      </c>
      <c r="D37" s="518">
        <f>'EntrySheetDD+SWOTotal+HO'!KS28</f>
        <v>0</v>
      </c>
      <c r="E37" s="518">
        <f>'EntrySheetDD+SWOTotal+HO'!KT28</f>
        <v>0</v>
      </c>
      <c r="F37" s="518">
        <f>'EntrySheetDD+SWOTotal+HO'!KU28</f>
        <v>0</v>
      </c>
      <c r="G37" s="568">
        <f>'EntrySheetDD+SWOTotal+HO'!KV28</f>
        <v>0</v>
      </c>
      <c r="H37" s="568">
        <f>'EntrySheetDD+SWOTotal+HO'!KW28</f>
        <v>0</v>
      </c>
      <c r="I37" s="568">
        <f>'EntrySheetDD+SWOTotal+HO'!KX28</f>
        <v>0</v>
      </c>
      <c r="J37" s="568">
        <f>'EntrySheetDD+SWOTotal+HO'!KY28</f>
        <v>0</v>
      </c>
      <c r="K37" s="568">
        <f>'EntrySheetDD+SWOTotal+HO'!KZ28</f>
        <v>0</v>
      </c>
      <c r="L37" s="568">
        <f>'EntrySheetDD+SWOTotal+HO'!LA28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2">
        <v>0</v>
      </c>
      <c r="D38" s="518">
        <f>'EntrySheetDD+SWOTotal+HO'!LC28</f>
        <v>0</v>
      </c>
      <c r="E38" s="518">
        <f>'EntrySheetDD+SWOTotal+HO'!LD28</f>
        <v>0</v>
      </c>
      <c r="F38" s="518">
        <f>'EntrySheetDD+SWOTotal+HO'!LE28</f>
        <v>0</v>
      </c>
      <c r="G38" s="568">
        <f>'EntrySheetDD+SWOTotal+HO'!LF28</f>
        <v>0</v>
      </c>
      <c r="H38" s="568">
        <f>'EntrySheetDD+SWOTotal+HO'!LG28</f>
        <v>0</v>
      </c>
      <c r="I38" s="568">
        <f>'EntrySheetDD+SWOTotal+HO'!LH28</f>
        <v>0</v>
      </c>
      <c r="J38" s="568">
        <f>'EntrySheetDD+SWOTotal+HO'!LI28</f>
        <v>0</v>
      </c>
      <c r="K38" s="568">
        <f>'EntrySheetDD+SWOTotal+HO'!LJ28</f>
        <v>0</v>
      </c>
      <c r="L38" s="568">
        <f>'EntrySheetDD+SWOTotal+HO'!LK28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2">
        <v>0</v>
      </c>
      <c r="D39" s="518">
        <f>'EntrySheetDD+SWOTotal+HO'!LM28</f>
        <v>0</v>
      </c>
      <c r="E39" s="518">
        <f>'EntrySheetDD+SWOTotal+HO'!LN28</f>
        <v>0</v>
      </c>
      <c r="F39" s="518">
        <f>'EntrySheetDD+SWOTotal+HO'!LO28</f>
        <v>0</v>
      </c>
      <c r="G39" s="568">
        <f>'EntrySheetDD+SWOTotal+HO'!LP28</f>
        <v>0</v>
      </c>
      <c r="H39" s="568">
        <f>'EntrySheetDD+SWOTotal+HO'!LQ28</f>
        <v>0</v>
      </c>
      <c r="I39" s="568">
        <f>'EntrySheetDD+SWOTotal+HO'!LR28</f>
        <v>0</v>
      </c>
      <c r="J39" s="568">
        <f>'EntrySheetDD+SWOTotal+HO'!LS28</f>
        <v>0</v>
      </c>
      <c r="K39" s="568">
        <f>'EntrySheetDD+SWOTotal+HO'!LT28</f>
        <v>0</v>
      </c>
      <c r="L39" s="568">
        <f>'EntrySheetDD+SWOTotal+HO'!LU28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10.5</v>
      </c>
      <c r="D41" s="528">
        <f>'EntrySheetDD+SWOTotal+HO'!MQ28</f>
        <v>1.25</v>
      </c>
      <c r="E41" s="528">
        <f>'EntrySheetDD+SWOTotal+HO'!MR28</f>
        <v>0</v>
      </c>
      <c r="F41" s="528">
        <f>'EntrySheetDD+SWOTotal+HO'!MS28</f>
        <v>1.25</v>
      </c>
      <c r="G41" s="570">
        <v>2</v>
      </c>
      <c r="H41" s="570">
        <f>'EntrySheetDD+SWOTotal+HO'!MU28</f>
        <v>1</v>
      </c>
      <c r="I41" s="570">
        <f>'EntrySheetDD+SWOTotal+HO'!MV28</f>
        <v>2</v>
      </c>
      <c r="J41" s="570">
        <f>'EntrySheetDD+SWOTotal+HO'!MW28</f>
        <v>0</v>
      </c>
      <c r="K41" s="570">
        <f>'EntrySheetDD+SWOTotal+HO'!MX28</f>
        <v>0</v>
      </c>
      <c r="L41" s="570">
        <f>'EntrySheetDD+SWOTotal+HO'!MY28</f>
        <v>0</v>
      </c>
      <c r="M41" s="514">
        <f t="shared" si="0"/>
        <v>11.904761904761903</v>
      </c>
      <c r="N41" s="514">
        <f t="shared" si="1"/>
        <v>100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10.5</v>
      </c>
      <c r="D43" s="516">
        <f t="shared" si="3"/>
        <v>1.25</v>
      </c>
      <c r="E43" s="516">
        <f t="shared" si="3"/>
        <v>0</v>
      </c>
      <c r="F43" s="516">
        <f t="shared" si="3"/>
        <v>1.25</v>
      </c>
      <c r="G43" s="572">
        <f t="shared" si="3"/>
        <v>2</v>
      </c>
      <c r="H43" s="572">
        <f t="shared" si="3"/>
        <v>1</v>
      </c>
      <c r="I43" s="572">
        <f t="shared" si="3"/>
        <v>2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>
        <f t="shared" si="0"/>
        <v>11.904761904761903</v>
      </c>
      <c r="N43" s="512">
        <f t="shared" si="1"/>
        <v>100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view="pageBreakPreview" zoomScale="60" workbookViewId="0">
      <pane xSplit="2" ySplit="6" topLeftCell="C26" activePane="bottomRight" state="frozen"/>
      <selection activeCell="A2" sqref="A2:N2"/>
      <selection pane="topRight" activeCell="A2" sqref="A2:N2"/>
      <selection pane="bottomLeft" activeCell="A2" sqref="A2:N2"/>
      <selection pane="bottomRight" activeCell="X34" sqref="X34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390</v>
      </c>
      <c r="B3" s="2004"/>
      <c r="C3" s="2024" t="s">
        <v>537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0</v>
      </c>
      <c r="D7" s="518">
        <f>'EntrySheetDD+SWOTotal+HO'!E29</f>
        <v>0</v>
      </c>
      <c r="E7" s="518">
        <f>'EntrySheetDD+SWOTotal+HO'!F29</f>
        <v>0</v>
      </c>
      <c r="F7" s="518">
        <f>'EntrySheetDD+SWOTotal+HO'!G29</f>
        <v>0</v>
      </c>
      <c r="G7" s="568">
        <f>'EntrySheetDD+SWOTotal+HO'!H29</f>
        <v>0</v>
      </c>
      <c r="H7" s="568">
        <f>'EntrySheetDD+SWOTotal+HO'!I29</f>
        <v>0</v>
      </c>
      <c r="I7" s="568">
        <f>'EntrySheetDD+SWOTotal+HO'!J29</f>
        <v>0</v>
      </c>
      <c r="J7" s="568">
        <f>'EntrySheetDD+SWOTotal+HO'!K29</f>
        <v>0</v>
      </c>
      <c r="K7" s="568">
        <f>'EntrySheetDD+SWOTotal+HO'!L29</f>
        <v>0</v>
      </c>
      <c r="L7" s="568">
        <f>'EntrySheetDD+SWOTotal+HO'!M29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2">
        <v>0</v>
      </c>
      <c r="D8" s="518">
        <f>'EntrySheetDD+SWOTotal+HO'!O29</f>
        <v>0</v>
      </c>
      <c r="E8" s="518">
        <f>'EntrySheetDD+SWOTotal+HO'!P29</f>
        <v>0</v>
      </c>
      <c r="F8" s="518">
        <f>'EntrySheetDD+SWOTotal+HO'!Q29</f>
        <v>0</v>
      </c>
      <c r="G8" s="568">
        <f>'EntrySheetDD+SWOTotal+HO'!R29</f>
        <v>0</v>
      </c>
      <c r="H8" s="568">
        <f>'EntrySheetDD+SWOTotal+HO'!S29</f>
        <v>0</v>
      </c>
      <c r="I8" s="568">
        <f>'EntrySheetDD+SWOTotal+HO'!T29</f>
        <v>0</v>
      </c>
      <c r="J8" s="568">
        <f>'EntrySheetDD+SWOTotal+HO'!U29</f>
        <v>0</v>
      </c>
      <c r="K8" s="568">
        <f>'EntrySheetDD+SWOTotal+HO'!V29</f>
        <v>0</v>
      </c>
      <c r="L8" s="568">
        <f>'EntrySheetDD+SWOTotal+HO'!W29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2">
        <v>0</v>
      </c>
      <c r="D9" s="518">
        <f>'EntrySheetDD+SWOTotal+HO'!Y29</f>
        <v>0</v>
      </c>
      <c r="E9" s="518">
        <f>'EntrySheetDD+SWOTotal+HO'!Z29</f>
        <v>0</v>
      </c>
      <c r="F9" s="518">
        <f>'EntrySheetDD+SWOTotal+HO'!AA29</f>
        <v>0</v>
      </c>
      <c r="G9" s="568">
        <f>'EntrySheetDD+SWOTotal+HO'!AB29</f>
        <v>0</v>
      </c>
      <c r="H9" s="568">
        <f>'EntrySheetDD+SWOTotal+HO'!AC29</f>
        <v>0</v>
      </c>
      <c r="I9" s="568">
        <f>'EntrySheetDD+SWOTotal+HO'!AD29</f>
        <v>0</v>
      </c>
      <c r="J9" s="568">
        <f>'EntrySheetDD+SWOTotal+HO'!AE29</f>
        <v>0</v>
      </c>
      <c r="K9" s="568">
        <f>'EntrySheetDD+SWOTotal+HO'!AF29</f>
        <v>0</v>
      </c>
      <c r="L9" s="568">
        <f>'EntrySheetDD+SWOTotal+HO'!AG29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2">
        <v>0</v>
      </c>
      <c r="D10" s="518">
        <f>'EntrySheetDD+SWOTotal+HO'!AI29</f>
        <v>0</v>
      </c>
      <c r="E10" s="518">
        <f>'EntrySheetDD+SWOTotal+HO'!AJ29</f>
        <v>0</v>
      </c>
      <c r="F10" s="518">
        <f>'EntrySheetDD+SWOTotal+HO'!AK29</f>
        <v>0</v>
      </c>
      <c r="G10" s="568">
        <f>'EntrySheetDD+SWOTotal+HO'!AL29</f>
        <v>0</v>
      </c>
      <c r="H10" s="568">
        <f>'EntrySheetDD+SWOTotal+HO'!AM29</f>
        <v>0</v>
      </c>
      <c r="I10" s="568">
        <f>'EntrySheetDD+SWOTotal+HO'!AN29</f>
        <v>0</v>
      </c>
      <c r="J10" s="568">
        <f>'EntrySheetDD+SWOTotal+HO'!AO29</f>
        <v>0</v>
      </c>
      <c r="K10" s="568">
        <f>'EntrySheetDD+SWOTotal+HO'!AP29</f>
        <v>0</v>
      </c>
      <c r="L10" s="568">
        <f>'EntrySheetDD+SWOTotal+HO'!AQ29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2">
        <v>0</v>
      </c>
      <c r="D11" s="518">
        <f>'EntrySheetDD+SWOTotal+HO'!AS29</f>
        <v>0</v>
      </c>
      <c r="E11" s="518">
        <f>'EntrySheetDD+SWOTotal+HO'!AT29</f>
        <v>0</v>
      </c>
      <c r="F11" s="518">
        <f>'EntrySheetDD+SWOTotal+HO'!AU29</f>
        <v>0</v>
      </c>
      <c r="G11" s="568">
        <f>'EntrySheetDD+SWOTotal+HO'!AV29</f>
        <v>0</v>
      </c>
      <c r="H11" s="568">
        <f>'EntrySheetDD+SWOTotal+HO'!AW29</f>
        <v>0</v>
      </c>
      <c r="I11" s="568">
        <f>'EntrySheetDD+SWOTotal+HO'!AX29</f>
        <v>0</v>
      </c>
      <c r="J11" s="568">
        <f>'EntrySheetDD+SWOTotal+HO'!AY29</f>
        <v>0</v>
      </c>
      <c r="K11" s="568">
        <f>'EntrySheetDD+SWOTotal+HO'!AZ29</f>
        <v>0</v>
      </c>
      <c r="L11" s="568">
        <f>'EntrySheetDD+SWOTotal+HO'!BA29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2">
        <v>0</v>
      </c>
      <c r="D12" s="518">
        <f>'EntrySheetDD+SWOTotal+HO'!BC29</f>
        <v>0</v>
      </c>
      <c r="E12" s="518">
        <f>'EntrySheetDD+SWOTotal+HO'!BD29</f>
        <v>0</v>
      </c>
      <c r="F12" s="518">
        <f>'EntrySheetDD+SWOTotal+HO'!BE29</f>
        <v>0</v>
      </c>
      <c r="G12" s="568">
        <f>'EntrySheetDD+SWOTotal+HO'!BF29</f>
        <v>0</v>
      </c>
      <c r="H12" s="568">
        <f>'EntrySheetDD+SWOTotal+HO'!BG29</f>
        <v>0</v>
      </c>
      <c r="I12" s="568">
        <f>'EntrySheetDD+SWOTotal+HO'!BH29</f>
        <v>0</v>
      </c>
      <c r="J12" s="568">
        <f>'EntrySheetDD+SWOTotal+HO'!BI29</f>
        <v>0</v>
      </c>
      <c r="K12" s="568">
        <f>'EntrySheetDD+SWOTotal+HO'!BJ29</f>
        <v>0</v>
      </c>
      <c r="L12" s="568">
        <f>'EntrySheetDD+SWOTotal+HO'!BK29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2">
        <v>0</v>
      </c>
      <c r="D13" s="518">
        <f>'EntrySheetDD+SWOTotal+HO'!BM29</f>
        <v>0</v>
      </c>
      <c r="E13" s="518">
        <f>'EntrySheetDD+SWOTotal+HO'!BN29</f>
        <v>0</v>
      </c>
      <c r="F13" s="518">
        <f>'EntrySheetDD+SWOTotal+HO'!BO29</f>
        <v>0</v>
      </c>
      <c r="G13" s="568">
        <f>'EntrySheetDD+SWOTotal+HO'!BP29</f>
        <v>0</v>
      </c>
      <c r="H13" s="568">
        <f>'EntrySheetDD+SWOTotal+HO'!BQ29</f>
        <v>0</v>
      </c>
      <c r="I13" s="568">
        <f>'EntrySheetDD+SWOTotal+HO'!BR29</f>
        <v>0</v>
      </c>
      <c r="J13" s="568">
        <f>'EntrySheetDD+SWOTotal+HO'!BS29</f>
        <v>0</v>
      </c>
      <c r="K13" s="568">
        <f>'EntrySheetDD+SWOTotal+HO'!BT29</f>
        <v>0</v>
      </c>
      <c r="L13" s="568">
        <f>'EntrySheetDD+SWOTotal+HO'!BU29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2">
        <v>0</v>
      </c>
      <c r="D14" s="518">
        <f>'EntrySheetDD+SWOTotal+HO'!BW29</f>
        <v>0</v>
      </c>
      <c r="E14" s="518">
        <f>'EntrySheetDD+SWOTotal+HO'!BX29</f>
        <v>0</v>
      </c>
      <c r="F14" s="518">
        <f>'EntrySheetDD+SWOTotal+HO'!BY29</f>
        <v>0</v>
      </c>
      <c r="G14" s="568">
        <f>'EntrySheetDD+SWOTotal+HO'!BZ29</f>
        <v>0</v>
      </c>
      <c r="H14" s="568">
        <f>'EntrySheetDD+SWOTotal+HO'!CA29</f>
        <v>0</v>
      </c>
      <c r="I14" s="568">
        <f>'EntrySheetDD+SWOTotal+HO'!CB29</f>
        <v>0</v>
      </c>
      <c r="J14" s="568">
        <f>'EntrySheetDD+SWOTotal+HO'!CC29</f>
        <v>0</v>
      </c>
      <c r="K14" s="568">
        <f>'EntrySheetDD+SWOTotal+HO'!CD29</f>
        <v>0</v>
      </c>
      <c r="L14" s="568">
        <f>'EntrySheetDD+SWOTotal+HO'!CE29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2">
        <v>0</v>
      </c>
      <c r="D15" s="518">
        <f>'EntrySheetDD+SWOTotal+HO'!CG29</f>
        <v>0</v>
      </c>
      <c r="E15" s="518">
        <f>'EntrySheetDD+SWOTotal+HO'!CH29</f>
        <v>0</v>
      </c>
      <c r="F15" s="518">
        <f>'EntrySheetDD+SWOTotal+HO'!CI29</f>
        <v>0</v>
      </c>
      <c r="G15" s="568">
        <f>'EntrySheetDD+SWOTotal+HO'!CJ29</f>
        <v>0</v>
      </c>
      <c r="H15" s="568">
        <f>'EntrySheetDD+SWOTotal+HO'!CK29</f>
        <v>0</v>
      </c>
      <c r="I15" s="568">
        <f>'EntrySheetDD+SWOTotal+HO'!CL29</f>
        <v>0</v>
      </c>
      <c r="J15" s="568">
        <f>'EntrySheetDD+SWOTotal+HO'!CM29</f>
        <v>0</v>
      </c>
      <c r="K15" s="568">
        <f>'EntrySheetDD+SWOTotal+HO'!CN29</f>
        <v>0</v>
      </c>
      <c r="L15" s="568">
        <f>'EntrySheetDD+SWOTotal+HO'!CO29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2">
        <v>0</v>
      </c>
      <c r="D16" s="518">
        <f>'EntrySheetDD+SWOTotal+HO'!CQ29</f>
        <v>0</v>
      </c>
      <c r="E16" s="518">
        <f>'EntrySheetDD+SWOTotal+HO'!CR29</f>
        <v>0</v>
      </c>
      <c r="F16" s="518">
        <f>'EntrySheetDD+SWOTotal+HO'!CS29</f>
        <v>0</v>
      </c>
      <c r="G16" s="568">
        <f>'EntrySheetDD+SWOTotal+HO'!CT29</f>
        <v>0</v>
      </c>
      <c r="H16" s="568">
        <f>'EntrySheetDD+SWOTotal+HO'!CU29</f>
        <v>0</v>
      </c>
      <c r="I16" s="568">
        <f>'EntrySheetDD+SWOTotal+HO'!CV29</f>
        <v>0</v>
      </c>
      <c r="J16" s="568">
        <f>'EntrySheetDD+SWOTotal+HO'!CW29</f>
        <v>0</v>
      </c>
      <c r="K16" s="568">
        <f>'EntrySheetDD+SWOTotal+HO'!CX29</f>
        <v>0</v>
      </c>
      <c r="L16" s="568">
        <f>'EntrySheetDD+SWOTotal+HO'!CY29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2">
        <v>0</v>
      </c>
      <c r="D17" s="518">
        <f>'EntrySheetDD+SWOTotal+HO'!DA29</f>
        <v>0</v>
      </c>
      <c r="E17" s="518">
        <f>'EntrySheetDD+SWOTotal+HO'!DB29</f>
        <v>0</v>
      </c>
      <c r="F17" s="518">
        <f>'EntrySheetDD+SWOTotal+HO'!DC29</f>
        <v>0</v>
      </c>
      <c r="G17" s="568">
        <f>'EntrySheetDD+SWOTotal+HO'!DD29</f>
        <v>0</v>
      </c>
      <c r="H17" s="568">
        <f>'EntrySheetDD+SWOTotal+HO'!DE29</f>
        <v>0</v>
      </c>
      <c r="I17" s="568">
        <f>'EntrySheetDD+SWOTotal+HO'!DF29</f>
        <v>0</v>
      </c>
      <c r="J17" s="568">
        <f>'EntrySheetDD+SWOTotal+HO'!DG29</f>
        <v>0</v>
      </c>
      <c r="K17" s="568">
        <f>'EntrySheetDD+SWOTotal+HO'!DH29</f>
        <v>0</v>
      </c>
      <c r="L17" s="568">
        <f>'EntrySheetDD+SWOTotal+HO'!DI29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2">
        <v>0</v>
      </c>
      <c r="D18" s="518">
        <f>'EntrySheetDD+SWOTotal+HO'!DK29</f>
        <v>0</v>
      </c>
      <c r="E18" s="518">
        <f>'EntrySheetDD+SWOTotal+HO'!DL29</f>
        <v>0</v>
      </c>
      <c r="F18" s="518">
        <f>'EntrySheetDD+SWOTotal+HO'!DM29</f>
        <v>0</v>
      </c>
      <c r="G18" s="568">
        <f>'EntrySheetDD+SWOTotal+HO'!DN29</f>
        <v>0</v>
      </c>
      <c r="H18" s="568">
        <f>'EntrySheetDD+SWOTotal+HO'!DO29</f>
        <v>0</v>
      </c>
      <c r="I18" s="568">
        <f>'EntrySheetDD+SWOTotal+HO'!DP29</f>
        <v>0</v>
      </c>
      <c r="J18" s="568">
        <f>'EntrySheetDD+SWOTotal+HO'!DQ29</f>
        <v>0</v>
      </c>
      <c r="K18" s="568">
        <f>'EntrySheetDD+SWOTotal+HO'!DR29</f>
        <v>0</v>
      </c>
      <c r="L18" s="568">
        <f>'EntrySheetDD+SWOTotal+HO'!DS29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2">
        <v>0</v>
      </c>
      <c r="D19" s="518">
        <f>'EntrySheetDD+SWOTotal+HO'!DU29</f>
        <v>0</v>
      </c>
      <c r="E19" s="518">
        <f>'EntrySheetDD+SWOTotal+HO'!DV29</f>
        <v>0</v>
      </c>
      <c r="F19" s="518">
        <f>'EntrySheetDD+SWOTotal+HO'!DW29</f>
        <v>0</v>
      </c>
      <c r="G19" s="568">
        <f>'EntrySheetDD+SWOTotal+HO'!DX29</f>
        <v>0</v>
      </c>
      <c r="H19" s="568">
        <f>'EntrySheetDD+SWOTotal+HO'!DY29</f>
        <v>0</v>
      </c>
      <c r="I19" s="568">
        <f>'EntrySheetDD+SWOTotal+HO'!DZ29</f>
        <v>0</v>
      </c>
      <c r="J19" s="568">
        <f>'EntrySheetDD+SWOTotal+HO'!EA29</f>
        <v>0</v>
      </c>
      <c r="K19" s="568">
        <f>'EntrySheetDD+SWOTotal+HO'!EB29</f>
        <v>0</v>
      </c>
      <c r="L19" s="568">
        <f>'EntrySheetDD+SWOTotal+HO'!EC29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2">
        <v>0</v>
      </c>
      <c r="D20" s="518">
        <f>'EntrySheetDD+SWOTotal+HO'!EE29</f>
        <v>0</v>
      </c>
      <c r="E20" s="518">
        <f>'EntrySheetDD+SWOTotal+HO'!EF29</f>
        <v>0</v>
      </c>
      <c r="F20" s="518">
        <f>'EntrySheetDD+SWOTotal+HO'!EG29</f>
        <v>0</v>
      </c>
      <c r="G20" s="568">
        <f>'EntrySheetDD+SWOTotal+HO'!EH29</f>
        <v>0</v>
      </c>
      <c r="H20" s="568">
        <f>'EntrySheetDD+SWOTotal+HO'!EI29</f>
        <v>0</v>
      </c>
      <c r="I20" s="568">
        <f>'EntrySheetDD+SWOTotal+HO'!EJ29</f>
        <v>0</v>
      </c>
      <c r="J20" s="568">
        <f>'EntrySheetDD+SWOTotal+HO'!EK29</f>
        <v>0</v>
      </c>
      <c r="K20" s="568">
        <f>'EntrySheetDD+SWOTotal+HO'!EL29</f>
        <v>0</v>
      </c>
      <c r="L20" s="568">
        <f>'EntrySheetDD+SWOTotal+HO'!EM29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2">
        <v>0</v>
      </c>
      <c r="D21" s="518">
        <f>'EntrySheetDD+SWOTotal+HO'!EO29</f>
        <v>0</v>
      </c>
      <c r="E21" s="518">
        <f>'EntrySheetDD+SWOTotal+HO'!EP29</f>
        <v>0</v>
      </c>
      <c r="F21" s="518">
        <f>'EntrySheetDD+SWOTotal+HO'!EQ29</f>
        <v>0</v>
      </c>
      <c r="G21" s="568">
        <f>'EntrySheetDD+SWOTotal+HO'!ER29</f>
        <v>0</v>
      </c>
      <c r="H21" s="568">
        <f>'EntrySheetDD+SWOTotal+HO'!ES29</f>
        <v>0</v>
      </c>
      <c r="I21" s="568">
        <f>'EntrySheetDD+SWOTotal+HO'!ET29</f>
        <v>0</v>
      </c>
      <c r="J21" s="568">
        <f>'EntrySheetDD+SWOTotal+HO'!EU29</f>
        <v>0</v>
      </c>
      <c r="K21" s="568">
        <f>'EntrySheetDD+SWOTotal+HO'!EV29</f>
        <v>0</v>
      </c>
      <c r="L21" s="568">
        <f>'EntrySheetDD+SWOTotal+HO'!EW29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2">
        <v>0</v>
      </c>
      <c r="D22" s="518">
        <f>'EntrySheetDD+SWOTotal+HO'!EY29</f>
        <v>0</v>
      </c>
      <c r="E22" s="518">
        <f>'EntrySheetDD+SWOTotal+HO'!EZ29</f>
        <v>0</v>
      </c>
      <c r="F22" s="518">
        <f>'EntrySheetDD+SWOTotal+HO'!FA29</f>
        <v>0</v>
      </c>
      <c r="G22" s="568">
        <f>'EntrySheetDD+SWOTotal+HO'!FB29</f>
        <v>0</v>
      </c>
      <c r="H22" s="568">
        <f>'EntrySheetDD+SWOTotal+HO'!FC29</f>
        <v>0</v>
      </c>
      <c r="I22" s="568">
        <f>'EntrySheetDD+SWOTotal+HO'!FD29</f>
        <v>0</v>
      </c>
      <c r="J22" s="568">
        <f>'EntrySheetDD+SWOTotal+HO'!FE29</f>
        <v>0</v>
      </c>
      <c r="K22" s="568">
        <f>'EntrySheetDD+SWOTotal+HO'!FF29</f>
        <v>0</v>
      </c>
      <c r="L22" s="568">
        <f>'EntrySheetDD+SWOTotal+HO'!FG29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2">
        <v>0</v>
      </c>
      <c r="D23" s="518">
        <f>'EntrySheetDD+SWOTotal+HO'!FI29</f>
        <v>0</v>
      </c>
      <c r="E23" s="518">
        <f>'EntrySheetDD+SWOTotal+HO'!FJ29</f>
        <v>0</v>
      </c>
      <c r="F23" s="518">
        <f>'EntrySheetDD+SWOTotal+HO'!FK29</f>
        <v>0</v>
      </c>
      <c r="G23" s="568">
        <f>'EntrySheetDD+SWOTotal+HO'!FL29</f>
        <v>0</v>
      </c>
      <c r="H23" s="568">
        <f>'EntrySheetDD+SWOTotal+HO'!FM29</f>
        <v>0</v>
      </c>
      <c r="I23" s="568">
        <f>'EntrySheetDD+SWOTotal+HO'!FN29</f>
        <v>0</v>
      </c>
      <c r="J23" s="568">
        <f>'EntrySheetDD+SWOTotal+HO'!FO29</f>
        <v>0</v>
      </c>
      <c r="K23" s="568">
        <f>'EntrySheetDD+SWOTotal+HO'!FP29</f>
        <v>0</v>
      </c>
      <c r="L23" s="568">
        <f>'EntrySheetDD+SWOTotal+HO'!FQ29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2">
        <v>0</v>
      </c>
      <c r="D24" s="518">
        <f>'EntrySheetDD+SWOTotal+HO'!FS29</f>
        <v>0</v>
      </c>
      <c r="E24" s="518">
        <f>'EntrySheetDD+SWOTotal+HO'!FT29</f>
        <v>0</v>
      </c>
      <c r="F24" s="518">
        <f>'EntrySheetDD+SWOTotal+HO'!FU29</f>
        <v>0</v>
      </c>
      <c r="G24" s="568">
        <f>'EntrySheetDD+SWOTotal+HO'!FV29</f>
        <v>0</v>
      </c>
      <c r="H24" s="568">
        <f>'EntrySheetDD+SWOTotal+HO'!FW29</f>
        <v>0</v>
      </c>
      <c r="I24" s="568">
        <f>'EntrySheetDD+SWOTotal+HO'!FX29</f>
        <v>0</v>
      </c>
      <c r="J24" s="568">
        <f>'EntrySheetDD+SWOTotal+HO'!FY29</f>
        <v>0</v>
      </c>
      <c r="K24" s="568">
        <f>'EntrySheetDD+SWOTotal+HO'!FZ29</f>
        <v>0</v>
      </c>
      <c r="L24" s="568">
        <f>'EntrySheetDD+SWOTotal+HO'!GA29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2">
        <v>0</v>
      </c>
      <c r="D25" s="518">
        <f>'EntrySheetDD+SWOTotal+HO'!GC29</f>
        <v>0</v>
      </c>
      <c r="E25" s="518">
        <f>'EntrySheetDD+SWOTotal+HO'!GD29</f>
        <v>0</v>
      </c>
      <c r="F25" s="518">
        <f>'EntrySheetDD+SWOTotal+HO'!GE29</f>
        <v>0</v>
      </c>
      <c r="G25" s="568">
        <f>'EntrySheetDD+SWOTotal+HO'!GF29</f>
        <v>0</v>
      </c>
      <c r="H25" s="568">
        <f>'EntrySheetDD+SWOTotal+HO'!GG29</f>
        <v>0</v>
      </c>
      <c r="I25" s="568">
        <f>'EntrySheetDD+SWOTotal+HO'!GH29</f>
        <v>0</v>
      </c>
      <c r="J25" s="568">
        <f>'EntrySheetDD+SWOTotal+HO'!GI29</f>
        <v>0</v>
      </c>
      <c r="K25" s="568">
        <f>'EntrySheetDD+SWOTotal+HO'!GJ29</f>
        <v>0</v>
      </c>
      <c r="L25" s="568">
        <f>'EntrySheetDD+SWOTotal+HO'!GK29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2">
        <v>0</v>
      </c>
      <c r="D26" s="518">
        <f>'EntrySheetDD+SWOTotal+HO'!GM29</f>
        <v>0</v>
      </c>
      <c r="E26" s="518">
        <f>'EntrySheetDD+SWOTotal+HO'!GN29</f>
        <v>0</v>
      </c>
      <c r="F26" s="518">
        <f>'EntrySheetDD+SWOTotal+HO'!GO29</f>
        <v>0</v>
      </c>
      <c r="G26" s="568">
        <f>'EntrySheetDD+SWOTotal+HO'!GP29</f>
        <v>0</v>
      </c>
      <c r="H26" s="568">
        <f>'EntrySheetDD+SWOTotal+HO'!GQ29</f>
        <v>0</v>
      </c>
      <c r="I26" s="568">
        <f>'EntrySheetDD+SWOTotal+HO'!GR29</f>
        <v>0</v>
      </c>
      <c r="J26" s="568">
        <f>'EntrySheetDD+SWOTotal+HO'!GS29</f>
        <v>0</v>
      </c>
      <c r="K26" s="568">
        <f>'EntrySheetDD+SWOTotal+HO'!GT29</f>
        <v>0</v>
      </c>
      <c r="L26" s="568">
        <f>'EntrySheetDD+SWOTotal+HO'!GU29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2">
        <v>0</v>
      </c>
      <c r="D27" s="518">
        <f>'EntrySheetDD+SWOTotal+HO'!GW29</f>
        <v>0</v>
      </c>
      <c r="E27" s="518">
        <f>'EntrySheetDD+SWOTotal+HO'!GX29</f>
        <v>0</v>
      </c>
      <c r="F27" s="518">
        <f>'EntrySheetDD+SWOTotal+HO'!GY29</f>
        <v>0</v>
      </c>
      <c r="G27" s="568">
        <f>'EntrySheetDD+SWOTotal+HO'!GZ29</f>
        <v>0</v>
      </c>
      <c r="H27" s="568">
        <f>'EntrySheetDD+SWOTotal+HO'!HA29</f>
        <v>0</v>
      </c>
      <c r="I27" s="568">
        <f>'EntrySheetDD+SWOTotal+HO'!HB29</f>
        <v>0</v>
      </c>
      <c r="J27" s="568">
        <f>'EntrySheetDD+SWOTotal+HO'!HC29</f>
        <v>0</v>
      </c>
      <c r="K27" s="568">
        <f>'EntrySheetDD+SWOTotal+HO'!HD29</f>
        <v>0</v>
      </c>
      <c r="L27" s="568">
        <f>'EntrySheetDD+SWOTotal+HO'!HE29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2">
        <v>0</v>
      </c>
      <c r="D28" s="518">
        <f>'EntrySheetDD+SWOTotal+HO'!HG29</f>
        <v>0</v>
      </c>
      <c r="E28" s="518">
        <f>'EntrySheetDD+SWOTotal+HO'!HH29</f>
        <v>0</v>
      </c>
      <c r="F28" s="518">
        <f>'EntrySheetDD+SWOTotal+HO'!HI29</f>
        <v>0</v>
      </c>
      <c r="G28" s="568">
        <f>'EntrySheetDD+SWOTotal+HO'!HJ29</f>
        <v>0</v>
      </c>
      <c r="H28" s="568">
        <f>'EntrySheetDD+SWOTotal+HO'!HK29</f>
        <v>0</v>
      </c>
      <c r="I28" s="568">
        <f>'EntrySheetDD+SWOTotal+HO'!HL29</f>
        <v>0</v>
      </c>
      <c r="J28" s="568">
        <f>'EntrySheetDD+SWOTotal+HO'!HM29</f>
        <v>0</v>
      </c>
      <c r="K28" s="568">
        <f>'EntrySheetDD+SWOTotal+HO'!HN29</f>
        <v>0</v>
      </c>
      <c r="L28" s="568">
        <f>'EntrySheetDD+SWOTotal+HO'!HO29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2">
        <v>0</v>
      </c>
      <c r="D29" s="518">
        <f>'EntrySheetDD+SWOTotal+HO'!HQ29</f>
        <v>0</v>
      </c>
      <c r="E29" s="518">
        <f>'EntrySheetDD+SWOTotal+HO'!HR29</f>
        <v>0</v>
      </c>
      <c r="F29" s="518">
        <f>'EntrySheetDD+SWOTotal+HO'!HS29</f>
        <v>0</v>
      </c>
      <c r="G29" s="568">
        <f>'EntrySheetDD+SWOTotal+HO'!HT29</f>
        <v>0</v>
      </c>
      <c r="H29" s="568">
        <f>'EntrySheetDD+SWOTotal+HO'!HU29</f>
        <v>0</v>
      </c>
      <c r="I29" s="568">
        <f>'EntrySheetDD+SWOTotal+HO'!HV29</f>
        <v>0</v>
      </c>
      <c r="J29" s="568">
        <f>'EntrySheetDD+SWOTotal+HO'!HW29</f>
        <v>0</v>
      </c>
      <c r="K29" s="568">
        <f>'EntrySheetDD+SWOTotal+HO'!HX29</f>
        <v>0</v>
      </c>
      <c r="L29" s="568">
        <f>'EntrySheetDD+SWOTotal+HO'!HY29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2">
        <v>0</v>
      </c>
      <c r="D30" s="518">
        <f>'EntrySheetDD+SWOTotal+HO'!IA29</f>
        <v>0</v>
      </c>
      <c r="E30" s="518">
        <f>'EntrySheetDD+SWOTotal+HO'!IB29</f>
        <v>0</v>
      </c>
      <c r="F30" s="518">
        <f>'EntrySheetDD+SWOTotal+HO'!IC29</f>
        <v>0</v>
      </c>
      <c r="G30" s="568">
        <f>'EntrySheetDD+SWOTotal+HO'!ID29</f>
        <v>0</v>
      </c>
      <c r="H30" s="568">
        <f>'EntrySheetDD+SWOTotal+HO'!IE29</f>
        <v>0</v>
      </c>
      <c r="I30" s="568">
        <f>'EntrySheetDD+SWOTotal+HO'!IF29</f>
        <v>0</v>
      </c>
      <c r="J30" s="568">
        <f>'EntrySheetDD+SWOTotal+HO'!IG29</f>
        <v>0</v>
      </c>
      <c r="K30" s="568">
        <f>'EntrySheetDD+SWOTotal+HO'!IH29</f>
        <v>0</v>
      </c>
      <c r="L30" s="568">
        <f>'EntrySheetDD+SWOTotal+HO'!II29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2">
        <v>0</v>
      </c>
      <c r="D31" s="518">
        <f>'EntrySheetDD+SWOTotal+HO'!IK29</f>
        <v>0</v>
      </c>
      <c r="E31" s="518">
        <f>'EntrySheetDD+SWOTotal+HO'!IL29</f>
        <v>0</v>
      </c>
      <c r="F31" s="518">
        <f>'EntrySheetDD+SWOTotal+HO'!IM29</f>
        <v>0</v>
      </c>
      <c r="G31" s="568">
        <f>'EntrySheetDD+SWOTotal+HO'!IN29</f>
        <v>0</v>
      </c>
      <c r="H31" s="568">
        <f>'EntrySheetDD+SWOTotal+HO'!IO29</f>
        <v>0</v>
      </c>
      <c r="I31" s="568">
        <f>'EntrySheetDD+SWOTotal+HO'!IP29</f>
        <v>0</v>
      </c>
      <c r="J31" s="568">
        <f>'EntrySheetDD+SWOTotal+HO'!IQ29</f>
        <v>0</v>
      </c>
      <c r="K31" s="568">
        <f>'EntrySheetDD+SWOTotal+HO'!IR29</f>
        <v>0</v>
      </c>
      <c r="L31" s="568">
        <f>'EntrySheetDD+SWOTotal+HO'!IS29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2">
        <v>0</v>
      </c>
      <c r="D32" s="518">
        <f>'EntrySheetDD+SWOTotal+HO'!IU29</f>
        <v>0</v>
      </c>
      <c r="E32" s="518">
        <f>'EntrySheetDD+SWOTotal+HO'!IV29</f>
        <v>0</v>
      </c>
      <c r="F32" s="518">
        <f>'EntrySheetDD+SWOTotal+HO'!IW29</f>
        <v>0</v>
      </c>
      <c r="G32" s="568">
        <f>'EntrySheetDD+SWOTotal+HO'!IX29</f>
        <v>0</v>
      </c>
      <c r="H32" s="568">
        <f>'EntrySheetDD+SWOTotal+HO'!IY29</f>
        <v>0</v>
      </c>
      <c r="I32" s="568">
        <f>'EntrySheetDD+SWOTotal+HO'!IZ29</f>
        <v>0</v>
      </c>
      <c r="J32" s="568">
        <f>'EntrySheetDD+SWOTotal+HO'!JA29</f>
        <v>0</v>
      </c>
      <c r="K32" s="568">
        <f>'EntrySheetDD+SWOTotal+HO'!JB29</f>
        <v>0</v>
      </c>
      <c r="L32" s="568">
        <f>'EntrySheetDD+SWOTotal+HO'!JC29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2">
        <v>0</v>
      </c>
      <c r="D33" s="518">
        <f>'EntrySheetDD+SWOTotal+HO'!JE29</f>
        <v>0</v>
      </c>
      <c r="E33" s="518">
        <f>'EntrySheetDD+SWOTotal+HO'!JF29</f>
        <v>0</v>
      </c>
      <c r="F33" s="518">
        <f>'EntrySheetDD+SWOTotal+HO'!JG29</f>
        <v>0</v>
      </c>
      <c r="G33" s="568">
        <f>'EntrySheetDD+SWOTotal+HO'!JH29</f>
        <v>0</v>
      </c>
      <c r="H33" s="568">
        <f>'EntrySheetDD+SWOTotal+HO'!JI29</f>
        <v>0</v>
      </c>
      <c r="I33" s="568">
        <f>'EntrySheetDD+SWOTotal+HO'!JJ29</f>
        <v>0</v>
      </c>
      <c r="J33" s="568">
        <f>'EntrySheetDD+SWOTotal+HO'!JK29</f>
        <v>0</v>
      </c>
      <c r="K33" s="568">
        <f>'EntrySheetDD+SWOTotal+HO'!JL29</f>
        <v>0</v>
      </c>
      <c r="L33" s="568">
        <f>'EntrySheetDD+SWOTotal+HO'!JM29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2">
        <v>0</v>
      </c>
      <c r="D34" s="518">
        <f>'EntrySheetDD+SWOTotal+HO'!JO29</f>
        <v>0</v>
      </c>
      <c r="E34" s="518">
        <f>'EntrySheetDD+SWOTotal+HO'!JP29</f>
        <v>0</v>
      </c>
      <c r="F34" s="518">
        <f>'EntrySheetDD+SWOTotal+HO'!JQ29</f>
        <v>0</v>
      </c>
      <c r="G34" s="568">
        <f>'EntrySheetDD+SWOTotal+HO'!JR29</f>
        <v>0</v>
      </c>
      <c r="H34" s="568">
        <f>'EntrySheetDD+SWOTotal+HO'!JS29</f>
        <v>0</v>
      </c>
      <c r="I34" s="568">
        <f>'EntrySheetDD+SWOTotal+HO'!JT29</f>
        <v>0</v>
      </c>
      <c r="J34" s="568">
        <f>'EntrySheetDD+SWOTotal+HO'!JU29</f>
        <v>0</v>
      </c>
      <c r="K34" s="568">
        <f>'EntrySheetDD+SWOTotal+HO'!JV29</f>
        <v>0</v>
      </c>
      <c r="L34" s="568">
        <f>'EntrySheetDD+SWOTotal+HO'!JW29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2">
        <v>0</v>
      </c>
      <c r="D35" s="518">
        <f>'EntrySheetDD+SWOTotal+HO'!JY29</f>
        <v>0</v>
      </c>
      <c r="E35" s="518">
        <f>'EntrySheetDD+SWOTotal+HO'!JZ29</f>
        <v>0</v>
      </c>
      <c r="F35" s="518">
        <f>'EntrySheetDD+SWOTotal+HO'!KA29</f>
        <v>0</v>
      </c>
      <c r="G35" s="568">
        <f>'EntrySheetDD+SWOTotal+HO'!KB29</f>
        <v>0</v>
      </c>
      <c r="H35" s="568">
        <f>'EntrySheetDD+SWOTotal+HO'!KC29</f>
        <v>0</v>
      </c>
      <c r="I35" s="568">
        <f>'EntrySheetDD+SWOTotal+HO'!KD29</f>
        <v>0</v>
      </c>
      <c r="J35" s="568">
        <f>'EntrySheetDD+SWOTotal+HO'!KE29</f>
        <v>0</v>
      </c>
      <c r="K35" s="568">
        <f>'EntrySheetDD+SWOTotal+HO'!KF29</f>
        <v>0</v>
      </c>
      <c r="L35" s="568">
        <f>'EntrySheetDD+SWOTotal+HO'!KG29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2">
        <v>0</v>
      </c>
      <c r="D36" s="518">
        <f>'EntrySheetDD+SWOTotal+HO'!KI29</f>
        <v>0</v>
      </c>
      <c r="E36" s="518">
        <f>'EntrySheetDD+SWOTotal+HO'!KJ29</f>
        <v>0</v>
      </c>
      <c r="F36" s="518">
        <f>'EntrySheetDD+SWOTotal+HO'!KK29</f>
        <v>0</v>
      </c>
      <c r="G36" s="568">
        <f>'EntrySheetDD+SWOTotal+HO'!KL29</f>
        <v>0</v>
      </c>
      <c r="H36" s="568">
        <f>'EntrySheetDD+SWOTotal+HO'!KM29</f>
        <v>0</v>
      </c>
      <c r="I36" s="568">
        <f>'EntrySheetDD+SWOTotal+HO'!KN29</f>
        <v>0</v>
      </c>
      <c r="J36" s="568">
        <f>'EntrySheetDD+SWOTotal+HO'!KO29</f>
        <v>0</v>
      </c>
      <c r="K36" s="568">
        <f>'EntrySheetDD+SWOTotal+HO'!KP29</f>
        <v>0</v>
      </c>
      <c r="L36" s="568">
        <f>'EntrySheetDD+SWOTotal+HO'!KQ29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2">
        <v>0</v>
      </c>
      <c r="D37" s="518">
        <f>'EntrySheetDD+SWOTotal+HO'!KS29</f>
        <v>0</v>
      </c>
      <c r="E37" s="518">
        <f>'EntrySheetDD+SWOTotal+HO'!KT29</f>
        <v>0</v>
      </c>
      <c r="F37" s="518">
        <f>'EntrySheetDD+SWOTotal+HO'!KU29</f>
        <v>0</v>
      </c>
      <c r="G37" s="568">
        <f>'EntrySheetDD+SWOTotal+HO'!KV29</f>
        <v>0</v>
      </c>
      <c r="H37" s="568">
        <f>'EntrySheetDD+SWOTotal+HO'!KW29</f>
        <v>0</v>
      </c>
      <c r="I37" s="568">
        <f>'EntrySheetDD+SWOTotal+HO'!KX29</f>
        <v>0</v>
      </c>
      <c r="J37" s="568">
        <f>'EntrySheetDD+SWOTotal+HO'!KY29</f>
        <v>0</v>
      </c>
      <c r="K37" s="568">
        <f>'EntrySheetDD+SWOTotal+HO'!KZ29</f>
        <v>0</v>
      </c>
      <c r="L37" s="568">
        <f>'EntrySheetDD+SWOTotal+HO'!LA29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2">
        <v>0</v>
      </c>
      <c r="D38" s="518">
        <f>'EntrySheetDD+SWOTotal+HO'!LC29</f>
        <v>0</v>
      </c>
      <c r="E38" s="518">
        <f>'EntrySheetDD+SWOTotal+HO'!LD29</f>
        <v>0</v>
      </c>
      <c r="F38" s="518">
        <f>'EntrySheetDD+SWOTotal+HO'!LE29</f>
        <v>0</v>
      </c>
      <c r="G38" s="568">
        <f>'EntrySheetDD+SWOTotal+HO'!LF29</f>
        <v>0</v>
      </c>
      <c r="H38" s="568">
        <f>'EntrySheetDD+SWOTotal+HO'!LG29</f>
        <v>0</v>
      </c>
      <c r="I38" s="568">
        <f>'EntrySheetDD+SWOTotal+HO'!LH29</f>
        <v>0</v>
      </c>
      <c r="J38" s="568">
        <f>'EntrySheetDD+SWOTotal+HO'!LI29</f>
        <v>0</v>
      </c>
      <c r="K38" s="568">
        <f>'EntrySheetDD+SWOTotal+HO'!LJ29</f>
        <v>0</v>
      </c>
      <c r="L38" s="568">
        <f>'EntrySheetDD+SWOTotal+HO'!LK29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2">
        <v>0</v>
      </c>
      <c r="D39" s="518">
        <f>'EntrySheetDD+SWOTotal+HO'!LM29</f>
        <v>0</v>
      </c>
      <c r="E39" s="518">
        <f>'EntrySheetDD+SWOTotal+HO'!LN29</f>
        <v>0</v>
      </c>
      <c r="F39" s="518">
        <f>'EntrySheetDD+SWOTotal+HO'!LO29</f>
        <v>0</v>
      </c>
      <c r="G39" s="568">
        <f>'EntrySheetDD+SWOTotal+HO'!LP29</f>
        <v>0</v>
      </c>
      <c r="H39" s="568">
        <f>'EntrySheetDD+SWOTotal+HO'!LQ29</f>
        <v>0</v>
      </c>
      <c r="I39" s="568">
        <f>'EntrySheetDD+SWOTotal+HO'!LR29</f>
        <v>0</v>
      </c>
      <c r="J39" s="568">
        <f>'EntrySheetDD+SWOTotal+HO'!LS29</f>
        <v>0</v>
      </c>
      <c r="K39" s="568">
        <f>'EntrySheetDD+SWOTotal+HO'!LT29</f>
        <v>0</v>
      </c>
      <c r="L39" s="568">
        <f>'EntrySheetDD+SWOTotal+HO'!LU29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7.5</v>
      </c>
      <c r="D41" s="528">
        <f>'EntrySheetDD+SWOTotal+HO'!MQ29</f>
        <v>0</v>
      </c>
      <c r="E41" s="528">
        <f>'EntrySheetDD+SWOTotal+HO'!MR29</f>
        <v>0</v>
      </c>
      <c r="F41" s="528">
        <f>'EntrySheetDD+SWOTotal+HO'!MS29</f>
        <v>0</v>
      </c>
      <c r="G41" s="570">
        <v>1</v>
      </c>
      <c r="H41" s="570">
        <f>'EntrySheetDD+SWOTotal+HO'!MU29</f>
        <v>0</v>
      </c>
      <c r="I41" s="570">
        <f>'EntrySheetDD+SWOTotal+HO'!MV29</f>
        <v>0</v>
      </c>
      <c r="J41" s="570">
        <f>'EntrySheetDD+SWOTotal+HO'!MW29</f>
        <v>0</v>
      </c>
      <c r="K41" s="570">
        <f>'EntrySheetDD+SWOTotal+HO'!MX29</f>
        <v>0</v>
      </c>
      <c r="L41" s="570">
        <f>'EntrySheetDD+SWOTotal+HO'!MY29</f>
        <v>0</v>
      </c>
      <c r="M41" s="514">
        <f t="shared" si="0"/>
        <v>0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7.5</v>
      </c>
      <c r="D43" s="516">
        <f t="shared" si="3"/>
        <v>0</v>
      </c>
      <c r="E43" s="516">
        <f t="shared" si="3"/>
        <v>0</v>
      </c>
      <c r="F43" s="516">
        <f t="shared" si="3"/>
        <v>0</v>
      </c>
      <c r="G43" s="572">
        <f t="shared" si="3"/>
        <v>1</v>
      </c>
      <c r="H43" s="572">
        <f t="shared" si="3"/>
        <v>0</v>
      </c>
      <c r="I43" s="572">
        <f t="shared" si="3"/>
        <v>0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>
        <f t="shared" si="0"/>
        <v>0</v>
      </c>
      <c r="N43" s="512" t="e">
        <f t="shared" si="1"/>
        <v>#DIV/0!</v>
      </c>
    </row>
    <row r="44" spans="1:14" x14ac:dyDescent="0.25">
      <c r="G44" s="573"/>
      <c r="H44" s="573"/>
      <c r="I44" s="573"/>
      <c r="J44" s="573"/>
      <c r="K44" s="573"/>
      <c r="L44" s="573"/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J201"/>
  <sheetViews>
    <sheetView view="pageBreakPreview" zoomScale="80" zoomScaleSheetLayoutView="80" workbookViewId="0">
      <pane xSplit="3" ySplit="5" topLeftCell="MR35" activePane="bottomRight" state="frozen"/>
      <selection pane="topRight" activeCell="D1" sqref="D1"/>
      <selection pane="bottomLeft" activeCell="A6" sqref="A6"/>
      <selection pane="bottomRight" activeCell="NG1" sqref="NG1:NG1048576"/>
    </sheetView>
  </sheetViews>
  <sheetFormatPr defaultColWidth="9.28515625" defaultRowHeight="15" x14ac:dyDescent="0.25"/>
  <cols>
    <col min="1" max="1" width="6.28515625" style="6" customWidth="1"/>
    <col min="2" max="2" width="9.7109375" style="5" customWidth="1"/>
    <col min="3" max="3" width="22.5703125" style="5" customWidth="1"/>
    <col min="4" max="7" width="12.85546875" style="46" customWidth="1"/>
    <col min="8" max="13" width="12.85546875" style="47" customWidth="1"/>
    <col min="14" max="17" width="12.85546875" style="56" customWidth="1"/>
    <col min="18" max="23" width="12.85546875" style="57" customWidth="1"/>
    <col min="24" max="27" width="12.85546875" style="66" customWidth="1"/>
    <col min="28" max="33" width="12.85546875" style="67" customWidth="1"/>
    <col min="34" max="37" width="12.85546875" style="76" customWidth="1"/>
    <col min="38" max="43" width="12.85546875" style="77" customWidth="1"/>
    <col min="44" max="47" width="12.85546875" style="86" customWidth="1"/>
    <col min="48" max="53" width="12.85546875" style="87" customWidth="1"/>
    <col min="54" max="57" width="12.85546875" style="96" customWidth="1"/>
    <col min="58" max="63" width="12.85546875" style="97" customWidth="1"/>
    <col min="64" max="67" width="12.85546875" style="106" customWidth="1"/>
    <col min="68" max="73" width="12.85546875" style="107" customWidth="1"/>
    <col min="74" max="77" width="12.85546875" style="116" customWidth="1"/>
    <col min="78" max="83" width="12.85546875" style="117" customWidth="1"/>
    <col min="84" max="87" width="12.85546875" style="126" customWidth="1"/>
    <col min="88" max="93" width="12.85546875" style="127" customWidth="1"/>
    <col min="94" max="97" width="12.85546875" style="136" customWidth="1"/>
    <col min="98" max="103" width="12.85546875" style="137" customWidth="1"/>
    <col min="104" max="107" width="12.85546875" style="146" customWidth="1"/>
    <col min="108" max="113" width="12.85546875" style="147" customWidth="1"/>
    <col min="114" max="117" width="12.85546875" style="116" customWidth="1"/>
    <col min="118" max="123" width="12.85546875" style="117" customWidth="1"/>
    <col min="124" max="127" width="12.85546875" style="156" customWidth="1"/>
    <col min="128" max="133" width="12.85546875" style="157" customWidth="1"/>
    <col min="134" max="137" width="12.85546875" style="166" customWidth="1"/>
    <col min="138" max="143" width="12.85546875" style="167" customWidth="1"/>
    <col min="144" max="147" width="12.85546875" style="106" customWidth="1"/>
    <col min="148" max="153" width="12.85546875" style="107" customWidth="1"/>
    <col min="154" max="157" width="12.85546875" style="166" customWidth="1"/>
    <col min="158" max="163" width="12.85546875" style="167" customWidth="1"/>
    <col min="164" max="167" width="12.85546875" style="176" customWidth="1"/>
    <col min="168" max="173" width="12.85546875" style="177" customWidth="1"/>
    <col min="174" max="177" width="12.85546875" style="186" customWidth="1"/>
    <col min="178" max="183" width="12.85546875" style="187" customWidth="1"/>
    <col min="184" max="187" width="12.85546875" style="196" customWidth="1"/>
    <col min="188" max="193" width="12.85546875" style="197" customWidth="1"/>
    <col min="194" max="197" width="12.85546875" style="156" customWidth="1"/>
    <col min="198" max="203" width="12.85546875" style="157" customWidth="1"/>
    <col min="204" max="207" width="12.85546875" style="206" customWidth="1"/>
    <col min="208" max="213" width="12.85546875" style="207" customWidth="1"/>
    <col min="214" max="217" width="12.85546875" style="216" customWidth="1"/>
    <col min="218" max="223" width="12.85546875" style="217" customWidth="1"/>
    <col min="224" max="227" width="12.85546875" style="56" customWidth="1"/>
    <col min="228" max="233" width="12.85546875" style="57" customWidth="1"/>
    <col min="234" max="237" width="12.85546875" style="166" customWidth="1"/>
    <col min="238" max="243" width="12.85546875" style="167" customWidth="1"/>
    <col min="244" max="247" width="12.85546875" style="216" customWidth="1"/>
    <col min="248" max="253" width="12.85546875" style="217" customWidth="1"/>
    <col min="254" max="257" width="12.85546875" style="136" customWidth="1"/>
    <col min="258" max="263" width="12.85546875" style="137" customWidth="1"/>
    <col min="264" max="267" width="12.85546875" style="176" customWidth="1"/>
    <col min="268" max="273" width="12.85546875" style="177" customWidth="1"/>
    <col min="274" max="277" width="12.85546875" style="126" customWidth="1"/>
    <col min="278" max="283" width="12.85546875" style="127" customWidth="1"/>
    <col min="284" max="287" width="12.85546875" style="106" customWidth="1"/>
    <col min="288" max="293" width="12.85546875" style="107" customWidth="1"/>
    <col min="294" max="297" width="12.85546875" style="116" customWidth="1"/>
    <col min="298" max="303" width="12.85546875" style="117" customWidth="1"/>
    <col min="304" max="307" width="12.85546875" style="223" customWidth="1"/>
    <col min="308" max="313" width="12.85546875" style="224" customWidth="1"/>
    <col min="314" max="317" width="12.85546875" style="216" customWidth="1"/>
    <col min="318" max="323" width="12.85546875" style="217" customWidth="1"/>
    <col min="324" max="327" width="12.85546875" style="196" customWidth="1"/>
    <col min="328" max="333" width="12.85546875" style="197" customWidth="1"/>
    <col min="334" max="337" width="12.85546875" style="46" customWidth="1"/>
    <col min="338" max="343" width="12.85546875" style="47" customWidth="1"/>
    <col min="344" max="347" width="12.85546875" style="186" customWidth="1"/>
    <col min="348" max="353" width="12.85546875" style="187" customWidth="1"/>
    <col min="354" max="357" width="12.85546875" style="230" customWidth="1"/>
    <col min="358" max="361" width="12.85546875" style="231" customWidth="1"/>
    <col min="362" max="363" width="13.42578125" style="231" customWidth="1"/>
    <col min="364" max="364" width="12.85546875" style="232" customWidth="1"/>
    <col min="365" max="365" width="14" style="232" customWidth="1"/>
    <col min="366" max="367" width="12.85546875" style="232" customWidth="1"/>
    <col min="368" max="373" width="12.85546875" style="233" customWidth="1"/>
    <col min="374" max="558" width="9.28515625" style="6"/>
    <col min="559" max="559" width="4.42578125" style="6" customWidth="1"/>
    <col min="560" max="560" width="14.7109375" style="6" customWidth="1"/>
    <col min="561" max="561" width="53.28515625" style="6" customWidth="1"/>
    <col min="562" max="562" width="14.28515625" style="6" customWidth="1"/>
    <col min="563" max="563" width="15.7109375" style="6" customWidth="1"/>
    <col min="564" max="564" width="13.5703125" style="6" customWidth="1"/>
    <col min="565" max="565" width="11.85546875" style="6" customWidth="1"/>
    <col min="566" max="566" width="16.140625" style="6" customWidth="1"/>
    <col min="567" max="567" width="11.5703125" style="6" bestFit="1" customWidth="1"/>
    <col min="568" max="814" width="9.28515625" style="6"/>
    <col min="815" max="815" width="4.42578125" style="6" customWidth="1"/>
    <col min="816" max="816" width="14.7109375" style="6" customWidth="1"/>
    <col min="817" max="817" width="53.28515625" style="6" customWidth="1"/>
    <col min="818" max="818" width="14.28515625" style="6" customWidth="1"/>
    <col min="819" max="819" width="15.7109375" style="6" customWidth="1"/>
    <col min="820" max="820" width="13.5703125" style="6" customWidth="1"/>
    <col min="821" max="821" width="11.85546875" style="6" customWidth="1"/>
    <col min="822" max="822" width="16.140625" style="6" customWidth="1"/>
    <col min="823" max="823" width="11.5703125" style="6" bestFit="1" customWidth="1"/>
    <col min="824" max="1070" width="9.28515625" style="6"/>
    <col min="1071" max="1071" width="4.42578125" style="6" customWidth="1"/>
    <col min="1072" max="1072" width="14.7109375" style="6" customWidth="1"/>
    <col min="1073" max="1073" width="53.28515625" style="6" customWidth="1"/>
    <col min="1074" max="1074" width="14.28515625" style="6" customWidth="1"/>
    <col min="1075" max="1075" width="15.7109375" style="6" customWidth="1"/>
    <col min="1076" max="1076" width="13.5703125" style="6" customWidth="1"/>
    <col min="1077" max="1077" width="11.85546875" style="6" customWidth="1"/>
    <col min="1078" max="1078" width="16.140625" style="6" customWidth="1"/>
    <col min="1079" max="1079" width="11.5703125" style="6" bestFit="1" customWidth="1"/>
    <col min="1080" max="1326" width="9.28515625" style="6"/>
    <col min="1327" max="1327" width="4.42578125" style="6" customWidth="1"/>
    <col min="1328" max="1328" width="14.7109375" style="6" customWidth="1"/>
    <col min="1329" max="1329" width="53.28515625" style="6" customWidth="1"/>
    <col min="1330" max="1330" width="14.28515625" style="6" customWidth="1"/>
    <col min="1331" max="1331" width="15.7109375" style="6" customWidth="1"/>
    <col min="1332" max="1332" width="13.5703125" style="6" customWidth="1"/>
    <col min="1333" max="1333" width="11.85546875" style="6" customWidth="1"/>
    <col min="1334" max="1334" width="16.140625" style="6" customWidth="1"/>
    <col min="1335" max="1335" width="11.5703125" style="6" bestFit="1" customWidth="1"/>
    <col min="1336" max="1582" width="9.28515625" style="6"/>
    <col min="1583" max="1583" width="4.42578125" style="6" customWidth="1"/>
    <col min="1584" max="1584" width="14.7109375" style="6" customWidth="1"/>
    <col min="1585" max="1585" width="53.28515625" style="6" customWidth="1"/>
    <col min="1586" max="1586" width="14.28515625" style="6" customWidth="1"/>
    <col min="1587" max="1587" width="15.7109375" style="6" customWidth="1"/>
    <col min="1588" max="1588" width="13.5703125" style="6" customWidth="1"/>
    <col min="1589" max="1589" width="11.85546875" style="6" customWidth="1"/>
    <col min="1590" max="1590" width="16.140625" style="6" customWidth="1"/>
    <col min="1591" max="1591" width="11.5703125" style="6" bestFit="1" customWidth="1"/>
    <col min="1592" max="1838" width="9.28515625" style="6"/>
    <col min="1839" max="1839" width="4.42578125" style="6" customWidth="1"/>
    <col min="1840" max="1840" width="14.7109375" style="6" customWidth="1"/>
    <col min="1841" max="1841" width="53.28515625" style="6" customWidth="1"/>
    <col min="1842" max="1842" width="14.28515625" style="6" customWidth="1"/>
    <col min="1843" max="1843" width="15.7109375" style="6" customWidth="1"/>
    <col min="1844" max="1844" width="13.5703125" style="6" customWidth="1"/>
    <col min="1845" max="1845" width="11.85546875" style="6" customWidth="1"/>
    <col min="1846" max="1846" width="16.140625" style="6" customWidth="1"/>
    <col min="1847" max="1847" width="11.5703125" style="6" bestFit="1" customWidth="1"/>
    <col min="1848" max="2094" width="9.28515625" style="6"/>
    <col min="2095" max="2095" width="4.42578125" style="6" customWidth="1"/>
    <col min="2096" max="2096" width="14.7109375" style="6" customWidth="1"/>
    <col min="2097" max="2097" width="53.28515625" style="6" customWidth="1"/>
    <col min="2098" max="2098" width="14.28515625" style="6" customWidth="1"/>
    <col min="2099" max="2099" width="15.7109375" style="6" customWidth="1"/>
    <col min="2100" max="2100" width="13.5703125" style="6" customWidth="1"/>
    <col min="2101" max="2101" width="11.85546875" style="6" customWidth="1"/>
    <col min="2102" max="2102" width="16.140625" style="6" customWidth="1"/>
    <col min="2103" max="2103" width="11.5703125" style="6" bestFit="1" customWidth="1"/>
    <col min="2104" max="2350" width="9.28515625" style="6"/>
    <col min="2351" max="2351" width="4.42578125" style="6" customWidth="1"/>
    <col min="2352" max="2352" width="14.7109375" style="6" customWidth="1"/>
    <col min="2353" max="2353" width="53.28515625" style="6" customWidth="1"/>
    <col min="2354" max="2354" width="14.28515625" style="6" customWidth="1"/>
    <col min="2355" max="2355" width="15.7109375" style="6" customWidth="1"/>
    <col min="2356" max="2356" width="13.5703125" style="6" customWidth="1"/>
    <col min="2357" max="2357" width="11.85546875" style="6" customWidth="1"/>
    <col min="2358" max="2358" width="16.140625" style="6" customWidth="1"/>
    <col min="2359" max="2359" width="11.5703125" style="6" bestFit="1" customWidth="1"/>
    <col min="2360" max="2606" width="9.28515625" style="6"/>
    <col min="2607" max="2607" width="4.42578125" style="6" customWidth="1"/>
    <col min="2608" max="2608" width="14.7109375" style="6" customWidth="1"/>
    <col min="2609" max="2609" width="53.28515625" style="6" customWidth="1"/>
    <col min="2610" max="2610" width="14.28515625" style="6" customWidth="1"/>
    <col min="2611" max="2611" width="15.7109375" style="6" customWidth="1"/>
    <col min="2612" max="2612" width="13.5703125" style="6" customWidth="1"/>
    <col min="2613" max="2613" width="11.85546875" style="6" customWidth="1"/>
    <col min="2614" max="2614" width="16.140625" style="6" customWidth="1"/>
    <col min="2615" max="2615" width="11.5703125" style="6" bestFit="1" customWidth="1"/>
    <col min="2616" max="2862" width="9.28515625" style="6"/>
    <col min="2863" max="2863" width="4.42578125" style="6" customWidth="1"/>
    <col min="2864" max="2864" width="14.7109375" style="6" customWidth="1"/>
    <col min="2865" max="2865" width="53.28515625" style="6" customWidth="1"/>
    <col min="2866" max="2866" width="14.28515625" style="6" customWidth="1"/>
    <col min="2867" max="2867" width="15.7109375" style="6" customWidth="1"/>
    <col min="2868" max="2868" width="13.5703125" style="6" customWidth="1"/>
    <col min="2869" max="2869" width="11.85546875" style="6" customWidth="1"/>
    <col min="2870" max="2870" width="16.140625" style="6" customWidth="1"/>
    <col min="2871" max="2871" width="11.5703125" style="6" bestFit="1" customWidth="1"/>
    <col min="2872" max="3118" width="9.28515625" style="6"/>
    <col min="3119" max="3119" width="4.42578125" style="6" customWidth="1"/>
    <col min="3120" max="3120" width="14.7109375" style="6" customWidth="1"/>
    <col min="3121" max="3121" width="53.28515625" style="6" customWidth="1"/>
    <col min="3122" max="3122" width="14.28515625" style="6" customWidth="1"/>
    <col min="3123" max="3123" width="15.7109375" style="6" customWidth="1"/>
    <col min="3124" max="3124" width="13.5703125" style="6" customWidth="1"/>
    <col min="3125" max="3125" width="11.85546875" style="6" customWidth="1"/>
    <col min="3126" max="3126" width="16.140625" style="6" customWidth="1"/>
    <col min="3127" max="3127" width="11.5703125" style="6" bestFit="1" customWidth="1"/>
    <col min="3128" max="3374" width="9.28515625" style="6"/>
    <col min="3375" max="3375" width="4.42578125" style="6" customWidth="1"/>
    <col min="3376" max="3376" width="14.7109375" style="6" customWidth="1"/>
    <col min="3377" max="3377" width="53.28515625" style="6" customWidth="1"/>
    <col min="3378" max="3378" width="14.28515625" style="6" customWidth="1"/>
    <col min="3379" max="3379" width="15.7109375" style="6" customWidth="1"/>
    <col min="3380" max="3380" width="13.5703125" style="6" customWidth="1"/>
    <col min="3381" max="3381" width="11.85546875" style="6" customWidth="1"/>
    <col min="3382" max="3382" width="16.140625" style="6" customWidth="1"/>
    <col min="3383" max="3383" width="11.5703125" style="6" bestFit="1" customWidth="1"/>
    <col min="3384" max="3630" width="9.28515625" style="6"/>
    <col min="3631" max="3631" width="4.42578125" style="6" customWidth="1"/>
    <col min="3632" max="3632" width="14.7109375" style="6" customWidth="1"/>
    <col min="3633" max="3633" width="53.28515625" style="6" customWidth="1"/>
    <col min="3634" max="3634" width="14.28515625" style="6" customWidth="1"/>
    <col min="3635" max="3635" width="15.7109375" style="6" customWidth="1"/>
    <col min="3636" max="3636" width="13.5703125" style="6" customWidth="1"/>
    <col min="3637" max="3637" width="11.85546875" style="6" customWidth="1"/>
    <col min="3638" max="3638" width="16.140625" style="6" customWidth="1"/>
    <col min="3639" max="3639" width="11.5703125" style="6" bestFit="1" customWidth="1"/>
    <col min="3640" max="3886" width="9.28515625" style="6"/>
    <col min="3887" max="3887" width="4.42578125" style="6" customWidth="1"/>
    <col min="3888" max="3888" width="14.7109375" style="6" customWidth="1"/>
    <col min="3889" max="3889" width="53.28515625" style="6" customWidth="1"/>
    <col min="3890" max="3890" width="14.28515625" style="6" customWidth="1"/>
    <col min="3891" max="3891" width="15.7109375" style="6" customWidth="1"/>
    <col min="3892" max="3892" width="13.5703125" style="6" customWidth="1"/>
    <col min="3893" max="3893" width="11.85546875" style="6" customWidth="1"/>
    <col min="3894" max="3894" width="16.140625" style="6" customWidth="1"/>
    <col min="3895" max="3895" width="11.5703125" style="6" bestFit="1" customWidth="1"/>
    <col min="3896" max="4142" width="9.28515625" style="6"/>
    <col min="4143" max="4143" width="4.42578125" style="6" customWidth="1"/>
    <col min="4144" max="4144" width="14.7109375" style="6" customWidth="1"/>
    <col min="4145" max="4145" width="53.28515625" style="6" customWidth="1"/>
    <col min="4146" max="4146" width="14.28515625" style="6" customWidth="1"/>
    <col min="4147" max="4147" width="15.7109375" style="6" customWidth="1"/>
    <col min="4148" max="4148" width="13.5703125" style="6" customWidth="1"/>
    <col min="4149" max="4149" width="11.85546875" style="6" customWidth="1"/>
    <col min="4150" max="4150" width="16.140625" style="6" customWidth="1"/>
    <col min="4151" max="4151" width="11.5703125" style="6" bestFit="1" customWidth="1"/>
    <col min="4152" max="4398" width="9.28515625" style="6"/>
    <col min="4399" max="4399" width="4.42578125" style="6" customWidth="1"/>
    <col min="4400" max="4400" width="14.7109375" style="6" customWidth="1"/>
    <col min="4401" max="4401" width="53.28515625" style="6" customWidth="1"/>
    <col min="4402" max="4402" width="14.28515625" style="6" customWidth="1"/>
    <col min="4403" max="4403" width="15.7109375" style="6" customWidth="1"/>
    <col min="4404" max="4404" width="13.5703125" style="6" customWidth="1"/>
    <col min="4405" max="4405" width="11.85546875" style="6" customWidth="1"/>
    <col min="4406" max="4406" width="16.140625" style="6" customWidth="1"/>
    <col min="4407" max="4407" width="11.5703125" style="6" bestFit="1" customWidth="1"/>
    <col min="4408" max="4654" width="9.28515625" style="6"/>
    <col min="4655" max="4655" width="4.42578125" style="6" customWidth="1"/>
    <col min="4656" max="4656" width="14.7109375" style="6" customWidth="1"/>
    <col min="4657" max="4657" width="53.28515625" style="6" customWidth="1"/>
    <col min="4658" max="4658" width="14.28515625" style="6" customWidth="1"/>
    <col min="4659" max="4659" width="15.7109375" style="6" customWidth="1"/>
    <col min="4660" max="4660" width="13.5703125" style="6" customWidth="1"/>
    <col min="4661" max="4661" width="11.85546875" style="6" customWidth="1"/>
    <col min="4662" max="4662" width="16.140625" style="6" customWidth="1"/>
    <col min="4663" max="4663" width="11.5703125" style="6" bestFit="1" customWidth="1"/>
    <col min="4664" max="4910" width="9.28515625" style="6"/>
    <col min="4911" max="4911" width="4.42578125" style="6" customWidth="1"/>
    <col min="4912" max="4912" width="14.7109375" style="6" customWidth="1"/>
    <col min="4913" max="4913" width="53.28515625" style="6" customWidth="1"/>
    <col min="4914" max="4914" width="14.28515625" style="6" customWidth="1"/>
    <col min="4915" max="4915" width="15.7109375" style="6" customWidth="1"/>
    <col min="4916" max="4916" width="13.5703125" style="6" customWidth="1"/>
    <col min="4917" max="4917" width="11.85546875" style="6" customWidth="1"/>
    <col min="4918" max="4918" width="16.140625" style="6" customWidth="1"/>
    <col min="4919" max="4919" width="11.5703125" style="6" bestFit="1" customWidth="1"/>
    <col min="4920" max="5166" width="9.28515625" style="6"/>
    <col min="5167" max="5167" width="4.42578125" style="6" customWidth="1"/>
    <col min="5168" max="5168" width="14.7109375" style="6" customWidth="1"/>
    <col min="5169" max="5169" width="53.28515625" style="6" customWidth="1"/>
    <col min="5170" max="5170" width="14.28515625" style="6" customWidth="1"/>
    <col min="5171" max="5171" width="15.7109375" style="6" customWidth="1"/>
    <col min="5172" max="5172" width="13.5703125" style="6" customWidth="1"/>
    <col min="5173" max="5173" width="11.85546875" style="6" customWidth="1"/>
    <col min="5174" max="5174" width="16.140625" style="6" customWidth="1"/>
    <col min="5175" max="5175" width="11.5703125" style="6" bestFit="1" customWidth="1"/>
    <col min="5176" max="5422" width="9.28515625" style="6"/>
    <col min="5423" max="5423" width="4.42578125" style="6" customWidth="1"/>
    <col min="5424" max="5424" width="14.7109375" style="6" customWidth="1"/>
    <col min="5425" max="5425" width="53.28515625" style="6" customWidth="1"/>
    <col min="5426" max="5426" width="14.28515625" style="6" customWidth="1"/>
    <col min="5427" max="5427" width="15.7109375" style="6" customWidth="1"/>
    <col min="5428" max="5428" width="13.5703125" style="6" customWidth="1"/>
    <col min="5429" max="5429" width="11.85546875" style="6" customWidth="1"/>
    <col min="5430" max="5430" width="16.140625" style="6" customWidth="1"/>
    <col min="5431" max="5431" width="11.5703125" style="6" bestFit="1" customWidth="1"/>
    <col min="5432" max="5678" width="9.28515625" style="6"/>
    <col min="5679" max="5679" width="4.42578125" style="6" customWidth="1"/>
    <col min="5680" max="5680" width="14.7109375" style="6" customWidth="1"/>
    <col min="5681" max="5681" width="53.28515625" style="6" customWidth="1"/>
    <col min="5682" max="5682" width="14.28515625" style="6" customWidth="1"/>
    <col min="5683" max="5683" width="15.7109375" style="6" customWidth="1"/>
    <col min="5684" max="5684" width="13.5703125" style="6" customWidth="1"/>
    <col min="5685" max="5685" width="11.85546875" style="6" customWidth="1"/>
    <col min="5686" max="5686" width="16.140625" style="6" customWidth="1"/>
    <col min="5687" max="5687" width="11.5703125" style="6" bestFit="1" customWidth="1"/>
    <col min="5688" max="5934" width="9.28515625" style="6"/>
    <col min="5935" max="5935" width="4.42578125" style="6" customWidth="1"/>
    <col min="5936" max="5936" width="14.7109375" style="6" customWidth="1"/>
    <col min="5937" max="5937" width="53.28515625" style="6" customWidth="1"/>
    <col min="5938" max="5938" width="14.28515625" style="6" customWidth="1"/>
    <col min="5939" max="5939" width="15.7109375" style="6" customWidth="1"/>
    <col min="5940" max="5940" width="13.5703125" style="6" customWidth="1"/>
    <col min="5941" max="5941" width="11.85546875" style="6" customWidth="1"/>
    <col min="5942" max="5942" width="16.140625" style="6" customWidth="1"/>
    <col min="5943" max="5943" width="11.5703125" style="6" bestFit="1" customWidth="1"/>
    <col min="5944" max="6190" width="9.28515625" style="6"/>
    <col min="6191" max="6191" width="4.42578125" style="6" customWidth="1"/>
    <col min="6192" max="6192" width="14.7109375" style="6" customWidth="1"/>
    <col min="6193" max="6193" width="53.28515625" style="6" customWidth="1"/>
    <col min="6194" max="6194" width="14.28515625" style="6" customWidth="1"/>
    <col min="6195" max="6195" width="15.7109375" style="6" customWidth="1"/>
    <col min="6196" max="6196" width="13.5703125" style="6" customWidth="1"/>
    <col min="6197" max="6197" width="11.85546875" style="6" customWidth="1"/>
    <col min="6198" max="6198" width="16.140625" style="6" customWidth="1"/>
    <col min="6199" max="6199" width="11.5703125" style="6" bestFit="1" customWidth="1"/>
    <col min="6200" max="6446" width="9.28515625" style="6"/>
    <col min="6447" max="6447" width="4.42578125" style="6" customWidth="1"/>
    <col min="6448" max="6448" width="14.7109375" style="6" customWidth="1"/>
    <col min="6449" max="6449" width="53.28515625" style="6" customWidth="1"/>
    <col min="6450" max="6450" width="14.28515625" style="6" customWidth="1"/>
    <col min="6451" max="6451" width="15.7109375" style="6" customWidth="1"/>
    <col min="6452" max="6452" width="13.5703125" style="6" customWidth="1"/>
    <col min="6453" max="6453" width="11.85546875" style="6" customWidth="1"/>
    <col min="6454" max="6454" width="16.140625" style="6" customWidth="1"/>
    <col min="6455" max="6455" width="11.5703125" style="6" bestFit="1" customWidth="1"/>
    <col min="6456" max="6702" width="9.28515625" style="6"/>
    <col min="6703" max="6703" width="4.42578125" style="6" customWidth="1"/>
    <col min="6704" max="6704" width="14.7109375" style="6" customWidth="1"/>
    <col min="6705" max="6705" width="53.28515625" style="6" customWidth="1"/>
    <col min="6706" max="6706" width="14.28515625" style="6" customWidth="1"/>
    <col min="6707" max="6707" width="15.7109375" style="6" customWidth="1"/>
    <col min="6708" max="6708" width="13.5703125" style="6" customWidth="1"/>
    <col min="6709" max="6709" width="11.85546875" style="6" customWidth="1"/>
    <col min="6710" max="6710" width="16.140625" style="6" customWidth="1"/>
    <col min="6711" max="6711" width="11.5703125" style="6" bestFit="1" customWidth="1"/>
    <col min="6712" max="6958" width="9.28515625" style="6"/>
    <col min="6959" max="6959" width="4.42578125" style="6" customWidth="1"/>
    <col min="6960" max="6960" width="14.7109375" style="6" customWidth="1"/>
    <col min="6961" max="6961" width="53.28515625" style="6" customWidth="1"/>
    <col min="6962" max="6962" width="14.28515625" style="6" customWidth="1"/>
    <col min="6963" max="6963" width="15.7109375" style="6" customWidth="1"/>
    <col min="6964" max="6964" width="13.5703125" style="6" customWidth="1"/>
    <col min="6965" max="6965" width="11.85546875" style="6" customWidth="1"/>
    <col min="6966" max="6966" width="16.140625" style="6" customWidth="1"/>
    <col min="6967" max="6967" width="11.5703125" style="6" bestFit="1" customWidth="1"/>
    <col min="6968" max="7214" width="9.28515625" style="6"/>
    <col min="7215" max="7215" width="4.42578125" style="6" customWidth="1"/>
    <col min="7216" max="7216" width="14.7109375" style="6" customWidth="1"/>
    <col min="7217" max="7217" width="53.28515625" style="6" customWidth="1"/>
    <col min="7218" max="7218" width="14.28515625" style="6" customWidth="1"/>
    <col min="7219" max="7219" width="15.7109375" style="6" customWidth="1"/>
    <col min="7220" max="7220" width="13.5703125" style="6" customWidth="1"/>
    <col min="7221" max="7221" width="11.85546875" style="6" customWidth="1"/>
    <col min="7222" max="7222" width="16.140625" style="6" customWidth="1"/>
    <col min="7223" max="7223" width="11.5703125" style="6" bestFit="1" customWidth="1"/>
    <col min="7224" max="7470" width="9.28515625" style="6"/>
    <col min="7471" max="7471" width="4.42578125" style="6" customWidth="1"/>
    <col min="7472" max="7472" width="14.7109375" style="6" customWidth="1"/>
    <col min="7473" max="7473" width="53.28515625" style="6" customWidth="1"/>
    <col min="7474" max="7474" width="14.28515625" style="6" customWidth="1"/>
    <col min="7475" max="7475" width="15.7109375" style="6" customWidth="1"/>
    <col min="7476" max="7476" width="13.5703125" style="6" customWidth="1"/>
    <col min="7477" max="7477" width="11.85546875" style="6" customWidth="1"/>
    <col min="7478" max="7478" width="16.140625" style="6" customWidth="1"/>
    <col min="7479" max="7479" width="11.5703125" style="6" bestFit="1" customWidth="1"/>
    <col min="7480" max="7726" width="9.28515625" style="6"/>
    <col min="7727" max="7727" width="4.42578125" style="6" customWidth="1"/>
    <col min="7728" max="7728" width="14.7109375" style="6" customWidth="1"/>
    <col min="7729" max="7729" width="53.28515625" style="6" customWidth="1"/>
    <col min="7730" max="7730" width="14.28515625" style="6" customWidth="1"/>
    <col min="7731" max="7731" width="15.7109375" style="6" customWidth="1"/>
    <col min="7732" max="7732" width="13.5703125" style="6" customWidth="1"/>
    <col min="7733" max="7733" width="11.85546875" style="6" customWidth="1"/>
    <col min="7734" max="7734" width="16.140625" style="6" customWidth="1"/>
    <col min="7735" max="7735" width="11.5703125" style="6" bestFit="1" customWidth="1"/>
    <col min="7736" max="7982" width="9.28515625" style="6"/>
    <col min="7983" max="7983" width="4.42578125" style="6" customWidth="1"/>
    <col min="7984" max="7984" width="14.7109375" style="6" customWidth="1"/>
    <col min="7985" max="7985" width="53.28515625" style="6" customWidth="1"/>
    <col min="7986" max="7986" width="14.28515625" style="6" customWidth="1"/>
    <col min="7987" max="7987" width="15.7109375" style="6" customWidth="1"/>
    <col min="7988" max="7988" width="13.5703125" style="6" customWidth="1"/>
    <col min="7989" max="7989" width="11.85546875" style="6" customWidth="1"/>
    <col min="7990" max="7990" width="16.140625" style="6" customWidth="1"/>
    <col min="7991" max="7991" width="11.5703125" style="6" bestFit="1" customWidth="1"/>
    <col min="7992" max="8238" width="9.28515625" style="6"/>
    <col min="8239" max="8239" width="4.42578125" style="6" customWidth="1"/>
    <col min="8240" max="8240" width="14.7109375" style="6" customWidth="1"/>
    <col min="8241" max="8241" width="53.28515625" style="6" customWidth="1"/>
    <col min="8242" max="8242" width="14.28515625" style="6" customWidth="1"/>
    <col min="8243" max="8243" width="15.7109375" style="6" customWidth="1"/>
    <col min="8244" max="8244" width="13.5703125" style="6" customWidth="1"/>
    <col min="8245" max="8245" width="11.85546875" style="6" customWidth="1"/>
    <col min="8246" max="8246" width="16.140625" style="6" customWidth="1"/>
    <col min="8247" max="8247" width="11.5703125" style="6" bestFit="1" customWidth="1"/>
    <col min="8248" max="8494" width="9.28515625" style="6"/>
    <col min="8495" max="8495" width="4.42578125" style="6" customWidth="1"/>
    <col min="8496" max="8496" width="14.7109375" style="6" customWidth="1"/>
    <col min="8497" max="8497" width="53.28515625" style="6" customWidth="1"/>
    <col min="8498" max="8498" width="14.28515625" style="6" customWidth="1"/>
    <col min="8499" max="8499" width="15.7109375" style="6" customWidth="1"/>
    <col min="8500" max="8500" width="13.5703125" style="6" customWidth="1"/>
    <col min="8501" max="8501" width="11.85546875" style="6" customWidth="1"/>
    <col min="8502" max="8502" width="16.140625" style="6" customWidth="1"/>
    <col min="8503" max="8503" width="11.5703125" style="6" bestFit="1" customWidth="1"/>
    <col min="8504" max="8750" width="9.28515625" style="6"/>
    <col min="8751" max="8751" width="4.42578125" style="6" customWidth="1"/>
    <col min="8752" max="8752" width="14.7109375" style="6" customWidth="1"/>
    <col min="8753" max="8753" width="53.28515625" style="6" customWidth="1"/>
    <col min="8754" max="8754" width="14.28515625" style="6" customWidth="1"/>
    <col min="8755" max="8755" width="15.7109375" style="6" customWidth="1"/>
    <col min="8756" max="8756" width="13.5703125" style="6" customWidth="1"/>
    <col min="8757" max="8757" width="11.85546875" style="6" customWidth="1"/>
    <col min="8758" max="8758" width="16.140625" style="6" customWidth="1"/>
    <col min="8759" max="8759" width="11.5703125" style="6" bestFit="1" customWidth="1"/>
    <col min="8760" max="9006" width="9.28515625" style="6"/>
    <col min="9007" max="9007" width="4.42578125" style="6" customWidth="1"/>
    <col min="9008" max="9008" width="14.7109375" style="6" customWidth="1"/>
    <col min="9009" max="9009" width="53.28515625" style="6" customWidth="1"/>
    <col min="9010" max="9010" width="14.28515625" style="6" customWidth="1"/>
    <col min="9011" max="9011" width="15.7109375" style="6" customWidth="1"/>
    <col min="9012" max="9012" width="13.5703125" style="6" customWidth="1"/>
    <col min="9013" max="9013" width="11.85546875" style="6" customWidth="1"/>
    <col min="9014" max="9014" width="16.140625" style="6" customWidth="1"/>
    <col min="9015" max="9015" width="11.5703125" style="6" bestFit="1" customWidth="1"/>
    <col min="9016" max="9262" width="9.28515625" style="6"/>
    <col min="9263" max="9263" width="4.42578125" style="6" customWidth="1"/>
    <col min="9264" max="9264" width="14.7109375" style="6" customWidth="1"/>
    <col min="9265" max="9265" width="53.28515625" style="6" customWidth="1"/>
    <col min="9266" max="9266" width="14.28515625" style="6" customWidth="1"/>
    <col min="9267" max="9267" width="15.7109375" style="6" customWidth="1"/>
    <col min="9268" max="9268" width="13.5703125" style="6" customWidth="1"/>
    <col min="9269" max="9269" width="11.85546875" style="6" customWidth="1"/>
    <col min="9270" max="9270" width="16.140625" style="6" customWidth="1"/>
    <col min="9271" max="9271" width="11.5703125" style="6" bestFit="1" customWidth="1"/>
    <col min="9272" max="9518" width="9.28515625" style="6"/>
    <col min="9519" max="9519" width="4.42578125" style="6" customWidth="1"/>
    <col min="9520" max="9520" width="14.7109375" style="6" customWidth="1"/>
    <col min="9521" max="9521" width="53.28515625" style="6" customWidth="1"/>
    <col min="9522" max="9522" width="14.28515625" style="6" customWidth="1"/>
    <col min="9523" max="9523" width="15.7109375" style="6" customWidth="1"/>
    <col min="9524" max="9524" width="13.5703125" style="6" customWidth="1"/>
    <col min="9525" max="9525" width="11.85546875" style="6" customWidth="1"/>
    <col min="9526" max="9526" width="16.140625" style="6" customWidth="1"/>
    <col min="9527" max="9527" width="11.5703125" style="6" bestFit="1" customWidth="1"/>
    <col min="9528" max="9774" width="9.28515625" style="6"/>
    <col min="9775" max="9775" width="4.42578125" style="6" customWidth="1"/>
    <col min="9776" max="9776" width="14.7109375" style="6" customWidth="1"/>
    <col min="9777" max="9777" width="53.28515625" style="6" customWidth="1"/>
    <col min="9778" max="9778" width="14.28515625" style="6" customWidth="1"/>
    <col min="9779" max="9779" width="15.7109375" style="6" customWidth="1"/>
    <col min="9780" max="9780" width="13.5703125" style="6" customWidth="1"/>
    <col min="9781" max="9781" width="11.85546875" style="6" customWidth="1"/>
    <col min="9782" max="9782" width="16.140625" style="6" customWidth="1"/>
    <col min="9783" max="9783" width="11.5703125" style="6" bestFit="1" customWidth="1"/>
    <col min="9784" max="10030" width="9.28515625" style="6"/>
    <col min="10031" max="10031" width="4.42578125" style="6" customWidth="1"/>
    <col min="10032" max="10032" width="14.7109375" style="6" customWidth="1"/>
    <col min="10033" max="10033" width="53.28515625" style="6" customWidth="1"/>
    <col min="10034" max="10034" width="14.28515625" style="6" customWidth="1"/>
    <col min="10035" max="10035" width="15.7109375" style="6" customWidth="1"/>
    <col min="10036" max="10036" width="13.5703125" style="6" customWidth="1"/>
    <col min="10037" max="10037" width="11.85546875" style="6" customWidth="1"/>
    <col min="10038" max="10038" width="16.140625" style="6" customWidth="1"/>
    <col min="10039" max="10039" width="11.5703125" style="6" bestFit="1" customWidth="1"/>
    <col min="10040" max="10286" width="9.28515625" style="6"/>
    <col min="10287" max="10287" width="4.42578125" style="6" customWidth="1"/>
    <col min="10288" max="10288" width="14.7109375" style="6" customWidth="1"/>
    <col min="10289" max="10289" width="53.28515625" style="6" customWidth="1"/>
    <col min="10290" max="10290" width="14.28515625" style="6" customWidth="1"/>
    <col min="10291" max="10291" width="15.7109375" style="6" customWidth="1"/>
    <col min="10292" max="10292" width="13.5703125" style="6" customWidth="1"/>
    <col min="10293" max="10293" width="11.85546875" style="6" customWidth="1"/>
    <col min="10294" max="10294" width="16.140625" style="6" customWidth="1"/>
    <col min="10295" max="10295" width="11.5703125" style="6" bestFit="1" customWidth="1"/>
    <col min="10296" max="10542" width="9.28515625" style="6"/>
    <col min="10543" max="10543" width="4.42578125" style="6" customWidth="1"/>
    <col min="10544" max="10544" width="14.7109375" style="6" customWidth="1"/>
    <col min="10545" max="10545" width="53.28515625" style="6" customWidth="1"/>
    <col min="10546" max="10546" width="14.28515625" style="6" customWidth="1"/>
    <col min="10547" max="10547" width="15.7109375" style="6" customWidth="1"/>
    <col min="10548" max="10548" width="13.5703125" style="6" customWidth="1"/>
    <col min="10549" max="10549" width="11.85546875" style="6" customWidth="1"/>
    <col min="10550" max="10550" width="16.140625" style="6" customWidth="1"/>
    <col min="10551" max="10551" width="11.5703125" style="6" bestFit="1" customWidth="1"/>
    <col min="10552" max="10798" width="9.28515625" style="6"/>
    <col min="10799" max="10799" width="4.42578125" style="6" customWidth="1"/>
    <col min="10800" max="10800" width="14.7109375" style="6" customWidth="1"/>
    <col min="10801" max="10801" width="53.28515625" style="6" customWidth="1"/>
    <col min="10802" max="10802" width="14.28515625" style="6" customWidth="1"/>
    <col min="10803" max="10803" width="15.7109375" style="6" customWidth="1"/>
    <col min="10804" max="10804" width="13.5703125" style="6" customWidth="1"/>
    <col min="10805" max="10805" width="11.85546875" style="6" customWidth="1"/>
    <col min="10806" max="10806" width="16.140625" style="6" customWidth="1"/>
    <col min="10807" max="10807" width="11.5703125" style="6" bestFit="1" customWidth="1"/>
    <col min="10808" max="11054" width="9.28515625" style="6"/>
    <col min="11055" max="11055" width="4.42578125" style="6" customWidth="1"/>
    <col min="11056" max="11056" width="14.7109375" style="6" customWidth="1"/>
    <col min="11057" max="11057" width="53.28515625" style="6" customWidth="1"/>
    <col min="11058" max="11058" width="14.28515625" style="6" customWidth="1"/>
    <col min="11059" max="11059" width="15.7109375" style="6" customWidth="1"/>
    <col min="11060" max="11060" width="13.5703125" style="6" customWidth="1"/>
    <col min="11061" max="11061" width="11.85546875" style="6" customWidth="1"/>
    <col min="11062" max="11062" width="16.140625" style="6" customWidth="1"/>
    <col min="11063" max="11063" width="11.5703125" style="6" bestFit="1" customWidth="1"/>
    <col min="11064" max="11310" width="9.28515625" style="6"/>
    <col min="11311" max="11311" width="4.42578125" style="6" customWidth="1"/>
    <col min="11312" max="11312" width="14.7109375" style="6" customWidth="1"/>
    <col min="11313" max="11313" width="53.28515625" style="6" customWidth="1"/>
    <col min="11314" max="11314" width="14.28515625" style="6" customWidth="1"/>
    <col min="11315" max="11315" width="15.7109375" style="6" customWidth="1"/>
    <col min="11316" max="11316" width="13.5703125" style="6" customWidth="1"/>
    <col min="11317" max="11317" width="11.85546875" style="6" customWidth="1"/>
    <col min="11318" max="11318" width="16.140625" style="6" customWidth="1"/>
    <col min="11319" max="11319" width="11.5703125" style="6" bestFit="1" customWidth="1"/>
    <col min="11320" max="11566" width="9.28515625" style="6"/>
    <col min="11567" max="11567" width="4.42578125" style="6" customWidth="1"/>
    <col min="11568" max="11568" width="14.7109375" style="6" customWidth="1"/>
    <col min="11569" max="11569" width="53.28515625" style="6" customWidth="1"/>
    <col min="11570" max="11570" width="14.28515625" style="6" customWidth="1"/>
    <col min="11571" max="11571" width="15.7109375" style="6" customWidth="1"/>
    <col min="11572" max="11572" width="13.5703125" style="6" customWidth="1"/>
    <col min="11573" max="11573" width="11.85546875" style="6" customWidth="1"/>
    <col min="11574" max="11574" width="16.140625" style="6" customWidth="1"/>
    <col min="11575" max="11575" width="11.5703125" style="6" bestFit="1" customWidth="1"/>
    <col min="11576" max="11822" width="9.28515625" style="6"/>
    <col min="11823" max="11823" width="4.42578125" style="6" customWidth="1"/>
    <col min="11824" max="11824" width="14.7109375" style="6" customWidth="1"/>
    <col min="11825" max="11825" width="53.28515625" style="6" customWidth="1"/>
    <col min="11826" max="11826" width="14.28515625" style="6" customWidth="1"/>
    <col min="11827" max="11827" width="15.7109375" style="6" customWidth="1"/>
    <col min="11828" max="11828" width="13.5703125" style="6" customWidth="1"/>
    <col min="11829" max="11829" width="11.85546875" style="6" customWidth="1"/>
    <col min="11830" max="11830" width="16.140625" style="6" customWidth="1"/>
    <col min="11831" max="11831" width="11.5703125" style="6" bestFit="1" customWidth="1"/>
    <col min="11832" max="12078" width="9.28515625" style="6"/>
    <col min="12079" max="12079" width="4.42578125" style="6" customWidth="1"/>
    <col min="12080" max="12080" width="14.7109375" style="6" customWidth="1"/>
    <col min="12081" max="12081" width="53.28515625" style="6" customWidth="1"/>
    <col min="12082" max="12082" width="14.28515625" style="6" customWidth="1"/>
    <col min="12083" max="12083" width="15.7109375" style="6" customWidth="1"/>
    <col min="12084" max="12084" width="13.5703125" style="6" customWidth="1"/>
    <col min="12085" max="12085" width="11.85546875" style="6" customWidth="1"/>
    <col min="12086" max="12086" width="16.140625" style="6" customWidth="1"/>
    <col min="12087" max="12087" width="11.5703125" style="6" bestFit="1" customWidth="1"/>
    <col min="12088" max="12334" width="9.28515625" style="6"/>
    <col min="12335" max="12335" width="4.42578125" style="6" customWidth="1"/>
    <col min="12336" max="12336" width="14.7109375" style="6" customWidth="1"/>
    <col min="12337" max="12337" width="53.28515625" style="6" customWidth="1"/>
    <col min="12338" max="12338" width="14.28515625" style="6" customWidth="1"/>
    <col min="12339" max="12339" width="15.7109375" style="6" customWidth="1"/>
    <col min="12340" max="12340" width="13.5703125" style="6" customWidth="1"/>
    <col min="12341" max="12341" width="11.85546875" style="6" customWidth="1"/>
    <col min="12342" max="12342" width="16.140625" style="6" customWidth="1"/>
    <col min="12343" max="12343" width="11.5703125" style="6" bestFit="1" customWidth="1"/>
    <col min="12344" max="12590" width="9.28515625" style="6"/>
    <col min="12591" max="12591" width="4.42578125" style="6" customWidth="1"/>
    <col min="12592" max="12592" width="14.7109375" style="6" customWidth="1"/>
    <col min="12593" max="12593" width="53.28515625" style="6" customWidth="1"/>
    <col min="12594" max="12594" width="14.28515625" style="6" customWidth="1"/>
    <col min="12595" max="12595" width="15.7109375" style="6" customWidth="1"/>
    <col min="12596" max="12596" width="13.5703125" style="6" customWidth="1"/>
    <col min="12597" max="12597" width="11.85546875" style="6" customWidth="1"/>
    <col min="12598" max="12598" width="16.140625" style="6" customWidth="1"/>
    <col min="12599" max="12599" width="11.5703125" style="6" bestFit="1" customWidth="1"/>
    <col min="12600" max="12846" width="9.28515625" style="6"/>
    <col min="12847" max="12847" width="4.42578125" style="6" customWidth="1"/>
    <col min="12848" max="12848" width="14.7109375" style="6" customWidth="1"/>
    <col min="12849" max="12849" width="53.28515625" style="6" customWidth="1"/>
    <col min="12850" max="12850" width="14.28515625" style="6" customWidth="1"/>
    <col min="12851" max="12851" width="15.7109375" style="6" customWidth="1"/>
    <col min="12852" max="12852" width="13.5703125" style="6" customWidth="1"/>
    <col min="12853" max="12853" width="11.85546875" style="6" customWidth="1"/>
    <col min="12854" max="12854" width="16.140625" style="6" customWidth="1"/>
    <col min="12855" max="12855" width="11.5703125" style="6" bestFit="1" customWidth="1"/>
    <col min="12856" max="13102" width="9.28515625" style="6"/>
    <col min="13103" max="13103" width="4.42578125" style="6" customWidth="1"/>
    <col min="13104" max="13104" width="14.7109375" style="6" customWidth="1"/>
    <col min="13105" max="13105" width="53.28515625" style="6" customWidth="1"/>
    <col min="13106" max="13106" width="14.28515625" style="6" customWidth="1"/>
    <col min="13107" max="13107" width="15.7109375" style="6" customWidth="1"/>
    <col min="13108" max="13108" width="13.5703125" style="6" customWidth="1"/>
    <col min="13109" max="13109" width="11.85546875" style="6" customWidth="1"/>
    <col min="13110" max="13110" width="16.140625" style="6" customWidth="1"/>
    <col min="13111" max="13111" width="11.5703125" style="6" bestFit="1" customWidth="1"/>
    <col min="13112" max="13358" width="9.28515625" style="6"/>
    <col min="13359" max="13359" width="4.42578125" style="6" customWidth="1"/>
    <col min="13360" max="13360" width="14.7109375" style="6" customWidth="1"/>
    <col min="13361" max="13361" width="53.28515625" style="6" customWidth="1"/>
    <col min="13362" max="13362" width="14.28515625" style="6" customWidth="1"/>
    <col min="13363" max="13363" width="15.7109375" style="6" customWidth="1"/>
    <col min="13364" max="13364" width="13.5703125" style="6" customWidth="1"/>
    <col min="13365" max="13365" width="11.85546875" style="6" customWidth="1"/>
    <col min="13366" max="13366" width="16.140625" style="6" customWidth="1"/>
    <col min="13367" max="13367" width="11.5703125" style="6" bestFit="1" customWidth="1"/>
    <col min="13368" max="13614" width="9.28515625" style="6"/>
    <col min="13615" max="13615" width="4.42578125" style="6" customWidth="1"/>
    <col min="13616" max="13616" width="14.7109375" style="6" customWidth="1"/>
    <col min="13617" max="13617" width="53.28515625" style="6" customWidth="1"/>
    <col min="13618" max="13618" width="14.28515625" style="6" customWidth="1"/>
    <col min="13619" max="13619" width="15.7109375" style="6" customWidth="1"/>
    <col min="13620" max="13620" width="13.5703125" style="6" customWidth="1"/>
    <col min="13621" max="13621" width="11.85546875" style="6" customWidth="1"/>
    <col min="13622" max="13622" width="16.140625" style="6" customWidth="1"/>
    <col min="13623" max="13623" width="11.5703125" style="6" bestFit="1" customWidth="1"/>
    <col min="13624" max="13870" width="9.28515625" style="6"/>
    <col min="13871" max="13871" width="4.42578125" style="6" customWidth="1"/>
    <col min="13872" max="13872" width="14.7109375" style="6" customWidth="1"/>
    <col min="13873" max="13873" width="53.28515625" style="6" customWidth="1"/>
    <col min="13874" max="13874" width="14.28515625" style="6" customWidth="1"/>
    <col min="13875" max="13875" width="15.7109375" style="6" customWidth="1"/>
    <col min="13876" max="13876" width="13.5703125" style="6" customWidth="1"/>
    <col min="13877" max="13877" width="11.85546875" style="6" customWidth="1"/>
    <col min="13878" max="13878" width="16.140625" style="6" customWidth="1"/>
    <col min="13879" max="13879" width="11.5703125" style="6" bestFit="1" customWidth="1"/>
    <col min="13880" max="14126" width="9.28515625" style="6"/>
    <col min="14127" max="14127" width="4.42578125" style="6" customWidth="1"/>
    <col min="14128" max="14128" width="14.7109375" style="6" customWidth="1"/>
    <col min="14129" max="14129" width="53.28515625" style="6" customWidth="1"/>
    <col min="14130" max="14130" width="14.28515625" style="6" customWidth="1"/>
    <col min="14131" max="14131" width="15.7109375" style="6" customWidth="1"/>
    <col min="14132" max="14132" width="13.5703125" style="6" customWidth="1"/>
    <col min="14133" max="14133" width="11.85546875" style="6" customWidth="1"/>
    <col min="14134" max="14134" width="16.140625" style="6" customWidth="1"/>
    <col min="14135" max="14135" width="11.5703125" style="6" bestFit="1" customWidth="1"/>
    <col min="14136" max="14382" width="9.28515625" style="6"/>
    <col min="14383" max="14383" width="4.42578125" style="6" customWidth="1"/>
    <col min="14384" max="14384" width="14.7109375" style="6" customWidth="1"/>
    <col min="14385" max="14385" width="53.28515625" style="6" customWidth="1"/>
    <col min="14386" max="14386" width="14.28515625" style="6" customWidth="1"/>
    <col min="14387" max="14387" width="15.7109375" style="6" customWidth="1"/>
    <col min="14388" max="14388" width="13.5703125" style="6" customWidth="1"/>
    <col min="14389" max="14389" width="11.85546875" style="6" customWidth="1"/>
    <col min="14390" max="14390" width="16.140625" style="6" customWidth="1"/>
    <col min="14391" max="14391" width="11.5703125" style="6" bestFit="1" customWidth="1"/>
    <col min="14392" max="14638" width="9.28515625" style="6"/>
    <col min="14639" max="14639" width="4.42578125" style="6" customWidth="1"/>
    <col min="14640" max="14640" width="14.7109375" style="6" customWidth="1"/>
    <col min="14641" max="14641" width="53.28515625" style="6" customWidth="1"/>
    <col min="14642" max="14642" width="14.28515625" style="6" customWidth="1"/>
    <col min="14643" max="14643" width="15.7109375" style="6" customWidth="1"/>
    <col min="14644" max="14644" width="13.5703125" style="6" customWidth="1"/>
    <col min="14645" max="14645" width="11.85546875" style="6" customWidth="1"/>
    <col min="14646" max="14646" width="16.140625" style="6" customWidth="1"/>
    <col min="14647" max="14647" width="11.5703125" style="6" bestFit="1" customWidth="1"/>
    <col min="14648" max="14894" width="9.28515625" style="6"/>
    <col min="14895" max="14895" width="4.42578125" style="6" customWidth="1"/>
    <col min="14896" max="14896" width="14.7109375" style="6" customWidth="1"/>
    <col min="14897" max="14897" width="53.28515625" style="6" customWidth="1"/>
    <col min="14898" max="14898" width="14.28515625" style="6" customWidth="1"/>
    <col min="14899" max="14899" width="15.7109375" style="6" customWidth="1"/>
    <col min="14900" max="14900" width="13.5703125" style="6" customWidth="1"/>
    <col min="14901" max="14901" width="11.85546875" style="6" customWidth="1"/>
    <col min="14902" max="14902" width="16.140625" style="6" customWidth="1"/>
    <col min="14903" max="14903" width="11.5703125" style="6" bestFit="1" customWidth="1"/>
    <col min="14904" max="15150" width="9.28515625" style="6"/>
    <col min="15151" max="15151" width="4.42578125" style="6" customWidth="1"/>
    <col min="15152" max="15152" width="14.7109375" style="6" customWidth="1"/>
    <col min="15153" max="15153" width="53.28515625" style="6" customWidth="1"/>
    <col min="15154" max="15154" width="14.28515625" style="6" customWidth="1"/>
    <col min="15155" max="15155" width="15.7109375" style="6" customWidth="1"/>
    <col min="15156" max="15156" width="13.5703125" style="6" customWidth="1"/>
    <col min="15157" max="15157" width="11.85546875" style="6" customWidth="1"/>
    <col min="15158" max="15158" width="16.140625" style="6" customWidth="1"/>
    <col min="15159" max="15159" width="11.5703125" style="6" bestFit="1" customWidth="1"/>
    <col min="15160" max="15406" width="9.28515625" style="6"/>
    <col min="15407" max="15407" width="4.42578125" style="6" customWidth="1"/>
    <col min="15408" max="15408" width="14.7109375" style="6" customWidth="1"/>
    <col min="15409" max="15409" width="53.28515625" style="6" customWidth="1"/>
    <col min="15410" max="15410" width="14.28515625" style="6" customWidth="1"/>
    <col min="15411" max="15411" width="15.7109375" style="6" customWidth="1"/>
    <col min="15412" max="15412" width="13.5703125" style="6" customWidth="1"/>
    <col min="15413" max="15413" width="11.85546875" style="6" customWidth="1"/>
    <col min="15414" max="15414" width="16.140625" style="6" customWidth="1"/>
    <col min="15415" max="15415" width="11.5703125" style="6" bestFit="1" customWidth="1"/>
    <col min="15416" max="15662" width="9.28515625" style="6"/>
    <col min="15663" max="15663" width="4.42578125" style="6" customWidth="1"/>
    <col min="15664" max="15664" width="14.7109375" style="6" customWidth="1"/>
    <col min="15665" max="15665" width="53.28515625" style="6" customWidth="1"/>
    <col min="15666" max="15666" width="14.28515625" style="6" customWidth="1"/>
    <col min="15667" max="15667" width="15.7109375" style="6" customWidth="1"/>
    <col min="15668" max="15668" width="13.5703125" style="6" customWidth="1"/>
    <col min="15669" max="15669" width="11.85546875" style="6" customWidth="1"/>
    <col min="15670" max="15670" width="16.140625" style="6" customWidth="1"/>
    <col min="15671" max="15671" width="11.5703125" style="6" bestFit="1" customWidth="1"/>
    <col min="15672" max="15918" width="9.28515625" style="6"/>
    <col min="15919" max="15919" width="4.42578125" style="6" customWidth="1"/>
    <col min="15920" max="15920" width="14.7109375" style="6" customWidth="1"/>
    <col min="15921" max="15921" width="53.28515625" style="6" customWidth="1"/>
    <col min="15922" max="15922" width="14.28515625" style="6" customWidth="1"/>
    <col min="15923" max="15923" width="15.7109375" style="6" customWidth="1"/>
    <col min="15924" max="15924" width="13.5703125" style="6" customWidth="1"/>
    <col min="15925" max="15925" width="11.85546875" style="6" customWidth="1"/>
    <col min="15926" max="15926" width="16.140625" style="6" customWidth="1"/>
    <col min="15927" max="15927" width="11.5703125" style="6" bestFit="1" customWidth="1"/>
    <col min="15928" max="16174" width="9.28515625" style="6"/>
    <col min="16175" max="16175" width="4.42578125" style="6" customWidth="1"/>
    <col min="16176" max="16176" width="14.7109375" style="6" customWidth="1"/>
    <col min="16177" max="16177" width="53.28515625" style="6" customWidth="1"/>
    <col min="16178" max="16178" width="14.28515625" style="6" customWidth="1"/>
    <col min="16179" max="16179" width="15.7109375" style="6" customWidth="1"/>
    <col min="16180" max="16180" width="13.5703125" style="6" customWidth="1"/>
    <col min="16181" max="16181" width="11.85546875" style="6" customWidth="1"/>
    <col min="16182" max="16182" width="16.140625" style="6" customWidth="1"/>
    <col min="16183" max="16183" width="11.5703125" style="6" bestFit="1" customWidth="1"/>
    <col min="16184" max="16384" width="9.28515625" style="6"/>
  </cols>
  <sheetData>
    <row r="1" spans="1:373" ht="46.5" x14ac:dyDescent="0.25">
      <c r="A1" s="38"/>
      <c r="B1" s="39"/>
      <c r="C1" s="422" t="s">
        <v>757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8"/>
      <c r="O1" s="48"/>
      <c r="P1" s="48"/>
      <c r="Q1" s="48"/>
      <c r="R1" s="48"/>
      <c r="S1" s="48"/>
      <c r="T1" s="48"/>
      <c r="U1" s="48"/>
      <c r="V1" s="48"/>
      <c r="W1" s="4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18"/>
      <c r="CG1" s="118"/>
      <c r="CH1" s="118"/>
      <c r="CI1" s="118"/>
      <c r="CJ1" s="118"/>
      <c r="CK1" s="118"/>
      <c r="CL1" s="118"/>
      <c r="CM1" s="118"/>
      <c r="CN1" s="118"/>
      <c r="CO1" s="118"/>
      <c r="CP1" s="128"/>
      <c r="CQ1" s="128"/>
      <c r="CR1" s="128"/>
      <c r="CS1" s="128"/>
      <c r="CT1" s="128"/>
      <c r="CU1" s="128"/>
      <c r="CV1" s="128"/>
      <c r="CW1" s="128"/>
      <c r="CX1" s="128"/>
      <c r="CY1" s="12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08"/>
      <c r="DK1" s="108"/>
      <c r="DL1" s="108"/>
      <c r="DM1" s="108"/>
      <c r="DN1" s="108"/>
      <c r="DO1" s="108"/>
      <c r="DP1" s="108"/>
      <c r="DQ1" s="108"/>
      <c r="DR1" s="108"/>
      <c r="DS1" s="108"/>
      <c r="DT1" s="148"/>
      <c r="DU1" s="148"/>
      <c r="DV1" s="148"/>
      <c r="DW1" s="148"/>
      <c r="DX1" s="148"/>
      <c r="DY1" s="148"/>
      <c r="DZ1" s="148"/>
      <c r="EA1" s="148"/>
      <c r="EB1" s="148"/>
      <c r="EC1" s="148"/>
      <c r="ED1" s="158"/>
      <c r="EE1" s="158"/>
      <c r="EF1" s="158"/>
      <c r="EG1" s="158"/>
      <c r="EH1" s="158"/>
      <c r="EI1" s="158"/>
      <c r="EJ1" s="158"/>
      <c r="EK1" s="158"/>
      <c r="EL1" s="158"/>
      <c r="EM1" s="158"/>
      <c r="EN1" s="98"/>
      <c r="EO1" s="98"/>
      <c r="EP1" s="98"/>
      <c r="EQ1" s="98"/>
      <c r="ER1" s="98"/>
      <c r="ES1" s="98"/>
      <c r="ET1" s="98"/>
      <c r="EU1" s="98"/>
      <c r="EV1" s="98"/>
      <c r="EW1" s="98"/>
      <c r="EX1" s="158"/>
      <c r="EY1" s="158"/>
      <c r="EZ1" s="158"/>
      <c r="FA1" s="158"/>
      <c r="FB1" s="158"/>
      <c r="FC1" s="158"/>
      <c r="FD1" s="158"/>
      <c r="FE1" s="158"/>
      <c r="FF1" s="158"/>
      <c r="FG1" s="158"/>
      <c r="FH1" s="168"/>
      <c r="FI1" s="168"/>
      <c r="FJ1" s="168"/>
      <c r="FK1" s="168"/>
      <c r="FL1" s="168"/>
      <c r="FM1" s="168"/>
      <c r="FN1" s="168"/>
      <c r="FO1" s="168"/>
      <c r="FP1" s="168"/>
      <c r="FQ1" s="168"/>
      <c r="FR1" s="178"/>
      <c r="FS1" s="178"/>
      <c r="FT1" s="178"/>
      <c r="FU1" s="178"/>
      <c r="FV1" s="178"/>
      <c r="FW1" s="178"/>
      <c r="FX1" s="178"/>
      <c r="FY1" s="178"/>
      <c r="FZ1" s="178"/>
      <c r="GA1" s="178"/>
      <c r="GB1" s="188"/>
      <c r="GC1" s="188"/>
      <c r="GD1" s="188"/>
      <c r="GE1" s="188"/>
      <c r="GF1" s="188"/>
      <c r="GG1" s="188"/>
      <c r="GH1" s="188"/>
      <c r="GI1" s="188"/>
      <c r="GJ1" s="188"/>
      <c r="GK1" s="188"/>
      <c r="GL1" s="148"/>
      <c r="GM1" s="148"/>
      <c r="GN1" s="148"/>
      <c r="GO1" s="148"/>
      <c r="GP1" s="148"/>
      <c r="GQ1" s="148"/>
      <c r="GR1" s="148"/>
      <c r="GS1" s="148"/>
      <c r="GT1" s="148"/>
      <c r="GU1" s="148"/>
      <c r="GV1" s="198"/>
      <c r="GW1" s="198"/>
      <c r="GX1" s="198"/>
      <c r="GY1" s="198"/>
      <c r="GZ1" s="198"/>
      <c r="HA1" s="198"/>
      <c r="HB1" s="198"/>
      <c r="HC1" s="198"/>
      <c r="HD1" s="198"/>
      <c r="HE1" s="198"/>
      <c r="HF1" s="208"/>
      <c r="HG1" s="208"/>
      <c r="HH1" s="208"/>
      <c r="HI1" s="208"/>
      <c r="HJ1" s="208"/>
      <c r="HK1" s="208"/>
      <c r="HL1" s="208"/>
      <c r="HM1" s="208"/>
      <c r="HN1" s="208"/>
      <c r="HO1" s="20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158"/>
      <c r="IA1" s="158"/>
      <c r="IB1" s="158"/>
      <c r="IC1" s="158"/>
      <c r="ID1" s="158"/>
      <c r="IE1" s="158"/>
      <c r="IF1" s="158"/>
      <c r="IG1" s="158"/>
      <c r="IH1" s="158"/>
      <c r="II1" s="158"/>
      <c r="IJ1" s="208"/>
      <c r="IK1" s="208"/>
      <c r="IL1" s="208"/>
      <c r="IM1" s="208"/>
      <c r="IN1" s="208"/>
      <c r="IO1" s="208"/>
      <c r="IP1" s="208"/>
      <c r="IQ1" s="208"/>
      <c r="IR1" s="208"/>
      <c r="IS1" s="208"/>
      <c r="IT1" s="128"/>
      <c r="IU1" s="128"/>
      <c r="IV1" s="128"/>
      <c r="IW1" s="128"/>
      <c r="IX1" s="128"/>
      <c r="IY1" s="128"/>
      <c r="IZ1" s="128"/>
      <c r="JA1" s="128"/>
      <c r="JB1" s="128"/>
      <c r="JC1" s="128"/>
      <c r="JD1" s="168"/>
      <c r="JE1" s="168"/>
      <c r="JF1" s="168"/>
      <c r="JG1" s="168"/>
      <c r="JH1" s="168"/>
      <c r="JI1" s="168"/>
      <c r="JJ1" s="168"/>
      <c r="JK1" s="168"/>
      <c r="JL1" s="168"/>
      <c r="JM1" s="168"/>
      <c r="JN1" s="118"/>
      <c r="JO1" s="118"/>
      <c r="JP1" s="118"/>
      <c r="JQ1" s="118"/>
      <c r="JR1" s="118"/>
      <c r="JS1" s="118"/>
      <c r="JT1" s="118"/>
      <c r="JU1" s="118"/>
      <c r="JV1" s="118"/>
      <c r="JW1" s="118"/>
      <c r="JX1" s="98"/>
      <c r="JY1" s="98"/>
      <c r="JZ1" s="98"/>
      <c r="KA1" s="98"/>
      <c r="KB1" s="98"/>
      <c r="KC1" s="98"/>
      <c r="KD1" s="98"/>
      <c r="KE1" s="98"/>
      <c r="KF1" s="98"/>
      <c r="KG1" s="98"/>
      <c r="KH1" s="108"/>
      <c r="KI1" s="108"/>
      <c r="KJ1" s="108"/>
      <c r="KK1" s="108"/>
      <c r="KL1" s="108"/>
      <c r="KM1" s="108"/>
      <c r="KN1" s="108"/>
      <c r="KO1" s="108"/>
      <c r="KP1" s="108"/>
      <c r="KQ1" s="108"/>
      <c r="KR1" s="218"/>
      <c r="KS1" s="218"/>
      <c r="KT1" s="218"/>
      <c r="KU1" s="218"/>
      <c r="KV1" s="218"/>
      <c r="KW1" s="218"/>
      <c r="KX1" s="218"/>
      <c r="KY1" s="218"/>
      <c r="KZ1" s="218"/>
      <c r="LA1" s="218"/>
      <c r="LB1" s="208"/>
      <c r="LC1" s="208"/>
      <c r="LD1" s="208"/>
      <c r="LE1" s="208"/>
      <c r="LF1" s="208"/>
      <c r="LG1" s="208"/>
      <c r="LH1" s="208"/>
      <c r="LI1" s="208"/>
      <c r="LJ1" s="208"/>
      <c r="LK1" s="208"/>
      <c r="LL1" s="188"/>
      <c r="LM1" s="188"/>
      <c r="LN1" s="188"/>
      <c r="LO1" s="188"/>
      <c r="LP1" s="188"/>
      <c r="LQ1" s="188"/>
      <c r="LR1" s="188"/>
      <c r="LS1" s="188"/>
      <c r="LT1" s="188"/>
      <c r="LU1" s="188"/>
      <c r="LV1" s="40"/>
      <c r="LW1" s="40"/>
      <c r="LX1" s="40"/>
      <c r="LY1" s="40"/>
      <c r="LZ1" s="40"/>
      <c r="MA1" s="40"/>
      <c r="MB1" s="40"/>
      <c r="MC1" s="40"/>
      <c r="MD1" s="40"/>
      <c r="ME1" s="40"/>
      <c r="MF1" s="178"/>
      <c r="MG1" s="178"/>
      <c r="MH1" s="178"/>
      <c r="MI1" s="178"/>
      <c r="MJ1" s="178"/>
      <c r="MK1" s="178"/>
      <c r="ML1" s="178"/>
      <c r="MM1" s="178"/>
      <c r="MN1" s="178"/>
      <c r="MO1" s="178"/>
      <c r="MP1" s="225"/>
      <c r="MQ1" s="225"/>
      <c r="MR1" s="225"/>
      <c r="MS1" s="225"/>
      <c r="MT1" s="225"/>
      <c r="MU1" s="225"/>
      <c r="MV1" s="225"/>
      <c r="MW1" s="225"/>
      <c r="MX1" s="225"/>
      <c r="MY1" s="225"/>
      <c r="MZ1" s="941"/>
      <c r="NA1" s="941"/>
      <c r="NB1" s="941"/>
      <c r="NC1" s="941"/>
      <c r="ND1" s="941"/>
      <c r="NE1" s="941"/>
      <c r="NF1" s="941"/>
      <c r="NG1" s="941"/>
      <c r="NH1" s="941"/>
      <c r="NI1" s="941"/>
    </row>
    <row r="2" spans="1:373" ht="23.45" customHeight="1" thickBot="1" x14ac:dyDescent="0.3">
      <c r="A2" s="36"/>
      <c r="B2" s="37"/>
      <c r="C2" s="37" t="s">
        <v>273</v>
      </c>
      <c r="D2" s="1458" t="s">
        <v>275</v>
      </c>
      <c r="E2" s="1458"/>
      <c r="F2" s="1458"/>
      <c r="G2" s="1458"/>
      <c r="H2" s="1458"/>
      <c r="I2" s="1458"/>
      <c r="J2" s="1458"/>
      <c r="K2" s="1458"/>
      <c r="L2" s="1458"/>
      <c r="M2" s="1458"/>
      <c r="N2" s="1503" t="s">
        <v>276</v>
      </c>
      <c r="O2" s="1503"/>
      <c r="P2" s="1503"/>
      <c r="Q2" s="1503"/>
      <c r="R2" s="1503"/>
      <c r="S2" s="1503"/>
      <c r="T2" s="1503"/>
      <c r="U2" s="1503"/>
      <c r="V2" s="1503"/>
      <c r="W2" s="1503"/>
      <c r="X2" s="1504" t="s">
        <v>277</v>
      </c>
      <c r="Y2" s="1504"/>
      <c r="Z2" s="1504"/>
      <c r="AA2" s="1504"/>
      <c r="AB2" s="1504"/>
      <c r="AC2" s="1504"/>
      <c r="AD2" s="1504"/>
      <c r="AE2" s="1504"/>
      <c r="AF2" s="1504"/>
      <c r="AG2" s="1504"/>
      <c r="AH2" s="1517" t="s">
        <v>278</v>
      </c>
      <c r="AI2" s="1517"/>
      <c r="AJ2" s="1517"/>
      <c r="AK2" s="1517"/>
      <c r="AL2" s="1517"/>
      <c r="AM2" s="1517"/>
      <c r="AN2" s="1517"/>
      <c r="AO2" s="1517"/>
      <c r="AP2" s="1517"/>
      <c r="AQ2" s="1517"/>
      <c r="AR2" s="1432" t="s">
        <v>279</v>
      </c>
      <c r="AS2" s="1432"/>
      <c r="AT2" s="1432"/>
      <c r="AU2" s="1432"/>
      <c r="AV2" s="1432"/>
      <c r="AW2" s="1432"/>
      <c r="AX2" s="1432"/>
      <c r="AY2" s="1432"/>
      <c r="AZ2" s="1432"/>
      <c r="BA2" s="1432"/>
      <c r="BB2" s="1550" t="s">
        <v>280</v>
      </c>
      <c r="BC2" s="1550"/>
      <c r="BD2" s="1550"/>
      <c r="BE2" s="1550"/>
      <c r="BF2" s="1550"/>
      <c r="BG2" s="1550"/>
      <c r="BH2" s="1550"/>
      <c r="BI2" s="1550"/>
      <c r="BJ2" s="1550"/>
      <c r="BK2" s="1550"/>
      <c r="BL2" s="1551" t="s">
        <v>281</v>
      </c>
      <c r="BM2" s="1551"/>
      <c r="BN2" s="1551"/>
      <c r="BO2" s="1551"/>
      <c r="BP2" s="1551"/>
      <c r="BQ2" s="1551"/>
      <c r="BR2" s="1551"/>
      <c r="BS2" s="1551"/>
      <c r="BT2" s="1551"/>
      <c r="BU2" s="1551"/>
      <c r="BV2" s="1577" t="s">
        <v>282</v>
      </c>
      <c r="BW2" s="1577"/>
      <c r="BX2" s="1577"/>
      <c r="BY2" s="1577"/>
      <c r="BZ2" s="1577"/>
      <c r="CA2" s="1577"/>
      <c r="CB2" s="1577"/>
      <c r="CC2" s="1577"/>
      <c r="CD2" s="1577"/>
      <c r="CE2" s="1577"/>
      <c r="CF2" s="1578" t="s">
        <v>283</v>
      </c>
      <c r="CG2" s="1578"/>
      <c r="CH2" s="1578"/>
      <c r="CI2" s="1578"/>
      <c r="CJ2" s="1578"/>
      <c r="CK2" s="1578"/>
      <c r="CL2" s="1578"/>
      <c r="CM2" s="1578"/>
      <c r="CN2" s="1578"/>
      <c r="CO2" s="1578"/>
      <c r="CP2" s="1625" t="s">
        <v>284</v>
      </c>
      <c r="CQ2" s="1625"/>
      <c r="CR2" s="1625"/>
      <c r="CS2" s="1625"/>
      <c r="CT2" s="1625"/>
      <c r="CU2" s="1625"/>
      <c r="CV2" s="1625"/>
      <c r="CW2" s="1625"/>
      <c r="CX2" s="1625"/>
      <c r="CY2" s="1625"/>
      <c r="CZ2" s="1626" t="s">
        <v>285</v>
      </c>
      <c r="DA2" s="1626"/>
      <c r="DB2" s="1626"/>
      <c r="DC2" s="1626"/>
      <c r="DD2" s="1626"/>
      <c r="DE2" s="1626"/>
      <c r="DF2" s="1626"/>
      <c r="DG2" s="1626"/>
      <c r="DH2" s="1626"/>
      <c r="DI2" s="1626"/>
      <c r="DJ2" s="1577" t="s">
        <v>286</v>
      </c>
      <c r="DK2" s="1577"/>
      <c r="DL2" s="1577"/>
      <c r="DM2" s="1577"/>
      <c r="DN2" s="1577"/>
      <c r="DO2" s="1577"/>
      <c r="DP2" s="1577"/>
      <c r="DQ2" s="1577"/>
      <c r="DR2" s="1577"/>
      <c r="DS2" s="1577"/>
      <c r="DT2" s="1640" t="s">
        <v>287</v>
      </c>
      <c r="DU2" s="1640"/>
      <c r="DV2" s="1640"/>
      <c r="DW2" s="1640"/>
      <c r="DX2" s="1640"/>
      <c r="DY2" s="1640"/>
      <c r="DZ2" s="1640"/>
      <c r="EA2" s="1640"/>
      <c r="EB2" s="1640"/>
      <c r="EC2" s="1640"/>
      <c r="ED2" s="1655" t="s">
        <v>288</v>
      </c>
      <c r="EE2" s="1655"/>
      <c r="EF2" s="1655"/>
      <c r="EG2" s="1655"/>
      <c r="EH2" s="1655"/>
      <c r="EI2" s="1655"/>
      <c r="EJ2" s="1655"/>
      <c r="EK2" s="1655"/>
      <c r="EL2" s="1655"/>
      <c r="EM2" s="1655"/>
      <c r="EN2" s="1551" t="s">
        <v>289</v>
      </c>
      <c r="EO2" s="1551"/>
      <c r="EP2" s="1551"/>
      <c r="EQ2" s="1551"/>
      <c r="ER2" s="1551"/>
      <c r="ES2" s="1551"/>
      <c r="ET2" s="1551"/>
      <c r="EU2" s="1551"/>
      <c r="EV2" s="1551"/>
      <c r="EW2" s="1551"/>
      <c r="EX2" s="1655" t="s">
        <v>290</v>
      </c>
      <c r="EY2" s="1655"/>
      <c r="EZ2" s="1655"/>
      <c r="FA2" s="1655"/>
      <c r="FB2" s="1655"/>
      <c r="FC2" s="1655"/>
      <c r="FD2" s="1655"/>
      <c r="FE2" s="1655"/>
      <c r="FF2" s="1655"/>
      <c r="FG2" s="1655"/>
      <c r="FH2" s="1675" t="s">
        <v>291</v>
      </c>
      <c r="FI2" s="1675"/>
      <c r="FJ2" s="1675"/>
      <c r="FK2" s="1675"/>
      <c r="FL2" s="1675"/>
      <c r="FM2" s="1675"/>
      <c r="FN2" s="1675"/>
      <c r="FO2" s="1675"/>
      <c r="FP2" s="1675"/>
      <c r="FQ2" s="1675"/>
      <c r="FR2" s="1344" t="s">
        <v>292</v>
      </c>
      <c r="FS2" s="1344"/>
      <c r="FT2" s="1344"/>
      <c r="FU2" s="1344"/>
      <c r="FV2" s="1344"/>
      <c r="FW2" s="1344"/>
      <c r="FX2" s="1344"/>
      <c r="FY2" s="1344"/>
      <c r="FZ2" s="1344"/>
      <c r="GA2" s="1344"/>
      <c r="GB2" s="1695" t="s">
        <v>293</v>
      </c>
      <c r="GC2" s="1695"/>
      <c r="GD2" s="1695"/>
      <c r="GE2" s="1695"/>
      <c r="GF2" s="1695"/>
      <c r="GG2" s="1695"/>
      <c r="GH2" s="1695"/>
      <c r="GI2" s="1695"/>
      <c r="GJ2" s="1695"/>
      <c r="GK2" s="1695"/>
      <c r="GL2" s="1640" t="s">
        <v>294</v>
      </c>
      <c r="GM2" s="1640"/>
      <c r="GN2" s="1640"/>
      <c r="GO2" s="1640"/>
      <c r="GP2" s="1640"/>
      <c r="GQ2" s="1640"/>
      <c r="GR2" s="1640"/>
      <c r="GS2" s="1640"/>
      <c r="GT2" s="1640"/>
      <c r="GU2" s="1640"/>
      <c r="GV2" s="1715" t="s">
        <v>295</v>
      </c>
      <c r="GW2" s="1715"/>
      <c r="GX2" s="1715"/>
      <c r="GY2" s="1715"/>
      <c r="GZ2" s="1715"/>
      <c r="HA2" s="1715"/>
      <c r="HB2" s="1715"/>
      <c r="HC2" s="1715"/>
      <c r="HD2" s="1715"/>
      <c r="HE2" s="1715"/>
      <c r="HF2" s="1735" t="s">
        <v>296</v>
      </c>
      <c r="HG2" s="1735"/>
      <c r="HH2" s="1735"/>
      <c r="HI2" s="1735"/>
      <c r="HJ2" s="1735"/>
      <c r="HK2" s="1735"/>
      <c r="HL2" s="1735"/>
      <c r="HM2" s="1735"/>
      <c r="HN2" s="1735"/>
      <c r="HO2" s="1735"/>
      <c r="HP2" s="1503" t="s">
        <v>297</v>
      </c>
      <c r="HQ2" s="1503"/>
      <c r="HR2" s="1503"/>
      <c r="HS2" s="1503"/>
      <c r="HT2" s="1503"/>
      <c r="HU2" s="1503"/>
      <c r="HV2" s="1503"/>
      <c r="HW2" s="1503"/>
      <c r="HX2" s="1503"/>
      <c r="HY2" s="1503"/>
      <c r="HZ2" s="1655" t="s">
        <v>298</v>
      </c>
      <c r="IA2" s="1655"/>
      <c r="IB2" s="1655"/>
      <c r="IC2" s="1655"/>
      <c r="ID2" s="1655"/>
      <c r="IE2" s="1655"/>
      <c r="IF2" s="1655"/>
      <c r="IG2" s="1655"/>
      <c r="IH2" s="1655"/>
      <c r="II2" s="1655"/>
      <c r="IJ2" s="1735" t="s">
        <v>299</v>
      </c>
      <c r="IK2" s="1735"/>
      <c r="IL2" s="1735"/>
      <c r="IM2" s="1735"/>
      <c r="IN2" s="1735"/>
      <c r="IO2" s="1735"/>
      <c r="IP2" s="1735"/>
      <c r="IQ2" s="1735"/>
      <c r="IR2" s="1735"/>
      <c r="IS2" s="1735"/>
      <c r="IT2" s="1625" t="s">
        <v>300</v>
      </c>
      <c r="IU2" s="1625"/>
      <c r="IV2" s="1625"/>
      <c r="IW2" s="1625"/>
      <c r="IX2" s="1625"/>
      <c r="IY2" s="1625"/>
      <c r="IZ2" s="1625"/>
      <c r="JA2" s="1625"/>
      <c r="JB2" s="1625"/>
      <c r="JC2" s="1625"/>
      <c r="JD2" s="1675" t="s">
        <v>301</v>
      </c>
      <c r="JE2" s="1675"/>
      <c r="JF2" s="1675"/>
      <c r="JG2" s="1675"/>
      <c r="JH2" s="1675"/>
      <c r="JI2" s="1675"/>
      <c r="JJ2" s="1675"/>
      <c r="JK2" s="1675"/>
      <c r="JL2" s="1675"/>
      <c r="JM2" s="1675"/>
      <c r="JN2" s="1578" t="s">
        <v>302</v>
      </c>
      <c r="JO2" s="1578"/>
      <c r="JP2" s="1578"/>
      <c r="JQ2" s="1578"/>
      <c r="JR2" s="1578"/>
      <c r="JS2" s="1578"/>
      <c r="JT2" s="1578"/>
      <c r="JU2" s="1578"/>
      <c r="JV2" s="1578"/>
      <c r="JW2" s="1578"/>
      <c r="JX2" s="1551" t="s">
        <v>303</v>
      </c>
      <c r="JY2" s="1551"/>
      <c r="JZ2" s="1551"/>
      <c r="KA2" s="1551"/>
      <c r="KB2" s="1551"/>
      <c r="KC2" s="1551"/>
      <c r="KD2" s="1551"/>
      <c r="KE2" s="1551"/>
      <c r="KF2" s="1551"/>
      <c r="KG2" s="1551"/>
      <c r="KH2" s="1577" t="s">
        <v>304</v>
      </c>
      <c r="KI2" s="1577"/>
      <c r="KJ2" s="1577"/>
      <c r="KK2" s="1577"/>
      <c r="KL2" s="1577"/>
      <c r="KM2" s="1577"/>
      <c r="KN2" s="1577"/>
      <c r="KO2" s="1577"/>
      <c r="KP2" s="1577"/>
      <c r="KQ2" s="1577"/>
      <c r="KR2" s="1758" t="s">
        <v>305</v>
      </c>
      <c r="KS2" s="1758"/>
      <c r="KT2" s="1758"/>
      <c r="KU2" s="1758"/>
      <c r="KV2" s="1758"/>
      <c r="KW2" s="1758"/>
      <c r="KX2" s="1758"/>
      <c r="KY2" s="1758"/>
      <c r="KZ2" s="1758"/>
      <c r="LA2" s="1758"/>
      <c r="LB2" s="1735" t="s">
        <v>306</v>
      </c>
      <c r="LC2" s="1735"/>
      <c r="LD2" s="1735"/>
      <c r="LE2" s="1735"/>
      <c r="LF2" s="1735"/>
      <c r="LG2" s="1735"/>
      <c r="LH2" s="1735"/>
      <c r="LI2" s="1735"/>
      <c r="LJ2" s="1735"/>
      <c r="LK2" s="1735"/>
      <c r="LL2" s="1695" t="s">
        <v>307</v>
      </c>
      <c r="LM2" s="1695"/>
      <c r="LN2" s="1695"/>
      <c r="LO2" s="1695"/>
      <c r="LP2" s="1695"/>
      <c r="LQ2" s="1695"/>
      <c r="LR2" s="1695"/>
      <c r="LS2" s="1695"/>
      <c r="LT2" s="1695"/>
      <c r="LU2" s="1695"/>
      <c r="LV2" s="1458" t="s">
        <v>308</v>
      </c>
      <c r="LW2" s="1458"/>
      <c r="LX2" s="1458"/>
      <c r="LY2" s="1458"/>
      <c r="LZ2" s="1458"/>
      <c r="MA2" s="1458"/>
      <c r="MB2" s="1458"/>
      <c r="MC2" s="1458"/>
      <c r="MD2" s="1458"/>
      <c r="ME2" s="1458"/>
      <c r="MF2" s="1344" t="s">
        <v>309</v>
      </c>
      <c r="MG2" s="1344"/>
      <c r="MH2" s="1344"/>
      <c r="MI2" s="1344"/>
      <c r="MJ2" s="1344"/>
      <c r="MK2" s="1344"/>
      <c r="ML2" s="1344"/>
      <c r="MM2" s="1344"/>
      <c r="MN2" s="1344"/>
      <c r="MO2" s="1344"/>
      <c r="MP2" s="1361" t="s">
        <v>759</v>
      </c>
      <c r="MQ2" s="1362"/>
      <c r="MR2" s="1362"/>
      <c r="MS2" s="1362"/>
      <c r="MT2" s="1362"/>
      <c r="MU2" s="1362"/>
      <c r="MV2" s="1362"/>
      <c r="MW2" s="1362"/>
      <c r="MX2" s="1362"/>
      <c r="MY2" s="1362"/>
      <c r="MZ2" s="1382" t="s">
        <v>310</v>
      </c>
      <c r="NA2" s="1382"/>
      <c r="NB2" s="1382"/>
      <c r="NC2" s="1382"/>
      <c r="ND2" s="1382"/>
      <c r="NE2" s="1382"/>
      <c r="NF2" s="1382"/>
      <c r="NG2" s="1382"/>
      <c r="NH2" s="1382"/>
      <c r="NI2" s="1382"/>
    </row>
    <row r="3" spans="1:373" ht="15" customHeight="1" x14ac:dyDescent="0.25">
      <c r="A3" s="1770" t="s">
        <v>160</v>
      </c>
      <c r="B3" s="1772" t="s">
        <v>6</v>
      </c>
      <c r="C3" s="1773"/>
      <c r="D3" s="1776" t="s">
        <v>2</v>
      </c>
      <c r="E3" s="1778" t="s">
        <v>162</v>
      </c>
      <c r="F3" s="1780" t="s">
        <v>154</v>
      </c>
      <c r="G3" s="1781"/>
      <c r="H3" s="1764" t="s">
        <v>7</v>
      </c>
      <c r="I3" s="1766" t="s">
        <v>161</v>
      </c>
      <c r="J3" s="1767"/>
      <c r="K3" s="1431" t="s">
        <v>230</v>
      </c>
      <c r="L3" s="1764" t="s">
        <v>218</v>
      </c>
      <c r="M3" s="1768" t="s">
        <v>219</v>
      </c>
      <c r="N3" s="1505" t="s">
        <v>2</v>
      </c>
      <c r="O3" s="1494" t="s">
        <v>162</v>
      </c>
      <c r="P3" s="1496" t="s">
        <v>154</v>
      </c>
      <c r="Q3" s="1497"/>
      <c r="R3" s="1498" t="s">
        <v>7</v>
      </c>
      <c r="S3" s="1499" t="s">
        <v>161</v>
      </c>
      <c r="T3" s="1500"/>
      <c r="U3" s="1461" t="s">
        <v>230</v>
      </c>
      <c r="V3" s="1463" t="s">
        <v>218</v>
      </c>
      <c r="W3" s="1465" t="s">
        <v>219</v>
      </c>
      <c r="X3" s="1480" t="s">
        <v>2</v>
      </c>
      <c r="Y3" s="1469" t="s">
        <v>162</v>
      </c>
      <c r="Z3" s="1471" t="s">
        <v>154</v>
      </c>
      <c r="AA3" s="1472"/>
      <c r="AB3" s="1473" t="s">
        <v>7</v>
      </c>
      <c r="AC3" s="1475" t="s">
        <v>161</v>
      </c>
      <c r="AD3" s="1476"/>
      <c r="AE3" s="1479" t="s">
        <v>230</v>
      </c>
      <c r="AF3" s="1521" t="s">
        <v>218</v>
      </c>
      <c r="AG3" s="1522" t="s">
        <v>219</v>
      </c>
      <c r="AH3" s="1518" t="s">
        <v>2</v>
      </c>
      <c r="AI3" s="1486" t="s">
        <v>162</v>
      </c>
      <c r="AJ3" s="1488" t="s">
        <v>154</v>
      </c>
      <c r="AK3" s="1489"/>
      <c r="AL3" s="1507" t="s">
        <v>7</v>
      </c>
      <c r="AM3" s="1509" t="s">
        <v>161</v>
      </c>
      <c r="AN3" s="1510"/>
      <c r="AO3" s="1520" t="s">
        <v>230</v>
      </c>
      <c r="AP3" s="1514" t="s">
        <v>218</v>
      </c>
      <c r="AQ3" s="1515" t="s">
        <v>219</v>
      </c>
      <c r="AR3" s="1440" t="s">
        <v>2</v>
      </c>
      <c r="AS3" s="1442" t="s">
        <v>162</v>
      </c>
      <c r="AT3" s="1444" t="s">
        <v>154</v>
      </c>
      <c r="AU3" s="1445"/>
      <c r="AV3" s="1415" t="s">
        <v>7</v>
      </c>
      <c r="AW3" s="1411" t="s">
        <v>161</v>
      </c>
      <c r="AX3" s="1412"/>
      <c r="AY3" s="1418" t="s">
        <v>230</v>
      </c>
      <c r="AZ3" s="1419" t="s">
        <v>218</v>
      </c>
      <c r="BA3" s="1420" t="s">
        <v>219</v>
      </c>
      <c r="BB3" s="1552" t="s">
        <v>2</v>
      </c>
      <c r="BC3" s="1454" t="s">
        <v>162</v>
      </c>
      <c r="BD3" s="1456" t="s">
        <v>154</v>
      </c>
      <c r="BE3" s="1457"/>
      <c r="BF3" s="1523" t="s">
        <v>7</v>
      </c>
      <c r="BG3" s="1525" t="s">
        <v>161</v>
      </c>
      <c r="BH3" s="1526"/>
      <c r="BI3" s="1569" t="s">
        <v>230</v>
      </c>
      <c r="BJ3" s="1570" t="s">
        <v>218</v>
      </c>
      <c r="BK3" s="1571" t="s">
        <v>219</v>
      </c>
      <c r="BL3" s="1572" t="s">
        <v>2</v>
      </c>
      <c r="BM3" s="1448" t="s">
        <v>162</v>
      </c>
      <c r="BN3" s="1425" t="s">
        <v>154</v>
      </c>
      <c r="BO3" s="1426"/>
      <c r="BP3" s="1421" t="s">
        <v>7</v>
      </c>
      <c r="BQ3" s="1427" t="s">
        <v>161</v>
      </c>
      <c r="BR3" s="1423"/>
      <c r="BS3" s="1430" t="s">
        <v>230</v>
      </c>
      <c r="BT3" s="1534" t="s">
        <v>218</v>
      </c>
      <c r="BU3" s="1568" t="s">
        <v>219</v>
      </c>
      <c r="BV3" s="1579" t="s">
        <v>2</v>
      </c>
      <c r="BW3" s="1560" t="s">
        <v>162</v>
      </c>
      <c r="BX3" s="1562" t="s">
        <v>154</v>
      </c>
      <c r="BY3" s="1563"/>
      <c r="BZ3" s="1554" t="s">
        <v>7</v>
      </c>
      <c r="CA3" s="1564" t="s">
        <v>161</v>
      </c>
      <c r="CB3" s="1555"/>
      <c r="CC3" s="1581" t="s">
        <v>230</v>
      </c>
      <c r="CD3" s="1530" t="s">
        <v>218</v>
      </c>
      <c r="CE3" s="1532" t="s">
        <v>219</v>
      </c>
      <c r="CF3" s="1535" t="s">
        <v>2</v>
      </c>
      <c r="CG3" s="1537" t="s">
        <v>162</v>
      </c>
      <c r="CH3" s="1539" t="s">
        <v>154</v>
      </c>
      <c r="CI3" s="1540"/>
      <c r="CJ3" s="1541" t="s">
        <v>7</v>
      </c>
      <c r="CK3" s="1545" t="s">
        <v>161</v>
      </c>
      <c r="CL3" s="1543"/>
      <c r="CM3" s="1546" t="s">
        <v>230</v>
      </c>
      <c r="CN3" s="1607" t="s">
        <v>218</v>
      </c>
      <c r="CO3" s="1548" t="s">
        <v>219</v>
      </c>
      <c r="CP3" s="1627" t="s">
        <v>2</v>
      </c>
      <c r="CQ3" s="1597" t="s">
        <v>162</v>
      </c>
      <c r="CR3" s="1599" t="s">
        <v>154</v>
      </c>
      <c r="CS3" s="1600"/>
      <c r="CT3" s="1601" t="s">
        <v>7</v>
      </c>
      <c r="CU3" s="1603" t="s">
        <v>161</v>
      </c>
      <c r="CV3" s="1604"/>
      <c r="CW3" s="1635" t="s">
        <v>230</v>
      </c>
      <c r="CX3" s="1636" t="s">
        <v>218</v>
      </c>
      <c r="CY3" s="1637" t="s">
        <v>219</v>
      </c>
      <c r="CZ3" s="1638" t="s">
        <v>2</v>
      </c>
      <c r="DA3" s="1584" t="s">
        <v>162</v>
      </c>
      <c r="DB3" s="1586" t="s">
        <v>154</v>
      </c>
      <c r="DC3" s="1587"/>
      <c r="DD3" s="1588" t="s">
        <v>7</v>
      </c>
      <c r="DE3" s="1590" t="s">
        <v>161</v>
      </c>
      <c r="DF3" s="1575"/>
      <c r="DG3" s="1632" t="s">
        <v>230</v>
      </c>
      <c r="DH3" s="1633" t="s">
        <v>218</v>
      </c>
      <c r="DI3" s="1634" t="s">
        <v>219</v>
      </c>
      <c r="DJ3" s="1579" t="s">
        <v>2</v>
      </c>
      <c r="DK3" s="1560" t="s">
        <v>162</v>
      </c>
      <c r="DL3" s="1562" t="s">
        <v>154</v>
      </c>
      <c r="DM3" s="1563"/>
      <c r="DN3" s="1554" t="s">
        <v>7</v>
      </c>
      <c r="DO3" s="1564" t="s">
        <v>161</v>
      </c>
      <c r="DP3" s="1555"/>
      <c r="DQ3" s="1581" t="s">
        <v>230</v>
      </c>
      <c r="DR3" s="1530" t="s">
        <v>218</v>
      </c>
      <c r="DS3" s="1532" t="s">
        <v>219</v>
      </c>
      <c r="DT3" s="1614" t="s">
        <v>2</v>
      </c>
      <c r="DU3" s="1616" t="s">
        <v>162</v>
      </c>
      <c r="DV3" s="1618" t="s">
        <v>154</v>
      </c>
      <c r="DW3" s="1619"/>
      <c r="DX3" s="1608" t="s">
        <v>7</v>
      </c>
      <c r="DY3" s="1620" t="s">
        <v>161</v>
      </c>
      <c r="DZ3" s="1621"/>
      <c r="EA3" s="1622" t="s">
        <v>230</v>
      </c>
      <c r="EB3" s="1610" t="s">
        <v>218</v>
      </c>
      <c r="EC3" s="1611" t="s">
        <v>219</v>
      </c>
      <c r="ED3" s="1656" t="s">
        <v>2</v>
      </c>
      <c r="EE3" s="1644" t="s">
        <v>162</v>
      </c>
      <c r="EF3" s="1646" t="s">
        <v>154</v>
      </c>
      <c r="EG3" s="1647"/>
      <c r="EH3" s="1648" t="s">
        <v>7</v>
      </c>
      <c r="EI3" s="1650" t="s">
        <v>161</v>
      </c>
      <c r="EJ3" s="1651"/>
      <c r="EK3" s="1658" t="s">
        <v>230</v>
      </c>
      <c r="EL3" s="1659" t="s">
        <v>218</v>
      </c>
      <c r="EM3" s="1660" t="s">
        <v>219</v>
      </c>
      <c r="EN3" s="1572" t="s">
        <v>2</v>
      </c>
      <c r="EO3" s="1448" t="s">
        <v>162</v>
      </c>
      <c r="EP3" s="1425" t="s">
        <v>154</v>
      </c>
      <c r="EQ3" s="1426"/>
      <c r="ER3" s="1421" t="s">
        <v>7</v>
      </c>
      <c r="ES3" s="1427" t="s">
        <v>161</v>
      </c>
      <c r="ET3" s="1423"/>
      <c r="EU3" s="1430" t="s">
        <v>230</v>
      </c>
      <c r="EV3" s="1534" t="s">
        <v>218</v>
      </c>
      <c r="EW3" s="1568" t="s">
        <v>219</v>
      </c>
      <c r="EX3" s="1656" t="s">
        <v>2</v>
      </c>
      <c r="EY3" s="1644" t="s">
        <v>162</v>
      </c>
      <c r="EZ3" s="1646" t="s">
        <v>154</v>
      </c>
      <c r="FA3" s="1647"/>
      <c r="FB3" s="1648" t="s">
        <v>7</v>
      </c>
      <c r="FC3" s="1650" t="s">
        <v>161</v>
      </c>
      <c r="FD3" s="1651"/>
      <c r="FE3" s="1658" t="s">
        <v>230</v>
      </c>
      <c r="FF3" s="1659" t="s">
        <v>218</v>
      </c>
      <c r="FG3" s="1660" t="s">
        <v>219</v>
      </c>
      <c r="FH3" s="1676" t="s">
        <v>2</v>
      </c>
      <c r="FI3" s="1664" t="s">
        <v>162</v>
      </c>
      <c r="FJ3" s="1666" t="s">
        <v>154</v>
      </c>
      <c r="FK3" s="1667"/>
      <c r="FL3" s="1668" t="s">
        <v>7</v>
      </c>
      <c r="FM3" s="1670" t="s">
        <v>161</v>
      </c>
      <c r="FN3" s="1671"/>
      <c r="FO3" s="1678" t="s">
        <v>230</v>
      </c>
      <c r="FP3" s="1679" t="s">
        <v>218</v>
      </c>
      <c r="FQ3" s="1680" t="s">
        <v>219</v>
      </c>
      <c r="FR3" s="1345" t="s">
        <v>2</v>
      </c>
      <c r="FS3" s="1388" t="s">
        <v>162</v>
      </c>
      <c r="FT3" s="1390" t="s">
        <v>154</v>
      </c>
      <c r="FU3" s="1391"/>
      <c r="FV3" s="1392" t="s">
        <v>7</v>
      </c>
      <c r="FW3" s="1394" t="s">
        <v>161</v>
      </c>
      <c r="FX3" s="1395"/>
      <c r="FY3" s="1396" t="s">
        <v>230</v>
      </c>
      <c r="FZ3" s="1398" t="s">
        <v>218</v>
      </c>
      <c r="GA3" s="1399" t="s">
        <v>219</v>
      </c>
      <c r="GB3" s="1696" t="s">
        <v>2</v>
      </c>
      <c r="GC3" s="1684" t="s">
        <v>162</v>
      </c>
      <c r="GD3" s="1686" t="s">
        <v>154</v>
      </c>
      <c r="GE3" s="1687"/>
      <c r="GF3" s="1688" t="s">
        <v>7</v>
      </c>
      <c r="GG3" s="1690" t="s">
        <v>161</v>
      </c>
      <c r="GH3" s="1691"/>
      <c r="GI3" s="1698" t="s">
        <v>230</v>
      </c>
      <c r="GJ3" s="1699" t="s">
        <v>218</v>
      </c>
      <c r="GK3" s="1700" t="s">
        <v>219</v>
      </c>
      <c r="GL3" s="1614" t="s">
        <v>2</v>
      </c>
      <c r="GM3" s="1616" t="s">
        <v>162</v>
      </c>
      <c r="GN3" s="1618" t="s">
        <v>154</v>
      </c>
      <c r="GO3" s="1619"/>
      <c r="GP3" s="1608" t="s">
        <v>7</v>
      </c>
      <c r="GQ3" s="1620" t="s">
        <v>161</v>
      </c>
      <c r="GR3" s="1621"/>
      <c r="GS3" s="1622" t="s">
        <v>230</v>
      </c>
      <c r="GT3" s="1610" t="s">
        <v>218</v>
      </c>
      <c r="GU3" s="1611" t="s">
        <v>219</v>
      </c>
      <c r="GV3" s="1716" t="s">
        <v>2</v>
      </c>
      <c r="GW3" s="1704" t="s">
        <v>162</v>
      </c>
      <c r="GX3" s="1706" t="s">
        <v>154</v>
      </c>
      <c r="GY3" s="1707"/>
      <c r="GZ3" s="1708" t="s">
        <v>7</v>
      </c>
      <c r="HA3" s="1710" t="s">
        <v>161</v>
      </c>
      <c r="HB3" s="1711"/>
      <c r="HC3" s="1718" t="s">
        <v>230</v>
      </c>
      <c r="HD3" s="1719" t="s">
        <v>218</v>
      </c>
      <c r="HE3" s="1720" t="s">
        <v>219</v>
      </c>
      <c r="HF3" s="1736" t="s">
        <v>2</v>
      </c>
      <c r="HG3" s="1724" t="s">
        <v>162</v>
      </c>
      <c r="HH3" s="1726" t="s">
        <v>154</v>
      </c>
      <c r="HI3" s="1727"/>
      <c r="HJ3" s="1728" t="s">
        <v>7</v>
      </c>
      <c r="HK3" s="1730" t="s">
        <v>161</v>
      </c>
      <c r="HL3" s="1731"/>
      <c r="HM3" s="1738" t="s">
        <v>230</v>
      </c>
      <c r="HN3" s="1739" t="s">
        <v>218</v>
      </c>
      <c r="HO3" s="1740" t="s">
        <v>219</v>
      </c>
      <c r="HP3" s="1505" t="s">
        <v>2</v>
      </c>
      <c r="HQ3" s="1494" t="s">
        <v>162</v>
      </c>
      <c r="HR3" s="1496" t="s">
        <v>154</v>
      </c>
      <c r="HS3" s="1497"/>
      <c r="HT3" s="1498" t="s">
        <v>7</v>
      </c>
      <c r="HU3" s="1499" t="s">
        <v>161</v>
      </c>
      <c r="HV3" s="1500"/>
      <c r="HW3" s="1461" t="s">
        <v>230</v>
      </c>
      <c r="HX3" s="1463" t="s">
        <v>218</v>
      </c>
      <c r="HY3" s="1465" t="s">
        <v>219</v>
      </c>
      <c r="HZ3" s="1656" t="s">
        <v>2</v>
      </c>
      <c r="IA3" s="1644" t="s">
        <v>162</v>
      </c>
      <c r="IB3" s="1646" t="s">
        <v>154</v>
      </c>
      <c r="IC3" s="1647"/>
      <c r="ID3" s="1648" t="s">
        <v>7</v>
      </c>
      <c r="IE3" s="1650" t="s">
        <v>161</v>
      </c>
      <c r="IF3" s="1651"/>
      <c r="IG3" s="1658" t="s">
        <v>230</v>
      </c>
      <c r="IH3" s="1659" t="s">
        <v>218</v>
      </c>
      <c r="II3" s="1660" t="s">
        <v>219</v>
      </c>
      <c r="IJ3" s="1736" t="s">
        <v>2</v>
      </c>
      <c r="IK3" s="1724" t="s">
        <v>162</v>
      </c>
      <c r="IL3" s="1726" t="s">
        <v>154</v>
      </c>
      <c r="IM3" s="1727"/>
      <c r="IN3" s="1728" t="s">
        <v>7</v>
      </c>
      <c r="IO3" s="1730" t="s">
        <v>161</v>
      </c>
      <c r="IP3" s="1731"/>
      <c r="IQ3" s="1738" t="s">
        <v>230</v>
      </c>
      <c r="IR3" s="1739" t="s">
        <v>218</v>
      </c>
      <c r="IS3" s="1740" t="s">
        <v>219</v>
      </c>
      <c r="IT3" s="1627" t="s">
        <v>2</v>
      </c>
      <c r="IU3" s="1597" t="s">
        <v>162</v>
      </c>
      <c r="IV3" s="1599" t="s">
        <v>154</v>
      </c>
      <c r="IW3" s="1600"/>
      <c r="IX3" s="1601" t="s">
        <v>7</v>
      </c>
      <c r="IY3" s="1603" t="s">
        <v>161</v>
      </c>
      <c r="IZ3" s="1604"/>
      <c r="JA3" s="1635" t="s">
        <v>230</v>
      </c>
      <c r="JB3" s="1636" t="s">
        <v>218</v>
      </c>
      <c r="JC3" s="1637" t="s">
        <v>219</v>
      </c>
      <c r="JD3" s="1676" t="s">
        <v>2</v>
      </c>
      <c r="JE3" s="1664" t="s">
        <v>162</v>
      </c>
      <c r="JF3" s="1666" t="s">
        <v>154</v>
      </c>
      <c r="JG3" s="1667"/>
      <c r="JH3" s="1668" t="s">
        <v>7</v>
      </c>
      <c r="JI3" s="1670" t="s">
        <v>161</v>
      </c>
      <c r="JJ3" s="1671"/>
      <c r="JK3" s="1678" t="s">
        <v>230</v>
      </c>
      <c r="JL3" s="1679" t="s">
        <v>218</v>
      </c>
      <c r="JM3" s="1680" t="s">
        <v>219</v>
      </c>
      <c r="JN3" s="1535" t="s">
        <v>2</v>
      </c>
      <c r="JO3" s="1537" t="s">
        <v>162</v>
      </c>
      <c r="JP3" s="1539" t="s">
        <v>154</v>
      </c>
      <c r="JQ3" s="1540"/>
      <c r="JR3" s="1541" t="s">
        <v>7</v>
      </c>
      <c r="JS3" s="1545" t="s">
        <v>161</v>
      </c>
      <c r="JT3" s="1543"/>
      <c r="JU3" s="1546" t="s">
        <v>230</v>
      </c>
      <c r="JV3" s="1607" t="s">
        <v>218</v>
      </c>
      <c r="JW3" s="1548" t="s">
        <v>219</v>
      </c>
      <c r="JX3" s="1572" t="s">
        <v>2</v>
      </c>
      <c r="JY3" s="1448" t="s">
        <v>162</v>
      </c>
      <c r="JZ3" s="1425" t="s">
        <v>154</v>
      </c>
      <c r="KA3" s="1426"/>
      <c r="KB3" s="1421" t="s">
        <v>7</v>
      </c>
      <c r="KC3" s="1427" t="s">
        <v>161</v>
      </c>
      <c r="KD3" s="1423"/>
      <c r="KE3" s="1430" t="s">
        <v>230</v>
      </c>
      <c r="KF3" s="1534" t="s">
        <v>218</v>
      </c>
      <c r="KG3" s="1568" t="s">
        <v>219</v>
      </c>
      <c r="KH3" s="1579" t="s">
        <v>2</v>
      </c>
      <c r="KI3" s="1560" t="s">
        <v>162</v>
      </c>
      <c r="KJ3" s="1562" t="s">
        <v>154</v>
      </c>
      <c r="KK3" s="1563"/>
      <c r="KL3" s="1554" t="s">
        <v>7</v>
      </c>
      <c r="KM3" s="1564" t="s">
        <v>161</v>
      </c>
      <c r="KN3" s="1555"/>
      <c r="KO3" s="1581" t="s">
        <v>230</v>
      </c>
      <c r="KP3" s="1530" t="s">
        <v>218</v>
      </c>
      <c r="KQ3" s="1532" t="s">
        <v>219</v>
      </c>
      <c r="KR3" s="1759" t="s">
        <v>2</v>
      </c>
      <c r="KS3" s="1744" t="s">
        <v>162</v>
      </c>
      <c r="KT3" s="1746" t="s">
        <v>154</v>
      </c>
      <c r="KU3" s="1747"/>
      <c r="KV3" s="1748" t="s">
        <v>7</v>
      </c>
      <c r="KW3" s="1750" t="s">
        <v>161</v>
      </c>
      <c r="KX3" s="1751"/>
      <c r="KY3" s="1761" t="s">
        <v>230</v>
      </c>
      <c r="KZ3" s="1762" t="s">
        <v>218</v>
      </c>
      <c r="LA3" s="1763" t="s">
        <v>219</v>
      </c>
      <c r="LB3" s="1736" t="s">
        <v>2</v>
      </c>
      <c r="LC3" s="1724" t="s">
        <v>162</v>
      </c>
      <c r="LD3" s="1726" t="s">
        <v>154</v>
      </c>
      <c r="LE3" s="1727"/>
      <c r="LF3" s="1728" t="s">
        <v>7</v>
      </c>
      <c r="LG3" s="1730" t="s">
        <v>161</v>
      </c>
      <c r="LH3" s="1731"/>
      <c r="LI3" s="1738" t="s">
        <v>230</v>
      </c>
      <c r="LJ3" s="1739" t="s">
        <v>218</v>
      </c>
      <c r="LK3" s="1740" t="s">
        <v>219</v>
      </c>
      <c r="LL3" s="1696" t="s">
        <v>2</v>
      </c>
      <c r="LM3" s="1684" t="s">
        <v>162</v>
      </c>
      <c r="LN3" s="1686" t="s">
        <v>154</v>
      </c>
      <c r="LO3" s="1687"/>
      <c r="LP3" s="1688" t="s">
        <v>7</v>
      </c>
      <c r="LQ3" s="1690" t="s">
        <v>161</v>
      </c>
      <c r="LR3" s="1691"/>
      <c r="LS3" s="1698" t="s">
        <v>230</v>
      </c>
      <c r="LT3" s="1699" t="s">
        <v>218</v>
      </c>
      <c r="LU3" s="1700" t="s">
        <v>219</v>
      </c>
      <c r="LV3" s="1459" t="s">
        <v>2</v>
      </c>
      <c r="LW3" s="1437" t="s">
        <v>162</v>
      </c>
      <c r="LX3" s="1405" t="s">
        <v>154</v>
      </c>
      <c r="LY3" s="1406"/>
      <c r="LZ3" s="1340" t="s">
        <v>7</v>
      </c>
      <c r="MA3" s="1407" t="s">
        <v>161</v>
      </c>
      <c r="MB3" s="1342"/>
      <c r="MC3" s="1408" t="s">
        <v>230</v>
      </c>
      <c r="MD3" s="1410" t="s">
        <v>218</v>
      </c>
      <c r="ME3" s="1433" t="s">
        <v>219</v>
      </c>
      <c r="MF3" s="1345" t="s">
        <v>2</v>
      </c>
      <c r="MG3" s="1388" t="s">
        <v>162</v>
      </c>
      <c r="MH3" s="1390" t="s">
        <v>154</v>
      </c>
      <c r="MI3" s="1391"/>
      <c r="MJ3" s="1392" t="s">
        <v>7</v>
      </c>
      <c r="MK3" s="1394" t="s">
        <v>161</v>
      </c>
      <c r="ML3" s="1395"/>
      <c r="MM3" s="1396" t="s">
        <v>230</v>
      </c>
      <c r="MN3" s="1398" t="s">
        <v>218</v>
      </c>
      <c r="MO3" s="1399" t="s">
        <v>219</v>
      </c>
      <c r="MP3" s="1363" t="s">
        <v>2</v>
      </c>
      <c r="MQ3" s="1354" t="s">
        <v>162</v>
      </c>
      <c r="MR3" s="1356" t="s">
        <v>154</v>
      </c>
      <c r="MS3" s="1357"/>
      <c r="MT3" s="1336" t="s">
        <v>7</v>
      </c>
      <c r="MU3" s="1358" t="s">
        <v>161</v>
      </c>
      <c r="MV3" s="1338"/>
      <c r="MW3" s="1379" t="s">
        <v>230</v>
      </c>
      <c r="MX3" s="1380" t="s">
        <v>218</v>
      </c>
      <c r="MY3" s="1381" t="s">
        <v>219</v>
      </c>
      <c r="MZ3" s="1383" t="s">
        <v>2</v>
      </c>
      <c r="NA3" s="1368" t="s">
        <v>162</v>
      </c>
      <c r="NB3" s="1370" t="s">
        <v>154</v>
      </c>
      <c r="NC3" s="1371"/>
      <c r="ND3" s="1372" t="s">
        <v>7</v>
      </c>
      <c r="NE3" s="1374" t="s">
        <v>161</v>
      </c>
      <c r="NF3" s="1375"/>
      <c r="NG3" s="1385" t="s">
        <v>230</v>
      </c>
      <c r="NH3" s="1386" t="s">
        <v>218</v>
      </c>
      <c r="NI3" s="1387" t="s">
        <v>219</v>
      </c>
    </row>
    <row r="4" spans="1:373" ht="90" customHeight="1" thickBot="1" x14ac:dyDescent="0.3">
      <c r="A4" s="1771"/>
      <c r="B4" s="1774"/>
      <c r="C4" s="1775"/>
      <c r="D4" s="1777"/>
      <c r="E4" s="1779"/>
      <c r="F4" s="41" t="s">
        <v>158</v>
      </c>
      <c r="G4" s="42" t="s">
        <v>159</v>
      </c>
      <c r="H4" s="1765"/>
      <c r="I4" s="43" t="s">
        <v>158</v>
      </c>
      <c r="J4" s="44" t="s">
        <v>159</v>
      </c>
      <c r="K4" s="1409"/>
      <c r="L4" s="1765"/>
      <c r="M4" s="1769"/>
      <c r="N4" s="1506"/>
      <c r="O4" s="1495"/>
      <c r="P4" s="49" t="s">
        <v>158</v>
      </c>
      <c r="Q4" s="50" t="s">
        <v>159</v>
      </c>
      <c r="R4" s="1464"/>
      <c r="S4" s="51" t="s">
        <v>158</v>
      </c>
      <c r="T4" s="52" t="s">
        <v>159</v>
      </c>
      <c r="U4" s="1462"/>
      <c r="V4" s="1464"/>
      <c r="W4" s="1466"/>
      <c r="X4" s="1481"/>
      <c r="Y4" s="1470"/>
      <c r="Z4" s="59" t="s">
        <v>158</v>
      </c>
      <c r="AA4" s="60" t="s">
        <v>159</v>
      </c>
      <c r="AB4" s="1474"/>
      <c r="AC4" s="61" t="s">
        <v>158</v>
      </c>
      <c r="AD4" s="62" t="s">
        <v>159</v>
      </c>
      <c r="AE4" s="1478"/>
      <c r="AF4" s="1474"/>
      <c r="AG4" s="1502"/>
      <c r="AH4" s="1519"/>
      <c r="AI4" s="1487"/>
      <c r="AJ4" s="69" t="s">
        <v>158</v>
      </c>
      <c r="AK4" s="70" t="s">
        <v>159</v>
      </c>
      <c r="AL4" s="1508"/>
      <c r="AM4" s="71" t="s">
        <v>158</v>
      </c>
      <c r="AN4" s="72" t="s">
        <v>159</v>
      </c>
      <c r="AO4" s="1512"/>
      <c r="AP4" s="1508"/>
      <c r="AQ4" s="1516"/>
      <c r="AR4" s="1441"/>
      <c r="AS4" s="1443"/>
      <c r="AT4" s="79" t="s">
        <v>158</v>
      </c>
      <c r="AU4" s="80" t="s">
        <v>159</v>
      </c>
      <c r="AV4" s="1416"/>
      <c r="AW4" s="81" t="s">
        <v>158</v>
      </c>
      <c r="AX4" s="82" t="s">
        <v>159</v>
      </c>
      <c r="AY4" s="1414"/>
      <c r="AZ4" s="1416"/>
      <c r="BA4" s="1417"/>
      <c r="BB4" s="1553"/>
      <c r="BC4" s="1455"/>
      <c r="BD4" s="89" t="s">
        <v>158</v>
      </c>
      <c r="BE4" s="90" t="s">
        <v>159</v>
      </c>
      <c r="BF4" s="1524"/>
      <c r="BG4" s="91" t="s">
        <v>158</v>
      </c>
      <c r="BH4" s="92" t="s">
        <v>159</v>
      </c>
      <c r="BI4" s="1528"/>
      <c r="BJ4" s="1524"/>
      <c r="BK4" s="1529"/>
      <c r="BL4" s="1573"/>
      <c r="BM4" s="1449"/>
      <c r="BN4" s="99" t="s">
        <v>158</v>
      </c>
      <c r="BO4" s="100" t="s">
        <v>159</v>
      </c>
      <c r="BP4" s="1422"/>
      <c r="BQ4" s="101" t="s">
        <v>158</v>
      </c>
      <c r="BR4" s="102" t="s">
        <v>159</v>
      </c>
      <c r="BS4" s="1429"/>
      <c r="BT4" s="1422"/>
      <c r="BU4" s="1424"/>
      <c r="BV4" s="1580"/>
      <c r="BW4" s="1561"/>
      <c r="BX4" s="109" t="s">
        <v>158</v>
      </c>
      <c r="BY4" s="110" t="s">
        <v>159</v>
      </c>
      <c r="BZ4" s="1531"/>
      <c r="CA4" s="111" t="s">
        <v>158</v>
      </c>
      <c r="CB4" s="112" t="s">
        <v>159</v>
      </c>
      <c r="CC4" s="1566"/>
      <c r="CD4" s="1531"/>
      <c r="CE4" s="1533"/>
      <c r="CF4" s="1536"/>
      <c r="CG4" s="1538"/>
      <c r="CH4" s="119" t="s">
        <v>158</v>
      </c>
      <c r="CI4" s="120" t="s">
        <v>159</v>
      </c>
      <c r="CJ4" s="1542"/>
      <c r="CK4" s="121" t="s">
        <v>158</v>
      </c>
      <c r="CL4" s="122" t="s">
        <v>159</v>
      </c>
      <c r="CM4" s="1547"/>
      <c r="CN4" s="1542"/>
      <c r="CO4" s="1544"/>
      <c r="CP4" s="1628"/>
      <c r="CQ4" s="1598"/>
      <c r="CR4" s="129" t="s">
        <v>158</v>
      </c>
      <c r="CS4" s="130" t="s">
        <v>159</v>
      </c>
      <c r="CT4" s="1602"/>
      <c r="CU4" s="131" t="s">
        <v>158</v>
      </c>
      <c r="CV4" s="132" t="s">
        <v>159</v>
      </c>
      <c r="CW4" s="1606"/>
      <c r="CX4" s="1602"/>
      <c r="CY4" s="1631"/>
      <c r="CZ4" s="1639"/>
      <c r="DA4" s="1585"/>
      <c r="DB4" s="139" t="s">
        <v>158</v>
      </c>
      <c r="DC4" s="140" t="s">
        <v>159</v>
      </c>
      <c r="DD4" s="1589"/>
      <c r="DE4" s="141" t="s">
        <v>158</v>
      </c>
      <c r="DF4" s="142" t="s">
        <v>159</v>
      </c>
      <c r="DG4" s="1592"/>
      <c r="DH4" s="1589"/>
      <c r="DI4" s="1576"/>
      <c r="DJ4" s="1580"/>
      <c r="DK4" s="1561"/>
      <c r="DL4" s="109" t="s">
        <v>158</v>
      </c>
      <c r="DM4" s="110" t="s">
        <v>159</v>
      </c>
      <c r="DN4" s="1531"/>
      <c r="DO4" s="111" t="s">
        <v>158</v>
      </c>
      <c r="DP4" s="112" t="s">
        <v>159</v>
      </c>
      <c r="DQ4" s="1566"/>
      <c r="DR4" s="1531"/>
      <c r="DS4" s="1533"/>
      <c r="DT4" s="1615"/>
      <c r="DU4" s="1617"/>
      <c r="DV4" s="149" t="s">
        <v>158</v>
      </c>
      <c r="DW4" s="150" t="s">
        <v>159</v>
      </c>
      <c r="DX4" s="1609"/>
      <c r="DY4" s="151" t="s">
        <v>158</v>
      </c>
      <c r="DZ4" s="152" t="s">
        <v>159</v>
      </c>
      <c r="EA4" s="1623"/>
      <c r="EB4" s="1609"/>
      <c r="EC4" s="1612"/>
      <c r="ED4" s="1657"/>
      <c r="EE4" s="1645"/>
      <c r="EF4" s="159" t="s">
        <v>158</v>
      </c>
      <c r="EG4" s="160" t="s">
        <v>159</v>
      </c>
      <c r="EH4" s="1649"/>
      <c r="EI4" s="161" t="s">
        <v>158</v>
      </c>
      <c r="EJ4" s="162" t="s">
        <v>159</v>
      </c>
      <c r="EK4" s="1653"/>
      <c r="EL4" s="1649"/>
      <c r="EM4" s="1654"/>
      <c r="EN4" s="1573"/>
      <c r="EO4" s="1449"/>
      <c r="EP4" s="99" t="s">
        <v>158</v>
      </c>
      <c r="EQ4" s="100" t="s">
        <v>159</v>
      </c>
      <c r="ER4" s="1422"/>
      <c r="ES4" s="101" t="s">
        <v>158</v>
      </c>
      <c r="ET4" s="102" t="s">
        <v>159</v>
      </c>
      <c r="EU4" s="1429"/>
      <c r="EV4" s="1422"/>
      <c r="EW4" s="1424"/>
      <c r="EX4" s="1657"/>
      <c r="EY4" s="1645"/>
      <c r="EZ4" s="159" t="s">
        <v>158</v>
      </c>
      <c r="FA4" s="160" t="s">
        <v>159</v>
      </c>
      <c r="FB4" s="1649"/>
      <c r="FC4" s="161" t="s">
        <v>158</v>
      </c>
      <c r="FD4" s="162" t="s">
        <v>159</v>
      </c>
      <c r="FE4" s="1653"/>
      <c r="FF4" s="1649"/>
      <c r="FG4" s="1654"/>
      <c r="FH4" s="1677"/>
      <c r="FI4" s="1665"/>
      <c r="FJ4" s="169" t="s">
        <v>158</v>
      </c>
      <c r="FK4" s="170" t="s">
        <v>159</v>
      </c>
      <c r="FL4" s="1669"/>
      <c r="FM4" s="171" t="s">
        <v>158</v>
      </c>
      <c r="FN4" s="172" t="s">
        <v>159</v>
      </c>
      <c r="FO4" s="1673"/>
      <c r="FP4" s="1669"/>
      <c r="FQ4" s="1674"/>
      <c r="FR4" s="1346"/>
      <c r="FS4" s="1389"/>
      <c r="FT4" s="179" t="s">
        <v>158</v>
      </c>
      <c r="FU4" s="180" t="s">
        <v>159</v>
      </c>
      <c r="FV4" s="1393"/>
      <c r="FW4" s="181" t="s">
        <v>158</v>
      </c>
      <c r="FX4" s="182" t="s">
        <v>159</v>
      </c>
      <c r="FY4" s="1397"/>
      <c r="FZ4" s="1393"/>
      <c r="GA4" s="1400"/>
      <c r="GB4" s="1697"/>
      <c r="GC4" s="1685"/>
      <c r="GD4" s="189" t="s">
        <v>158</v>
      </c>
      <c r="GE4" s="190" t="s">
        <v>159</v>
      </c>
      <c r="GF4" s="1689"/>
      <c r="GG4" s="191" t="s">
        <v>158</v>
      </c>
      <c r="GH4" s="192" t="s">
        <v>159</v>
      </c>
      <c r="GI4" s="1693"/>
      <c r="GJ4" s="1689"/>
      <c r="GK4" s="1694"/>
      <c r="GL4" s="1615"/>
      <c r="GM4" s="1617"/>
      <c r="GN4" s="149" t="s">
        <v>158</v>
      </c>
      <c r="GO4" s="150" t="s">
        <v>159</v>
      </c>
      <c r="GP4" s="1609"/>
      <c r="GQ4" s="151" t="s">
        <v>158</v>
      </c>
      <c r="GR4" s="152" t="s">
        <v>159</v>
      </c>
      <c r="GS4" s="1623"/>
      <c r="GT4" s="1609"/>
      <c r="GU4" s="1612"/>
      <c r="GV4" s="1717"/>
      <c r="GW4" s="1705"/>
      <c r="GX4" s="199" t="s">
        <v>158</v>
      </c>
      <c r="GY4" s="200" t="s">
        <v>159</v>
      </c>
      <c r="GZ4" s="1709"/>
      <c r="HA4" s="201" t="s">
        <v>158</v>
      </c>
      <c r="HB4" s="202" t="s">
        <v>159</v>
      </c>
      <c r="HC4" s="1713"/>
      <c r="HD4" s="1709"/>
      <c r="HE4" s="1714"/>
      <c r="HF4" s="1737"/>
      <c r="HG4" s="1725"/>
      <c r="HH4" s="209" t="s">
        <v>158</v>
      </c>
      <c r="HI4" s="210" t="s">
        <v>159</v>
      </c>
      <c r="HJ4" s="1729"/>
      <c r="HK4" s="211" t="s">
        <v>158</v>
      </c>
      <c r="HL4" s="212" t="s">
        <v>159</v>
      </c>
      <c r="HM4" s="1733"/>
      <c r="HN4" s="1729"/>
      <c r="HO4" s="1734"/>
      <c r="HP4" s="1506"/>
      <c r="HQ4" s="1495"/>
      <c r="HR4" s="49" t="s">
        <v>158</v>
      </c>
      <c r="HS4" s="50" t="s">
        <v>159</v>
      </c>
      <c r="HT4" s="1464"/>
      <c r="HU4" s="51" t="s">
        <v>158</v>
      </c>
      <c r="HV4" s="52" t="s">
        <v>159</v>
      </c>
      <c r="HW4" s="1462"/>
      <c r="HX4" s="1464"/>
      <c r="HY4" s="1466"/>
      <c r="HZ4" s="1657"/>
      <c r="IA4" s="1645"/>
      <c r="IB4" s="159" t="s">
        <v>158</v>
      </c>
      <c r="IC4" s="160" t="s">
        <v>159</v>
      </c>
      <c r="ID4" s="1649"/>
      <c r="IE4" s="161" t="s">
        <v>158</v>
      </c>
      <c r="IF4" s="162" t="s">
        <v>159</v>
      </c>
      <c r="IG4" s="1653"/>
      <c r="IH4" s="1649"/>
      <c r="II4" s="1654"/>
      <c r="IJ4" s="1737"/>
      <c r="IK4" s="1725"/>
      <c r="IL4" s="209" t="s">
        <v>158</v>
      </c>
      <c r="IM4" s="210" t="s">
        <v>159</v>
      </c>
      <c r="IN4" s="1729"/>
      <c r="IO4" s="211" t="s">
        <v>158</v>
      </c>
      <c r="IP4" s="212" t="s">
        <v>159</v>
      </c>
      <c r="IQ4" s="1733"/>
      <c r="IR4" s="1729"/>
      <c r="IS4" s="1734"/>
      <c r="IT4" s="1628"/>
      <c r="IU4" s="1598"/>
      <c r="IV4" s="129" t="s">
        <v>158</v>
      </c>
      <c r="IW4" s="130" t="s">
        <v>159</v>
      </c>
      <c r="IX4" s="1602"/>
      <c r="IY4" s="131" t="s">
        <v>158</v>
      </c>
      <c r="IZ4" s="132" t="s">
        <v>159</v>
      </c>
      <c r="JA4" s="1606"/>
      <c r="JB4" s="1602"/>
      <c r="JC4" s="1631"/>
      <c r="JD4" s="1677"/>
      <c r="JE4" s="1665"/>
      <c r="JF4" s="169" t="s">
        <v>158</v>
      </c>
      <c r="JG4" s="170" t="s">
        <v>159</v>
      </c>
      <c r="JH4" s="1669"/>
      <c r="JI4" s="171" t="s">
        <v>158</v>
      </c>
      <c r="JJ4" s="172" t="s">
        <v>159</v>
      </c>
      <c r="JK4" s="1673"/>
      <c r="JL4" s="1669"/>
      <c r="JM4" s="1674"/>
      <c r="JN4" s="1536"/>
      <c r="JO4" s="1538"/>
      <c r="JP4" s="119" t="s">
        <v>158</v>
      </c>
      <c r="JQ4" s="120" t="s">
        <v>159</v>
      </c>
      <c r="JR4" s="1542"/>
      <c r="JS4" s="121" t="s">
        <v>158</v>
      </c>
      <c r="JT4" s="122" t="s">
        <v>159</v>
      </c>
      <c r="JU4" s="1547"/>
      <c r="JV4" s="1542"/>
      <c r="JW4" s="1544"/>
      <c r="JX4" s="1573"/>
      <c r="JY4" s="1449"/>
      <c r="JZ4" s="99" t="s">
        <v>158</v>
      </c>
      <c r="KA4" s="100" t="s">
        <v>159</v>
      </c>
      <c r="KB4" s="1422"/>
      <c r="KC4" s="101" t="s">
        <v>158</v>
      </c>
      <c r="KD4" s="102" t="s">
        <v>159</v>
      </c>
      <c r="KE4" s="1429"/>
      <c r="KF4" s="1422"/>
      <c r="KG4" s="1424"/>
      <c r="KH4" s="1580"/>
      <c r="KI4" s="1561"/>
      <c r="KJ4" s="109" t="s">
        <v>158</v>
      </c>
      <c r="KK4" s="110" t="s">
        <v>159</v>
      </c>
      <c r="KL4" s="1531"/>
      <c r="KM4" s="111" t="s">
        <v>158</v>
      </c>
      <c r="KN4" s="112" t="s">
        <v>159</v>
      </c>
      <c r="KO4" s="1566"/>
      <c r="KP4" s="1531"/>
      <c r="KQ4" s="1533"/>
      <c r="KR4" s="1760"/>
      <c r="KS4" s="1745"/>
      <c r="KT4" s="219" t="s">
        <v>158</v>
      </c>
      <c r="KU4" s="220" t="s">
        <v>159</v>
      </c>
      <c r="KV4" s="1749"/>
      <c r="KW4" s="221" t="s">
        <v>158</v>
      </c>
      <c r="KX4" s="222" t="s">
        <v>159</v>
      </c>
      <c r="KY4" s="1753"/>
      <c r="KZ4" s="1749"/>
      <c r="LA4" s="1754"/>
      <c r="LB4" s="1737"/>
      <c r="LC4" s="1725"/>
      <c r="LD4" s="209" t="s">
        <v>158</v>
      </c>
      <c r="LE4" s="210" t="s">
        <v>159</v>
      </c>
      <c r="LF4" s="1729"/>
      <c r="LG4" s="211" t="s">
        <v>158</v>
      </c>
      <c r="LH4" s="212" t="s">
        <v>159</v>
      </c>
      <c r="LI4" s="1733"/>
      <c r="LJ4" s="1729"/>
      <c r="LK4" s="1734"/>
      <c r="LL4" s="1697"/>
      <c r="LM4" s="1685"/>
      <c r="LN4" s="189" t="s">
        <v>158</v>
      </c>
      <c r="LO4" s="190" t="s">
        <v>159</v>
      </c>
      <c r="LP4" s="1689"/>
      <c r="LQ4" s="191" t="s">
        <v>158</v>
      </c>
      <c r="LR4" s="192" t="s">
        <v>159</v>
      </c>
      <c r="LS4" s="1693"/>
      <c r="LT4" s="1689"/>
      <c r="LU4" s="1694"/>
      <c r="LV4" s="1460"/>
      <c r="LW4" s="1438"/>
      <c r="LX4" s="41" t="s">
        <v>158</v>
      </c>
      <c r="LY4" s="42" t="s">
        <v>159</v>
      </c>
      <c r="LZ4" s="1341"/>
      <c r="MA4" s="43" t="s">
        <v>158</v>
      </c>
      <c r="MB4" s="44" t="s">
        <v>159</v>
      </c>
      <c r="MC4" s="1409"/>
      <c r="MD4" s="1341"/>
      <c r="ME4" s="1343"/>
      <c r="MF4" s="1346"/>
      <c r="MG4" s="1389"/>
      <c r="MH4" s="179" t="s">
        <v>158</v>
      </c>
      <c r="MI4" s="180" t="s">
        <v>159</v>
      </c>
      <c r="MJ4" s="1393"/>
      <c r="MK4" s="181" t="s">
        <v>158</v>
      </c>
      <c r="ML4" s="182" t="s">
        <v>159</v>
      </c>
      <c r="MM4" s="1397"/>
      <c r="MN4" s="1393"/>
      <c r="MO4" s="1400"/>
      <c r="MP4" s="1364"/>
      <c r="MQ4" s="1355"/>
      <c r="MR4" s="226" t="s">
        <v>158</v>
      </c>
      <c r="MS4" s="227" t="s">
        <v>159</v>
      </c>
      <c r="MT4" s="1337"/>
      <c r="MU4" s="228" t="s">
        <v>158</v>
      </c>
      <c r="MV4" s="229" t="s">
        <v>159</v>
      </c>
      <c r="MW4" s="1360"/>
      <c r="MX4" s="1337"/>
      <c r="MY4" s="1339"/>
      <c r="MZ4" s="1384"/>
      <c r="NA4" s="1369"/>
      <c r="NB4" s="942" t="s">
        <v>158</v>
      </c>
      <c r="NC4" s="943" t="s">
        <v>159</v>
      </c>
      <c r="ND4" s="1373"/>
      <c r="NE4" s="944" t="s">
        <v>158</v>
      </c>
      <c r="NF4" s="945" t="s">
        <v>159</v>
      </c>
      <c r="NG4" s="1377"/>
      <c r="NH4" s="1373"/>
      <c r="NI4" s="1378"/>
    </row>
    <row r="5" spans="1:373" ht="15.75" thickBot="1" x14ac:dyDescent="0.3">
      <c r="A5" s="530">
        <v>1</v>
      </c>
      <c r="B5" s="1795">
        <v>2</v>
      </c>
      <c r="C5" s="1795"/>
      <c r="D5" s="531">
        <v>3</v>
      </c>
      <c r="E5" s="531">
        <v>4</v>
      </c>
      <c r="F5" s="531">
        <v>5</v>
      </c>
      <c r="G5" s="531">
        <v>6</v>
      </c>
      <c r="H5" s="531">
        <v>7</v>
      </c>
      <c r="I5" s="531">
        <v>8</v>
      </c>
      <c r="J5" s="531">
        <v>9</v>
      </c>
      <c r="K5" s="531">
        <v>10</v>
      </c>
      <c r="L5" s="531">
        <v>11</v>
      </c>
      <c r="M5" s="531">
        <v>12</v>
      </c>
      <c r="N5" s="532">
        <v>3</v>
      </c>
      <c r="O5" s="532">
        <v>4</v>
      </c>
      <c r="P5" s="532">
        <v>5</v>
      </c>
      <c r="Q5" s="532">
        <v>6</v>
      </c>
      <c r="R5" s="532">
        <v>7</v>
      </c>
      <c r="S5" s="532">
        <v>8</v>
      </c>
      <c r="T5" s="532">
        <v>9</v>
      </c>
      <c r="U5" s="532">
        <v>10</v>
      </c>
      <c r="V5" s="532">
        <v>11</v>
      </c>
      <c r="W5" s="532">
        <v>12</v>
      </c>
      <c r="X5" s="533">
        <v>3</v>
      </c>
      <c r="Y5" s="533">
        <v>4</v>
      </c>
      <c r="Z5" s="533">
        <v>5</v>
      </c>
      <c r="AA5" s="533">
        <v>6</v>
      </c>
      <c r="AB5" s="533">
        <v>7</v>
      </c>
      <c r="AC5" s="533">
        <v>8</v>
      </c>
      <c r="AD5" s="533">
        <v>9</v>
      </c>
      <c r="AE5" s="533">
        <v>10</v>
      </c>
      <c r="AF5" s="533">
        <v>11</v>
      </c>
      <c r="AG5" s="533">
        <v>12</v>
      </c>
      <c r="AH5" s="534">
        <v>3</v>
      </c>
      <c r="AI5" s="534">
        <v>4</v>
      </c>
      <c r="AJ5" s="534">
        <v>5</v>
      </c>
      <c r="AK5" s="534">
        <v>6</v>
      </c>
      <c r="AL5" s="534">
        <v>7</v>
      </c>
      <c r="AM5" s="534">
        <v>8</v>
      </c>
      <c r="AN5" s="534">
        <v>9</v>
      </c>
      <c r="AO5" s="534">
        <v>10</v>
      </c>
      <c r="AP5" s="534">
        <v>11</v>
      </c>
      <c r="AQ5" s="534">
        <v>12</v>
      </c>
      <c r="AR5" s="535">
        <v>3</v>
      </c>
      <c r="AS5" s="535">
        <v>4</v>
      </c>
      <c r="AT5" s="535">
        <v>5</v>
      </c>
      <c r="AU5" s="535">
        <v>6</v>
      </c>
      <c r="AV5" s="535">
        <v>7</v>
      </c>
      <c r="AW5" s="535">
        <v>8</v>
      </c>
      <c r="AX5" s="535">
        <v>9</v>
      </c>
      <c r="AY5" s="535">
        <v>10</v>
      </c>
      <c r="AZ5" s="535">
        <v>11</v>
      </c>
      <c r="BA5" s="535">
        <v>12</v>
      </c>
      <c r="BB5" s="536">
        <v>3</v>
      </c>
      <c r="BC5" s="536">
        <v>4</v>
      </c>
      <c r="BD5" s="536">
        <v>5</v>
      </c>
      <c r="BE5" s="536">
        <v>6</v>
      </c>
      <c r="BF5" s="536">
        <v>7</v>
      </c>
      <c r="BG5" s="536">
        <v>8</v>
      </c>
      <c r="BH5" s="536">
        <v>9</v>
      </c>
      <c r="BI5" s="536">
        <v>10</v>
      </c>
      <c r="BJ5" s="536">
        <v>11</v>
      </c>
      <c r="BK5" s="536">
        <v>12</v>
      </c>
      <c r="BL5" s="537">
        <v>3</v>
      </c>
      <c r="BM5" s="537">
        <v>4</v>
      </c>
      <c r="BN5" s="537">
        <v>5</v>
      </c>
      <c r="BO5" s="537">
        <v>6</v>
      </c>
      <c r="BP5" s="537">
        <v>7</v>
      </c>
      <c r="BQ5" s="537">
        <v>8</v>
      </c>
      <c r="BR5" s="537">
        <v>9</v>
      </c>
      <c r="BS5" s="537">
        <v>10</v>
      </c>
      <c r="BT5" s="537">
        <v>11</v>
      </c>
      <c r="BU5" s="537">
        <v>12</v>
      </c>
      <c r="BV5" s="538">
        <v>3</v>
      </c>
      <c r="BW5" s="538">
        <v>4</v>
      </c>
      <c r="BX5" s="538">
        <v>5</v>
      </c>
      <c r="BY5" s="538">
        <v>6</v>
      </c>
      <c r="BZ5" s="538">
        <v>7</v>
      </c>
      <c r="CA5" s="538">
        <v>8</v>
      </c>
      <c r="CB5" s="538">
        <v>9</v>
      </c>
      <c r="CC5" s="538">
        <v>10</v>
      </c>
      <c r="CD5" s="538">
        <v>11</v>
      </c>
      <c r="CE5" s="538">
        <v>12</v>
      </c>
      <c r="CF5" s="539">
        <v>3</v>
      </c>
      <c r="CG5" s="539">
        <v>4</v>
      </c>
      <c r="CH5" s="539">
        <v>5</v>
      </c>
      <c r="CI5" s="539">
        <v>6</v>
      </c>
      <c r="CJ5" s="539">
        <v>7</v>
      </c>
      <c r="CK5" s="539">
        <v>8</v>
      </c>
      <c r="CL5" s="539">
        <v>9</v>
      </c>
      <c r="CM5" s="539">
        <v>10</v>
      </c>
      <c r="CN5" s="539">
        <v>11</v>
      </c>
      <c r="CO5" s="539">
        <v>12</v>
      </c>
      <c r="CP5" s="540">
        <v>3</v>
      </c>
      <c r="CQ5" s="540">
        <v>4</v>
      </c>
      <c r="CR5" s="540">
        <v>5</v>
      </c>
      <c r="CS5" s="540">
        <v>6</v>
      </c>
      <c r="CT5" s="540">
        <v>7</v>
      </c>
      <c r="CU5" s="540">
        <v>8</v>
      </c>
      <c r="CV5" s="540">
        <v>9</v>
      </c>
      <c r="CW5" s="540">
        <v>10</v>
      </c>
      <c r="CX5" s="540">
        <v>11</v>
      </c>
      <c r="CY5" s="540">
        <v>12</v>
      </c>
      <c r="CZ5" s="541">
        <v>3</v>
      </c>
      <c r="DA5" s="541">
        <v>4</v>
      </c>
      <c r="DB5" s="541">
        <v>5</v>
      </c>
      <c r="DC5" s="541">
        <v>6</v>
      </c>
      <c r="DD5" s="541">
        <v>7</v>
      </c>
      <c r="DE5" s="541">
        <v>8</v>
      </c>
      <c r="DF5" s="541">
        <v>9</v>
      </c>
      <c r="DG5" s="541">
        <v>10</v>
      </c>
      <c r="DH5" s="541">
        <v>11</v>
      </c>
      <c r="DI5" s="541">
        <v>12</v>
      </c>
      <c r="DJ5" s="538">
        <v>3</v>
      </c>
      <c r="DK5" s="538">
        <v>4</v>
      </c>
      <c r="DL5" s="538">
        <v>5</v>
      </c>
      <c r="DM5" s="538">
        <v>6</v>
      </c>
      <c r="DN5" s="538">
        <v>7</v>
      </c>
      <c r="DO5" s="538">
        <v>8</v>
      </c>
      <c r="DP5" s="538">
        <v>9</v>
      </c>
      <c r="DQ5" s="538">
        <v>10</v>
      </c>
      <c r="DR5" s="538">
        <v>11</v>
      </c>
      <c r="DS5" s="538">
        <v>12</v>
      </c>
      <c r="DT5" s="542">
        <v>3</v>
      </c>
      <c r="DU5" s="542">
        <v>4</v>
      </c>
      <c r="DV5" s="542">
        <v>5</v>
      </c>
      <c r="DW5" s="542">
        <v>6</v>
      </c>
      <c r="DX5" s="542">
        <v>7</v>
      </c>
      <c r="DY5" s="542">
        <v>8</v>
      </c>
      <c r="DZ5" s="542">
        <v>9</v>
      </c>
      <c r="EA5" s="542">
        <v>10</v>
      </c>
      <c r="EB5" s="542">
        <v>11</v>
      </c>
      <c r="EC5" s="542">
        <v>12</v>
      </c>
      <c r="ED5" s="543">
        <v>3</v>
      </c>
      <c r="EE5" s="543">
        <v>4</v>
      </c>
      <c r="EF5" s="543">
        <v>5</v>
      </c>
      <c r="EG5" s="543">
        <v>6</v>
      </c>
      <c r="EH5" s="543">
        <v>7</v>
      </c>
      <c r="EI5" s="543">
        <v>8</v>
      </c>
      <c r="EJ5" s="543">
        <v>9</v>
      </c>
      <c r="EK5" s="543">
        <v>10</v>
      </c>
      <c r="EL5" s="543">
        <v>11</v>
      </c>
      <c r="EM5" s="543">
        <v>12</v>
      </c>
      <c r="EN5" s="537">
        <v>3</v>
      </c>
      <c r="EO5" s="537">
        <v>4</v>
      </c>
      <c r="EP5" s="537">
        <v>5</v>
      </c>
      <c r="EQ5" s="537">
        <v>6</v>
      </c>
      <c r="ER5" s="537">
        <v>7</v>
      </c>
      <c r="ES5" s="537">
        <v>8</v>
      </c>
      <c r="ET5" s="537">
        <v>9</v>
      </c>
      <c r="EU5" s="537">
        <v>10</v>
      </c>
      <c r="EV5" s="537">
        <v>11</v>
      </c>
      <c r="EW5" s="537">
        <v>12</v>
      </c>
      <c r="EX5" s="543">
        <v>3</v>
      </c>
      <c r="EY5" s="543">
        <v>4</v>
      </c>
      <c r="EZ5" s="543">
        <v>5</v>
      </c>
      <c r="FA5" s="543">
        <v>6</v>
      </c>
      <c r="FB5" s="543">
        <v>7</v>
      </c>
      <c r="FC5" s="543">
        <v>8</v>
      </c>
      <c r="FD5" s="543">
        <v>9</v>
      </c>
      <c r="FE5" s="543">
        <v>10</v>
      </c>
      <c r="FF5" s="543">
        <v>11</v>
      </c>
      <c r="FG5" s="543">
        <v>12</v>
      </c>
      <c r="FH5" s="544">
        <v>3</v>
      </c>
      <c r="FI5" s="544">
        <v>4</v>
      </c>
      <c r="FJ5" s="544">
        <v>5</v>
      </c>
      <c r="FK5" s="544">
        <v>6</v>
      </c>
      <c r="FL5" s="544">
        <v>7</v>
      </c>
      <c r="FM5" s="544">
        <v>8</v>
      </c>
      <c r="FN5" s="544">
        <v>9</v>
      </c>
      <c r="FO5" s="544">
        <v>10</v>
      </c>
      <c r="FP5" s="544">
        <v>11</v>
      </c>
      <c r="FQ5" s="544">
        <v>12</v>
      </c>
      <c r="FR5" s="545">
        <v>3</v>
      </c>
      <c r="FS5" s="545">
        <v>4</v>
      </c>
      <c r="FT5" s="545">
        <v>5</v>
      </c>
      <c r="FU5" s="545">
        <v>6</v>
      </c>
      <c r="FV5" s="545">
        <v>7</v>
      </c>
      <c r="FW5" s="545">
        <v>8</v>
      </c>
      <c r="FX5" s="545">
        <v>9</v>
      </c>
      <c r="FY5" s="545">
        <v>10</v>
      </c>
      <c r="FZ5" s="545">
        <v>11</v>
      </c>
      <c r="GA5" s="545">
        <v>12</v>
      </c>
      <c r="GB5" s="546">
        <v>3</v>
      </c>
      <c r="GC5" s="546">
        <v>4</v>
      </c>
      <c r="GD5" s="546">
        <v>5</v>
      </c>
      <c r="GE5" s="546">
        <v>6</v>
      </c>
      <c r="GF5" s="546">
        <v>7</v>
      </c>
      <c r="GG5" s="546">
        <v>8</v>
      </c>
      <c r="GH5" s="546">
        <v>9</v>
      </c>
      <c r="GI5" s="546">
        <v>10</v>
      </c>
      <c r="GJ5" s="546">
        <v>11</v>
      </c>
      <c r="GK5" s="546">
        <v>12</v>
      </c>
      <c r="GL5" s="542">
        <v>3</v>
      </c>
      <c r="GM5" s="542">
        <v>4</v>
      </c>
      <c r="GN5" s="542">
        <v>5</v>
      </c>
      <c r="GO5" s="542">
        <v>6</v>
      </c>
      <c r="GP5" s="542">
        <v>7</v>
      </c>
      <c r="GQ5" s="542">
        <v>8</v>
      </c>
      <c r="GR5" s="542">
        <v>9</v>
      </c>
      <c r="GS5" s="542">
        <v>10</v>
      </c>
      <c r="GT5" s="542">
        <v>11</v>
      </c>
      <c r="GU5" s="542">
        <v>12</v>
      </c>
      <c r="GV5" s="547">
        <v>3</v>
      </c>
      <c r="GW5" s="547">
        <v>4</v>
      </c>
      <c r="GX5" s="547">
        <v>5</v>
      </c>
      <c r="GY5" s="547">
        <v>6</v>
      </c>
      <c r="GZ5" s="547">
        <v>7</v>
      </c>
      <c r="HA5" s="547">
        <v>8</v>
      </c>
      <c r="HB5" s="547">
        <v>9</v>
      </c>
      <c r="HC5" s="547">
        <v>10</v>
      </c>
      <c r="HD5" s="547">
        <v>11</v>
      </c>
      <c r="HE5" s="547">
        <v>12</v>
      </c>
      <c r="HF5" s="548">
        <v>3</v>
      </c>
      <c r="HG5" s="548">
        <v>4</v>
      </c>
      <c r="HH5" s="548">
        <v>5</v>
      </c>
      <c r="HI5" s="548">
        <v>6</v>
      </c>
      <c r="HJ5" s="548">
        <v>7</v>
      </c>
      <c r="HK5" s="548">
        <v>8</v>
      </c>
      <c r="HL5" s="548">
        <v>9</v>
      </c>
      <c r="HM5" s="548">
        <v>10</v>
      </c>
      <c r="HN5" s="548">
        <v>11</v>
      </c>
      <c r="HO5" s="548">
        <v>12</v>
      </c>
      <c r="HP5" s="532">
        <v>3</v>
      </c>
      <c r="HQ5" s="532">
        <v>4</v>
      </c>
      <c r="HR5" s="532">
        <v>5</v>
      </c>
      <c r="HS5" s="532">
        <v>6</v>
      </c>
      <c r="HT5" s="532">
        <v>7</v>
      </c>
      <c r="HU5" s="532">
        <v>8</v>
      </c>
      <c r="HV5" s="532">
        <v>9</v>
      </c>
      <c r="HW5" s="532">
        <v>10</v>
      </c>
      <c r="HX5" s="532">
        <v>11</v>
      </c>
      <c r="HY5" s="532">
        <v>12</v>
      </c>
      <c r="HZ5" s="543">
        <v>3</v>
      </c>
      <c r="IA5" s="543">
        <v>4</v>
      </c>
      <c r="IB5" s="543">
        <v>5</v>
      </c>
      <c r="IC5" s="543">
        <v>6</v>
      </c>
      <c r="ID5" s="543">
        <v>7</v>
      </c>
      <c r="IE5" s="543">
        <v>8</v>
      </c>
      <c r="IF5" s="543">
        <v>9</v>
      </c>
      <c r="IG5" s="543">
        <v>10</v>
      </c>
      <c r="IH5" s="543">
        <v>11</v>
      </c>
      <c r="II5" s="543">
        <v>12</v>
      </c>
      <c r="IJ5" s="548">
        <v>3</v>
      </c>
      <c r="IK5" s="548">
        <v>4</v>
      </c>
      <c r="IL5" s="548">
        <v>5</v>
      </c>
      <c r="IM5" s="548">
        <v>6</v>
      </c>
      <c r="IN5" s="548">
        <v>7</v>
      </c>
      <c r="IO5" s="548">
        <v>8</v>
      </c>
      <c r="IP5" s="548">
        <v>9</v>
      </c>
      <c r="IQ5" s="548">
        <v>10</v>
      </c>
      <c r="IR5" s="548">
        <v>11</v>
      </c>
      <c r="IS5" s="548">
        <v>12</v>
      </c>
      <c r="IT5" s="540">
        <v>3</v>
      </c>
      <c r="IU5" s="540">
        <v>4</v>
      </c>
      <c r="IV5" s="540">
        <v>5</v>
      </c>
      <c r="IW5" s="540">
        <v>6</v>
      </c>
      <c r="IX5" s="540">
        <v>7</v>
      </c>
      <c r="IY5" s="540">
        <v>8</v>
      </c>
      <c r="IZ5" s="540">
        <v>9</v>
      </c>
      <c r="JA5" s="540">
        <v>10</v>
      </c>
      <c r="JB5" s="540">
        <v>11</v>
      </c>
      <c r="JC5" s="540">
        <v>12</v>
      </c>
      <c r="JD5" s="544">
        <v>3</v>
      </c>
      <c r="JE5" s="544">
        <v>4</v>
      </c>
      <c r="JF5" s="544">
        <v>5</v>
      </c>
      <c r="JG5" s="544">
        <v>6</v>
      </c>
      <c r="JH5" s="544">
        <v>7</v>
      </c>
      <c r="JI5" s="544">
        <v>8</v>
      </c>
      <c r="JJ5" s="544">
        <v>9</v>
      </c>
      <c r="JK5" s="544">
        <v>10</v>
      </c>
      <c r="JL5" s="544">
        <v>11</v>
      </c>
      <c r="JM5" s="544">
        <v>12</v>
      </c>
      <c r="JN5" s="539">
        <v>3</v>
      </c>
      <c r="JO5" s="539">
        <v>4</v>
      </c>
      <c r="JP5" s="539">
        <v>5</v>
      </c>
      <c r="JQ5" s="539">
        <v>6</v>
      </c>
      <c r="JR5" s="539">
        <v>7</v>
      </c>
      <c r="JS5" s="539">
        <v>8</v>
      </c>
      <c r="JT5" s="539">
        <v>9</v>
      </c>
      <c r="JU5" s="539">
        <v>10</v>
      </c>
      <c r="JV5" s="539">
        <v>11</v>
      </c>
      <c r="JW5" s="539">
        <v>12</v>
      </c>
      <c r="JX5" s="537">
        <v>3</v>
      </c>
      <c r="JY5" s="537">
        <v>4</v>
      </c>
      <c r="JZ5" s="537">
        <v>5</v>
      </c>
      <c r="KA5" s="537">
        <v>6</v>
      </c>
      <c r="KB5" s="537">
        <v>7</v>
      </c>
      <c r="KC5" s="537">
        <v>8</v>
      </c>
      <c r="KD5" s="537">
        <v>9</v>
      </c>
      <c r="KE5" s="537">
        <v>10</v>
      </c>
      <c r="KF5" s="537">
        <v>11</v>
      </c>
      <c r="KG5" s="537">
        <v>12</v>
      </c>
      <c r="KH5" s="538">
        <v>3</v>
      </c>
      <c r="KI5" s="538">
        <v>4</v>
      </c>
      <c r="KJ5" s="538">
        <v>5</v>
      </c>
      <c r="KK5" s="538">
        <v>6</v>
      </c>
      <c r="KL5" s="538">
        <v>7</v>
      </c>
      <c r="KM5" s="538">
        <v>8</v>
      </c>
      <c r="KN5" s="538">
        <v>9</v>
      </c>
      <c r="KO5" s="538">
        <v>10</v>
      </c>
      <c r="KP5" s="538">
        <v>11</v>
      </c>
      <c r="KQ5" s="538">
        <v>12</v>
      </c>
      <c r="KR5" s="549">
        <v>3</v>
      </c>
      <c r="KS5" s="549">
        <v>4</v>
      </c>
      <c r="KT5" s="549">
        <v>5</v>
      </c>
      <c r="KU5" s="549">
        <v>6</v>
      </c>
      <c r="KV5" s="549">
        <v>7</v>
      </c>
      <c r="KW5" s="549">
        <v>8</v>
      </c>
      <c r="KX5" s="549">
        <v>9</v>
      </c>
      <c r="KY5" s="549">
        <v>10</v>
      </c>
      <c r="KZ5" s="549">
        <v>11</v>
      </c>
      <c r="LA5" s="549">
        <v>12</v>
      </c>
      <c r="LB5" s="548">
        <v>3</v>
      </c>
      <c r="LC5" s="548">
        <v>4</v>
      </c>
      <c r="LD5" s="548">
        <v>5</v>
      </c>
      <c r="LE5" s="548">
        <v>6</v>
      </c>
      <c r="LF5" s="548">
        <v>7</v>
      </c>
      <c r="LG5" s="548">
        <v>8</v>
      </c>
      <c r="LH5" s="548">
        <v>9</v>
      </c>
      <c r="LI5" s="548">
        <v>10</v>
      </c>
      <c r="LJ5" s="548">
        <v>11</v>
      </c>
      <c r="LK5" s="548">
        <v>12</v>
      </c>
      <c r="LL5" s="546">
        <v>3</v>
      </c>
      <c r="LM5" s="546">
        <v>4</v>
      </c>
      <c r="LN5" s="546">
        <v>5</v>
      </c>
      <c r="LO5" s="546">
        <v>6</v>
      </c>
      <c r="LP5" s="546">
        <v>7</v>
      </c>
      <c r="LQ5" s="546">
        <v>8</v>
      </c>
      <c r="LR5" s="546">
        <v>9</v>
      </c>
      <c r="LS5" s="546">
        <v>10</v>
      </c>
      <c r="LT5" s="546">
        <v>11</v>
      </c>
      <c r="LU5" s="546">
        <v>12</v>
      </c>
      <c r="LV5" s="531">
        <v>3</v>
      </c>
      <c r="LW5" s="531">
        <v>4</v>
      </c>
      <c r="LX5" s="531">
        <v>5</v>
      </c>
      <c r="LY5" s="531">
        <v>6</v>
      </c>
      <c r="LZ5" s="531">
        <v>7</v>
      </c>
      <c r="MA5" s="531">
        <v>8</v>
      </c>
      <c r="MB5" s="531">
        <v>9</v>
      </c>
      <c r="MC5" s="531">
        <v>10</v>
      </c>
      <c r="MD5" s="531">
        <v>11</v>
      </c>
      <c r="ME5" s="531">
        <v>12</v>
      </c>
      <c r="MF5" s="545">
        <v>3</v>
      </c>
      <c r="MG5" s="545">
        <v>4</v>
      </c>
      <c r="MH5" s="545">
        <v>5</v>
      </c>
      <c r="MI5" s="545">
        <v>6</v>
      </c>
      <c r="MJ5" s="545">
        <v>7</v>
      </c>
      <c r="MK5" s="545">
        <v>8</v>
      </c>
      <c r="ML5" s="545">
        <v>9</v>
      </c>
      <c r="MM5" s="545">
        <v>10</v>
      </c>
      <c r="MN5" s="545">
        <v>11</v>
      </c>
      <c r="MO5" s="545">
        <v>12</v>
      </c>
      <c r="MP5" s="550">
        <v>3</v>
      </c>
      <c r="MQ5" s="550">
        <v>4</v>
      </c>
      <c r="MR5" s="550">
        <v>5</v>
      </c>
      <c r="MS5" s="550">
        <v>6</v>
      </c>
      <c r="MT5" s="550">
        <v>7</v>
      </c>
      <c r="MU5" s="550">
        <v>8</v>
      </c>
      <c r="MV5" s="550">
        <v>9</v>
      </c>
      <c r="MW5" s="550">
        <v>10</v>
      </c>
      <c r="MX5" s="550">
        <v>11</v>
      </c>
      <c r="MY5" s="550">
        <v>12</v>
      </c>
      <c r="MZ5" s="946">
        <v>3</v>
      </c>
      <c r="NA5" s="946">
        <v>4</v>
      </c>
      <c r="NB5" s="946">
        <v>5</v>
      </c>
      <c r="NC5" s="946">
        <v>6</v>
      </c>
      <c r="ND5" s="946">
        <v>7</v>
      </c>
      <c r="NE5" s="946">
        <v>8</v>
      </c>
      <c r="NF5" s="946">
        <v>9</v>
      </c>
      <c r="NG5" s="946">
        <v>10</v>
      </c>
      <c r="NH5" s="946">
        <v>11</v>
      </c>
      <c r="NI5" s="947">
        <v>12</v>
      </c>
    </row>
    <row r="6" spans="1:373" ht="22.9" customHeight="1" thickBot="1" x14ac:dyDescent="0.3">
      <c r="A6" s="1755" t="s">
        <v>259</v>
      </c>
      <c r="B6" s="1756"/>
      <c r="C6" s="1757"/>
      <c r="D6" s="242"/>
      <c r="E6" s="242"/>
      <c r="F6" s="242"/>
      <c r="G6" s="242"/>
      <c r="H6" s="242"/>
      <c r="I6" s="242"/>
      <c r="J6" s="242"/>
      <c r="K6" s="242"/>
      <c r="L6" s="242"/>
      <c r="M6" s="242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4"/>
      <c r="Y6" s="244"/>
      <c r="Z6" s="244"/>
      <c r="AA6" s="244"/>
      <c r="AB6" s="244"/>
      <c r="AC6" s="244"/>
      <c r="AD6" s="244"/>
      <c r="AE6" s="244"/>
      <c r="AF6" s="244"/>
      <c r="AG6" s="244"/>
      <c r="AH6" s="245"/>
      <c r="AI6" s="245"/>
      <c r="AJ6" s="245"/>
      <c r="AK6" s="245"/>
      <c r="AL6" s="245"/>
      <c r="AM6" s="245"/>
      <c r="AN6" s="245"/>
      <c r="AO6" s="245"/>
      <c r="AP6" s="245"/>
      <c r="AQ6" s="245"/>
      <c r="AR6" s="246"/>
      <c r="AS6" s="246"/>
      <c r="AT6" s="246"/>
      <c r="AU6" s="246"/>
      <c r="AV6" s="246"/>
      <c r="AW6" s="246"/>
      <c r="AX6" s="246"/>
      <c r="AY6" s="246"/>
      <c r="AZ6" s="246"/>
      <c r="BA6" s="246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8"/>
      <c r="BM6" s="248"/>
      <c r="BN6" s="248"/>
      <c r="BO6" s="248"/>
      <c r="BP6" s="248"/>
      <c r="BQ6" s="248"/>
      <c r="BR6" s="248"/>
      <c r="BS6" s="248"/>
      <c r="BT6" s="248"/>
      <c r="BU6" s="248"/>
      <c r="BV6" s="249"/>
      <c r="BW6" s="249"/>
      <c r="BX6" s="249"/>
      <c r="BY6" s="249"/>
      <c r="BZ6" s="249"/>
      <c r="CA6" s="249"/>
      <c r="CB6" s="249"/>
      <c r="CC6" s="249"/>
      <c r="CD6" s="249"/>
      <c r="CE6" s="249"/>
      <c r="CF6" s="250"/>
      <c r="CG6" s="250"/>
      <c r="CH6" s="250"/>
      <c r="CI6" s="250"/>
      <c r="CJ6" s="250"/>
      <c r="CK6" s="250"/>
      <c r="CL6" s="250"/>
      <c r="CM6" s="250"/>
      <c r="CN6" s="250"/>
      <c r="CO6" s="250"/>
      <c r="CP6" s="251"/>
      <c r="CQ6" s="251"/>
      <c r="CR6" s="251"/>
      <c r="CS6" s="251"/>
      <c r="CT6" s="251"/>
      <c r="CU6" s="251"/>
      <c r="CV6" s="251"/>
      <c r="CW6" s="251"/>
      <c r="CX6" s="251"/>
      <c r="CY6" s="251"/>
      <c r="CZ6" s="252"/>
      <c r="DA6" s="252"/>
      <c r="DB6" s="252"/>
      <c r="DC6" s="252"/>
      <c r="DD6" s="252"/>
      <c r="DE6" s="252"/>
      <c r="DF6" s="252"/>
      <c r="DG6" s="252"/>
      <c r="DH6" s="252"/>
      <c r="DI6" s="252"/>
      <c r="DJ6" s="249"/>
      <c r="DK6" s="249"/>
      <c r="DL6" s="249"/>
      <c r="DM6" s="249"/>
      <c r="DN6" s="249"/>
      <c r="DO6" s="249"/>
      <c r="DP6" s="249"/>
      <c r="DQ6" s="249"/>
      <c r="DR6" s="249"/>
      <c r="DS6" s="249"/>
      <c r="DT6" s="253"/>
      <c r="DU6" s="253"/>
      <c r="DV6" s="253"/>
      <c r="DW6" s="253"/>
      <c r="DX6" s="253"/>
      <c r="DY6" s="253"/>
      <c r="DZ6" s="253"/>
      <c r="EA6" s="253"/>
      <c r="EB6" s="253"/>
      <c r="EC6" s="253"/>
      <c r="ED6" s="254"/>
      <c r="EE6" s="254"/>
      <c r="EF6" s="254"/>
      <c r="EG6" s="254"/>
      <c r="EH6" s="254"/>
      <c r="EI6" s="254"/>
      <c r="EJ6" s="254"/>
      <c r="EK6" s="254"/>
      <c r="EL6" s="254"/>
      <c r="EM6" s="254"/>
      <c r="EN6" s="248"/>
      <c r="EO6" s="248"/>
      <c r="EP6" s="248"/>
      <c r="EQ6" s="248"/>
      <c r="ER6" s="248"/>
      <c r="ES6" s="248"/>
      <c r="ET6" s="248"/>
      <c r="EU6" s="248"/>
      <c r="EV6" s="248"/>
      <c r="EW6" s="248"/>
      <c r="EX6" s="254"/>
      <c r="EY6" s="254"/>
      <c r="EZ6" s="254"/>
      <c r="FA6" s="254"/>
      <c r="FB6" s="254"/>
      <c r="FC6" s="254"/>
      <c r="FD6" s="254"/>
      <c r="FE6" s="254"/>
      <c r="FF6" s="254"/>
      <c r="FG6" s="254"/>
      <c r="FH6" s="255"/>
      <c r="FI6" s="255"/>
      <c r="FJ6" s="255"/>
      <c r="FK6" s="255"/>
      <c r="FL6" s="255"/>
      <c r="FM6" s="255"/>
      <c r="FN6" s="255"/>
      <c r="FO6" s="255"/>
      <c r="FP6" s="255"/>
      <c r="FQ6" s="255"/>
      <c r="FR6" s="256"/>
      <c r="FS6" s="256"/>
      <c r="FT6" s="256"/>
      <c r="FU6" s="256"/>
      <c r="FV6" s="256"/>
      <c r="FW6" s="256"/>
      <c r="FX6" s="256"/>
      <c r="FY6" s="256"/>
      <c r="FZ6" s="256"/>
      <c r="GA6" s="256"/>
      <c r="GB6" s="257"/>
      <c r="GC6" s="257"/>
      <c r="GD6" s="257"/>
      <c r="GE6" s="257"/>
      <c r="GF6" s="257"/>
      <c r="GG6" s="257"/>
      <c r="GH6" s="257"/>
      <c r="GI6" s="257"/>
      <c r="GJ6" s="257"/>
      <c r="GK6" s="257"/>
      <c r="GL6" s="253"/>
      <c r="GM6" s="253"/>
      <c r="GN6" s="253"/>
      <c r="GO6" s="253"/>
      <c r="GP6" s="253"/>
      <c r="GQ6" s="253"/>
      <c r="GR6" s="253"/>
      <c r="GS6" s="253"/>
      <c r="GT6" s="253"/>
      <c r="GU6" s="253"/>
      <c r="GV6" s="258"/>
      <c r="GW6" s="258"/>
      <c r="GX6" s="258"/>
      <c r="GY6" s="258"/>
      <c r="GZ6" s="258"/>
      <c r="HA6" s="258"/>
      <c r="HB6" s="258"/>
      <c r="HC6" s="258"/>
      <c r="HD6" s="258"/>
      <c r="HE6" s="258"/>
      <c r="HF6" s="259"/>
      <c r="HG6" s="259"/>
      <c r="HH6" s="259"/>
      <c r="HI6" s="259"/>
      <c r="HJ6" s="259"/>
      <c r="HK6" s="259"/>
      <c r="HL6" s="259"/>
      <c r="HM6" s="259"/>
      <c r="HN6" s="259"/>
      <c r="HO6" s="259"/>
      <c r="HP6" s="243"/>
      <c r="HQ6" s="243"/>
      <c r="HR6" s="243"/>
      <c r="HS6" s="243"/>
      <c r="HT6" s="243"/>
      <c r="HU6" s="243"/>
      <c r="HV6" s="243"/>
      <c r="HW6" s="243"/>
      <c r="HX6" s="243"/>
      <c r="HY6" s="243"/>
      <c r="HZ6" s="254"/>
      <c r="IA6" s="254"/>
      <c r="IB6" s="254"/>
      <c r="IC6" s="254"/>
      <c r="ID6" s="254"/>
      <c r="IE6" s="254"/>
      <c r="IF6" s="254"/>
      <c r="IG6" s="254"/>
      <c r="IH6" s="254"/>
      <c r="II6" s="254"/>
      <c r="IJ6" s="259"/>
      <c r="IK6" s="259"/>
      <c r="IL6" s="259"/>
      <c r="IM6" s="259"/>
      <c r="IN6" s="259"/>
      <c r="IO6" s="259"/>
      <c r="IP6" s="259"/>
      <c r="IQ6" s="259"/>
      <c r="IR6" s="259"/>
      <c r="IS6" s="259"/>
      <c r="IT6" s="251"/>
      <c r="IU6" s="251"/>
      <c r="IV6" s="251"/>
      <c r="IW6" s="251"/>
      <c r="IX6" s="251"/>
      <c r="IY6" s="251"/>
      <c r="IZ6" s="251"/>
      <c r="JA6" s="251"/>
      <c r="JB6" s="251"/>
      <c r="JC6" s="251"/>
      <c r="JD6" s="255"/>
      <c r="JE6" s="255"/>
      <c r="JF6" s="255"/>
      <c r="JG6" s="255"/>
      <c r="JH6" s="255"/>
      <c r="JI6" s="255"/>
      <c r="JJ6" s="255"/>
      <c r="JK6" s="255"/>
      <c r="JL6" s="255"/>
      <c r="JM6" s="255"/>
      <c r="JN6" s="250"/>
      <c r="JO6" s="250"/>
      <c r="JP6" s="250"/>
      <c r="JQ6" s="250"/>
      <c r="JR6" s="250"/>
      <c r="JS6" s="250"/>
      <c r="JT6" s="250"/>
      <c r="JU6" s="250"/>
      <c r="JV6" s="250"/>
      <c r="JW6" s="250"/>
      <c r="JX6" s="248"/>
      <c r="JY6" s="248"/>
      <c r="JZ6" s="248"/>
      <c r="KA6" s="248"/>
      <c r="KB6" s="248"/>
      <c r="KC6" s="248"/>
      <c r="KD6" s="248"/>
      <c r="KE6" s="248"/>
      <c r="KF6" s="248"/>
      <c r="KG6" s="248"/>
      <c r="KH6" s="249"/>
      <c r="KI6" s="249"/>
      <c r="KJ6" s="249"/>
      <c r="KK6" s="249"/>
      <c r="KL6" s="249"/>
      <c r="KM6" s="249"/>
      <c r="KN6" s="249"/>
      <c r="KO6" s="249"/>
      <c r="KP6" s="249"/>
      <c r="KQ6" s="249"/>
      <c r="KR6" s="260"/>
      <c r="KS6" s="260"/>
      <c r="KT6" s="260"/>
      <c r="KU6" s="260"/>
      <c r="KV6" s="260"/>
      <c r="KW6" s="260"/>
      <c r="KX6" s="260"/>
      <c r="KY6" s="260"/>
      <c r="KZ6" s="260"/>
      <c r="LA6" s="260"/>
      <c r="LB6" s="259"/>
      <c r="LC6" s="259"/>
      <c r="LD6" s="259"/>
      <c r="LE6" s="259"/>
      <c r="LF6" s="259"/>
      <c r="LG6" s="259"/>
      <c r="LH6" s="259"/>
      <c r="LI6" s="259"/>
      <c r="LJ6" s="259"/>
      <c r="LK6" s="259"/>
      <c r="LL6" s="257"/>
      <c r="LM6" s="257"/>
      <c r="LN6" s="257"/>
      <c r="LO6" s="257"/>
      <c r="LP6" s="257"/>
      <c r="LQ6" s="257"/>
      <c r="LR6" s="257"/>
      <c r="LS6" s="257"/>
      <c r="LT6" s="257"/>
      <c r="LU6" s="257"/>
      <c r="LV6" s="242"/>
      <c r="LW6" s="242"/>
      <c r="LX6" s="242"/>
      <c r="LY6" s="242"/>
      <c r="LZ6" s="242"/>
      <c r="MA6" s="242"/>
      <c r="MB6" s="242"/>
      <c r="MC6" s="242"/>
      <c r="MD6" s="242"/>
      <c r="ME6" s="242"/>
      <c r="MF6" s="256"/>
      <c r="MG6" s="256"/>
      <c r="MH6" s="256"/>
      <c r="MI6" s="256"/>
      <c r="MJ6" s="256"/>
      <c r="MK6" s="256"/>
      <c r="ML6" s="256"/>
      <c r="MM6" s="256"/>
      <c r="MN6" s="256"/>
      <c r="MO6" s="256"/>
      <c r="MP6" s="261"/>
      <c r="MQ6" s="261"/>
      <c r="MR6" s="261"/>
      <c r="MS6" s="261"/>
      <c r="MT6" s="261"/>
      <c r="MU6" s="261"/>
      <c r="MV6" s="261"/>
      <c r="MW6" s="261"/>
      <c r="MX6" s="261"/>
      <c r="MY6" s="261"/>
      <c r="MZ6" s="948"/>
      <c r="NA6" s="948"/>
      <c r="NB6" s="948"/>
      <c r="NC6" s="948"/>
      <c r="ND6" s="948"/>
      <c r="NE6" s="948"/>
      <c r="NF6" s="948"/>
      <c r="NG6" s="948"/>
      <c r="NH6" s="948"/>
      <c r="NI6" s="948"/>
    </row>
    <row r="7" spans="1:373" ht="39" thickBot="1" x14ac:dyDescent="0.3">
      <c r="A7" s="555">
        <v>1</v>
      </c>
      <c r="B7" s="35" t="s">
        <v>10</v>
      </c>
      <c r="C7" s="35" t="s">
        <v>11</v>
      </c>
      <c r="D7" s="262">
        <v>201</v>
      </c>
      <c r="E7" s="262">
        <v>154.65</v>
      </c>
      <c r="F7" s="262">
        <v>4.6500000000000004</v>
      </c>
      <c r="G7" s="262">
        <v>154.65</v>
      </c>
      <c r="H7" s="263">
        <v>30923</v>
      </c>
      <c r="I7" s="263">
        <v>1041</v>
      </c>
      <c r="J7" s="263">
        <v>23947</v>
      </c>
      <c r="K7" s="263">
        <v>0</v>
      </c>
      <c r="L7" s="263">
        <v>23947</v>
      </c>
      <c r="M7" s="263">
        <v>23947</v>
      </c>
      <c r="N7" s="264">
        <v>10</v>
      </c>
      <c r="O7" s="264">
        <v>5.71</v>
      </c>
      <c r="P7" s="264">
        <v>0.71</v>
      </c>
      <c r="Q7" s="264">
        <v>5.71</v>
      </c>
      <c r="R7" s="265">
        <v>1538</v>
      </c>
      <c r="S7" s="265">
        <v>171</v>
      </c>
      <c r="T7" s="265">
        <v>1037</v>
      </c>
      <c r="U7" s="265">
        <v>0</v>
      </c>
      <c r="V7" s="265">
        <v>1037</v>
      </c>
      <c r="W7" s="265">
        <v>1037</v>
      </c>
      <c r="X7" s="266">
        <v>5.5</v>
      </c>
      <c r="Y7" s="266">
        <v>5</v>
      </c>
      <c r="Z7" s="266">
        <v>0</v>
      </c>
      <c r="AA7" s="266">
        <v>5</v>
      </c>
      <c r="AB7" s="267">
        <v>846</v>
      </c>
      <c r="AC7" s="267">
        <v>221</v>
      </c>
      <c r="AD7" s="267">
        <v>883</v>
      </c>
      <c r="AE7" s="267">
        <v>0</v>
      </c>
      <c r="AF7" s="267">
        <v>883</v>
      </c>
      <c r="AG7" s="267">
        <v>883</v>
      </c>
      <c r="AH7" s="268">
        <v>1.4</v>
      </c>
      <c r="AI7" s="268">
        <v>2.63</v>
      </c>
      <c r="AJ7" s="268">
        <v>0</v>
      </c>
      <c r="AK7" s="268">
        <v>2.63</v>
      </c>
      <c r="AL7" s="269">
        <v>215</v>
      </c>
      <c r="AM7" s="269">
        <v>34</v>
      </c>
      <c r="AN7" s="269">
        <v>480</v>
      </c>
      <c r="AO7" s="269">
        <v>0</v>
      </c>
      <c r="AP7" s="269">
        <v>480</v>
      </c>
      <c r="AQ7" s="269">
        <v>480</v>
      </c>
      <c r="AR7" s="270">
        <v>4</v>
      </c>
      <c r="AS7" s="270">
        <v>4.97</v>
      </c>
      <c r="AT7" s="270">
        <v>1</v>
      </c>
      <c r="AU7" s="270">
        <v>4.96</v>
      </c>
      <c r="AV7" s="271">
        <v>615</v>
      </c>
      <c r="AW7" s="271">
        <v>259</v>
      </c>
      <c r="AX7" s="271">
        <v>900</v>
      </c>
      <c r="AY7" s="271">
        <v>0</v>
      </c>
      <c r="AZ7" s="271">
        <v>900</v>
      </c>
      <c r="BA7" s="271">
        <v>900</v>
      </c>
      <c r="BB7" s="272">
        <v>2.5</v>
      </c>
      <c r="BC7" s="272">
        <v>4.5</v>
      </c>
      <c r="BD7" s="272">
        <v>0.02</v>
      </c>
      <c r="BE7" s="272">
        <v>4.5</v>
      </c>
      <c r="BF7" s="273">
        <v>385</v>
      </c>
      <c r="BG7" s="273">
        <v>2</v>
      </c>
      <c r="BH7" s="273">
        <v>812</v>
      </c>
      <c r="BI7" s="273">
        <v>0</v>
      </c>
      <c r="BJ7" s="273">
        <v>812</v>
      </c>
      <c r="BK7" s="273">
        <v>740</v>
      </c>
      <c r="BL7" s="880">
        <v>4</v>
      </c>
      <c r="BM7" s="880">
        <v>5.52</v>
      </c>
      <c r="BN7" s="880">
        <v>0.5</v>
      </c>
      <c r="BO7" s="880">
        <v>5.52</v>
      </c>
      <c r="BP7" s="881">
        <v>615</v>
      </c>
      <c r="BQ7" s="881">
        <v>83</v>
      </c>
      <c r="BR7" s="881">
        <v>949</v>
      </c>
      <c r="BS7" s="881">
        <v>0</v>
      </c>
      <c r="BT7" s="881">
        <v>949</v>
      </c>
      <c r="BU7" s="881">
        <v>949</v>
      </c>
      <c r="BV7" s="276">
        <v>5.5</v>
      </c>
      <c r="BW7" s="276">
        <v>6.53</v>
      </c>
      <c r="BX7" s="276">
        <v>7.0000000000000007E-2</v>
      </c>
      <c r="BY7" s="276">
        <v>6.33</v>
      </c>
      <c r="BZ7" s="277">
        <v>846</v>
      </c>
      <c r="CA7" s="277">
        <v>13</v>
      </c>
      <c r="CB7" s="277">
        <v>1171</v>
      </c>
      <c r="CC7" s="277">
        <v>0</v>
      </c>
      <c r="CD7" s="277">
        <v>1171</v>
      </c>
      <c r="CE7" s="277">
        <v>1171</v>
      </c>
      <c r="CF7" s="278">
        <v>15</v>
      </c>
      <c r="CG7" s="278">
        <v>16</v>
      </c>
      <c r="CH7" s="278">
        <v>0</v>
      </c>
      <c r="CI7" s="278">
        <v>16</v>
      </c>
      <c r="CJ7" s="279">
        <v>2308</v>
      </c>
      <c r="CK7" s="279">
        <v>0</v>
      </c>
      <c r="CL7" s="279">
        <v>2893</v>
      </c>
      <c r="CM7" s="279">
        <v>0</v>
      </c>
      <c r="CN7" s="279">
        <v>2893</v>
      </c>
      <c r="CO7" s="279">
        <v>2748</v>
      </c>
      <c r="CP7" s="280">
        <v>15</v>
      </c>
      <c r="CQ7" s="280">
        <v>14.99</v>
      </c>
      <c r="CR7" s="280">
        <v>0.76</v>
      </c>
      <c r="CS7" s="280">
        <v>14.99</v>
      </c>
      <c r="CT7" s="281">
        <v>2308</v>
      </c>
      <c r="CU7" s="281">
        <v>120</v>
      </c>
      <c r="CV7" s="281">
        <v>2097</v>
      </c>
      <c r="CW7" s="281">
        <v>0</v>
      </c>
      <c r="CX7" s="281">
        <v>2097</v>
      </c>
      <c r="CY7" s="281">
        <v>2097</v>
      </c>
      <c r="CZ7" s="282">
        <v>3</v>
      </c>
      <c r="DA7" s="282">
        <v>2.0299999999999998</v>
      </c>
      <c r="DB7" s="282">
        <v>0</v>
      </c>
      <c r="DC7" s="282">
        <v>2.0299999999999998</v>
      </c>
      <c r="DD7" s="283">
        <v>462</v>
      </c>
      <c r="DE7" s="283">
        <v>0</v>
      </c>
      <c r="DF7" s="283">
        <v>0</v>
      </c>
      <c r="DG7" s="283">
        <v>0</v>
      </c>
      <c r="DH7" s="283">
        <v>0</v>
      </c>
      <c r="DI7" s="283">
        <v>0</v>
      </c>
      <c r="DJ7" s="276">
        <v>1</v>
      </c>
      <c r="DK7" s="276">
        <v>1.6</v>
      </c>
      <c r="DL7" s="276">
        <v>0</v>
      </c>
      <c r="DM7" s="276">
        <v>1.6</v>
      </c>
      <c r="DN7" s="277">
        <v>154</v>
      </c>
      <c r="DO7" s="277">
        <v>7</v>
      </c>
      <c r="DP7" s="277">
        <v>281</v>
      </c>
      <c r="DQ7" s="277">
        <v>0</v>
      </c>
      <c r="DR7" s="277">
        <v>0</v>
      </c>
      <c r="DS7" s="277">
        <v>281</v>
      </c>
      <c r="DT7" s="284">
        <v>3.2</v>
      </c>
      <c r="DU7" s="284">
        <v>3.23</v>
      </c>
      <c r="DV7" s="284">
        <v>0.23</v>
      </c>
      <c r="DW7" s="284">
        <v>3.23</v>
      </c>
      <c r="DX7" s="285">
        <v>492</v>
      </c>
      <c r="DY7" s="285">
        <v>33</v>
      </c>
      <c r="DZ7" s="285">
        <v>586</v>
      </c>
      <c r="EA7" s="285">
        <v>0</v>
      </c>
      <c r="EB7" s="285">
        <v>586</v>
      </c>
      <c r="EC7" s="285">
        <v>586</v>
      </c>
      <c r="ED7" s="286">
        <v>4</v>
      </c>
      <c r="EE7" s="286">
        <v>3.96</v>
      </c>
      <c r="EF7" s="286">
        <v>1.53</v>
      </c>
      <c r="EG7" s="286">
        <v>3.96</v>
      </c>
      <c r="EH7" s="287">
        <v>615</v>
      </c>
      <c r="EI7" s="287">
        <v>231</v>
      </c>
      <c r="EJ7" s="287">
        <v>622</v>
      </c>
      <c r="EK7" s="287">
        <v>0</v>
      </c>
      <c r="EL7" s="287">
        <v>622</v>
      </c>
      <c r="EM7" s="287">
        <v>622</v>
      </c>
      <c r="EN7" s="274">
        <v>1.5</v>
      </c>
      <c r="EO7" s="274">
        <v>1.32</v>
      </c>
      <c r="EP7" s="274">
        <v>0.22</v>
      </c>
      <c r="EQ7" s="274">
        <v>1.32</v>
      </c>
      <c r="ER7" s="275">
        <v>231</v>
      </c>
      <c r="ES7" s="275">
        <v>0</v>
      </c>
      <c r="ET7" s="275">
        <v>300</v>
      </c>
      <c r="EU7" s="275">
        <v>0</v>
      </c>
      <c r="EV7" s="275">
        <v>300</v>
      </c>
      <c r="EW7" s="275">
        <v>300</v>
      </c>
      <c r="EX7" s="286">
        <v>11</v>
      </c>
      <c r="EY7" s="286">
        <v>10.37</v>
      </c>
      <c r="EZ7" s="286">
        <v>0.38</v>
      </c>
      <c r="FA7" s="286">
        <v>10.37</v>
      </c>
      <c r="FB7" s="287">
        <v>1692</v>
      </c>
      <c r="FC7" s="287">
        <v>71</v>
      </c>
      <c r="FD7" s="287">
        <v>1876</v>
      </c>
      <c r="FE7" s="287">
        <v>6</v>
      </c>
      <c r="FF7" s="287">
        <v>1716</v>
      </c>
      <c r="FG7" s="287">
        <v>1225</v>
      </c>
      <c r="FH7" s="288">
        <v>30</v>
      </c>
      <c r="FI7" s="288">
        <v>30</v>
      </c>
      <c r="FJ7" s="288">
        <v>0</v>
      </c>
      <c r="FK7" s="288">
        <v>30</v>
      </c>
      <c r="FL7" s="289">
        <v>4615</v>
      </c>
      <c r="FM7" s="289">
        <v>0</v>
      </c>
      <c r="FN7" s="289">
        <v>5378</v>
      </c>
      <c r="FO7" s="289">
        <v>0</v>
      </c>
      <c r="FP7" s="289">
        <v>5378</v>
      </c>
      <c r="FQ7" s="289">
        <v>5378</v>
      </c>
      <c r="FR7" s="290">
        <v>0.92</v>
      </c>
      <c r="FS7" s="290">
        <v>0.93</v>
      </c>
      <c r="FT7" s="290">
        <v>0.01</v>
      </c>
      <c r="FU7" s="290">
        <v>0.93</v>
      </c>
      <c r="FV7" s="291">
        <v>142</v>
      </c>
      <c r="FW7" s="291">
        <v>2</v>
      </c>
      <c r="FX7" s="291">
        <v>165</v>
      </c>
      <c r="FY7" s="291">
        <v>0</v>
      </c>
      <c r="FZ7" s="291">
        <v>135</v>
      </c>
      <c r="GA7" s="291">
        <v>165</v>
      </c>
      <c r="GB7" s="292">
        <v>25</v>
      </c>
      <c r="GC7" s="292">
        <v>39.380000000000003</v>
      </c>
      <c r="GD7" s="292">
        <v>9.51</v>
      </c>
      <c r="GE7" s="292">
        <v>39.380000000000003</v>
      </c>
      <c r="GF7" s="293">
        <v>346</v>
      </c>
      <c r="GG7" s="293">
        <v>3891</v>
      </c>
      <c r="GH7" s="293">
        <v>9693</v>
      </c>
      <c r="GI7" s="293"/>
      <c r="GJ7" s="293">
        <v>9693</v>
      </c>
      <c r="GK7" s="293">
        <v>8723</v>
      </c>
      <c r="GL7" s="284">
        <v>8</v>
      </c>
      <c r="GM7" s="284">
        <v>6.1</v>
      </c>
      <c r="GN7" s="284">
        <v>3.1</v>
      </c>
      <c r="GO7" s="284">
        <v>6.1</v>
      </c>
      <c r="GP7" s="285">
        <v>1231</v>
      </c>
      <c r="GQ7" s="285">
        <v>517</v>
      </c>
      <c r="GR7" s="285">
        <v>1053</v>
      </c>
      <c r="GS7" s="285">
        <v>0</v>
      </c>
      <c r="GT7" s="285">
        <v>1027</v>
      </c>
      <c r="GU7" s="285">
        <v>1013</v>
      </c>
      <c r="GV7" s="294">
        <v>1</v>
      </c>
      <c r="GW7" s="294">
        <v>0.21</v>
      </c>
      <c r="GX7" s="294">
        <v>0</v>
      </c>
      <c r="GY7" s="294">
        <v>0.21</v>
      </c>
      <c r="GZ7" s="295">
        <v>154</v>
      </c>
      <c r="HA7" s="295">
        <v>0</v>
      </c>
      <c r="HB7" s="295">
        <v>26</v>
      </c>
      <c r="HC7" s="295">
        <v>0</v>
      </c>
      <c r="HD7" s="295">
        <v>26</v>
      </c>
      <c r="HE7" s="295">
        <v>26</v>
      </c>
      <c r="HF7" s="296">
        <v>4.1900000000000004</v>
      </c>
      <c r="HG7" s="296">
        <v>3.79</v>
      </c>
      <c r="HH7" s="296">
        <v>0.5</v>
      </c>
      <c r="HI7" s="296">
        <v>3.79</v>
      </c>
      <c r="HJ7" s="297">
        <v>645</v>
      </c>
      <c r="HK7" s="297">
        <v>90</v>
      </c>
      <c r="HL7" s="297">
        <v>683</v>
      </c>
      <c r="HM7" s="297"/>
      <c r="HN7" s="297">
        <v>683</v>
      </c>
      <c r="HO7" s="297">
        <v>683</v>
      </c>
      <c r="HP7" s="955">
        <v>5</v>
      </c>
      <c r="HQ7" s="955">
        <v>6.57</v>
      </c>
      <c r="HR7" s="955">
        <v>1.07</v>
      </c>
      <c r="HS7" s="955">
        <v>6.57</v>
      </c>
      <c r="HT7" s="532">
        <v>769</v>
      </c>
      <c r="HU7" s="532">
        <v>194</v>
      </c>
      <c r="HV7" s="532">
        <v>1195</v>
      </c>
      <c r="HW7" s="532">
        <v>0</v>
      </c>
      <c r="HX7" s="532">
        <v>1195</v>
      </c>
      <c r="HY7" s="532">
        <v>1195</v>
      </c>
      <c r="HZ7" s="286"/>
      <c r="IA7" s="286"/>
      <c r="IB7" s="286"/>
      <c r="IC7" s="286"/>
      <c r="ID7" s="287"/>
      <c r="IE7" s="287"/>
      <c r="IF7" s="287"/>
      <c r="IG7" s="287"/>
      <c r="IH7" s="287"/>
      <c r="II7" s="287"/>
      <c r="IJ7" s="296">
        <v>1.18</v>
      </c>
      <c r="IK7" s="296">
        <v>1.5</v>
      </c>
      <c r="IL7" s="296">
        <v>0.3</v>
      </c>
      <c r="IM7" s="296">
        <v>1.5</v>
      </c>
      <c r="IN7" s="297">
        <v>182</v>
      </c>
      <c r="IO7" s="297">
        <v>30</v>
      </c>
      <c r="IP7" s="297">
        <v>254</v>
      </c>
      <c r="IQ7" s="297">
        <v>0</v>
      </c>
      <c r="IR7" s="297">
        <v>245</v>
      </c>
      <c r="IS7" s="297">
        <v>240</v>
      </c>
      <c r="IT7" s="280">
        <v>1.5</v>
      </c>
      <c r="IU7" s="280">
        <v>1.08</v>
      </c>
      <c r="IV7" s="280">
        <v>0</v>
      </c>
      <c r="IW7" s="280">
        <v>1.08</v>
      </c>
      <c r="IX7" s="281">
        <v>231</v>
      </c>
      <c r="IY7" s="281">
        <v>0</v>
      </c>
      <c r="IZ7" s="281">
        <v>201</v>
      </c>
      <c r="JA7" s="281">
        <v>0</v>
      </c>
      <c r="JB7" s="281">
        <v>201</v>
      </c>
      <c r="JC7" s="281">
        <v>201</v>
      </c>
      <c r="JD7" s="288">
        <v>0.39</v>
      </c>
      <c r="JE7" s="288">
        <v>0.4</v>
      </c>
      <c r="JF7" s="288">
        <v>0</v>
      </c>
      <c r="JG7" s="288">
        <v>0.28999999999999998</v>
      </c>
      <c r="JH7" s="289">
        <v>71</v>
      </c>
      <c r="JI7" s="289">
        <v>0</v>
      </c>
      <c r="JJ7" s="289">
        <v>51</v>
      </c>
      <c r="JK7" s="289">
        <v>0</v>
      </c>
      <c r="JL7" s="289">
        <v>51</v>
      </c>
      <c r="JM7" s="289">
        <v>51</v>
      </c>
      <c r="JN7" s="362">
        <v>1.8</v>
      </c>
      <c r="JO7" s="362">
        <v>1.48</v>
      </c>
      <c r="JP7" s="362">
        <v>0</v>
      </c>
      <c r="JQ7" s="362">
        <v>1.48</v>
      </c>
      <c r="JR7" s="362">
        <v>277</v>
      </c>
      <c r="JS7" s="362">
        <v>0</v>
      </c>
      <c r="JT7" s="362">
        <v>248</v>
      </c>
      <c r="JU7" s="362">
        <v>0</v>
      </c>
      <c r="JV7" s="362">
        <v>248</v>
      </c>
      <c r="JW7" s="362">
        <v>248</v>
      </c>
      <c r="JX7" s="274">
        <v>2.5</v>
      </c>
      <c r="JY7" s="274">
        <v>4.8899999999999997</v>
      </c>
      <c r="JZ7" s="274">
        <v>0</v>
      </c>
      <c r="KA7" s="274">
        <v>4.8899999999999997</v>
      </c>
      <c r="KB7" s="275">
        <v>385</v>
      </c>
      <c r="KC7" s="275">
        <v>0</v>
      </c>
      <c r="KD7" s="275">
        <v>1030</v>
      </c>
      <c r="KE7" s="275">
        <v>0</v>
      </c>
      <c r="KF7" s="275">
        <v>1030</v>
      </c>
      <c r="KG7" s="275">
        <v>1030</v>
      </c>
      <c r="KH7" s="276">
        <v>2</v>
      </c>
      <c r="KI7" s="276">
        <v>5.5</v>
      </c>
      <c r="KJ7" s="276">
        <v>3.26</v>
      </c>
      <c r="KK7" s="276">
        <v>3.26</v>
      </c>
      <c r="KL7" s="277">
        <v>308</v>
      </c>
      <c r="KM7" s="277">
        <v>494</v>
      </c>
      <c r="KN7" s="277">
        <v>494</v>
      </c>
      <c r="KO7" s="277">
        <v>0</v>
      </c>
      <c r="KP7" s="277">
        <v>494</v>
      </c>
      <c r="KQ7" s="277">
        <v>494</v>
      </c>
      <c r="KR7" s="298">
        <v>2</v>
      </c>
      <c r="KS7" s="298">
        <v>2.33</v>
      </c>
      <c r="KT7" s="298">
        <v>0</v>
      </c>
      <c r="KU7" s="298">
        <v>2.3199999999999998</v>
      </c>
      <c r="KV7" s="299">
        <v>308</v>
      </c>
      <c r="KW7" s="299">
        <v>0</v>
      </c>
      <c r="KX7" s="299">
        <v>384</v>
      </c>
      <c r="KY7" s="299">
        <v>0</v>
      </c>
      <c r="KZ7" s="299">
        <v>384</v>
      </c>
      <c r="LA7" s="299">
        <v>384</v>
      </c>
      <c r="LB7" s="296">
        <v>1</v>
      </c>
      <c r="LC7" s="296">
        <v>0.13</v>
      </c>
      <c r="LD7" s="296">
        <v>0</v>
      </c>
      <c r="LE7" s="296">
        <v>0.13</v>
      </c>
      <c r="LF7" s="297">
        <v>154</v>
      </c>
      <c r="LG7" s="297">
        <v>0</v>
      </c>
      <c r="LH7" s="297">
        <v>25</v>
      </c>
      <c r="LI7" s="297"/>
      <c r="LJ7" s="297">
        <v>25</v>
      </c>
      <c r="LK7" s="297">
        <v>19</v>
      </c>
      <c r="LL7" s="292">
        <v>0.33</v>
      </c>
      <c r="LM7" s="292">
        <v>0.7</v>
      </c>
      <c r="LN7" s="292">
        <v>0.2</v>
      </c>
      <c r="LO7" s="292">
        <v>0.69</v>
      </c>
      <c r="LP7" s="293">
        <v>51</v>
      </c>
      <c r="LQ7" s="293">
        <v>35</v>
      </c>
      <c r="LR7" s="293">
        <v>106</v>
      </c>
      <c r="LS7" s="293">
        <v>0</v>
      </c>
      <c r="LT7" s="293">
        <v>106</v>
      </c>
      <c r="LU7" s="293">
        <v>106</v>
      </c>
      <c r="LV7" s="45">
        <f>D7+N7+X7+AH7+AR7+BB7+BL7+BV7+CF7+CP7+CZ7+DJ7+DT7+ED7+EN7+EX7+FH7+FR7+GB7+GL7+GV7+HF7+HP7+HZ7+IJ7+IT7+JD7+JN7+JX7+KH7+KR7+LB7+LL7</f>
        <v>374.40999999999997</v>
      </c>
      <c r="LW7" s="45">
        <f t="shared" ref="LW7:ME8" si="0">E7+O7+Y7+AI7+AS7+BC7+BM7+BW7+CG7+CQ7+DA7+DK7+DU7+EE7+EO7+EY7+FI7+FS7+GC7+GM7+GW7+HG7+HQ7+IA7+IK7+IU7+JE7+JO7+JY7+KI7+KS7+LC7+LM7</f>
        <v>347.99999999999994</v>
      </c>
      <c r="LX7" s="45">
        <f t="shared" si="0"/>
        <v>28.020000000000007</v>
      </c>
      <c r="LY7" s="45">
        <f t="shared" si="0"/>
        <v>345.42000000000007</v>
      </c>
      <c r="LZ7" s="234">
        <f t="shared" si="0"/>
        <v>54114</v>
      </c>
      <c r="MA7" s="234">
        <f t="shared" si="0"/>
        <v>7539</v>
      </c>
      <c r="MB7" s="234">
        <f t="shared" si="0"/>
        <v>59820</v>
      </c>
      <c r="MC7" s="234">
        <f t="shared" si="0"/>
        <v>6</v>
      </c>
      <c r="MD7" s="234">
        <f t="shared" si="0"/>
        <v>59314</v>
      </c>
      <c r="ME7" s="234">
        <f t="shared" si="0"/>
        <v>57922</v>
      </c>
      <c r="MF7" s="914">
        <v>427.17</v>
      </c>
      <c r="MG7" s="914">
        <v>468.84000000000003</v>
      </c>
      <c r="MH7" s="914">
        <v>34.322499999999998</v>
      </c>
      <c r="MI7" s="914">
        <v>433.22750000000013</v>
      </c>
      <c r="MJ7" s="915">
        <v>64548</v>
      </c>
      <c r="MK7" s="915">
        <v>5940</v>
      </c>
      <c r="ML7" s="915">
        <v>80219</v>
      </c>
      <c r="MM7" s="915">
        <v>0</v>
      </c>
      <c r="MN7" s="915">
        <v>74490</v>
      </c>
      <c r="MO7" s="915">
        <v>69796</v>
      </c>
      <c r="MP7" s="414"/>
      <c r="MQ7" s="414"/>
      <c r="MR7" s="414"/>
      <c r="MS7" s="414"/>
      <c r="MT7" s="415"/>
      <c r="MU7" s="415"/>
      <c r="MV7" s="415"/>
      <c r="MW7" s="415"/>
      <c r="MX7" s="415"/>
      <c r="MY7" s="415"/>
      <c r="MZ7" s="949">
        <f>LV7+MF7+MP7</f>
        <v>801.57999999999993</v>
      </c>
      <c r="NA7" s="949">
        <f t="shared" ref="NA7:NI7" si="1">LW7+MG7+MQ7</f>
        <v>816.83999999999992</v>
      </c>
      <c r="NB7" s="949">
        <f t="shared" si="1"/>
        <v>62.342500000000001</v>
      </c>
      <c r="NC7" s="949">
        <f t="shared" si="1"/>
        <v>778.64750000000026</v>
      </c>
      <c r="ND7" s="950">
        <f t="shared" si="1"/>
        <v>118662</v>
      </c>
      <c r="NE7" s="950">
        <f t="shared" si="1"/>
        <v>13479</v>
      </c>
      <c r="NF7" s="950">
        <f t="shared" si="1"/>
        <v>140039</v>
      </c>
      <c r="NG7" s="950">
        <f t="shared" si="1"/>
        <v>6</v>
      </c>
      <c r="NH7" s="950">
        <f t="shared" si="1"/>
        <v>133804</v>
      </c>
      <c r="NI7" s="950">
        <f t="shared" si="1"/>
        <v>127718</v>
      </c>
    </row>
    <row r="8" spans="1:373" ht="39" customHeight="1" thickBot="1" x14ac:dyDescent="0.3">
      <c r="A8" s="555">
        <v>2</v>
      </c>
      <c r="B8" s="35" t="s">
        <v>12</v>
      </c>
      <c r="C8" s="35" t="s">
        <v>13</v>
      </c>
      <c r="D8" s="262">
        <v>3</v>
      </c>
      <c r="E8" s="262">
        <v>2.72</v>
      </c>
      <c r="F8" s="262">
        <v>1.6</v>
      </c>
      <c r="G8" s="262">
        <v>2.72</v>
      </c>
      <c r="H8" s="263">
        <v>12</v>
      </c>
      <c r="I8" s="263"/>
      <c r="J8" s="263"/>
      <c r="K8" s="263"/>
      <c r="L8" s="263"/>
      <c r="M8" s="263"/>
      <c r="N8" s="264">
        <v>3.5</v>
      </c>
      <c r="O8" s="264">
        <v>8.27</v>
      </c>
      <c r="P8" s="264">
        <v>0</v>
      </c>
      <c r="Q8" s="264">
        <v>8.27</v>
      </c>
      <c r="R8" s="265">
        <v>13</v>
      </c>
      <c r="S8" s="265">
        <v>0</v>
      </c>
      <c r="T8" s="265">
        <v>28</v>
      </c>
      <c r="U8" s="265">
        <v>0</v>
      </c>
      <c r="V8" s="265">
        <v>28</v>
      </c>
      <c r="W8" s="265">
        <v>28</v>
      </c>
      <c r="X8" s="266">
        <v>1.2</v>
      </c>
      <c r="Y8" s="266">
        <v>1.44</v>
      </c>
      <c r="Z8" s="266">
        <v>0.26</v>
      </c>
      <c r="AA8" s="266">
        <v>1.44</v>
      </c>
      <c r="AB8" s="267">
        <v>5</v>
      </c>
      <c r="AC8" s="267">
        <v>0</v>
      </c>
      <c r="AD8" s="267">
        <v>8</v>
      </c>
      <c r="AE8" s="267">
        <v>0</v>
      </c>
      <c r="AF8" s="267">
        <v>8</v>
      </c>
      <c r="AG8" s="267">
        <v>8</v>
      </c>
      <c r="AH8" s="268"/>
      <c r="AI8" s="268"/>
      <c r="AJ8" s="268"/>
      <c r="AK8" s="268"/>
      <c r="AL8" s="269"/>
      <c r="AM8" s="269"/>
      <c r="AN8" s="269"/>
      <c r="AO8" s="269"/>
      <c r="AP8" s="269"/>
      <c r="AQ8" s="269"/>
      <c r="AR8" s="270"/>
      <c r="AS8" s="270"/>
      <c r="AT8" s="270"/>
      <c r="AU8" s="270"/>
      <c r="AV8" s="271"/>
      <c r="AW8" s="271"/>
      <c r="AX8" s="271"/>
      <c r="AY8" s="271"/>
      <c r="AZ8" s="271"/>
      <c r="BA8" s="271"/>
      <c r="BB8" s="272">
        <v>2</v>
      </c>
      <c r="BC8" s="272">
        <v>2.4300000000000002</v>
      </c>
      <c r="BD8" s="272">
        <v>1.45</v>
      </c>
      <c r="BE8" s="272">
        <v>2.4300000000000002</v>
      </c>
      <c r="BF8" s="273">
        <v>0</v>
      </c>
      <c r="BG8" s="273">
        <v>0</v>
      </c>
      <c r="BH8" s="273">
        <v>0</v>
      </c>
      <c r="BI8" s="273">
        <v>0</v>
      </c>
      <c r="BJ8" s="273">
        <v>0</v>
      </c>
      <c r="BK8" s="273">
        <v>0</v>
      </c>
      <c r="BL8" s="880">
        <v>1.2</v>
      </c>
      <c r="BM8" s="880">
        <v>0.66</v>
      </c>
      <c r="BN8" s="880">
        <v>0.13</v>
      </c>
      <c r="BO8" s="880">
        <v>0.66</v>
      </c>
      <c r="BP8" s="881">
        <v>5</v>
      </c>
      <c r="BQ8" s="881">
        <v>6</v>
      </c>
      <c r="BR8" s="881">
        <v>6</v>
      </c>
      <c r="BS8" s="881">
        <v>0</v>
      </c>
      <c r="BT8" s="881">
        <v>6</v>
      </c>
      <c r="BU8" s="881">
        <v>6</v>
      </c>
      <c r="BV8" s="276">
        <v>4</v>
      </c>
      <c r="BW8" s="276">
        <v>4.26</v>
      </c>
      <c r="BX8" s="276">
        <v>2.92</v>
      </c>
      <c r="BY8" s="276">
        <v>3.85</v>
      </c>
      <c r="BZ8" s="277">
        <v>15</v>
      </c>
      <c r="CA8" s="277">
        <v>15</v>
      </c>
      <c r="CB8" s="277">
        <v>15</v>
      </c>
      <c r="CC8" s="277">
        <v>0</v>
      </c>
      <c r="CD8" s="277">
        <v>15</v>
      </c>
      <c r="CE8" s="277">
        <v>15</v>
      </c>
      <c r="CF8" s="278">
        <v>4</v>
      </c>
      <c r="CG8" s="278">
        <v>3.41</v>
      </c>
      <c r="CH8" s="278">
        <v>0.45</v>
      </c>
      <c r="CI8" s="278">
        <v>3.41</v>
      </c>
      <c r="CJ8" s="279">
        <v>15</v>
      </c>
      <c r="CK8" s="279">
        <v>10</v>
      </c>
      <c r="CL8" s="279">
        <v>13</v>
      </c>
      <c r="CM8" s="279">
        <v>0</v>
      </c>
      <c r="CN8" s="279">
        <v>13</v>
      </c>
      <c r="CO8" s="279">
        <v>13</v>
      </c>
      <c r="CP8" s="280">
        <v>1.2</v>
      </c>
      <c r="CQ8" s="280">
        <v>1.19</v>
      </c>
      <c r="CR8" s="280">
        <v>7.0000000000000007E-2</v>
      </c>
      <c r="CS8" s="280">
        <v>1.19</v>
      </c>
      <c r="CT8" s="281">
        <v>5</v>
      </c>
      <c r="CU8" s="281">
        <v>9</v>
      </c>
      <c r="CV8" s="281">
        <v>9</v>
      </c>
      <c r="CW8" s="281">
        <v>0</v>
      </c>
      <c r="CX8" s="281">
        <v>9</v>
      </c>
      <c r="CY8" s="281">
        <v>9</v>
      </c>
      <c r="CZ8" s="282">
        <v>4</v>
      </c>
      <c r="DA8" s="282">
        <v>4.32</v>
      </c>
      <c r="DB8" s="282">
        <v>0.64</v>
      </c>
      <c r="DC8" s="282">
        <v>3.68</v>
      </c>
      <c r="DD8" s="283">
        <v>15</v>
      </c>
      <c r="DE8" s="283">
        <v>14</v>
      </c>
      <c r="DF8" s="283">
        <v>0</v>
      </c>
      <c r="DG8" s="283">
        <v>0</v>
      </c>
      <c r="DH8" s="283">
        <v>14</v>
      </c>
      <c r="DI8" s="283">
        <v>14</v>
      </c>
      <c r="DJ8" s="276">
        <v>2</v>
      </c>
      <c r="DK8" s="276">
        <v>1.18</v>
      </c>
      <c r="DL8" s="276">
        <v>0</v>
      </c>
      <c r="DM8" s="276">
        <v>1.18</v>
      </c>
      <c r="DN8" s="277">
        <v>8</v>
      </c>
      <c r="DO8" s="277">
        <v>0</v>
      </c>
      <c r="DP8" s="277">
        <v>9</v>
      </c>
      <c r="DQ8" s="277">
        <v>0</v>
      </c>
      <c r="DR8" s="277">
        <v>9</v>
      </c>
      <c r="DS8" s="277">
        <v>9</v>
      </c>
      <c r="DT8" s="284">
        <v>2</v>
      </c>
      <c r="DU8" s="284">
        <v>1.45</v>
      </c>
      <c r="DV8" s="284">
        <v>0.76</v>
      </c>
      <c r="DW8" s="284">
        <v>1.45</v>
      </c>
      <c r="DX8" s="285">
        <v>8</v>
      </c>
      <c r="DY8" s="285">
        <v>0</v>
      </c>
      <c r="DZ8" s="285">
        <v>8</v>
      </c>
      <c r="EA8" s="285">
        <v>0</v>
      </c>
      <c r="EB8" s="285">
        <v>8</v>
      </c>
      <c r="EC8" s="285">
        <v>8</v>
      </c>
      <c r="ED8" s="286">
        <v>1.5</v>
      </c>
      <c r="EE8" s="286">
        <v>1.84</v>
      </c>
      <c r="EF8" s="286">
        <v>0.11</v>
      </c>
      <c r="EG8" s="286">
        <v>1.84</v>
      </c>
      <c r="EH8" s="287">
        <v>6</v>
      </c>
      <c r="EI8" s="287">
        <v>0</v>
      </c>
      <c r="EJ8" s="287">
        <v>8</v>
      </c>
      <c r="EK8" s="287">
        <v>0</v>
      </c>
      <c r="EL8" s="287">
        <v>8</v>
      </c>
      <c r="EM8" s="287">
        <v>8</v>
      </c>
      <c r="EN8" s="274">
        <v>2</v>
      </c>
      <c r="EO8" s="274">
        <v>0.1</v>
      </c>
      <c r="EP8" s="274">
        <v>0</v>
      </c>
      <c r="EQ8" s="274">
        <v>0.1</v>
      </c>
      <c r="ER8" s="275">
        <v>8</v>
      </c>
      <c r="ES8" s="275">
        <v>0</v>
      </c>
      <c r="ET8" s="275">
        <v>8</v>
      </c>
      <c r="EU8" s="275">
        <v>0</v>
      </c>
      <c r="EV8" s="275">
        <v>8</v>
      </c>
      <c r="EW8" s="275">
        <v>8</v>
      </c>
      <c r="EX8" s="286">
        <v>2</v>
      </c>
      <c r="EY8" s="286">
        <v>1.93</v>
      </c>
      <c r="EZ8" s="286">
        <v>1.33</v>
      </c>
      <c r="FA8" s="286">
        <v>1.93</v>
      </c>
      <c r="FB8" s="287">
        <v>8</v>
      </c>
      <c r="FC8" s="287">
        <v>0</v>
      </c>
      <c r="FD8" s="287">
        <v>8</v>
      </c>
      <c r="FE8" s="287">
        <v>0</v>
      </c>
      <c r="FF8" s="287">
        <v>8</v>
      </c>
      <c r="FG8" s="287">
        <v>8</v>
      </c>
      <c r="FH8" s="288">
        <v>2</v>
      </c>
      <c r="FI8" s="288">
        <v>1.03</v>
      </c>
      <c r="FJ8" s="288">
        <v>0</v>
      </c>
      <c r="FK8" s="288">
        <v>0.99</v>
      </c>
      <c r="FL8" s="289">
        <v>8</v>
      </c>
      <c r="FM8" s="289">
        <v>0</v>
      </c>
      <c r="FN8" s="289">
        <v>8</v>
      </c>
      <c r="FO8" s="289">
        <v>0</v>
      </c>
      <c r="FP8" s="289">
        <v>8</v>
      </c>
      <c r="FQ8" s="289">
        <v>8</v>
      </c>
      <c r="FR8" s="290"/>
      <c r="FS8" s="290"/>
      <c r="FT8" s="290"/>
      <c r="FU8" s="290"/>
      <c r="FV8" s="291"/>
      <c r="FW8" s="291"/>
      <c r="FX8" s="291"/>
      <c r="FY8" s="291"/>
      <c r="FZ8" s="291"/>
      <c r="GA8" s="291"/>
      <c r="GB8" s="292">
        <v>2</v>
      </c>
      <c r="GC8" s="292">
        <v>1.76</v>
      </c>
      <c r="GD8" s="292">
        <v>0.28999999999999998</v>
      </c>
      <c r="GE8" s="292">
        <v>1.76</v>
      </c>
      <c r="GF8" s="293">
        <v>8</v>
      </c>
      <c r="GG8" s="293">
        <v>0</v>
      </c>
      <c r="GH8" s="293">
        <v>8</v>
      </c>
      <c r="GI8" s="293"/>
      <c r="GJ8" s="293">
        <v>8</v>
      </c>
      <c r="GK8" s="293">
        <v>8</v>
      </c>
      <c r="GL8" s="284"/>
      <c r="GM8" s="284"/>
      <c r="GN8" s="284"/>
      <c r="GO8" s="284"/>
      <c r="GP8" s="285"/>
      <c r="GQ8" s="285"/>
      <c r="GR8" s="285"/>
      <c r="GS8" s="285"/>
      <c r="GT8" s="285"/>
      <c r="GU8" s="285"/>
      <c r="GV8" s="294"/>
      <c r="GW8" s="294"/>
      <c r="GX8" s="294"/>
      <c r="GY8" s="294"/>
      <c r="GZ8" s="295"/>
      <c r="HA8" s="295"/>
      <c r="HB8" s="295"/>
      <c r="HC8" s="295"/>
      <c r="HD8" s="295"/>
      <c r="HE8" s="295"/>
      <c r="HF8" s="296"/>
      <c r="HG8" s="296"/>
      <c r="HH8" s="296"/>
      <c r="HI8" s="296"/>
      <c r="HJ8" s="297"/>
      <c r="HK8" s="297"/>
      <c r="HL8" s="297"/>
      <c r="HM8" s="297"/>
      <c r="HN8" s="297"/>
      <c r="HO8" s="297"/>
      <c r="HP8" s="955"/>
      <c r="HQ8" s="955"/>
      <c r="HR8" s="955"/>
      <c r="HS8" s="955"/>
      <c r="HT8" s="532"/>
      <c r="HU8" s="532"/>
      <c r="HV8" s="532"/>
      <c r="HW8" s="532"/>
      <c r="HX8" s="532"/>
      <c r="HY8" s="532"/>
      <c r="HZ8" s="286"/>
      <c r="IA8" s="286"/>
      <c r="IB8" s="286"/>
      <c r="IC8" s="286"/>
      <c r="ID8" s="287"/>
      <c r="IE8" s="287"/>
      <c r="IF8" s="287"/>
      <c r="IG8" s="287"/>
      <c r="IH8" s="287"/>
      <c r="II8" s="287"/>
      <c r="IJ8" s="296">
        <v>7.4</v>
      </c>
      <c r="IK8" s="296">
        <v>0</v>
      </c>
      <c r="IL8" s="296">
        <v>0</v>
      </c>
      <c r="IM8" s="296">
        <v>0</v>
      </c>
      <c r="IN8" s="297">
        <v>28</v>
      </c>
      <c r="IO8" s="297">
        <v>0</v>
      </c>
      <c r="IP8" s="297">
        <v>0</v>
      </c>
      <c r="IQ8" s="297">
        <v>0</v>
      </c>
      <c r="IR8" s="297">
        <v>0</v>
      </c>
      <c r="IS8" s="297">
        <v>0</v>
      </c>
      <c r="IT8" s="280"/>
      <c r="IU8" s="280"/>
      <c r="IV8" s="280"/>
      <c r="IW8" s="280"/>
      <c r="IX8" s="281"/>
      <c r="IY8" s="281"/>
      <c r="IZ8" s="281"/>
      <c r="JA8" s="281"/>
      <c r="JB8" s="281"/>
      <c r="JC8" s="281"/>
      <c r="JD8" s="288"/>
      <c r="JE8" s="288"/>
      <c r="JF8" s="288"/>
      <c r="JG8" s="288"/>
      <c r="JH8" s="289"/>
      <c r="JI8" s="289"/>
      <c r="JJ8" s="289"/>
      <c r="JK8" s="289"/>
      <c r="JL8" s="289"/>
      <c r="JM8" s="289"/>
      <c r="JN8" s="362"/>
      <c r="JO8" s="362"/>
      <c r="JP8" s="362"/>
      <c r="JQ8" s="362"/>
      <c r="JR8" s="362"/>
      <c r="JS8" s="362"/>
      <c r="JT8" s="362"/>
      <c r="JU8" s="362"/>
      <c r="JV8" s="362"/>
      <c r="JW8" s="362"/>
      <c r="JX8" s="274"/>
      <c r="JY8" s="274"/>
      <c r="JZ8" s="274"/>
      <c r="KA8" s="274"/>
      <c r="KB8" s="275"/>
      <c r="KC8" s="275"/>
      <c r="KD8" s="275"/>
      <c r="KE8" s="275"/>
      <c r="KF8" s="275"/>
      <c r="KG8" s="275"/>
      <c r="KH8" s="276"/>
      <c r="KI8" s="276"/>
      <c r="KJ8" s="276"/>
      <c r="KK8" s="276"/>
      <c r="KL8" s="277"/>
      <c r="KM8" s="277"/>
      <c r="KN8" s="277"/>
      <c r="KO8" s="277"/>
      <c r="KP8" s="277"/>
      <c r="KQ8" s="277"/>
      <c r="KR8" s="298"/>
      <c r="KS8" s="298"/>
      <c r="KT8" s="298"/>
      <c r="KU8" s="298"/>
      <c r="KV8" s="299"/>
      <c r="KW8" s="299"/>
      <c r="KX8" s="299"/>
      <c r="KY8" s="299"/>
      <c r="KZ8" s="299"/>
      <c r="LA8" s="299"/>
      <c r="LB8" s="296"/>
      <c r="LC8" s="296"/>
      <c r="LD8" s="296"/>
      <c r="LE8" s="296"/>
      <c r="LF8" s="296"/>
      <c r="LG8" s="296"/>
      <c r="LH8" s="296"/>
      <c r="LI8" s="296"/>
      <c r="LJ8" s="296"/>
      <c r="LK8" s="296"/>
      <c r="LL8" s="292">
        <v>0</v>
      </c>
      <c r="LM8" s="292">
        <v>0</v>
      </c>
      <c r="LN8" s="292">
        <v>0</v>
      </c>
      <c r="LO8" s="292">
        <v>0</v>
      </c>
      <c r="LP8" s="293">
        <v>0</v>
      </c>
      <c r="LQ8" s="293">
        <v>0</v>
      </c>
      <c r="LR8" s="293">
        <v>0</v>
      </c>
      <c r="LS8" s="293">
        <v>0</v>
      </c>
      <c r="LT8" s="293">
        <v>0</v>
      </c>
      <c r="LU8" s="293">
        <v>0</v>
      </c>
      <c r="LV8" s="45">
        <f t="shared" ref="LV8:LV41" si="2">D8+N8+X8+AH8+AR8+BB8+BL8+BV8+CF8+CP8+CZ8+DJ8+DT8+ED8+EN8+EX8+FH8+FR8+GB8+GL8+GV8+HF8+HP8+HZ8+IJ8+IT8+JD8+JN8+JX8+KH8+KR8+LB8+LL8</f>
        <v>44.999999999999993</v>
      </c>
      <c r="LW8" s="45">
        <f t="shared" si="0"/>
        <v>37.99</v>
      </c>
      <c r="LX8" s="45">
        <f t="shared" si="0"/>
        <v>10.009999999999998</v>
      </c>
      <c r="LY8" s="45">
        <f t="shared" si="0"/>
        <v>36.900000000000006</v>
      </c>
      <c r="LZ8" s="45">
        <f t="shared" si="0"/>
        <v>167</v>
      </c>
      <c r="MA8" s="45">
        <f t="shared" si="0"/>
        <v>54</v>
      </c>
      <c r="MB8" s="45">
        <f t="shared" si="0"/>
        <v>136</v>
      </c>
      <c r="MC8" s="45">
        <f t="shared" si="0"/>
        <v>0</v>
      </c>
      <c r="MD8" s="45">
        <f t="shared" si="0"/>
        <v>150</v>
      </c>
      <c r="ME8" s="45">
        <f t="shared" si="0"/>
        <v>150</v>
      </c>
      <c r="MF8" s="914">
        <v>0</v>
      </c>
      <c r="MG8" s="914">
        <v>0</v>
      </c>
      <c r="MH8" s="914">
        <v>0</v>
      </c>
      <c r="MI8" s="914">
        <v>0</v>
      </c>
      <c r="MJ8" s="915">
        <v>0</v>
      </c>
      <c r="MK8" s="915">
        <v>0</v>
      </c>
      <c r="ML8" s="915">
        <v>0</v>
      </c>
      <c r="MM8" s="915">
        <v>0</v>
      </c>
      <c r="MN8" s="915">
        <v>0</v>
      </c>
      <c r="MO8" s="915">
        <v>0</v>
      </c>
      <c r="MP8" s="414"/>
      <c r="MQ8" s="414"/>
      <c r="MR8" s="414"/>
      <c r="MS8" s="414"/>
      <c r="MT8" s="415"/>
      <c r="MU8" s="415"/>
      <c r="MV8" s="415"/>
      <c r="MW8" s="415"/>
      <c r="MX8" s="415"/>
      <c r="MY8" s="415"/>
      <c r="MZ8" s="949">
        <f t="shared" ref="MZ8:MZ41" si="3">LV8+MF8+MP8</f>
        <v>44.999999999999993</v>
      </c>
      <c r="NA8" s="949">
        <f t="shared" ref="NA8:NA41" si="4">LW8+MG8+MQ8</f>
        <v>37.99</v>
      </c>
      <c r="NB8" s="949">
        <f t="shared" ref="NB8:NB41" si="5">LX8+MH8+MR8</f>
        <v>10.009999999999998</v>
      </c>
      <c r="NC8" s="949">
        <f t="shared" ref="NC8:NC41" si="6">LY8+MI8+MS8</f>
        <v>36.900000000000006</v>
      </c>
      <c r="ND8" s="950">
        <f t="shared" ref="ND8:ND41" si="7">LZ8+MJ8+MT8</f>
        <v>167</v>
      </c>
      <c r="NE8" s="950">
        <f t="shared" ref="NE8:NE41" si="8">MA8+MK8+MU8</f>
        <v>54</v>
      </c>
      <c r="NF8" s="950">
        <f t="shared" ref="NF8:NF41" si="9">MB8+ML8+MV8</f>
        <v>136</v>
      </c>
      <c r="NG8" s="950">
        <f t="shared" ref="NG8:NG41" si="10">MC8+MM8+MW8</f>
        <v>0</v>
      </c>
      <c r="NH8" s="950">
        <f t="shared" ref="NH8:NH41" si="11">MD8+MN8+MX8</f>
        <v>150</v>
      </c>
      <c r="NI8" s="950">
        <f t="shared" ref="NI8:NI41" si="12">ME8+MO8+MY8</f>
        <v>150</v>
      </c>
    </row>
    <row r="9" spans="1:373" ht="64.5" thickBot="1" x14ac:dyDescent="0.3">
      <c r="A9" s="555">
        <v>3</v>
      </c>
      <c r="B9" s="34" t="s">
        <v>14</v>
      </c>
      <c r="C9" s="34" t="s">
        <v>15</v>
      </c>
      <c r="D9" s="262">
        <v>0</v>
      </c>
      <c r="E9" s="262">
        <v>0</v>
      </c>
      <c r="F9" s="262">
        <v>0</v>
      </c>
      <c r="G9" s="262">
        <v>0</v>
      </c>
      <c r="H9" s="263">
        <v>0</v>
      </c>
      <c r="I9" s="263">
        <v>0</v>
      </c>
      <c r="J9" s="263">
        <v>0</v>
      </c>
      <c r="K9" s="263">
        <v>0</v>
      </c>
      <c r="L9" s="263">
        <v>0</v>
      </c>
      <c r="M9" s="263">
        <v>0</v>
      </c>
      <c r="N9" s="264">
        <v>0</v>
      </c>
      <c r="O9" s="264">
        <v>0</v>
      </c>
      <c r="P9" s="264">
        <v>0</v>
      </c>
      <c r="Q9" s="264">
        <v>0</v>
      </c>
      <c r="R9" s="265">
        <v>0</v>
      </c>
      <c r="S9" s="265">
        <v>0</v>
      </c>
      <c r="T9" s="265">
        <v>0</v>
      </c>
      <c r="U9" s="265">
        <v>0</v>
      </c>
      <c r="V9" s="265">
        <v>0</v>
      </c>
      <c r="W9" s="265">
        <v>0</v>
      </c>
      <c r="X9" s="266">
        <v>0</v>
      </c>
      <c r="Y9" s="266">
        <v>0</v>
      </c>
      <c r="Z9" s="266">
        <v>0</v>
      </c>
      <c r="AA9" s="266">
        <v>0</v>
      </c>
      <c r="AB9" s="267">
        <v>0</v>
      </c>
      <c r="AC9" s="267">
        <v>0</v>
      </c>
      <c r="AD9" s="267">
        <v>0</v>
      </c>
      <c r="AE9" s="267">
        <v>0</v>
      </c>
      <c r="AF9" s="267">
        <v>0</v>
      </c>
      <c r="AG9" s="267">
        <v>0</v>
      </c>
      <c r="AH9" s="268">
        <v>0</v>
      </c>
      <c r="AI9" s="268">
        <v>0</v>
      </c>
      <c r="AJ9" s="268">
        <v>0</v>
      </c>
      <c r="AK9" s="268">
        <v>0</v>
      </c>
      <c r="AL9" s="269">
        <v>0</v>
      </c>
      <c r="AM9" s="269">
        <v>0</v>
      </c>
      <c r="AN9" s="269">
        <v>0</v>
      </c>
      <c r="AO9" s="269">
        <v>0</v>
      </c>
      <c r="AP9" s="269">
        <v>0</v>
      </c>
      <c r="AQ9" s="269">
        <v>0</v>
      </c>
      <c r="AR9" s="270">
        <v>0</v>
      </c>
      <c r="AS9" s="270">
        <v>0</v>
      </c>
      <c r="AT9" s="270">
        <v>0</v>
      </c>
      <c r="AU9" s="270">
        <v>0</v>
      </c>
      <c r="AV9" s="271">
        <v>0</v>
      </c>
      <c r="AW9" s="271">
        <v>0</v>
      </c>
      <c r="AX9" s="271">
        <v>0</v>
      </c>
      <c r="AY9" s="271">
        <v>0</v>
      </c>
      <c r="AZ9" s="271">
        <v>0</v>
      </c>
      <c r="BA9" s="271">
        <v>0</v>
      </c>
      <c r="BB9" s="272">
        <v>0</v>
      </c>
      <c r="BC9" s="272">
        <v>0</v>
      </c>
      <c r="BD9" s="272">
        <v>0</v>
      </c>
      <c r="BE9" s="272">
        <v>0</v>
      </c>
      <c r="BF9" s="273">
        <v>0</v>
      </c>
      <c r="BG9" s="273">
        <v>0</v>
      </c>
      <c r="BH9" s="273">
        <v>0</v>
      </c>
      <c r="BI9" s="273">
        <v>0</v>
      </c>
      <c r="BJ9" s="273">
        <v>0</v>
      </c>
      <c r="BK9" s="273">
        <v>0</v>
      </c>
      <c r="BL9" s="880">
        <v>0</v>
      </c>
      <c r="BM9" s="880">
        <v>0</v>
      </c>
      <c r="BN9" s="880">
        <v>0</v>
      </c>
      <c r="BO9" s="880">
        <v>0</v>
      </c>
      <c r="BP9" s="881">
        <v>0</v>
      </c>
      <c r="BQ9" s="881">
        <v>0</v>
      </c>
      <c r="BR9" s="881">
        <v>0</v>
      </c>
      <c r="BS9" s="881">
        <v>0</v>
      </c>
      <c r="BT9" s="881">
        <v>0</v>
      </c>
      <c r="BU9" s="881">
        <v>0</v>
      </c>
      <c r="BV9" s="276">
        <v>0</v>
      </c>
      <c r="BW9" s="276">
        <v>0</v>
      </c>
      <c r="BX9" s="276">
        <v>0</v>
      </c>
      <c r="BY9" s="276">
        <v>0</v>
      </c>
      <c r="BZ9" s="277">
        <v>0</v>
      </c>
      <c r="CA9" s="277">
        <v>0</v>
      </c>
      <c r="CB9" s="277">
        <v>0</v>
      </c>
      <c r="CC9" s="277">
        <v>0</v>
      </c>
      <c r="CD9" s="277">
        <v>0</v>
      </c>
      <c r="CE9" s="277">
        <v>0</v>
      </c>
      <c r="CF9" s="278">
        <v>0</v>
      </c>
      <c r="CG9" s="278"/>
      <c r="CH9" s="278"/>
      <c r="CI9" s="278"/>
      <c r="CJ9" s="279">
        <v>0</v>
      </c>
      <c r="CK9" s="279"/>
      <c r="CL9" s="279">
        <v>0</v>
      </c>
      <c r="CM9" s="279"/>
      <c r="CN9" s="279"/>
      <c r="CO9" s="279"/>
      <c r="CP9" s="280">
        <v>0</v>
      </c>
      <c r="CQ9" s="280">
        <v>0</v>
      </c>
      <c r="CR9" s="280">
        <v>0</v>
      </c>
      <c r="CS9" s="280">
        <v>0</v>
      </c>
      <c r="CT9" s="281">
        <v>0</v>
      </c>
      <c r="CU9" s="281">
        <v>0</v>
      </c>
      <c r="CV9" s="281">
        <v>0</v>
      </c>
      <c r="CW9" s="281">
        <v>0</v>
      </c>
      <c r="CX9" s="281">
        <v>0</v>
      </c>
      <c r="CY9" s="281">
        <v>0</v>
      </c>
      <c r="CZ9" s="282">
        <v>0</v>
      </c>
      <c r="DA9" s="282">
        <v>0</v>
      </c>
      <c r="DB9" s="282">
        <v>0</v>
      </c>
      <c r="DC9" s="282">
        <v>0</v>
      </c>
      <c r="DD9" s="283">
        <v>0</v>
      </c>
      <c r="DE9" s="283">
        <v>0</v>
      </c>
      <c r="DF9" s="283">
        <v>0</v>
      </c>
      <c r="DG9" s="283">
        <v>0</v>
      </c>
      <c r="DH9" s="283">
        <v>0</v>
      </c>
      <c r="DI9" s="283">
        <v>0</v>
      </c>
      <c r="DJ9" s="276">
        <v>0</v>
      </c>
      <c r="DK9" s="276">
        <v>0</v>
      </c>
      <c r="DL9" s="276">
        <v>0</v>
      </c>
      <c r="DM9" s="276">
        <v>0</v>
      </c>
      <c r="DN9" s="277">
        <v>0</v>
      </c>
      <c r="DO9" s="277">
        <v>0</v>
      </c>
      <c r="DP9" s="277">
        <v>0</v>
      </c>
      <c r="DQ9" s="277">
        <v>0</v>
      </c>
      <c r="DR9" s="277">
        <v>0</v>
      </c>
      <c r="DS9" s="277">
        <v>0</v>
      </c>
      <c r="DT9" s="284">
        <v>0</v>
      </c>
      <c r="DU9" s="284">
        <v>0</v>
      </c>
      <c r="DV9" s="284">
        <v>0</v>
      </c>
      <c r="DW9" s="284">
        <v>0</v>
      </c>
      <c r="DX9" s="285">
        <v>0</v>
      </c>
      <c r="DY9" s="285">
        <v>0</v>
      </c>
      <c r="DZ9" s="285">
        <v>0</v>
      </c>
      <c r="EA9" s="285">
        <v>0</v>
      </c>
      <c r="EB9" s="285">
        <v>0</v>
      </c>
      <c r="EC9" s="285">
        <v>0</v>
      </c>
      <c r="ED9" s="286">
        <v>0</v>
      </c>
      <c r="EE9" s="286">
        <v>0</v>
      </c>
      <c r="EF9" s="286">
        <v>0</v>
      </c>
      <c r="EG9" s="286">
        <v>0</v>
      </c>
      <c r="EH9" s="287">
        <v>0</v>
      </c>
      <c r="EI9" s="287">
        <v>0</v>
      </c>
      <c r="EJ9" s="287">
        <v>0</v>
      </c>
      <c r="EK9" s="287">
        <v>0</v>
      </c>
      <c r="EL9" s="287">
        <v>0</v>
      </c>
      <c r="EM9" s="287">
        <v>0</v>
      </c>
      <c r="EN9" s="274"/>
      <c r="EO9" s="274"/>
      <c r="EP9" s="274"/>
      <c r="EQ9" s="274"/>
      <c r="ER9" s="275"/>
      <c r="ES9" s="275"/>
      <c r="ET9" s="275"/>
      <c r="EU9" s="275"/>
      <c r="EV9" s="275"/>
      <c r="EW9" s="275"/>
      <c r="EX9" s="286">
        <v>0</v>
      </c>
      <c r="EY9" s="286">
        <v>0</v>
      </c>
      <c r="EZ9" s="286">
        <v>0</v>
      </c>
      <c r="FA9" s="286">
        <v>0</v>
      </c>
      <c r="FB9" s="287">
        <v>0</v>
      </c>
      <c r="FC9" s="287">
        <v>0</v>
      </c>
      <c r="FD9" s="287">
        <v>0</v>
      </c>
      <c r="FE9" s="287">
        <v>0</v>
      </c>
      <c r="FF9" s="287">
        <v>0</v>
      </c>
      <c r="FG9" s="287">
        <v>0</v>
      </c>
      <c r="FH9" s="288">
        <v>0</v>
      </c>
      <c r="FI9" s="288">
        <v>0</v>
      </c>
      <c r="FJ9" s="288">
        <v>0</v>
      </c>
      <c r="FK9" s="288">
        <v>0</v>
      </c>
      <c r="FL9" s="289">
        <v>0</v>
      </c>
      <c r="FM9" s="289">
        <v>0</v>
      </c>
      <c r="FN9" s="289">
        <v>0</v>
      </c>
      <c r="FO9" s="289">
        <v>0</v>
      </c>
      <c r="FP9" s="289">
        <v>0</v>
      </c>
      <c r="FQ9" s="289">
        <v>0</v>
      </c>
      <c r="FR9" s="290">
        <v>0</v>
      </c>
      <c r="FS9" s="290"/>
      <c r="FT9" s="290"/>
      <c r="FU9" s="290"/>
      <c r="FV9" s="291">
        <v>0</v>
      </c>
      <c r="FW9" s="291"/>
      <c r="FX9" s="291"/>
      <c r="FY9" s="291"/>
      <c r="FZ9" s="291"/>
      <c r="GA9" s="291"/>
      <c r="GB9" s="292">
        <v>0</v>
      </c>
      <c r="GC9" s="292"/>
      <c r="GD9" s="292"/>
      <c r="GE9" s="292"/>
      <c r="GF9" s="293"/>
      <c r="GG9" s="293"/>
      <c r="GH9" s="293"/>
      <c r="GI9" s="293"/>
      <c r="GJ9" s="293"/>
      <c r="GK9" s="293"/>
      <c r="GL9" s="284">
        <v>0</v>
      </c>
      <c r="GM9" s="284">
        <v>0</v>
      </c>
      <c r="GN9" s="284">
        <v>0</v>
      </c>
      <c r="GO9" s="284">
        <v>0</v>
      </c>
      <c r="GP9" s="285">
        <v>0</v>
      </c>
      <c r="GQ9" s="285">
        <v>0</v>
      </c>
      <c r="GR9" s="285">
        <v>0</v>
      </c>
      <c r="GS9" s="285">
        <v>0</v>
      </c>
      <c r="GT9" s="285">
        <v>0</v>
      </c>
      <c r="GU9" s="285">
        <v>0</v>
      </c>
      <c r="GV9" s="294">
        <v>0</v>
      </c>
      <c r="GW9" s="294">
        <v>0</v>
      </c>
      <c r="GX9" s="294">
        <v>0</v>
      </c>
      <c r="GY9" s="294">
        <v>0</v>
      </c>
      <c r="GZ9" s="295">
        <v>0</v>
      </c>
      <c r="HA9" s="295">
        <v>0</v>
      </c>
      <c r="HB9" s="295">
        <v>0</v>
      </c>
      <c r="HC9" s="295">
        <v>0</v>
      </c>
      <c r="HD9" s="295">
        <v>0</v>
      </c>
      <c r="HE9" s="295">
        <v>0</v>
      </c>
      <c r="HF9" s="296">
        <v>0</v>
      </c>
      <c r="HG9" s="296">
        <v>0</v>
      </c>
      <c r="HH9" s="296">
        <v>0</v>
      </c>
      <c r="HI9" s="296">
        <v>0</v>
      </c>
      <c r="HJ9" s="297">
        <v>0</v>
      </c>
      <c r="HK9" s="297">
        <v>0</v>
      </c>
      <c r="HL9" s="297">
        <v>0</v>
      </c>
      <c r="HM9" s="297"/>
      <c r="HN9" s="297"/>
      <c r="HO9" s="297"/>
      <c r="HP9" s="955">
        <v>0</v>
      </c>
      <c r="HQ9" s="955">
        <v>0</v>
      </c>
      <c r="HR9" s="955">
        <v>0</v>
      </c>
      <c r="HS9" s="955">
        <v>0</v>
      </c>
      <c r="HT9" s="532">
        <v>0</v>
      </c>
      <c r="HU9" s="532">
        <v>0</v>
      </c>
      <c r="HV9" s="532">
        <v>0</v>
      </c>
      <c r="HW9" s="532">
        <v>0</v>
      </c>
      <c r="HX9" s="532">
        <v>0</v>
      </c>
      <c r="HY9" s="532">
        <v>0</v>
      </c>
      <c r="HZ9" s="286"/>
      <c r="IA9" s="286"/>
      <c r="IB9" s="286"/>
      <c r="IC9" s="286"/>
      <c r="ID9" s="287"/>
      <c r="IE9" s="287"/>
      <c r="IF9" s="287"/>
      <c r="IG9" s="287"/>
      <c r="IH9" s="287"/>
      <c r="II9" s="287"/>
      <c r="IJ9" s="296">
        <v>0</v>
      </c>
      <c r="IK9" s="296">
        <v>0</v>
      </c>
      <c r="IL9" s="296">
        <v>0</v>
      </c>
      <c r="IM9" s="296">
        <v>0</v>
      </c>
      <c r="IN9" s="297">
        <v>0</v>
      </c>
      <c r="IO9" s="297">
        <v>0</v>
      </c>
      <c r="IP9" s="297">
        <v>0</v>
      </c>
      <c r="IQ9" s="297">
        <v>0</v>
      </c>
      <c r="IR9" s="297">
        <v>0</v>
      </c>
      <c r="IS9" s="297">
        <v>0</v>
      </c>
      <c r="IT9" s="280">
        <v>0</v>
      </c>
      <c r="IU9" s="280">
        <v>0</v>
      </c>
      <c r="IV9" s="280">
        <v>0</v>
      </c>
      <c r="IW9" s="280">
        <v>0</v>
      </c>
      <c r="IX9" s="281">
        <v>0</v>
      </c>
      <c r="IY9" s="281">
        <v>0</v>
      </c>
      <c r="IZ9" s="281">
        <v>0</v>
      </c>
      <c r="JA9" s="281">
        <v>0</v>
      </c>
      <c r="JB9" s="281">
        <v>0</v>
      </c>
      <c r="JC9" s="281">
        <v>0</v>
      </c>
      <c r="JD9" s="288"/>
      <c r="JE9" s="288"/>
      <c r="JF9" s="288"/>
      <c r="JG9" s="288"/>
      <c r="JH9" s="289"/>
      <c r="JI9" s="289"/>
      <c r="JJ9" s="289"/>
      <c r="JK9" s="289"/>
      <c r="JL9" s="289"/>
      <c r="JM9" s="289"/>
      <c r="JN9" s="362">
        <v>0</v>
      </c>
      <c r="JO9" s="362">
        <v>0</v>
      </c>
      <c r="JP9" s="362">
        <v>0</v>
      </c>
      <c r="JQ9" s="362">
        <v>0</v>
      </c>
      <c r="JR9" s="362">
        <v>0</v>
      </c>
      <c r="JS9" s="362">
        <v>0</v>
      </c>
      <c r="JT9" s="362">
        <v>0</v>
      </c>
      <c r="JU9" s="362">
        <v>0</v>
      </c>
      <c r="JV9" s="362">
        <v>0</v>
      </c>
      <c r="JW9" s="362">
        <v>0</v>
      </c>
      <c r="JX9" s="274">
        <v>0</v>
      </c>
      <c r="JY9" s="274">
        <v>0</v>
      </c>
      <c r="JZ9" s="274">
        <v>0</v>
      </c>
      <c r="KA9" s="274">
        <v>0</v>
      </c>
      <c r="KB9" s="275">
        <v>0</v>
      </c>
      <c r="KC9" s="275">
        <v>0</v>
      </c>
      <c r="KD9" s="275">
        <v>0</v>
      </c>
      <c r="KE9" s="275">
        <v>0</v>
      </c>
      <c r="KF9" s="275">
        <v>0</v>
      </c>
      <c r="KG9" s="275">
        <v>0</v>
      </c>
      <c r="KH9" s="276">
        <v>0</v>
      </c>
      <c r="KI9" s="276">
        <v>0</v>
      </c>
      <c r="KJ9" s="276">
        <v>0</v>
      </c>
      <c r="KK9" s="276">
        <v>0</v>
      </c>
      <c r="KL9" s="277">
        <v>0</v>
      </c>
      <c r="KM9" s="277">
        <v>0</v>
      </c>
      <c r="KN9" s="277">
        <v>0</v>
      </c>
      <c r="KO9" s="277">
        <v>0</v>
      </c>
      <c r="KP9" s="277">
        <v>0</v>
      </c>
      <c r="KQ9" s="277">
        <v>0</v>
      </c>
      <c r="KR9" s="298">
        <v>0</v>
      </c>
      <c r="KS9" s="298">
        <v>0</v>
      </c>
      <c r="KT9" s="298">
        <v>0</v>
      </c>
      <c r="KU9" s="298">
        <v>0</v>
      </c>
      <c r="KV9" s="299">
        <v>0</v>
      </c>
      <c r="KW9" s="299">
        <v>0</v>
      </c>
      <c r="KX9" s="299">
        <v>0</v>
      </c>
      <c r="KY9" s="299">
        <v>0</v>
      </c>
      <c r="KZ9" s="299">
        <v>0</v>
      </c>
      <c r="LA9" s="299">
        <v>0</v>
      </c>
      <c r="LB9" s="296"/>
      <c r="LC9" s="296"/>
      <c r="LD9" s="296"/>
      <c r="LE9" s="296"/>
      <c r="LF9" s="297"/>
      <c r="LG9" s="297"/>
      <c r="LH9" s="297"/>
      <c r="LI9" s="297"/>
      <c r="LJ9" s="297"/>
      <c r="LK9" s="297"/>
      <c r="LL9" s="292">
        <v>0</v>
      </c>
      <c r="LM9" s="292">
        <v>0</v>
      </c>
      <c r="LN9" s="292">
        <v>0</v>
      </c>
      <c r="LO9" s="292">
        <v>0</v>
      </c>
      <c r="LP9" s="293">
        <v>0</v>
      </c>
      <c r="LQ9" s="293">
        <v>0</v>
      </c>
      <c r="LR9" s="293">
        <v>0</v>
      </c>
      <c r="LS9" s="293">
        <v>0</v>
      </c>
      <c r="LT9" s="293">
        <v>0</v>
      </c>
      <c r="LU9" s="293">
        <v>0</v>
      </c>
      <c r="LV9" s="45">
        <f t="shared" si="2"/>
        <v>0</v>
      </c>
      <c r="LW9" s="45">
        <f t="shared" ref="LW9:LW41" si="13">E9+O9+Y9+AI9+AS9+BC9+BM9+BW9+CG9+CQ9+DA9+DK9+DU9+EE9+EO9+EY9+FI9+FS9+GC9+GM9+GW9+HG9+HQ9+IA9+IK9+IU9+JE9+JO9+JY9+KI9+KS9+LC9+LM9</f>
        <v>0</v>
      </c>
      <c r="LX9" s="45">
        <f t="shared" ref="LX9:LX41" si="14">F9+P9+Z9+AJ9+AT9+BD9+BN9+BX9+CH9+CR9+DB9+DL9+DV9+EF9+EP9+EZ9+FJ9+FT9+GD9+GN9+GX9+HH9+HR9+IB9+IL9+IV9+JF9+JP9+JZ9+KJ9+KT9+LD9+LN9</f>
        <v>0</v>
      </c>
      <c r="LY9" s="45">
        <f t="shared" ref="LY9:LY41" si="15">G9+Q9+AA9+AK9+AU9+BE9+BO9+BY9+CI9+CS9+DC9+DM9+DW9+EG9+EQ9+FA9+FK9+FU9+GE9+GO9+GY9+HI9+HS9+IC9+IM9+IW9+JG9+JQ9+KA9+KK9+KU9+LE9+LO9</f>
        <v>0</v>
      </c>
      <c r="LZ9" s="234">
        <f t="shared" ref="LZ9:LZ41" si="16">H9+R9+AB9+AL9+AV9+BF9+BP9+BZ9+CJ9+CT9+DD9+DN9+DX9+EH9+ER9+FB9+FL9+FV9+GF9+GP9+GZ9+HJ9+HT9+ID9+IN9+IX9+JH9+JR9+KB9+KL9+KV9+LF9+LP9</f>
        <v>0</v>
      </c>
      <c r="MA9" s="234">
        <f t="shared" ref="MA9:MA41" si="17">I9+S9+AC9+AM9+AW9+BG9+BQ9+CA9+CK9+CU9+DE9+DO9+DY9+EI9+ES9+FC9+FM9+FW9+GG9+GQ9+HA9+HK9+HU9+IE9+IO9+IY9+JI9+JS9+KC9+KM9+KW9+LG9+LQ9</f>
        <v>0</v>
      </c>
      <c r="MB9" s="234">
        <f t="shared" ref="MB9:MB41" si="18">J9+T9+AD9+AN9+AX9+BH9+BR9+CB9+CL9+CV9+DF9+DP9+DZ9+EJ9+ET9+FD9+FN9+FX9+GH9+GR9+HB9+HL9+HV9+IF9+IP9+IZ9+JJ9+JT9+KD9+KN9+KX9+LH9+LR9</f>
        <v>0</v>
      </c>
      <c r="MC9" s="234">
        <f t="shared" ref="MC9:MC41" si="19">K9+U9+AE9+AO9+AY9+BI9+BS9+CC9+CM9+CW9+DG9+DQ9+EA9+EK9+EU9+FE9+FO9+FY9+GI9+GS9+HC9+HM9+HW9+IG9+IQ9+JA9+JK9+JU9+KE9+KO9+KY9+LI9+LS9</f>
        <v>0</v>
      </c>
      <c r="MD9" s="234">
        <f t="shared" ref="MD9:MD41" si="20">L9+V9+AF9+AP9+AZ9+BJ9+BT9+CD9+CN9+CX9+DH9+DR9+EB9+EL9+EV9+FF9+FP9+FZ9+GJ9+GT9+HD9+HN9+HX9+IH9+IR9+JB9+JL9+JV9+KF9+KP9+KZ9+LJ9+LT9</f>
        <v>0</v>
      </c>
      <c r="ME9" s="234">
        <f t="shared" ref="ME9:ME41" si="21">M9+W9+AG9+AQ9+BA9+BK9+BU9+CE9+CO9+CY9+DI9+DS9+EC9+EM9+EW9+FG9+FQ9+GA9+GK9+GU9+HE9+HO9+HY9+II9+IS9+JC9+JM9+JW9+KG9+KQ9+LA9+LK9+LU9</f>
        <v>0</v>
      </c>
      <c r="MF9" s="914">
        <v>0</v>
      </c>
      <c r="MG9" s="914">
        <v>0</v>
      </c>
      <c r="MH9" s="914">
        <v>0</v>
      </c>
      <c r="MI9" s="914">
        <v>0</v>
      </c>
      <c r="MJ9" s="915">
        <v>0</v>
      </c>
      <c r="MK9" s="915">
        <v>0</v>
      </c>
      <c r="ML9" s="915">
        <v>0</v>
      </c>
      <c r="MM9" s="915">
        <v>0</v>
      </c>
      <c r="MN9" s="915">
        <v>0</v>
      </c>
      <c r="MO9" s="915">
        <v>183</v>
      </c>
      <c r="MP9" s="414"/>
      <c r="MQ9" s="414">
        <v>3.32</v>
      </c>
      <c r="MR9" s="414"/>
      <c r="MS9" s="414">
        <v>3.32</v>
      </c>
      <c r="MT9" s="415"/>
      <c r="MU9" s="415">
        <v>0</v>
      </c>
      <c r="MV9" s="415">
        <v>11</v>
      </c>
      <c r="MW9" s="415"/>
      <c r="MX9" s="415">
        <v>11</v>
      </c>
      <c r="MY9" s="415">
        <v>11</v>
      </c>
      <c r="MZ9" s="949">
        <f t="shared" si="3"/>
        <v>0</v>
      </c>
      <c r="NA9" s="949">
        <f t="shared" si="4"/>
        <v>3.32</v>
      </c>
      <c r="NB9" s="949">
        <f t="shared" si="5"/>
        <v>0</v>
      </c>
      <c r="NC9" s="949">
        <f t="shared" si="6"/>
        <v>3.32</v>
      </c>
      <c r="ND9" s="950">
        <f t="shared" si="7"/>
        <v>0</v>
      </c>
      <c r="NE9" s="950">
        <f t="shared" si="8"/>
        <v>0</v>
      </c>
      <c r="NF9" s="950">
        <f t="shared" si="9"/>
        <v>11</v>
      </c>
      <c r="NG9" s="950">
        <f t="shared" si="10"/>
        <v>0</v>
      </c>
      <c r="NH9" s="950">
        <f t="shared" si="11"/>
        <v>11</v>
      </c>
      <c r="NI9" s="950">
        <f t="shared" si="12"/>
        <v>194</v>
      </c>
    </row>
    <row r="10" spans="1:373" ht="77.25" thickBot="1" x14ac:dyDescent="0.3">
      <c r="A10" s="1805">
        <v>4</v>
      </c>
      <c r="B10" s="1807" t="s">
        <v>16</v>
      </c>
      <c r="C10" s="34" t="s">
        <v>163</v>
      </c>
      <c r="D10" s="262">
        <v>25</v>
      </c>
      <c r="E10" s="262">
        <v>20.68</v>
      </c>
      <c r="F10" s="262">
        <v>13.68</v>
      </c>
      <c r="G10" s="262">
        <v>20.68</v>
      </c>
      <c r="H10" s="263">
        <v>1341</v>
      </c>
      <c r="I10" s="263">
        <v>740</v>
      </c>
      <c r="J10" s="263">
        <v>1118</v>
      </c>
      <c r="K10" s="263">
        <v>0</v>
      </c>
      <c r="L10" s="263">
        <v>1118</v>
      </c>
      <c r="M10" s="263">
        <v>1118</v>
      </c>
      <c r="N10" s="264">
        <v>65</v>
      </c>
      <c r="O10" s="264">
        <v>55.32</v>
      </c>
      <c r="P10" s="264">
        <v>5.33</v>
      </c>
      <c r="Q10" s="264">
        <v>55.32</v>
      </c>
      <c r="R10" s="265">
        <v>3486</v>
      </c>
      <c r="S10" s="265">
        <v>288</v>
      </c>
      <c r="T10" s="265">
        <v>2928</v>
      </c>
      <c r="U10" s="265">
        <v>0</v>
      </c>
      <c r="V10" s="265">
        <v>2928</v>
      </c>
      <c r="W10" s="265">
        <v>2928</v>
      </c>
      <c r="X10" s="266">
        <v>0</v>
      </c>
      <c r="Y10" s="266">
        <v>0</v>
      </c>
      <c r="Z10" s="266">
        <v>0</v>
      </c>
      <c r="AA10" s="266">
        <v>0</v>
      </c>
      <c r="AB10" s="267">
        <v>0</v>
      </c>
      <c r="AC10" s="267">
        <v>0</v>
      </c>
      <c r="AD10" s="267">
        <v>0</v>
      </c>
      <c r="AE10" s="267">
        <v>0</v>
      </c>
      <c r="AF10" s="267">
        <v>0</v>
      </c>
      <c r="AG10" s="267">
        <v>0</v>
      </c>
      <c r="AH10" s="268">
        <v>35</v>
      </c>
      <c r="AI10" s="268">
        <v>31.2</v>
      </c>
      <c r="AJ10" s="268">
        <v>15.22</v>
      </c>
      <c r="AK10" s="268">
        <v>31.2</v>
      </c>
      <c r="AL10" s="269">
        <v>1877</v>
      </c>
      <c r="AM10" s="269">
        <v>833</v>
      </c>
      <c r="AN10" s="269">
        <v>1699</v>
      </c>
      <c r="AO10" s="269">
        <v>267</v>
      </c>
      <c r="AP10" s="269">
        <v>1699</v>
      </c>
      <c r="AQ10" s="269">
        <v>1699</v>
      </c>
      <c r="AR10" s="270">
        <v>20</v>
      </c>
      <c r="AS10" s="270">
        <v>11.6</v>
      </c>
      <c r="AT10" s="270">
        <v>2.83</v>
      </c>
      <c r="AU10" s="270">
        <v>11.6</v>
      </c>
      <c r="AV10" s="271">
        <v>1073</v>
      </c>
      <c r="AW10" s="271">
        <v>153</v>
      </c>
      <c r="AX10" s="271">
        <v>627</v>
      </c>
      <c r="AY10" s="271">
        <v>0</v>
      </c>
      <c r="AZ10" s="271">
        <v>627</v>
      </c>
      <c r="BA10" s="271">
        <v>627</v>
      </c>
      <c r="BB10" s="272">
        <v>16</v>
      </c>
      <c r="BC10" s="272">
        <v>13.32</v>
      </c>
      <c r="BD10" s="272">
        <v>0.18</v>
      </c>
      <c r="BE10" s="272">
        <v>13.32</v>
      </c>
      <c r="BF10" s="273">
        <v>858</v>
      </c>
      <c r="BG10" s="273">
        <v>9</v>
      </c>
      <c r="BH10" s="273">
        <v>720</v>
      </c>
      <c r="BI10" s="273">
        <v>0</v>
      </c>
      <c r="BJ10" s="273">
        <v>720</v>
      </c>
      <c r="BK10" s="273">
        <v>680</v>
      </c>
      <c r="BL10" s="880">
        <v>32</v>
      </c>
      <c r="BM10" s="880">
        <v>23.74</v>
      </c>
      <c r="BN10" s="880">
        <v>0.08</v>
      </c>
      <c r="BO10" s="880">
        <v>23.74</v>
      </c>
      <c r="BP10" s="881">
        <v>1716</v>
      </c>
      <c r="BQ10" s="881">
        <v>4</v>
      </c>
      <c r="BR10" s="881">
        <v>1283</v>
      </c>
      <c r="BS10" s="881">
        <v>0</v>
      </c>
      <c r="BT10" s="881">
        <v>1283</v>
      </c>
      <c r="BU10" s="881">
        <v>1283</v>
      </c>
      <c r="BV10" s="276">
        <v>35</v>
      </c>
      <c r="BW10" s="276">
        <v>30.5</v>
      </c>
      <c r="BX10" s="276">
        <v>5.59</v>
      </c>
      <c r="BY10" s="276">
        <v>30.5</v>
      </c>
      <c r="BZ10" s="277">
        <v>1877</v>
      </c>
      <c r="CA10" s="277">
        <v>309</v>
      </c>
      <c r="CB10" s="277">
        <v>1738</v>
      </c>
      <c r="CC10" s="277">
        <v>0</v>
      </c>
      <c r="CD10" s="277">
        <v>1738</v>
      </c>
      <c r="CE10" s="277">
        <v>1738</v>
      </c>
      <c r="CF10" s="278">
        <v>75</v>
      </c>
      <c r="CG10" s="278">
        <v>140</v>
      </c>
      <c r="CH10" s="278">
        <v>80.38</v>
      </c>
      <c r="CI10" s="278">
        <v>130.37</v>
      </c>
      <c r="CJ10" s="279">
        <v>4023</v>
      </c>
      <c r="CK10" s="279">
        <v>4345</v>
      </c>
      <c r="CL10" s="279">
        <v>7047</v>
      </c>
      <c r="CM10" s="279">
        <v>0</v>
      </c>
      <c r="CN10" s="279">
        <v>7047</v>
      </c>
      <c r="CO10" s="279">
        <v>6695</v>
      </c>
      <c r="CP10" s="280">
        <v>55</v>
      </c>
      <c r="CQ10" s="280">
        <v>42</v>
      </c>
      <c r="CR10" s="280">
        <v>7.01</v>
      </c>
      <c r="CS10" s="280">
        <v>42</v>
      </c>
      <c r="CT10" s="281">
        <v>2950</v>
      </c>
      <c r="CU10" s="281">
        <v>379</v>
      </c>
      <c r="CV10" s="281">
        <v>2270</v>
      </c>
      <c r="CW10" s="281">
        <v>0</v>
      </c>
      <c r="CX10" s="281">
        <v>2270</v>
      </c>
      <c r="CY10" s="281">
        <v>2270</v>
      </c>
      <c r="CZ10" s="282">
        <v>0</v>
      </c>
      <c r="DA10" s="282">
        <v>60</v>
      </c>
      <c r="DB10" s="282">
        <v>0.96</v>
      </c>
      <c r="DC10" s="282">
        <v>53.48</v>
      </c>
      <c r="DD10" s="283">
        <v>0</v>
      </c>
      <c r="DE10" s="283">
        <v>4</v>
      </c>
      <c r="DF10" s="283">
        <v>2837</v>
      </c>
      <c r="DG10" s="283">
        <v>0</v>
      </c>
      <c r="DH10" s="283">
        <v>2837</v>
      </c>
      <c r="DI10" s="283">
        <v>2837</v>
      </c>
      <c r="DJ10" s="276">
        <v>10</v>
      </c>
      <c r="DK10" s="276">
        <v>11.05</v>
      </c>
      <c r="DL10" s="276">
        <v>3.05</v>
      </c>
      <c r="DM10" s="276">
        <v>11.05</v>
      </c>
      <c r="DN10" s="277">
        <v>536</v>
      </c>
      <c r="DO10" s="277">
        <v>1</v>
      </c>
      <c r="DP10" s="277">
        <v>432</v>
      </c>
      <c r="DQ10" s="277">
        <v>0</v>
      </c>
      <c r="DR10" s="277">
        <v>432</v>
      </c>
      <c r="DS10" s="277">
        <v>432</v>
      </c>
      <c r="DT10" s="284">
        <v>30</v>
      </c>
      <c r="DU10" s="284">
        <v>32.99</v>
      </c>
      <c r="DV10" s="284">
        <v>26.89</v>
      </c>
      <c r="DW10" s="284">
        <v>32.99</v>
      </c>
      <c r="DX10" s="285">
        <v>1609</v>
      </c>
      <c r="DY10" s="285">
        <v>1215</v>
      </c>
      <c r="DZ10" s="285">
        <v>1534</v>
      </c>
      <c r="EA10" s="285">
        <v>0</v>
      </c>
      <c r="EB10" s="285">
        <v>1534</v>
      </c>
      <c r="EC10" s="285">
        <v>1534</v>
      </c>
      <c r="ED10" s="286">
        <v>90</v>
      </c>
      <c r="EE10" s="286">
        <v>82.26</v>
      </c>
      <c r="EF10" s="286">
        <v>45.25</v>
      </c>
      <c r="EG10" s="286">
        <v>82.25</v>
      </c>
      <c r="EH10" s="287">
        <v>4827</v>
      </c>
      <c r="EI10" s="287">
        <v>2446</v>
      </c>
      <c r="EJ10" s="287">
        <v>4446</v>
      </c>
      <c r="EK10" s="287">
        <v>0</v>
      </c>
      <c r="EL10" s="287">
        <v>4446</v>
      </c>
      <c r="EM10" s="287">
        <v>4446</v>
      </c>
      <c r="EN10" s="274">
        <v>22</v>
      </c>
      <c r="EO10" s="274">
        <v>19.04</v>
      </c>
      <c r="EP10" s="274">
        <v>9.9</v>
      </c>
      <c r="EQ10" s="274">
        <v>19.04</v>
      </c>
      <c r="ER10" s="275">
        <v>1180</v>
      </c>
      <c r="ES10" s="275">
        <v>0</v>
      </c>
      <c r="ET10" s="275">
        <v>535</v>
      </c>
      <c r="EU10" s="275">
        <v>0</v>
      </c>
      <c r="EV10" s="275">
        <v>535</v>
      </c>
      <c r="EW10" s="275">
        <v>535</v>
      </c>
      <c r="EX10" s="286">
        <v>0.5</v>
      </c>
      <c r="EY10" s="286">
        <v>0</v>
      </c>
      <c r="EZ10" s="286">
        <v>0</v>
      </c>
      <c r="FA10" s="286">
        <v>0</v>
      </c>
      <c r="FB10" s="287">
        <v>27</v>
      </c>
      <c r="FC10" s="287">
        <v>0</v>
      </c>
      <c r="FD10" s="287">
        <v>0</v>
      </c>
      <c r="FE10" s="287">
        <v>0</v>
      </c>
      <c r="FF10" s="287">
        <v>0</v>
      </c>
      <c r="FG10" s="287">
        <v>0</v>
      </c>
      <c r="FH10" s="288">
        <v>0.5</v>
      </c>
      <c r="FI10" s="288">
        <v>0.21</v>
      </c>
      <c r="FJ10" s="288">
        <v>0.21</v>
      </c>
      <c r="FK10" s="288">
        <v>0.21</v>
      </c>
      <c r="FL10" s="289">
        <v>27</v>
      </c>
      <c r="FM10" s="289">
        <v>11</v>
      </c>
      <c r="FN10" s="289">
        <v>11</v>
      </c>
      <c r="FO10" s="289">
        <v>0</v>
      </c>
      <c r="FP10" s="289">
        <v>11</v>
      </c>
      <c r="FQ10" s="289">
        <v>11</v>
      </c>
      <c r="FR10" s="290">
        <v>0.5</v>
      </c>
      <c r="FS10" s="290">
        <v>0</v>
      </c>
      <c r="FT10" s="290"/>
      <c r="FU10" s="290"/>
      <c r="FV10" s="291">
        <v>27</v>
      </c>
      <c r="FW10" s="291"/>
      <c r="FX10" s="291"/>
      <c r="FY10" s="291"/>
      <c r="FZ10" s="291"/>
      <c r="GA10" s="291"/>
      <c r="GB10" s="292">
        <v>0</v>
      </c>
      <c r="GC10" s="292"/>
      <c r="GD10" s="292"/>
      <c r="GE10" s="292"/>
      <c r="GF10" s="293"/>
      <c r="GG10" s="293"/>
      <c r="GH10" s="293"/>
      <c r="GI10" s="293"/>
      <c r="GJ10" s="293"/>
      <c r="GK10" s="293"/>
      <c r="GL10" s="284">
        <v>2</v>
      </c>
      <c r="GM10" s="284">
        <v>2.29</v>
      </c>
      <c r="GN10" s="284">
        <v>0</v>
      </c>
      <c r="GO10" s="284">
        <v>2.29</v>
      </c>
      <c r="GP10" s="285">
        <v>107</v>
      </c>
      <c r="GQ10" s="285">
        <v>0</v>
      </c>
      <c r="GR10" s="285">
        <v>124</v>
      </c>
      <c r="GS10" s="285">
        <v>0</v>
      </c>
      <c r="GT10" s="285">
        <v>119</v>
      </c>
      <c r="GU10" s="285">
        <v>110</v>
      </c>
      <c r="GV10" s="294">
        <v>0.5</v>
      </c>
      <c r="GW10" s="294">
        <v>0.34</v>
      </c>
      <c r="GX10" s="294">
        <v>0</v>
      </c>
      <c r="GY10" s="294">
        <v>0.33</v>
      </c>
      <c r="GZ10" s="295">
        <v>27</v>
      </c>
      <c r="HA10" s="295">
        <v>0</v>
      </c>
      <c r="HB10" s="295">
        <v>7</v>
      </c>
      <c r="HC10" s="295">
        <v>0</v>
      </c>
      <c r="HD10" s="295">
        <v>7</v>
      </c>
      <c r="HE10" s="295">
        <v>7</v>
      </c>
      <c r="HF10" s="296">
        <v>0.5</v>
      </c>
      <c r="HG10" s="296">
        <v>0</v>
      </c>
      <c r="HH10" s="296">
        <v>0</v>
      </c>
      <c r="HI10" s="296">
        <v>0</v>
      </c>
      <c r="HJ10" s="297">
        <v>27</v>
      </c>
      <c r="HK10" s="297">
        <v>0</v>
      </c>
      <c r="HL10" s="297">
        <v>0</v>
      </c>
      <c r="HM10" s="297"/>
      <c r="HN10" s="297"/>
      <c r="HO10" s="297"/>
      <c r="HP10" s="955">
        <v>0.5</v>
      </c>
      <c r="HQ10" s="955">
        <v>0</v>
      </c>
      <c r="HR10" s="955">
        <v>0</v>
      </c>
      <c r="HS10" s="955">
        <v>0</v>
      </c>
      <c r="HT10" s="532">
        <v>0</v>
      </c>
      <c r="HU10" s="532">
        <v>0</v>
      </c>
      <c r="HV10" s="532">
        <v>0</v>
      </c>
      <c r="HW10" s="532">
        <v>0</v>
      </c>
      <c r="HX10" s="532">
        <v>0</v>
      </c>
      <c r="HY10" s="532">
        <v>0</v>
      </c>
      <c r="HZ10" s="286"/>
      <c r="IA10" s="286"/>
      <c r="IB10" s="286"/>
      <c r="IC10" s="286"/>
      <c r="ID10" s="287"/>
      <c r="IE10" s="287"/>
      <c r="IF10" s="287"/>
      <c r="IG10" s="287"/>
      <c r="IH10" s="287"/>
      <c r="II10" s="287"/>
      <c r="IJ10" s="296">
        <v>16.100000000000001</v>
      </c>
      <c r="IK10" s="296">
        <v>7.12</v>
      </c>
      <c r="IL10" s="296">
        <v>0.28999999999999998</v>
      </c>
      <c r="IM10" s="296">
        <v>7.12</v>
      </c>
      <c r="IN10" s="297">
        <v>864</v>
      </c>
      <c r="IO10" s="297">
        <v>16</v>
      </c>
      <c r="IP10" s="297">
        <v>385</v>
      </c>
      <c r="IQ10" s="297">
        <v>0</v>
      </c>
      <c r="IR10" s="297">
        <v>363</v>
      </c>
      <c r="IS10" s="297">
        <v>350</v>
      </c>
      <c r="IT10" s="280">
        <v>5.5</v>
      </c>
      <c r="IU10" s="280">
        <v>3.09</v>
      </c>
      <c r="IV10" s="280">
        <v>0.09</v>
      </c>
      <c r="IW10" s="280">
        <v>3.09</v>
      </c>
      <c r="IX10" s="281">
        <v>295</v>
      </c>
      <c r="IY10" s="281">
        <v>5</v>
      </c>
      <c r="IZ10" s="281">
        <v>167</v>
      </c>
      <c r="JA10" s="281">
        <v>0</v>
      </c>
      <c r="JB10" s="281">
        <v>167</v>
      </c>
      <c r="JC10" s="281">
        <v>167</v>
      </c>
      <c r="JD10" s="288">
        <v>2.2000000000000002</v>
      </c>
      <c r="JE10" s="288">
        <v>2.11</v>
      </c>
      <c r="JF10" s="288">
        <v>0</v>
      </c>
      <c r="JG10" s="288">
        <v>2.11</v>
      </c>
      <c r="JH10" s="289">
        <v>106</v>
      </c>
      <c r="JI10" s="289">
        <v>0</v>
      </c>
      <c r="JJ10" s="289">
        <v>114</v>
      </c>
      <c r="JK10" s="289">
        <v>0</v>
      </c>
      <c r="JL10" s="289">
        <v>114</v>
      </c>
      <c r="JM10" s="289">
        <v>114</v>
      </c>
      <c r="JN10" s="362">
        <v>10</v>
      </c>
      <c r="JO10" s="362">
        <v>8.25</v>
      </c>
      <c r="JP10" s="362">
        <v>1.71</v>
      </c>
      <c r="JQ10" s="362">
        <v>8.25</v>
      </c>
      <c r="JR10" s="362">
        <v>536</v>
      </c>
      <c r="JS10" s="362">
        <v>96</v>
      </c>
      <c r="JT10" s="362">
        <v>446</v>
      </c>
      <c r="JU10" s="362">
        <v>0</v>
      </c>
      <c r="JV10" s="362">
        <v>446</v>
      </c>
      <c r="JW10" s="362">
        <v>446</v>
      </c>
      <c r="JX10" s="274">
        <v>2</v>
      </c>
      <c r="JY10" s="274">
        <v>3.95</v>
      </c>
      <c r="JZ10" s="274">
        <v>0.55000000000000004</v>
      </c>
      <c r="KA10" s="274">
        <v>3.95</v>
      </c>
      <c r="KB10" s="275">
        <v>107</v>
      </c>
      <c r="KC10" s="275">
        <v>25</v>
      </c>
      <c r="KD10" s="275">
        <v>214</v>
      </c>
      <c r="KE10" s="275">
        <v>0</v>
      </c>
      <c r="KF10" s="275">
        <v>214</v>
      </c>
      <c r="KG10" s="275">
        <v>214</v>
      </c>
      <c r="KH10" s="276">
        <v>0</v>
      </c>
      <c r="KI10" s="276">
        <v>8</v>
      </c>
      <c r="KJ10" s="276">
        <v>0</v>
      </c>
      <c r="KK10" s="276">
        <v>8</v>
      </c>
      <c r="KL10" s="277">
        <v>0</v>
      </c>
      <c r="KM10" s="277">
        <v>0</v>
      </c>
      <c r="KN10" s="277">
        <v>432</v>
      </c>
      <c r="KO10" s="277">
        <v>268</v>
      </c>
      <c r="KP10" s="277">
        <v>700</v>
      </c>
      <c r="KQ10" s="277">
        <v>700</v>
      </c>
      <c r="KR10" s="298">
        <v>20.5</v>
      </c>
      <c r="KS10" s="298">
        <v>9.5399999999999991</v>
      </c>
      <c r="KT10" s="298">
        <v>0</v>
      </c>
      <c r="KU10" s="298">
        <v>9.51</v>
      </c>
      <c r="KV10" s="299">
        <v>1100</v>
      </c>
      <c r="KW10" s="299">
        <v>0</v>
      </c>
      <c r="KX10" s="299">
        <v>483</v>
      </c>
      <c r="KY10" s="299">
        <v>0</v>
      </c>
      <c r="KZ10" s="299">
        <v>483</v>
      </c>
      <c r="LA10" s="299">
        <v>483</v>
      </c>
      <c r="LB10" s="296"/>
      <c r="LC10" s="296"/>
      <c r="LD10" s="296"/>
      <c r="LE10" s="296"/>
      <c r="LF10" s="297"/>
      <c r="LG10" s="297"/>
      <c r="LH10" s="297"/>
      <c r="LI10" s="297"/>
      <c r="LJ10" s="297"/>
      <c r="LK10" s="297"/>
      <c r="LL10" s="292">
        <v>5</v>
      </c>
      <c r="LM10" s="292">
        <v>3.47</v>
      </c>
      <c r="LN10" s="292">
        <v>0.47</v>
      </c>
      <c r="LO10" s="292">
        <v>3.47</v>
      </c>
      <c r="LP10" s="293">
        <v>0</v>
      </c>
      <c r="LQ10" s="293">
        <v>25</v>
      </c>
      <c r="LR10" s="293">
        <v>192</v>
      </c>
      <c r="LS10" s="293">
        <v>0</v>
      </c>
      <c r="LT10" s="293">
        <v>192</v>
      </c>
      <c r="LU10" s="293">
        <v>192</v>
      </c>
      <c r="LV10" s="45">
        <f t="shared" si="2"/>
        <v>576.30000000000007</v>
      </c>
      <c r="LW10" s="45">
        <f t="shared" si="13"/>
        <v>622.07000000000016</v>
      </c>
      <c r="LX10" s="45">
        <f t="shared" si="14"/>
        <v>219.67000000000002</v>
      </c>
      <c r="LY10" s="45">
        <f t="shared" si="15"/>
        <v>605.87000000000012</v>
      </c>
      <c r="LZ10" s="234">
        <f t="shared" si="16"/>
        <v>30603</v>
      </c>
      <c r="MA10" s="234">
        <f t="shared" si="17"/>
        <v>10904</v>
      </c>
      <c r="MB10" s="234">
        <f t="shared" si="18"/>
        <v>31789</v>
      </c>
      <c r="MC10" s="234">
        <f t="shared" si="19"/>
        <v>535</v>
      </c>
      <c r="MD10" s="234">
        <f t="shared" si="20"/>
        <v>32030</v>
      </c>
      <c r="ME10" s="234">
        <f t="shared" si="21"/>
        <v>31616</v>
      </c>
      <c r="MF10" s="914">
        <v>4444.3000000000011</v>
      </c>
      <c r="MG10" s="914">
        <v>4203.2200000000012</v>
      </c>
      <c r="MH10" s="914">
        <v>386.83</v>
      </c>
      <c r="MI10" s="914">
        <v>4163.6100000000006</v>
      </c>
      <c r="MJ10" s="915">
        <v>222015</v>
      </c>
      <c r="MK10" s="915">
        <v>19925.243243243243</v>
      </c>
      <c r="ML10" s="915">
        <v>224159.29729729731</v>
      </c>
      <c r="MM10" s="915">
        <v>2956</v>
      </c>
      <c r="MN10" s="915">
        <v>213105.29729729731</v>
      </c>
      <c r="MO10" s="915">
        <v>206768.29729729731</v>
      </c>
      <c r="MP10" s="414"/>
      <c r="MQ10" s="414"/>
      <c r="MR10" s="414"/>
      <c r="MS10" s="414"/>
      <c r="MT10" s="415"/>
      <c r="MU10" s="415"/>
      <c r="MV10" s="415"/>
      <c r="MW10" s="415"/>
      <c r="MX10" s="415"/>
      <c r="MY10" s="415"/>
      <c r="MZ10" s="949">
        <f t="shared" si="3"/>
        <v>5020.6000000000013</v>
      </c>
      <c r="NA10" s="949">
        <f t="shared" si="4"/>
        <v>4825.2900000000009</v>
      </c>
      <c r="NB10" s="949">
        <f t="shared" si="5"/>
        <v>606.5</v>
      </c>
      <c r="NC10" s="949">
        <f t="shared" si="6"/>
        <v>4769.4800000000005</v>
      </c>
      <c r="ND10" s="950">
        <f t="shared" si="7"/>
        <v>252618</v>
      </c>
      <c r="NE10" s="950">
        <f t="shared" si="8"/>
        <v>30829.243243243243</v>
      </c>
      <c r="NF10" s="950">
        <f t="shared" si="9"/>
        <v>255948.29729729731</v>
      </c>
      <c r="NG10" s="950">
        <f t="shared" si="10"/>
        <v>3491</v>
      </c>
      <c r="NH10" s="950">
        <f t="shared" si="11"/>
        <v>245135.29729729731</v>
      </c>
      <c r="NI10" s="950">
        <f t="shared" si="12"/>
        <v>238384.29729729731</v>
      </c>
    </row>
    <row r="11" spans="1:373" ht="77.25" thickBot="1" x14ac:dyDescent="0.3">
      <c r="A11" s="1805"/>
      <c r="B11" s="1807"/>
      <c r="C11" s="34" t="s">
        <v>164</v>
      </c>
      <c r="D11" s="262">
        <v>0</v>
      </c>
      <c r="E11" s="262">
        <v>0</v>
      </c>
      <c r="F11" s="262">
        <v>0</v>
      </c>
      <c r="G11" s="262">
        <v>0</v>
      </c>
      <c r="H11" s="263">
        <v>0</v>
      </c>
      <c r="I11" s="263">
        <v>0</v>
      </c>
      <c r="J11" s="263">
        <v>0</v>
      </c>
      <c r="K11" s="263">
        <v>0</v>
      </c>
      <c r="L11" s="263">
        <v>0</v>
      </c>
      <c r="M11" s="263">
        <v>0</v>
      </c>
      <c r="N11" s="264">
        <v>0</v>
      </c>
      <c r="O11" s="264">
        <v>0</v>
      </c>
      <c r="P11" s="264">
        <v>0</v>
      </c>
      <c r="Q11" s="264">
        <v>0</v>
      </c>
      <c r="R11" s="265">
        <v>0</v>
      </c>
      <c r="S11" s="265">
        <v>0</v>
      </c>
      <c r="T11" s="265">
        <v>0</v>
      </c>
      <c r="U11" s="265">
        <v>0</v>
      </c>
      <c r="V11" s="265">
        <v>0</v>
      </c>
      <c r="W11" s="265">
        <v>0</v>
      </c>
      <c r="X11" s="266">
        <v>41</v>
      </c>
      <c r="Y11" s="266">
        <v>7.92</v>
      </c>
      <c r="Z11" s="266">
        <v>0</v>
      </c>
      <c r="AA11" s="266">
        <v>7.92</v>
      </c>
      <c r="AB11" s="267">
        <v>2199</v>
      </c>
      <c r="AC11" s="267">
        <v>0</v>
      </c>
      <c r="AD11" s="267">
        <v>428</v>
      </c>
      <c r="AE11" s="267">
        <v>0</v>
      </c>
      <c r="AF11" s="267">
        <v>428</v>
      </c>
      <c r="AG11" s="267">
        <v>428</v>
      </c>
      <c r="AH11" s="268">
        <v>0</v>
      </c>
      <c r="AI11" s="268">
        <v>0</v>
      </c>
      <c r="AJ11" s="268">
        <v>0</v>
      </c>
      <c r="AK11" s="268">
        <v>0</v>
      </c>
      <c r="AL11" s="269">
        <v>0</v>
      </c>
      <c r="AM11" s="269">
        <v>0</v>
      </c>
      <c r="AN11" s="269">
        <v>0</v>
      </c>
      <c r="AO11" s="269"/>
      <c r="AP11" s="269">
        <v>0</v>
      </c>
      <c r="AQ11" s="269">
        <v>0</v>
      </c>
      <c r="AR11" s="270"/>
      <c r="AS11" s="270">
        <v>0</v>
      </c>
      <c r="AT11" s="270">
        <v>0</v>
      </c>
      <c r="AU11" s="270">
        <v>0</v>
      </c>
      <c r="AV11" s="271">
        <v>0</v>
      </c>
      <c r="AW11" s="271">
        <v>0</v>
      </c>
      <c r="AX11" s="271">
        <v>0</v>
      </c>
      <c r="AY11" s="271">
        <v>0</v>
      </c>
      <c r="AZ11" s="271">
        <v>0</v>
      </c>
      <c r="BA11" s="271">
        <v>0</v>
      </c>
      <c r="BB11" s="272">
        <v>0</v>
      </c>
      <c r="BC11" s="272">
        <v>0</v>
      </c>
      <c r="BD11" s="272">
        <v>0</v>
      </c>
      <c r="BE11" s="272">
        <v>0</v>
      </c>
      <c r="BF11" s="273">
        <v>0</v>
      </c>
      <c r="BG11" s="273">
        <v>0</v>
      </c>
      <c r="BH11" s="273">
        <v>0</v>
      </c>
      <c r="BI11" s="273">
        <v>0</v>
      </c>
      <c r="BJ11" s="273">
        <v>0</v>
      </c>
      <c r="BK11" s="273">
        <v>0</v>
      </c>
      <c r="BL11" s="880"/>
      <c r="BM11" s="880">
        <v>0</v>
      </c>
      <c r="BN11" s="880">
        <v>0</v>
      </c>
      <c r="BO11" s="880">
        <v>0</v>
      </c>
      <c r="BP11" s="881"/>
      <c r="BQ11" s="881">
        <v>0</v>
      </c>
      <c r="BR11" s="881">
        <v>0</v>
      </c>
      <c r="BS11" s="881">
        <v>0</v>
      </c>
      <c r="BT11" s="881">
        <v>0</v>
      </c>
      <c r="BU11" s="881">
        <v>0</v>
      </c>
      <c r="BV11" s="276">
        <v>0</v>
      </c>
      <c r="BW11" s="276">
        <v>0</v>
      </c>
      <c r="BX11" s="276">
        <v>0</v>
      </c>
      <c r="BY11" s="276">
        <v>0</v>
      </c>
      <c r="BZ11" s="277">
        <v>0</v>
      </c>
      <c r="CA11" s="277">
        <v>0</v>
      </c>
      <c r="CB11" s="277">
        <v>0</v>
      </c>
      <c r="CC11" s="277">
        <v>0</v>
      </c>
      <c r="CD11" s="277">
        <v>0</v>
      </c>
      <c r="CE11" s="277">
        <v>0</v>
      </c>
      <c r="CF11" s="278">
        <v>0</v>
      </c>
      <c r="CG11" s="278"/>
      <c r="CH11" s="278"/>
      <c r="CI11" s="278"/>
      <c r="CJ11" s="279">
        <v>0</v>
      </c>
      <c r="CK11" s="279"/>
      <c r="CL11" s="279">
        <v>0</v>
      </c>
      <c r="CM11" s="279">
        <v>0</v>
      </c>
      <c r="CN11" s="279">
        <v>0</v>
      </c>
      <c r="CO11" s="279">
        <v>0</v>
      </c>
      <c r="CP11" s="280">
        <v>0</v>
      </c>
      <c r="CQ11" s="280">
        <v>0</v>
      </c>
      <c r="CR11" s="280">
        <v>0</v>
      </c>
      <c r="CS11" s="280">
        <v>0</v>
      </c>
      <c r="CT11" s="281">
        <v>0</v>
      </c>
      <c r="CU11" s="281"/>
      <c r="CV11" s="281"/>
      <c r="CW11" s="281">
        <v>0</v>
      </c>
      <c r="CX11" s="281"/>
      <c r="CY11" s="281"/>
      <c r="CZ11" s="282">
        <v>60</v>
      </c>
      <c r="DA11" s="282">
        <v>0</v>
      </c>
      <c r="DB11" s="282">
        <v>0</v>
      </c>
      <c r="DC11" s="282">
        <v>0</v>
      </c>
      <c r="DD11" s="283">
        <v>3218</v>
      </c>
      <c r="DE11" s="283">
        <v>0</v>
      </c>
      <c r="DF11" s="283">
        <v>0</v>
      </c>
      <c r="DG11" s="283">
        <v>0</v>
      </c>
      <c r="DH11" s="283">
        <v>1081</v>
      </c>
      <c r="DI11" s="283">
        <v>1081</v>
      </c>
      <c r="DJ11" s="276">
        <v>0</v>
      </c>
      <c r="DK11" s="276">
        <v>0</v>
      </c>
      <c r="DL11" s="276">
        <v>0</v>
      </c>
      <c r="DM11" s="276">
        <v>0</v>
      </c>
      <c r="DN11" s="277">
        <v>0</v>
      </c>
      <c r="DO11" s="277">
        <v>0</v>
      </c>
      <c r="DP11" s="277">
        <v>0</v>
      </c>
      <c r="DQ11" s="277">
        <v>0</v>
      </c>
      <c r="DR11" s="277">
        <v>0</v>
      </c>
      <c r="DS11" s="277">
        <v>0</v>
      </c>
      <c r="DT11" s="284">
        <v>0</v>
      </c>
      <c r="DU11" s="284">
        <v>0</v>
      </c>
      <c r="DV11" s="284">
        <v>0</v>
      </c>
      <c r="DW11" s="284">
        <v>0</v>
      </c>
      <c r="DX11" s="285">
        <v>0</v>
      </c>
      <c r="DY11" s="285">
        <v>0</v>
      </c>
      <c r="DZ11" s="285">
        <v>0</v>
      </c>
      <c r="EA11" s="285">
        <v>0</v>
      </c>
      <c r="EB11" s="285">
        <v>0</v>
      </c>
      <c r="EC11" s="285">
        <v>0</v>
      </c>
      <c r="ED11" s="286">
        <v>0</v>
      </c>
      <c r="EE11" s="286">
        <v>0</v>
      </c>
      <c r="EF11" s="286">
        <v>0</v>
      </c>
      <c r="EG11" s="286">
        <v>0</v>
      </c>
      <c r="EH11" s="287">
        <v>0</v>
      </c>
      <c r="EI11" s="287">
        <v>0</v>
      </c>
      <c r="EJ11" s="287">
        <v>0</v>
      </c>
      <c r="EK11" s="287">
        <v>0</v>
      </c>
      <c r="EL11" s="287">
        <v>0</v>
      </c>
      <c r="EM11" s="287">
        <v>0</v>
      </c>
      <c r="EN11" s="274"/>
      <c r="EO11" s="274"/>
      <c r="EP11" s="274"/>
      <c r="EQ11" s="274"/>
      <c r="ER11" s="275"/>
      <c r="ES11" s="275"/>
      <c r="ET11" s="275"/>
      <c r="EU11" s="275"/>
      <c r="EV11" s="275"/>
      <c r="EW11" s="275"/>
      <c r="EX11" s="286">
        <v>0</v>
      </c>
      <c r="EY11" s="286">
        <v>0</v>
      </c>
      <c r="EZ11" s="286">
        <v>0</v>
      </c>
      <c r="FA11" s="286">
        <v>0</v>
      </c>
      <c r="FB11" s="287">
        <v>0</v>
      </c>
      <c r="FC11" s="287">
        <v>0</v>
      </c>
      <c r="FD11" s="287">
        <v>0</v>
      </c>
      <c r="FE11" s="287">
        <v>0</v>
      </c>
      <c r="FF11" s="287">
        <v>0</v>
      </c>
      <c r="FG11" s="287">
        <v>0</v>
      </c>
      <c r="FH11" s="288">
        <v>0</v>
      </c>
      <c r="FI11" s="288">
        <v>0</v>
      </c>
      <c r="FJ11" s="288">
        <v>0</v>
      </c>
      <c r="FK11" s="288">
        <v>0</v>
      </c>
      <c r="FL11" s="289">
        <v>0</v>
      </c>
      <c r="FM11" s="289">
        <v>0</v>
      </c>
      <c r="FN11" s="289">
        <v>0</v>
      </c>
      <c r="FO11" s="289">
        <v>0</v>
      </c>
      <c r="FP11" s="289">
        <v>0</v>
      </c>
      <c r="FQ11" s="289">
        <v>0</v>
      </c>
      <c r="FR11" s="290">
        <v>0</v>
      </c>
      <c r="FS11" s="290"/>
      <c r="FT11" s="290"/>
      <c r="FU11" s="290"/>
      <c r="FV11" s="291">
        <v>0</v>
      </c>
      <c r="FW11" s="291"/>
      <c r="FX11" s="291"/>
      <c r="FY11" s="291"/>
      <c r="FZ11" s="291"/>
      <c r="GA11" s="291"/>
      <c r="GB11" s="292">
        <v>28</v>
      </c>
      <c r="GC11" s="292">
        <v>21</v>
      </c>
      <c r="GD11" s="292">
        <v>1.1200000000000001</v>
      </c>
      <c r="GE11" s="292">
        <v>21</v>
      </c>
      <c r="GF11" s="293">
        <v>1502</v>
      </c>
      <c r="GG11" s="293">
        <v>68</v>
      </c>
      <c r="GH11" s="293">
        <v>1135</v>
      </c>
      <c r="GI11" s="293"/>
      <c r="GJ11" s="293">
        <v>1135</v>
      </c>
      <c r="GK11" s="293">
        <v>1021</v>
      </c>
      <c r="GL11" s="284">
        <v>0</v>
      </c>
      <c r="GM11" s="284">
        <v>0</v>
      </c>
      <c r="GN11" s="284">
        <v>0</v>
      </c>
      <c r="GO11" s="284">
        <v>0</v>
      </c>
      <c r="GP11" s="285">
        <v>0</v>
      </c>
      <c r="GQ11" s="285">
        <v>0</v>
      </c>
      <c r="GR11" s="285">
        <v>0</v>
      </c>
      <c r="GS11" s="285">
        <v>0</v>
      </c>
      <c r="GT11" s="285">
        <v>0</v>
      </c>
      <c r="GU11" s="285">
        <v>0</v>
      </c>
      <c r="GV11" s="294">
        <v>0</v>
      </c>
      <c r="GW11" s="294">
        <v>0</v>
      </c>
      <c r="GX11" s="294">
        <v>0</v>
      </c>
      <c r="GY11" s="294">
        <v>0</v>
      </c>
      <c r="GZ11" s="295">
        <v>0</v>
      </c>
      <c r="HA11" s="295">
        <v>0</v>
      </c>
      <c r="HB11" s="295">
        <v>0</v>
      </c>
      <c r="HC11" s="295">
        <v>0</v>
      </c>
      <c r="HD11" s="295">
        <v>0</v>
      </c>
      <c r="HE11" s="295">
        <v>0</v>
      </c>
      <c r="HF11" s="296">
        <v>0</v>
      </c>
      <c r="HG11" s="296">
        <v>0</v>
      </c>
      <c r="HH11" s="296">
        <v>0</v>
      </c>
      <c r="HI11" s="296">
        <v>0</v>
      </c>
      <c r="HJ11" s="297">
        <v>0</v>
      </c>
      <c r="HK11" s="297">
        <v>0</v>
      </c>
      <c r="HL11" s="297">
        <v>0</v>
      </c>
      <c r="HM11" s="297"/>
      <c r="HN11" s="297"/>
      <c r="HO11" s="297"/>
      <c r="HP11" s="955">
        <v>0</v>
      </c>
      <c r="HQ11" s="955">
        <v>0</v>
      </c>
      <c r="HR11" s="955">
        <v>0</v>
      </c>
      <c r="HS11" s="955">
        <v>0</v>
      </c>
      <c r="HT11" s="532">
        <v>0</v>
      </c>
      <c r="HU11" s="532">
        <v>0</v>
      </c>
      <c r="HV11" s="532">
        <v>0</v>
      </c>
      <c r="HW11" s="532">
        <v>0</v>
      </c>
      <c r="HX11" s="532">
        <v>0</v>
      </c>
      <c r="HY11" s="532">
        <v>0</v>
      </c>
      <c r="HZ11" s="286"/>
      <c r="IA11" s="286"/>
      <c r="IB11" s="286"/>
      <c r="IC11" s="286"/>
      <c r="ID11" s="287"/>
      <c r="IE11" s="287"/>
      <c r="IF11" s="287"/>
      <c r="IG11" s="287"/>
      <c r="IH11" s="287"/>
      <c r="II11" s="287"/>
      <c r="IJ11" s="296">
        <v>0</v>
      </c>
      <c r="IK11" s="296">
        <v>0</v>
      </c>
      <c r="IL11" s="296">
        <v>0</v>
      </c>
      <c r="IM11" s="296">
        <v>0</v>
      </c>
      <c r="IN11" s="297">
        <v>0</v>
      </c>
      <c r="IO11" s="297">
        <v>0</v>
      </c>
      <c r="IP11" s="297">
        <v>0</v>
      </c>
      <c r="IQ11" s="297">
        <v>0</v>
      </c>
      <c r="IR11" s="297">
        <v>0</v>
      </c>
      <c r="IS11" s="297">
        <v>0</v>
      </c>
      <c r="IT11" s="280">
        <v>0</v>
      </c>
      <c r="IU11" s="280">
        <v>0</v>
      </c>
      <c r="IV11" s="280">
        <v>0</v>
      </c>
      <c r="IW11" s="280">
        <v>0</v>
      </c>
      <c r="IX11" s="281">
        <v>0</v>
      </c>
      <c r="IY11" s="281">
        <v>0</v>
      </c>
      <c r="IZ11" s="281">
        <v>0</v>
      </c>
      <c r="JA11" s="281">
        <v>0</v>
      </c>
      <c r="JB11" s="281">
        <v>0</v>
      </c>
      <c r="JC11" s="281">
        <v>0</v>
      </c>
      <c r="JD11" s="288"/>
      <c r="JE11" s="288"/>
      <c r="JF11" s="288"/>
      <c r="JG11" s="288"/>
      <c r="JH11" s="289"/>
      <c r="JI11" s="289"/>
      <c r="JJ11" s="289"/>
      <c r="JK11" s="289"/>
      <c r="JL11" s="289"/>
      <c r="JM11" s="289"/>
      <c r="JN11" s="362">
        <v>0</v>
      </c>
      <c r="JO11" s="362">
        <v>0</v>
      </c>
      <c r="JP11" s="362">
        <v>0</v>
      </c>
      <c r="JQ11" s="362">
        <v>0</v>
      </c>
      <c r="JR11" s="362"/>
      <c r="JS11" s="362">
        <v>0</v>
      </c>
      <c r="JT11" s="362">
        <v>0</v>
      </c>
      <c r="JU11" s="362">
        <v>0</v>
      </c>
      <c r="JV11" s="362">
        <v>0</v>
      </c>
      <c r="JW11" s="362">
        <v>0</v>
      </c>
      <c r="JX11" s="274">
        <v>0</v>
      </c>
      <c r="JY11" s="274">
        <v>0</v>
      </c>
      <c r="JZ11" s="274">
        <v>0</v>
      </c>
      <c r="KA11" s="274">
        <v>0</v>
      </c>
      <c r="KB11" s="275">
        <v>0</v>
      </c>
      <c r="KC11" s="275">
        <v>0</v>
      </c>
      <c r="KD11" s="275">
        <v>0</v>
      </c>
      <c r="KE11" s="275">
        <v>0</v>
      </c>
      <c r="KF11" s="275">
        <v>0</v>
      </c>
      <c r="KG11" s="275">
        <v>0</v>
      </c>
      <c r="KH11" s="276">
        <v>10</v>
      </c>
      <c r="KI11" s="276">
        <v>0</v>
      </c>
      <c r="KJ11" s="276">
        <v>0</v>
      </c>
      <c r="KK11" s="276">
        <v>0</v>
      </c>
      <c r="KL11" s="277">
        <v>536</v>
      </c>
      <c r="KM11" s="277">
        <v>0</v>
      </c>
      <c r="KN11" s="277">
        <v>287</v>
      </c>
      <c r="KO11" s="277">
        <v>0</v>
      </c>
      <c r="KP11" s="277">
        <v>287</v>
      </c>
      <c r="KQ11" s="277">
        <v>287</v>
      </c>
      <c r="KR11" s="298">
        <v>0</v>
      </c>
      <c r="KS11" s="298">
        <v>0</v>
      </c>
      <c r="KT11" s="298">
        <v>0</v>
      </c>
      <c r="KU11" s="298">
        <v>0</v>
      </c>
      <c r="KV11" s="299">
        <v>0</v>
      </c>
      <c r="KW11" s="299">
        <v>0</v>
      </c>
      <c r="KX11" s="299">
        <v>0</v>
      </c>
      <c r="KY11" s="299">
        <v>0</v>
      </c>
      <c r="KZ11" s="299">
        <v>0</v>
      </c>
      <c r="LA11" s="299">
        <v>0</v>
      </c>
      <c r="LB11" s="296">
        <v>0.5</v>
      </c>
      <c r="LC11" s="296"/>
      <c r="LD11" s="296"/>
      <c r="LE11" s="296"/>
      <c r="LF11" s="297">
        <v>27</v>
      </c>
      <c r="LG11" s="297"/>
      <c r="LH11" s="297"/>
      <c r="LI11" s="297"/>
      <c r="LJ11" s="297"/>
      <c r="LK11" s="297"/>
      <c r="LL11" s="292">
        <v>0</v>
      </c>
      <c r="LM11" s="292">
        <v>0</v>
      </c>
      <c r="LN11" s="292">
        <v>0</v>
      </c>
      <c r="LO11" s="292">
        <v>0</v>
      </c>
      <c r="LP11" s="293">
        <v>0</v>
      </c>
      <c r="LQ11" s="293">
        <v>0</v>
      </c>
      <c r="LR11" s="293">
        <v>0</v>
      </c>
      <c r="LS11" s="293">
        <v>0</v>
      </c>
      <c r="LT11" s="293">
        <v>0</v>
      </c>
      <c r="LU11" s="293">
        <v>0</v>
      </c>
      <c r="LV11" s="45">
        <f t="shared" si="2"/>
        <v>139.5</v>
      </c>
      <c r="LW11" s="45">
        <f t="shared" si="13"/>
        <v>28.92</v>
      </c>
      <c r="LX11" s="45">
        <f t="shared" si="14"/>
        <v>1.1200000000000001</v>
      </c>
      <c r="LY11" s="45">
        <f t="shared" si="15"/>
        <v>28.92</v>
      </c>
      <c r="LZ11" s="234">
        <f t="shared" si="16"/>
        <v>7482</v>
      </c>
      <c r="MA11" s="234">
        <f t="shared" si="17"/>
        <v>68</v>
      </c>
      <c r="MB11" s="234">
        <f t="shared" si="18"/>
        <v>1850</v>
      </c>
      <c r="MC11" s="234">
        <f t="shared" si="19"/>
        <v>0</v>
      </c>
      <c r="MD11" s="234">
        <f t="shared" si="20"/>
        <v>2931</v>
      </c>
      <c r="ME11" s="234">
        <f t="shared" si="21"/>
        <v>2817</v>
      </c>
      <c r="MF11" s="914">
        <v>307.05</v>
      </c>
      <c r="MG11" s="914">
        <v>300.85000000000002</v>
      </c>
      <c r="MH11" s="914">
        <v>41.389999999999993</v>
      </c>
      <c r="MI11" s="914">
        <v>284.37</v>
      </c>
      <c r="MJ11" s="915">
        <v>16469</v>
      </c>
      <c r="MK11" s="915">
        <v>2240</v>
      </c>
      <c r="ML11" s="915">
        <v>15367</v>
      </c>
      <c r="MM11" s="915">
        <v>0</v>
      </c>
      <c r="MN11" s="915">
        <v>15367</v>
      </c>
      <c r="MO11" s="915">
        <v>15494</v>
      </c>
      <c r="MP11" s="414"/>
      <c r="MQ11" s="414"/>
      <c r="MR11" s="414"/>
      <c r="MS11" s="414"/>
      <c r="MT11" s="415"/>
      <c r="MU11" s="415"/>
      <c r="MV11" s="415"/>
      <c r="MW11" s="415"/>
      <c r="MX11" s="415"/>
      <c r="MY11" s="415"/>
      <c r="MZ11" s="949">
        <f t="shared" si="3"/>
        <v>446.55</v>
      </c>
      <c r="NA11" s="949">
        <f t="shared" si="4"/>
        <v>329.77000000000004</v>
      </c>
      <c r="NB11" s="949">
        <f t="shared" si="5"/>
        <v>42.509999999999991</v>
      </c>
      <c r="NC11" s="949">
        <f t="shared" si="6"/>
        <v>313.29000000000002</v>
      </c>
      <c r="ND11" s="950">
        <f t="shared" si="7"/>
        <v>23951</v>
      </c>
      <c r="NE11" s="950">
        <f t="shared" si="8"/>
        <v>2308</v>
      </c>
      <c r="NF11" s="950">
        <f t="shared" si="9"/>
        <v>17217</v>
      </c>
      <c r="NG11" s="950">
        <f t="shared" si="10"/>
        <v>0</v>
      </c>
      <c r="NH11" s="950">
        <f t="shared" si="11"/>
        <v>18298</v>
      </c>
      <c r="NI11" s="950">
        <f t="shared" si="12"/>
        <v>18311</v>
      </c>
    </row>
    <row r="12" spans="1:373" ht="77.25" thickBot="1" x14ac:dyDescent="0.3">
      <c r="A12" s="555">
        <v>5</v>
      </c>
      <c r="B12" s="34" t="s">
        <v>17</v>
      </c>
      <c r="C12" s="35" t="s">
        <v>18</v>
      </c>
      <c r="D12" s="262">
        <v>70</v>
      </c>
      <c r="E12" s="262">
        <v>84.39</v>
      </c>
      <c r="F12" s="262">
        <v>21.42</v>
      </c>
      <c r="G12" s="262">
        <v>84.39</v>
      </c>
      <c r="H12" s="263">
        <v>966</v>
      </c>
      <c r="I12" s="263">
        <v>449</v>
      </c>
      <c r="J12" s="263">
        <v>1916</v>
      </c>
      <c r="K12" s="263">
        <v>0</v>
      </c>
      <c r="L12" s="263">
        <v>1916</v>
      </c>
      <c r="M12" s="263">
        <v>1916</v>
      </c>
      <c r="N12" s="264">
        <v>30</v>
      </c>
      <c r="O12" s="264">
        <v>42.39</v>
      </c>
      <c r="P12" s="264">
        <v>7.41</v>
      </c>
      <c r="Q12" s="264">
        <v>42.39</v>
      </c>
      <c r="R12" s="265">
        <v>414</v>
      </c>
      <c r="S12" s="265">
        <v>125</v>
      </c>
      <c r="T12" s="265">
        <v>487</v>
      </c>
      <c r="U12" s="265">
        <v>0</v>
      </c>
      <c r="V12" s="265">
        <v>587</v>
      </c>
      <c r="W12" s="265">
        <v>587</v>
      </c>
      <c r="X12" s="266">
        <v>50</v>
      </c>
      <c r="Y12" s="266">
        <v>44.03</v>
      </c>
      <c r="Z12" s="266">
        <v>4</v>
      </c>
      <c r="AA12" s="266">
        <v>44.03</v>
      </c>
      <c r="AB12" s="267">
        <v>690</v>
      </c>
      <c r="AC12" s="267">
        <v>55</v>
      </c>
      <c r="AD12" s="267">
        <v>846</v>
      </c>
      <c r="AE12" s="267">
        <v>0</v>
      </c>
      <c r="AF12" s="267">
        <v>846</v>
      </c>
      <c r="AG12" s="267">
        <v>846</v>
      </c>
      <c r="AH12" s="268">
        <v>20</v>
      </c>
      <c r="AI12" s="268">
        <v>23.5</v>
      </c>
      <c r="AJ12" s="268">
        <v>3</v>
      </c>
      <c r="AK12" s="268">
        <v>23.5</v>
      </c>
      <c r="AL12" s="269">
        <v>276</v>
      </c>
      <c r="AM12" s="269">
        <v>98</v>
      </c>
      <c r="AN12" s="269">
        <v>551</v>
      </c>
      <c r="AO12" s="269">
        <v>80</v>
      </c>
      <c r="AP12" s="269">
        <v>551</v>
      </c>
      <c r="AQ12" s="269">
        <v>551</v>
      </c>
      <c r="AR12" s="270">
        <v>12</v>
      </c>
      <c r="AS12" s="270">
        <v>7.4</v>
      </c>
      <c r="AT12" s="270">
        <v>1.8</v>
      </c>
      <c r="AU12" s="270">
        <v>7.4</v>
      </c>
      <c r="AV12" s="271">
        <v>166</v>
      </c>
      <c r="AW12" s="271">
        <v>22</v>
      </c>
      <c r="AX12" s="271">
        <v>175</v>
      </c>
      <c r="AY12" s="271">
        <v>0</v>
      </c>
      <c r="AZ12" s="271">
        <v>175</v>
      </c>
      <c r="BA12" s="271">
        <v>175</v>
      </c>
      <c r="BB12" s="272">
        <v>38</v>
      </c>
      <c r="BC12" s="272">
        <v>43.64</v>
      </c>
      <c r="BD12" s="272">
        <v>4</v>
      </c>
      <c r="BE12" s="272">
        <v>43.64</v>
      </c>
      <c r="BF12" s="273">
        <v>524</v>
      </c>
      <c r="BG12" s="273">
        <v>59</v>
      </c>
      <c r="BH12" s="273">
        <v>721</v>
      </c>
      <c r="BI12" s="273">
        <v>0</v>
      </c>
      <c r="BJ12" s="273">
        <v>721</v>
      </c>
      <c r="BK12" s="273">
        <v>624</v>
      </c>
      <c r="BL12" s="880">
        <v>22</v>
      </c>
      <c r="BM12" s="880">
        <v>10.53</v>
      </c>
      <c r="BN12" s="880">
        <v>0.48</v>
      </c>
      <c r="BO12" s="880">
        <v>10.53</v>
      </c>
      <c r="BP12" s="881">
        <v>304</v>
      </c>
      <c r="BQ12" s="881">
        <v>10</v>
      </c>
      <c r="BR12" s="881">
        <v>248</v>
      </c>
      <c r="BS12" s="881">
        <v>0</v>
      </c>
      <c r="BT12" s="881">
        <v>248</v>
      </c>
      <c r="BU12" s="881">
        <v>248</v>
      </c>
      <c r="BV12" s="276">
        <v>35</v>
      </c>
      <c r="BW12" s="276">
        <v>15.5</v>
      </c>
      <c r="BX12" s="276">
        <v>3.55</v>
      </c>
      <c r="BY12" s="276">
        <v>15.5</v>
      </c>
      <c r="BZ12" s="277">
        <v>483</v>
      </c>
      <c r="CA12" s="277">
        <v>88</v>
      </c>
      <c r="CB12" s="277">
        <v>359</v>
      </c>
      <c r="CC12" s="277">
        <v>0</v>
      </c>
      <c r="CD12" s="277">
        <v>359</v>
      </c>
      <c r="CE12" s="277">
        <v>359</v>
      </c>
      <c r="CF12" s="278">
        <v>20</v>
      </c>
      <c r="CG12" s="278">
        <v>28.5</v>
      </c>
      <c r="CH12" s="278">
        <v>7.49</v>
      </c>
      <c r="CI12" s="278">
        <v>28.48</v>
      </c>
      <c r="CJ12" s="279">
        <v>276</v>
      </c>
      <c r="CK12" s="279">
        <v>1405</v>
      </c>
      <c r="CL12" s="279">
        <v>529</v>
      </c>
      <c r="CM12" s="279">
        <v>0</v>
      </c>
      <c r="CN12" s="279">
        <v>529</v>
      </c>
      <c r="CO12" s="279">
        <v>518</v>
      </c>
      <c r="CP12" s="280">
        <v>6</v>
      </c>
      <c r="CQ12" s="280">
        <v>7.61</v>
      </c>
      <c r="CR12" s="280">
        <v>1.62</v>
      </c>
      <c r="CS12" s="280">
        <v>7.61</v>
      </c>
      <c r="CT12" s="281">
        <v>83</v>
      </c>
      <c r="CU12" s="281">
        <v>23</v>
      </c>
      <c r="CV12" s="281">
        <v>135</v>
      </c>
      <c r="CW12" s="281">
        <v>0</v>
      </c>
      <c r="CX12" s="281">
        <v>135</v>
      </c>
      <c r="CY12" s="281">
        <v>135</v>
      </c>
      <c r="CZ12" s="282">
        <v>5</v>
      </c>
      <c r="DA12" s="282">
        <v>7</v>
      </c>
      <c r="DB12" s="282">
        <v>1.67</v>
      </c>
      <c r="DC12" s="282">
        <v>5.99</v>
      </c>
      <c r="DD12" s="283">
        <v>69</v>
      </c>
      <c r="DE12" s="283">
        <v>40</v>
      </c>
      <c r="DF12" s="283">
        <v>50</v>
      </c>
      <c r="DG12" s="283">
        <v>0</v>
      </c>
      <c r="DH12" s="283">
        <v>90</v>
      </c>
      <c r="DI12" s="283">
        <v>90</v>
      </c>
      <c r="DJ12" s="276">
        <v>3</v>
      </c>
      <c r="DK12" s="276">
        <v>0.75</v>
      </c>
      <c r="DL12" s="276">
        <v>0.13</v>
      </c>
      <c r="DM12" s="276">
        <v>0.75</v>
      </c>
      <c r="DN12" s="277">
        <v>41</v>
      </c>
      <c r="DO12" s="277">
        <v>0</v>
      </c>
      <c r="DP12" s="277">
        <v>17</v>
      </c>
      <c r="DQ12" s="277">
        <v>0</v>
      </c>
      <c r="DR12" s="277">
        <v>17</v>
      </c>
      <c r="DS12" s="277">
        <v>17</v>
      </c>
      <c r="DT12" s="284">
        <v>10</v>
      </c>
      <c r="DU12" s="284">
        <v>7.51</v>
      </c>
      <c r="DV12" s="284">
        <v>0.81</v>
      </c>
      <c r="DW12" s="284">
        <v>7.51</v>
      </c>
      <c r="DX12" s="285">
        <v>138</v>
      </c>
      <c r="DY12" s="285">
        <v>10</v>
      </c>
      <c r="DZ12" s="285">
        <v>157</v>
      </c>
      <c r="EA12" s="285">
        <v>0</v>
      </c>
      <c r="EB12" s="285">
        <v>157</v>
      </c>
      <c r="EC12" s="285">
        <v>157</v>
      </c>
      <c r="ED12" s="286">
        <v>20</v>
      </c>
      <c r="EE12" s="286">
        <v>12.45</v>
      </c>
      <c r="EF12" s="286">
        <v>3.16</v>
      </c>
      <c r="EG12" s="286">
        <v>12.45</v>
      </c>
      <c r="EH12" s="287">
        <v>276</v>
      </c>
      <c r="EI12" s="287">
        <v>65</v>
      </c>
      <c r="EJ12" s="287">
        <v>296</v>
      </c>
      <c r="EK12" s="287">
        <v>0</v>
      </c>
      <c r="EL12" s="287">
        <v>296</v>
      </c>
      <c r="EM12" s="287">
        <v>296</v>
      </c>
      <c r="EN12" s="274">
        <v>5</v>
      </c>
      <c r="EO12" s="274">
        <v>3</v>
      </c>
      <c r="EP12" s="274">
        <v>1.43</v>
      </c>
      <c r="EQ12" s="274">
        <v>3</v>
      </c>
      <c r="ER12" s="275">
        <v>69</v>
      </c>
      <c r="ES12" s="275">
        <v>18</v>
      </c>
      <c r="ET12" s="275">
        <v>30</v>
      </c>
      <c r="EU12" s="275">
        <v>0</v>
      </c>
      <c r="EV12" s="275">
        <v>30</v>
      </c>
      <c r="EW12" s="275">
        <v>30</v>
      </c>
      <c r="EX12" s="286">
        <v>12.7</v>
      </c>
      <c r="EY12" s="286">
        <v>20.5</v>
      </c>
      <c r="EZ12" s="286">
        <v>6.51</v>
      </c>
      <c r="FA12" s="286">
        <v>20.5</v>
      </c>
      <c r="FB12" s="287">
        <v>110</v>
      </c>
      <c r="FC12" s="287">
        <v>148</v>
      </c>
      <c r="FD12" s="287">
        <v>338</v>
      </c>
      <c r="FE12" s="287">
        <v>0</v>
      </c>
      <c r="FF12" s="287">
        <v>333</v>
      </c>
      <c r="FG12" s="287">
        <v>326</v>
      </c>
      <c r="FH12" s="288">
        <v>40</v>
      </c>
      <c r="FI12" s="288">
        <v>35</v>
      </c>
      <c r="FJ12" s="288">
        <v>0.15</v>
      </c>
      <c r="FK12" s="288">
        <v>35</v>
      </c>
      <c r="FL12" s="289">
        <v>552</v>
      </c>
      <c r="FM12" s="289">
        <v>3</v>
      </c>
      <c r="FN12" s="289">
        <v>602</v>
      </c>
      <c r="FO12" s="289">
        <v>0</v>
      </c>
      <c r="FP12" s="289">
        <v>602</v>
      </c>
      <c r="FQ12" s="289">
        <v>602</v>
      </c>
      <c r="FR12" s="290">
        <v>1</v>
      </c>
      <c r="FS12" s="290">
        <v>0.82</v>
      </c>
      <c r="FT12" s="290">
        <v>0.11</v>
      </c>
      <c r="FU12" s="290">
        <v>0.82</v>
      </c>
      <c r="FV12" s="291">
        <v>14</v>
      </c>
      <c r="FW12" s="291">
        <v>2</v>
      </c>
      <c r="FX12" s="291">
        <v>17</v>
      </c>
      <c r="FY12" s="291">
        <v>0</v>
      </c>
      <c r="FZ12" s="291">
        <v>17</v>
      </c>
      <c r="GA12" s="291">
        <v>17</v>
      </c>
      <c r="GB12" s="292">
        <v>45</v>
      </c>
      <c r="GC12" s="292">
        <v>53.78</v>
      </c>
      <c r="GD12" s="292">
        <v>0</v>
      </c>
      <c r="GE12" s="292">
        <v>53.78</v>
      </c>
      <c r="GF12" s="293"/>
      <c r="GG12" s="293">
        <v>171</v>
      </c>
      <c r="GH12" s="293">
        <v>975</v>
      </c>
      <c r="GI12" s="293"/>
      <c r="GJ12" s="293">
        <v>975</v>
      </c>
      <c r="GK12" s="293">
        <v>835</v>
      </c>
      <c r="GL12" s="284">
        <v>6</v>
      </c>
      <c r="GM12" s="284">
        <v>1.99</v>
      </c>
      <c r="GN12" s="284">
        <v>0</v>
      </c>
      <c r="GO12" s="284">
        <v>1.99</v>
      </c>
      <c r="GP12" s="285">
        <v>83</v>
      </c>
      <c r="GQ12" s="285">
        <v>0</v>
      </c>
      <c r="GR12" s="285">
        <v>53</v>
      </c>
      <c r="GS12" s="285">
        <v>0</v>
      </c>
      <c r="GT12" s="285">
        <v>53</v>
      </c>
      <c r="GU12" s="285">
        <v>53</v>
      </c>
      <c r="GV12" s="294">
        <v>1</v>
      </c>
      <c r="GW12" s="294">
        <v>2</v>
      </c>
      <c r="GX12" s="294">
        <v>0.11</v>
      </c>
      <c r="GY12" s="294">
        <v>1.1200000000000001</v>
      </c>
      <c r="GZ12" s="295">
        <v>14</v>
      </c>
      <c r="HA12" s="295">
        <v>0</v>
      </c>
      <c r="HB12" s="295">
        <v>22</v>
      </c>
      <c r="HC12" s="295">
        <v>0</v>
      </c>
      <c r="HD12" s="295">
        <v>22</v>
      </c>
      <c r="HE12" s="295">
        <v>22</v>
      </c>
      <c r="HF12" s="296">
        <v>5.5</v>
      </c>
      <c r="HG12" s="296">
        <v>3.95</v>
      </c>
      <c r="HH12" s="296">
        <v>0.06</v>
      </c>
      <c r="HI12" s="296">
        <v>3.95</v>
      </c>
      <c r="HJ12" s="297">
        <v>76</v>
      </c>
      <c r="HK12" s="297">
        <v>2</v>
      </c>
      <c r="HL12" s="297">
        <v>66</v>
      </c>
      <c r="HM12" s="297"/>
      <c r="HN12" s="297">
        <v>66</v>
      </c>
      <c r="HO12" s="297">
        <v>66</v>
      </c>
      <c r="HP12" s="955">
        <v>8</v>
      </c>
      <c r="HQ12" s="955">
        <v>4.13</v>
      </c>
      <c r="HR12" s="955">
        <v>1.1299999999999999</v>
      </c>
      <c r="HS12" s="955">
        <v>4.13</v>
      </c>
      <c r="HT12" s="532">
        <v>110</v>
      </c>
      <c r="HU12" s="532">
        <v>20</v>
      </c>
      <c r="HV12" s="532">
        <v>74</v>
      </c>
      <c r="HW12" s="532">
        <v>0</v>
      </c>
      <c r="HX12" s="532">
        <v>74</v>
      </c>
      <c r="HY12" s="532">
        <v>74</v>
      </c>
      <c r="HZ12" s="286"/>
      <c r="IA12" s="286"/>
      <c r="IB12" s="286"/>
      <c r="IC12" s="286"/>
      <c r="ID12" s="287"/>
      <c r="IE12" s="287"/>
      <c r="IF12" s="287"/>
      <c r="IG12" s="287"/>
      <c r="IH12" s="287"/>
      <c r="II12" s="287"/>
      <c r="IJ12" s="296">
        <v>5.5</v>
      </c>
      <c r="IK12" s="296">
        <v>5.7</v>
      </c>
      <c r="IL12" s="296">
        <v>2.69</v>
      </c>
      <c r="IM12" s="296">
        <v>5.7</v>
      </c>
      <c r="IN12" s="297">
        <v>76</v>
      </c>
      <c r="IO12" s="297">
        <v>7</v>
      </c>
      <c r="IP12" s="297">
        <v>102</v>
      </c>
      <c r="IQ12" s="297">
        <v>0</v>
      </c>
      <c r="IR12" s="297">
        <v>102</v>
      </c>
      <c r="IS12" s="297">
        <v>102</v>
      </c>
      <c r="IT12" s="280">
        <v>2</v>
      </c>
      <c r="IU12" s="280">
        <v>1.99</v>
      </c>
      <c r="IV12" s="280">
        <v>0</v>
      </c>
      <c r="IW12" s="280">
        <v>1.99</v>
      </c>
      <c r="IX12" s="281">
        <v>28</v>
      </c>
      <c r="IY12" s="281">
        <v>0</v>
      </c>
      <c r="IZ12" s="281">
        <v>39</v>
      </c>
      <c r="JA12" s="281">
        <v>0</v>
      </c>
      <c r="JB12" s="281">
        <v>39</v>
      </c>
      <c r="JC12" s="281">
        <v>39</v>
      </c>
      <c r="JD12" s="288">
        <v>1.06</v>
      </c>
      <c r="JE12" s="288">
        <v>2.0499999999999998</v>
      </c>
      <c r="JF12" s="288">
        <v>0.2</v>
      </c>
      <c r="JG12" s="288">
        <v>2.0499999999999998</v>
      </c>
      <c r="JH12" s="289">
        <v>18</v>
      </c>
      <c r="JI12" s="289">
        <v>5</v>
      </c>
      <c r="JJ12" s="289">
        <v>34</v>
      </c>
      <c r="JK12" s="289">
        <v>0</v>
      </c>
      <c r="JL12" s="289">
        <v>34</v>
      </c>
      <c r="JM12" s="289">
        <v>34</v>
      </c>
      <c r="JN12" s="362">
        <v>10.6</v>
      </c>
      <c r="JO12" s="362">
        <v>6.34</v>
      </c>
      <c r="JP12" s="362">
        <v>0.91</v>
      </c>
      <c r="JQ12" s="362">
        <v>6.34</v>
      </c>
      <c r="JR12" s="362">
        <v>146</v>
      </c>
      <c r="JS12" s="362">
        <v>15</v>
      </c>
      <c r="JT12" s="362">
        <v>113</v>
      </c>
      <c r="JU12" s="362">
        <v>0</v>
      </c>
      <c r="JV12" s="362">
        <v>113</v>
      </c>
      <c r="JW12" s="362">
        <v>113</v>
      </c>
      <c r="JX12" s="274">
        <v>1</v>
      </c>
      <c r="JY12" s="274">
        <v>0.21</v>
      </c>
      <c r="JZ12" s="274">
        <v>0.1</v>
      </c>
      <c r="KA12" s="274">
        <v>0.21</v>
      </c>
      <c r="KB12" s="275">
        <v>14</v>
      </c>
      <c r="KC12" s="275">
        <v>4</v>
      </c>
      <c r="KD12" s="275">
        <v>9</v>
      </c>
      <c r="KE12" s="275">
        <v>0</v>
      </c>
      <c r="KF12" s="275">
        <v>0</v>
      </c>
      <c r="KG12" s="275">
        <v>0</v>
      </c>
      <c r="KH12" s="276">
        <v>4</v>
      </c>
      <c r="KI12" s="276">
        <v>4</v>
      </c>
      <c r="KJ12" s="276">
        <v>0</v>
      </c>
      <c r="KK12" s="276">
        <v>0.7</v>
      </c>
      <c r="KL12" s="277">
        <v>55</v>
      </c>
      <c r="KM12" s="277">
        <v>0</v>
      </c>
      <c r="KN12" s="277">
        <v>42</v>
      </c>
      <c r="KO12" s="277">
        <v>0</v>
      </c>
      <c r="KP12" s="277">
        <v>106</v>
      </c>
      <c r="KQ12" s="277">
        <v>106</v>
      </c>
      <c r="KR12" s="298">
        <v>4</v>
      </c>
      <c r="KS12" s="298">
        <v>0.73</v>
      </c>
      <c r="KT12" s="298">
        <v>0</v>
      </c>
      <c r="KU12" s="298">
        <v>0.72</v>
      </c>
      <c r="KV12" s="299">
        <v>55</v>
      </c>
      <c r="KW12" s="299">
        <v>0</v>
      </c>
      <c r="KX12" s="299">
        <v>21</v>
      </c>
      <c r="KY12" s="299">
        <v>0</v>
      </c>
      <c r="KZ12" s="299">
        <v>21</v>
      </c>
      <c r="LA12" s="299">
        <v>21</v>
      </c>
      <c r="LB12" s="296">
        <v>2</v>
      </c>
      <c r="LC12" s="296">
        <v>1.22</v>
      </c>
      <c r="LD12" s="296">
        <v>0</v>
      </c>
      <c r="LE12" s="296">
        <v>1.22</v>
      </c>
      <c r="LF12" s="297"/>
      <c r="LG12" s="297">
        <v>0</v>
      </c>
      <c r="LH12" s="297">
        <v>40</v>
      </c>
      <c r="LI12" s="297"/>
      <c r="LJ12" s="297">
        <v>40</v>
      </c>
      <c r="LK12" s="297">
        <v>38</v>
      </c>
      <c r="LL12" s="292">
        <v>3.7</v>
      </c>
      <c r="LM12" s="292">
        <v>3.7</v>
      </c>
      <c r="LN12" s="292">
        <v>0</v>
      </c>
      <c r="LO12" s="292">
        <v>3.32</v>
      </c>
      <c r="LP12" s="293">
        <v>0</v>
      </c>
      <c r="LQ12" s="293">
        <v>0</v>
      </c>
      <c r="LR12" s="293">
        <v>78</v>
      </c>
      <c r="LS12" s="293">
        <v>0</v>
      </c>
      <c r="LT12" s="293">
        <v>78</v>
      </c>
      <c r="LU12" s="293">
        <v>78</v>
      </c>
      <c r="LV12" s="45">
        <f t="shared" si="2"/>
        <v>499.06</v>
      </c>
      <c r="LW12" s="45">
        <f t="shared" si="13"/>
        <v>486.30999999999995</v>
      </c>
      <c r="LX12" s="45">
        <f t="shared" si="14"/>
        <v>73.939999999999984</v>
      </c>
      <c r="LY12" s="45">
        <f t="shared" si="15"/>
        <v>480.71</v>
      </c>
      <c r="LZ12" s="234">
        <f t="shared" si="16"/>
        <v>6126</v>
      </c>
      <c r="MA12" s="234">
        <f t="shared" si="17"/>
        <v>2844</v>
      </c>
      <c r="MB12" s="234">
        <f t="shared" si="18"/>
        <v>9142</v>
      </c>
      <c r="MC12" s="234">
        <f t="shared" si="19"/>
        <v>80</v>
      </c>
      <c r="MD12" s="234">
        <f t="shared" si="20"/>
        <v>9332</v>
      </c>
      <c r="ME12" s="234">
        <f t="shared" si="21"/>
        <v>9075</v>
      </c>
      <c r="MF12" s="914">
        <v>0</v>
      </c>
      <c r="MG12" s="914">
        <v>0</v>
      </c>
      <c r="MH12" s="914">
        <v>0</v>
      </c>
      <c r="MI12" s="914">
        <v>0</v>
      </c>
      <c r="MJ12" s="915">
        <v>0</v>
      </c>
      <c r="MK12" s="915">
        <v>0</v>
      </c>
      <c r="ML12" s="915">
        <v>0</v>
      </c>
      <c r="MM12" s="915">
        <v>0</v>
      </c>
      <c r="MN12" s="915">
        <v>0</v>
      </c>
      <c r="MO12" s="915">
        <v>0</v>
      </c>
      <c r="MP12" s="414"/>
      <c r="MQ12" s="414"/>
      <c r="MR12" s="414"/>
      <c r="MS12" s="414"/>
      <c r="MT12" s="415"/>
      <c r="MU12" s="415"/>
      <c r="MV12" s="415"/>
      <c r="MW12" s="415"/>
      <c r="MX12" s="415"/>
      <c r="MY12" s="415"/>
      <c r="MZ12" s="949">
        <f t="shared" si="3"/>
        <v>499.06</v>
      </c>
      <c r="NA12" s="949">
        <f t="shared" si="4"/>
        <v>486.30999999999995</v>
      </c>
      <c r="NB12" s="949">
        <f t="shared" si="5"/>
        <v>73.939999999999984</v>
      </c>
      <c r="NC12" s="949">
        <f t="shared" si="6"/>
        <v>480.71</v>
      </c>
      <c r="ND12" s="950">
        <f t="shared" si="7"/>
        <v>6126</v>
      </c>
      <c r="NE12" s="950">
        <f t="shared" si="8"/>
        <v>2844</v>
      </c>
      <c r="NF12" s="950">
        <f t="shared" si="9"/>
        <v>9142</v>
      </c>
      <c r="NG12" s="950">
        <f t="shared" si="10"/>
        <v>80</v>
      </c>
      <c r="NH12" s="950">
        <f t="shared" si="11"/>
        <v>9332</v>
      </c>
      <c r="NI12" s="950">
        <f t="shared" si="12"/>
        <v>9075</v>
      </c>
    </row>
    <row r="13" spans="1:373" ht="51.75" thickBot="1" x14ac:dyDescent="0.3">
      <c r="A13" s="555">
        <v>6</v>
      </c>
      <c r="B13" s="34" t="s">
        <v>19</v>
      </c>
      <c r="C13" s="34" t="s">
        <v>192</v>
      </c>
      <c r="D13" s="262">
        <v>0</v>
      </c>
      <c r="E13" s="262">
        <v>0</v>
      </c>
      <c r="F13" s="262">
        <v>0</v>
      </c>
      <c r="G13" s="262">
        <v>0</v>
      </c>
      <c r="H13" s="263">
        <v>0</v>
      </c>
      <c r="I13" s="263">
        <v>0</v>
      </c>
      <c r="J13" s="263">
        <v>0</v>
      </c>
      <c r="K13" s="263">
        <v>0</v>
      </c>
      <c r="L13" s="263">
        <v>0</v>
      </c>
      <c r="M13" s="263">
        <v>0</v>
      </c>
      <c r="N13" s="264">
        <v>0</v>
      </c>
      <c r="O13" s="264">
        <v>0</v>
      </c>
      <c r="P13" s="264">
        <v>0</v>
      </c>
      <c r="Q13" s="264">
        <v>0</v>
      </c>
      <c r="R13" s="265">
        <v>191</v>
      </c>
      <c r="S13" s="265">
        <v>9</v>
      </c>
      <c r="T13" s="265">
        <v>200</v>
      </c>
      <c r="U13" s="265">
        <v>0</v>
      </c>
      <c r="V13" s="265">
        <v>200</v>
      </c>
      <c r="W13" s="265">
        <v>200</v>
      </c>
      <c r="X13" s="266">
        <v>0</v>
      </c>
      <c r="Y13" s="266">
        <v>0</v>
      </c>
      <c r="Z13" s="266">
        <v>0</v>
      </c>
      <c r="AA13" s="266">
        <v>0</v>
      </c>
      <c r="AB13" s="267">
        <v>320</v>
      </c>
      <c r="AC13" s="267">
        <v>0</v>
      </c>
      <c r="AD13" s="267">
        <v>0</v>
      </c>
      <c r="AE13" s="267">
        <v>0</v>
      </c>
      <c r="AF13" s="267">
        <v>0</v>
      </c>
      <c r="AG13" s="267">
        <v>0</v>
      </c>
      <c r="AH13" s="268">
        <v>0</v>
      </c>
      <c r="AI13" s="268">
        <v>0</v>
      </c>
      <c r="AJ13" s="268">
        <v>0</v>
      </c>
      <c r="AK13" s="268">
        <v>0</v>
      </c>
      <c r="AL13" s="269">
        <v>340</v>
      </c>
      <c r="AM13" s="269">
        <v>0</v>
      </c>
      <c r="AN13" s="269">
        <v>0</v>
      </c>
      <c r="AO13" s="269">
        <v>0</v>
      </c>
      <c r="AP13" s="269">
        <v>0</v>
      </c>
      <c r="AQ13" s="269">
        <v>0</v>
      </c>
      <c r="AR13" s="270">
        <v>0</v>
      </c>
      <c r="AS13" s="270">
        <v>0</v>
      </c>
      <c r="AT13" s="270">
        <v>0</v>
      </c>
      <c r="AU13" s="270">
        <v>0</v>
      </c>
      <c r="AV13" s="271">
        <v>168</v>
      </c>
      <c r="AW13" s="271">
        <v>0</v>
      </c>
      <c r="AX13" s="271">
        <v>208</v>
      </c>
      <c r="AY13" s="271">
        <v>0</v>
      </c>
      <c r="AZ13" s="271">
        <v>208</v>
      </c>
      <c r="BA13" s="271">
        <v>208</v>
      </c>
      <c r="BB13" s="272">
        <v>0</v>
      </c>
      <c r="BC13" s="272">
        <v>0</v>
      </c>
      <c r="BD13" s="272">
        <v>0</v>
      </c>
      <c r="BE13" s="272">
        <v>0</v>
      </c>
      <c r="BF13" s="273">
        <v>170</v>
      </c>
      <c r="BG13" s="273">
        <v>0</v>
      </c>
      <c r="BH13" s="273">
        <v>0</v>
      </c>
      <c r="BI13" s="273">
        <v>0</v>
      </c>
      <c r="BJ13" s="273">
        <v>0</v>
      </c>
      <c r="BK13" s="273">
        <v>0</v>
      </c>
      <c r="BL13" s="880">
        <v>0</v>
      </c>
      <c r="BM13" s="880">
        <v>0</v>
      </c>
      <c r="BN13" s="880">
        <v>0</v>
      </c>
      <c r="BO13" s="880">
        <v>0</v>
      </c>
      <c r="BP13" s="881">
        <v>195</v>
      </c>
      <c r="BQ13" s="881">
        <v>0</v>
      </c>
      <c r="BR13" s="881">
        <v>0</v>
      </c>
      <c r="BS13" s="881">
        <v>0</v>
      </c>
      <c r="BT13" s="881">
        <v>0</v>
      </c>
      <c r="BU13" s="881">
        <v>0</v>
      </c>
      <c r="BV13" s="276">
        <v>0</v>
      </c>
      <c r="BW13" s="276">
        <v>0</v>
      </c>
      <c r="BX13" s="276">
        <v>0</v>
      </c>
      <c r="BY13" s="276">
        <v>0</v>
      </c>
      <c r="BZ13" s="277">
        <v>362</v>
      </c>
      <c r="CA13" s="277">
        <v>0</v>
      </c>
      <c r="CB13" s="277">
        <v>0</v>
      </c>
      <c r="CC13" s="277">
        <v>0</v>
      </c>
      <c r="CD13" s="277">
        <v>0</v>
      </c>
      <c r="CE13" s="277">
        <v>0</v>
      </c>
      <c r="CF13" s="278">
        <v>0</v>
      </c>
      <c r="CG13" s="278"/>
      <c r="CH13" s="278"/>
      <c r="CI13" s="278"/>
      <c r="CJ13" s="279">
        <v>757</v>
      </c>
      <c r="CK13" s="279"/>
      <c r="CL13" s="279">
        <v>757</v>
      </c>
      <c r="CM13" s="279">
        <v>0</v>
      </c>
      <c r="CN13" s="279">
        <v>0</v>
      </c>
      <c r="CO13" s="279">
        <v>682</v>
      </c>
      <c r="CP13" s="280">
        <v>0</v>
      </c>
      <c r="CQ13" s="280">
        <v>0</v>
      </c>
      <c r="CR13" s="280">
        <v>0</v>
      </c>
      <c r="CS13" s="280">
        <v>0</v>
      </c>
      <c r="CT13" s="281">
        <v>426</v>
      </c>
      <c r="CU13" s="281">
        <v>0</v>
      </c>
      <c r="CV13" s="281">
        <v>406</v>
      </c>
      <c r="CW13" s="281">
        <v>0</v>
      </c>
      <c r="CX13" s="281">
        <v>406</v>
      </c>
      <c r="CY13" s="281">
        <v>406</v>
      </c>
      <c r="CZ13" s="282">
        <v>0</v>
      </c>
      <c r="DA13" s="282">
        <v>0</v>
      </c>
      <c r="DB13" s="282">
        <v>0</v>
      </c>
      <c r="DC13" s="282">
        <v>0</v>
      </c>
      <c r="DD13" s="283">
        <v>468</v>
      </c>
      <c r="DE13" s="283">
        <v>0</v>
      </c>
      <c r="DF13" s="283">
        <v>468</v>
      </c>
      <c r="DG13" s="283">
        <v>0</v>
      </c>
      <c r="DH13" s="283">
        <v>468</v>
      </c>
      <c r="DI13" s="283">
        <v>468</v>
      </c>
      <c r="DJ13" s="276">
        <v>0</v>
      </c>
      <c r="DK13" s="276">
        <v>0</v>
      </c>
      <c r="DL13" s="276">
        <v>0</v>
      </c>
      <c r="DM13" s="276">
        <v>0</v>
      </c>
      <c r="DN13" s="277">
        <v>206</v>
      </c>
      <c r="DO13" s="277">
        <v>0</v>
      </c>
      <c r="DP13" s="277">
        <v>0</v>
      </c>
      <c r="DQ13" s="277">
        <v>0</v>
      </c>
      <c r="DR13" s="277">
        <v>0</v>
      </c>
      <c r="DS13" s="277">
        <v>0</v>
      </c>
      <c r="DT13" s="284">
        <v>0</v>
      </c>
      <c r="DU13" s="284">
        <v>0</v>
      </c>
      <c r="DV13" s="284">
        <v>0</v>
      </c>
      <c r="DW13" s="284">
        <v>0</v>
      </c>
      <c r="DX13" s="285">
        <v>546</v>
      </c>
      <c r="DY13" s="285">
        <v>0</v>
      </c>
      <c r="DZ13" s="285">
        <v>0</v>
      </c>
      <c r="EA13" s="285">
        <v>0</v>
      </c>
      <c r="EB13" s="285">
        <v>0</v>
      </c>
      <c r="EC13" s="285">
        <v>0</v>
      </c>
      <c r="ED13" s="286">
        <v>0</v>
      </c>
      <c r="EE13" s="286">
        <v>0</v>
      </c>
      <c r="EF13" s="286">
        <v>0</v>
      </c>
      <c r="EG13" s="286">
        <v>0</v>
      </c>
      <c r="EH13" s="287">
        <v>550</v>
      </c>
      <c r="EI13" s="287">
        <v>0</v>
      </c>
      <c r="EJ13" s="287">
        <v>448</v>
      </c>
      <c r="EK13" s="287">
        <v>0</v>
      </c>
      <c r="EL13" s="287">
        <v>0</v>
      </c>
      <c r="EM13" s="287">
        <v>0</v>
      </c>
      <c r="EN13" s="274"/>
      <c r="EO13" s="274"/>
      <c r="EP13" s="274"/>
      <c r="EQ13" s="274"/>
      <c r="ER13" s="275"/>
      <c r="ES13" s="275"/>
      <c r="ET13" s="275"/>
      <c r="EU13" s="275"/>
      <c r="EV13" s="275"/>
      <c r="EW13" s="275"/>
      <c r="EX13" s="286">
        <v>0</v>
      </c>
      <c r="EY13" s="286">
        <v>0</v>
      </c>
      <c r="EZ13" s="286">
        <v>0</v>
      </c>
      <c r="FA13" s="286">
        <v>0</v>
      </c>
      <c r="FB13" s="287">
        <v>0</v>
      </c>
      <c r="FC13" s="287">
        <v>0</v>
      </c>
      <c r="FD13" s="287">
        <v>0</v>
      </c>
      <c r="FE13" s="287">
        <v>0</v>
      </c>
      <c r="FF13" s="287">
        <v>0</v>
      </c>
      <c r="FG13" s="287">
        <v>0</v>
      </c>
      <c r="FH13" s="288">
        <v>0</v>
      </c>
      <c r="FI13" s="288">
        <v>0</v>
      </c>
      <c r="FJ13" s="288">
        <v>0</v>
      </c>
      <c r="FK13" s="288">
        <v>0</v>
      </c>
      <c r="FL13" s="289">
        <v>110</v>
      </c>
      <c r="FM13" s="289">
        <v>0</v>
      </c>
      <c r="FN13" s="289">
        <v>0</v>
      </c>
      <c r="FO13" s="289">
        <v>0</v>
      </c>
      <c r="FP13" s="289">
        <v>0</v>
      </c>
      <c r="FQ13" s="289">
        <v>0</v>
      </c>
      <c r="FR13" s="290">
        <v>0</v>
      </c>
      <c r="FS13" s="290"/>
      <c r="FT13" s="290"/>
      <c r="FU13" s="290"/>
      <c r="FV13" s="291">
        <v>11</v>
      </c>
      <c r="FW13" s="291">
        <v>0</v>
      </c>
      <c r="FX13" s="291">
        <v>11</v>
      </c>
      <c r="FY13" s="291"/>
      <c r="FZ13" s="291"/>
      <c r="GA13" s="291">
        <v>11</v>
      </c>
      <c r="GB13" s="292">
        <v>0</v>
      </c>
      <c r="GC13" s="292"/>
      <c r="GD13" s="292"/>
      <c r="GE13" s="292"/>
      <c r="GF13" s="293">
        <v>279</v>
      </c>
      <c r="GG13" s="293"/>
      <c r="GH13" s="293"/>
      <c r="GI13" s="293"/>
      <c r="GJ13" s="293"/>
      <c r="GK13" s="293"/>
      <c r="GL13" s="284">
        <v>0</v>
      </c>
      <c r="GM13" s="284">
        <v>0</v>
      </c>
      <c r="GN13" s="284">
        <v>0</v>
      </c>
      <c r="GO13" s="284">
        <v>0</v>
      </c>
      <c r="GP13" s="285">
        <v>117</v>
      </c>
      <c r="GQ13" s="285">
        <v>0</v>
      </c>
      <c r="GR13" s="285">
        <v>118</v>
      </c>
      <c r="GS13" s="285">
        <v>0</v>
      </c>
      <c r="GT13" s="285">
        <v>118</v>
      </c>
      <c r="GU13" s="285">
        <v>89</v>
      </c>
      <c r="GV13" s="294">
        <v>0</v>
      </c>
      <c r="GW13" s="294">
        <v>0</v>
      </c>
      <c r="GX13" s="294">
        <v>0</v>
      </c>
      <c r="GY13" s="294">
        <v>0</v>
      </c>
      <c r="GZ13" s="295">
        <v>18</v>
      </c>
      <c r="HA13" s="295">
        <v>0</v>
      </c>
      <c r="HB13" s="295">
        <v>0</v>
      </c>
      <c r="HC13" s="295">
        <v>0</v>
      </c>
      <c r="HD13" s="295">
        <v>0</v>
      </c>
      <c r="HE13" s="295">
        <v>0</v>
      </c>
      <c r="HF13" s="296">
        <v>0</v>
      </c>
      <c r="HG13" s="296">
        <v>0</v>
      </c>
      <c r="HH13" s="296">
        <v>0</v>
      </c>
      <c r="HI13" s="296">
        <v>0</v>
      </c>
      <c r="HJ13" s="297">
        <v>81</v>
      </c>
      <c r="HK13" s="297">
        <v>0</v>
      </c>
      <c r="HL13" s="297">
        <v>46</v>
      </c>
      <c r="HM13" s="297"/>
      <c r="HN13" s="297">
        <v>46</v>
      </c>
      <c r="HO13" s="297">
        <v>46</v>
      </c>
      <c r="HP13" s="955">
        <v>0</v>
      </c>
      <c r="HQ13" s="955">
        <v>0</v>
      </c>
      <c r="HR13" s="955">
        <v>0</v>
      </c>
      <c r="HS13" s="955">
        <v>0</v>
      </c>
      <c r="HT13" s="532">
        <v>0</v>
      </c>
      <c r="HU13" s="532">
        <v>0</v>
      </c>
      <c r="HV13" s="532">
        <v>93</v>
      </c>
      <c r="HW13" s="532">
        <v>2</v>
      </c>
      <c r="HX13" s="532">
        <v>93</v>
      </c>
      <c r="HY13" s="532">
        <v>93</v>
      </c>
      <c r="HZ13" s="286"/>
      <c r="IA13" s="286"/>
      <c r="IB13" s="286"/>
      <c r="IC13" s="286"/>
      <c r="ID13" s="287"/>
      <c r="IE13" s="287"/>
      <c r="IF13" s="287"/>
      <c r="IG13" s="287"/>
      <c r="IH13" s="287"/>
      <c r="II13" s="287"/>
      <c r="IJ13" s="296">
        <v>0</v>
      </c>
      <c r="IK13" s="296">
        <v>0</v>
      </c>
      <c r="IL13" s="296">
        <v>0</v>
      </c>
      <c r="IM13" s="296">
        <v>0</v>
      </c>
      <c r="IN13" s="297">
        <v>107</v>
      </c>
      <c r="IO13" s="297">
        <v>0</v>
      </c>
      <c r="IP13" s="297">
        <v>91</v>
      </c>
      <c r="IQ13" s="297">
        <v>0</v>
      </c>
      <c r="IR13" s="297">
        <v>0</v>
      </c>
      <c r="IS13" s="297">
        <v>0</v>
      </c>
      <c r="IT13" s="280">
        <v>0</v>
      </c>
      <c r="IU13" s="280">
        <v>0</v>
      </c>
      <c r="IV13" s="280">
        <v>0</v>
      </c>
      <c r="IW13" s="280">
        <v>0</v>
      </c>
      <c r="IX13" s="281">
        <v>63</v>
      </c>
      <c r="IY13" s="281">
        <v>0</v>
      </c>
      <c r="IZ13" s="281">
        <v>0</v>
      </c>
      <c r="JA13" s="281">
        <v>0</v>
      </c>
      <c r="JB13" s="281">
        <v>0</v>
      </c>
      <c r="JC13" s="281">
        <v>0</v>
      </c>
      <c r="JD13" s="288"/>
      <c r="JE13" s="288"/>
      <c r="JF13" s="288"/>
      <c r="JG13" s="288"/>
      <c r="JH13" s="289"/>
      <c r="JI13" s="289"/>
      <c r="JJ13" s="289"/>
      <c r="JK13" s="289"/>
      <c r="JL13" s="289"/>
      <c r="JM13" s="289"/>
      <c r="JN13" s="362">
        <v>0</v>
      </c>
      <c r="JO13" s="362">
        <v>0</v>
      </c>
      <c r="JP13" s="362">
        <v>0</v>
      </c>
      <c r="JQ13" s="362">
        <v>0</v>
      </c>
      <c r="JR13" s="362">
        <v>62</v>
      </c>
      <c r="JS13" s="362">
        <v>0</v>
      </c>
      <c r="JT13" s="362">
        <v>0</v>
      </c>
      <c r="JU13" s="362">
        <v>0</v>
      </c>
      <c r="JV13" s="362">
        <v>0</v>
      </c>
      <c r="JW13" s="362">
        <v>0</v>
      </c>
      <c r="JX13" s="274">
        <v>0</v>
      </c>
      <c r="JY13" s="274">
        <v>0</v>
      </c>
      <c r="JZ13" s="274">
        <v>0</v>
      </c>
      <c r="KA13" s="274">
        <v>0</v>
      </c>
      <c r="KB13" s="275">
        <v>112</v>
      </c>
      <c r="KC13" s="275">
        <v>0</v>
      </c>
      <c r="KD13" s="275">
        <v>101</v>
      </c>
      <c r="KE13" s="275">
        <v>0</v>
      </c>
      <c r="KF13" s="275">
        <v>0</v>
      </c>
      <c r="KG13" s="275">
        <v>0</v>
      </c>
      <c r="KH13" s="276">
        <v>0</v>
      </c>
      <c r="KI13" s="276">
        <v>0</v>
      </c>
      <c r="KJ13" s="276">
        <v>0</v>
      </c>
      <c r="KK13" s="276">
        <v>0</v>
      </c>
      <c r="KL13" s="277">
        <v>265</v>
      </c>
      <c r="KM13" s="277">
        <v>0</v>
      </c>
      <c r="KN13" s="277">
        <v>0</v>
      </c>
      <c r="KO13" s="277">
        <v>0</v>
      </c>
      <c r="KP13" s="277">
        <v>0</v>
      </c>
      <c r="KQ13" s="277">
        <v>0</v>
      </c>
      <c r="KR13" s="298">
        <v>0</v>
      </c>
      <c r="KS13" s="298">
        <v>0</v>
      </c>
      <c r="KT13" s="298">
        <v>0</v>
      </c>
      <c r="KU13" s="298">
        <v>0</v>
      </c>
      <c r="KV13" s="299">
        <v>136</v>
      </c>
      <c r="KW13" s="299">
        <v>0</v>
      </c>
      <c r="KX13" s="299">
        <v>0</v>
      </c>
      <c r="KY13" s="299">
        <v>0</v>
      </c>
      <c r="KZ13" s="299">
        <v>0</v>
      </c>
      <c r="LA13" s="299">
        <v>0</v>
      </c>
      <c r="LB13" s="296"/>
      <c r="LC13" s="296"/>
      <c r="LD13" s="296"/>
      <c r="LE13" s="296"/>
      <c r="LF13" s="297">
        <v>13</v>
      </c>
      <c r="LG13" s="297"/>
      <c r="LH13" s="297"/>
      <c r="LI13" s="297"/>
      <c r="LJ13" s="297"/>
      <c r="LK13" s="297"/>
      <c r="LL13" s="292">
        <v>0</v>
      </c>
      <c r="LM13" s="292">
        <v>0</v>
      </c>
      <c r="LN13" s="292">
        <v>0</v>
      </c>
      <c r="LO13" s="292">
        <v>0</v>
      </c>
      <c r="LP13" s="293">
        <v>0</v>
      </c>
      <c r="LQ13" s="293">
        <v>0</v>
      </c>
      <c r="LR13" s="293">
        <v>0</v>
      </c>
      <c r="LS13" s="293">
        <v>0</v>
      </c>
      <c r="LT13" s="293">
        <v>0</v>
      </c>
      <c r="LU13" s="293">
        <v>0</v>
      </c>
      <c r="LV13" s="45">
        <f t="shared" si="2"/>
        <v>0</v>
      </c>
      <c r="LW13" s="45">
        <f t="shared" si="13"/>
        <v>0</v>
      </c>
      <c r="LX13" s="45">
        <f t="shared" si="14"/>
        <v>0</v>
      </c>
      <c r="LY13" s="45">
        <f t="shared" si="15"/>
        <v>0</v>
      </c>
      <c r="LZ13" s="234">
        <f t="shared" si="16"/>
        <v>6073</v>
      </c>
      <c r="MA13" s="234">
        <f t="shared" si="17"/>
        <v>9</v>
      </c>
      <c r="MB13" s="234">
        <f t="shared" si="18"/>
        <v>2947</v>
      </c>
      <c r="MC13" s="234">
        <f t="shared" si="19"/>
        <v>2</v>
      </c>
      <c r="MD13" s="234">
        <f t="shared" si="20"/>
        <v>1539</v>
      </c>
      <c r="ME13" s="234">
        <f t="shared" si="21"/>
        <v>2203</v>
      </c>
      <c r="MF13" s="914">
        <v>14.67</v>
      </c>
      <c r="MG13" s="914">
        <v>0</v>
      </c>
      <c r="MH13" s="914">
        <v>0</v>
      </c>
      <c r="MI13" s="914">
        <v>0</v>
      </c>
      <c r="MJ13" s="915">
        <v>10590</v>
      </c>
      <c r="MK13" s="915">
        <v>25</v>
      </c>
      <c r="ML13" s="915">
        <v>7121</v>
      </c>
      <c r="MM13" s="915">
        <v>0</v>
      </c>
      <c r="MN13" s="915">
        <v>2818</v>
      </c>
      <c r="MO13" s="915">
        <v>3578</v>
      </c>
      <c r="MP13" s="414"/>
      <c r="MQ13" s="414">
        <v>600</v>
      </c>
      <c r="MR13" s="414">
        <v>0</v>
      </c>
      <c r="MS13" s="414">
        <v>599.98</v>
      </c>
      <c r="MT13" s="415"/>
      <c r="MU13" s="415">
        <v>0</v>
      </c>
      <c r="MV13" s="415">
        <v>24000</v>
      </c>
      <c r="MW13" s="415"/>
      <c r="MX13" s="415">
        <v>24000</v>
      </c>
      <c r="MY13" s="415">
        <v>24000</v>
      </c>
      <c r="MZ13" s="949">
        <f t="shared" si="3"/>
        <v>14.67</v>
      </c>
      <c r="NA13" s="949">
        <f t="shared" si="4"/>
        <v>600</v>
      </c>
      <c r="NB13" s="949">
        <f t="shared" si="5"/>
        <v>0</v>
      </c>
      <c r="NC13" s="949">
        <f t="shared" si="6"/>
        <v>599.98</v>
      </c>
      <c r="ND13" s="950">
        <f t="shared" si="7"/>
        <v>16663</v>
      </c>
      <c r="NE13" s="950">
        <f t="shared" si="8"/>
        <v>34</v>
      </c>
      <c r="NF13" s="950">
        <f t="shared" si="9"/>
        <v>34068</v>
      </c>
      <c r="NG13" s="950">
        <f t="shared" si="10"/>
        <v>2</v>
      </c>
      <c r="NH13" s="950">
        <f t="shared" si="11"/>
        <v>28357</v>
      </c>
      <c r="NI13" s="950">
        <f t="shared" si="12"/>
        <v>29781</v>
      </c>
    </row>
    <row r="14" spans="1:373" ht="39" thickBot="1" x14ac:dyDescent="0.3">
      <c r="A14" s="555">
        <v>7</v>
      </c>
      <c r="B14" s="1807" t="s">
        <v>20</v>
      </c>
      <c r="C14" s="35" t="s">
        <v>193</v>
      </c>
      <c r="D14" s="262"/>
      <c r="E14" s="262">
        <v>120.32</v>
      </c>
      <c r="F14" s="262">
        <v>120.32</v>
      </c>
      <c r="G14" s="262">
        <v>120.32</v>
      </c>
      <c r="H14" s="263"/>
      <c r="I14" s="263">
        <v>257</v>
      </c>
      <c r="J14" s="263">
        <v>257</v>
      </c>
      <c r="K14" s="263">
        <v>0</v>
      </c>
      <c r="L14" s="263">
        <v>257</v>
      </c>
      <c r="M14" s="263">
        <v>257</v>
      </c>
      <c r="N14" s="264">
        <v>0</v>
      </c>
      <c r="O14" s="264">
        <v>1262.8</v>
      </c>
      <c r="P14" s="264">
        <v>1250.52</v>
      </c>
      <c r="Q14" s="264">
        <v>1262.8</v>
      </c>
      <c r="R14" s="265">
        <v>0</v>
      </c>
      <c r="S14" s="265">
        <v>1812</v>
      </c>
      <c r="T14" s="265">
        <v>1831</v>
      </c>
      <c r="U14" s="265">
        <v>0</v>
      </c>
      <c r="V14" s="265">
        <v>1831</v>
      </c>
      <c r="W14" s="265">
        <v>1831</v>
      </c>
      <c r="X14" s="266"/>
      <c r="Y14" s="266"/>
      <c r="Z14" s="266"/>
      <c r="AA14" s="266"/>
      <c r="AB14" s="267"/>
      <c r="AC14" s="267"/>
      <c r="AD14" s="267"/>
      <c r="AE14" s="267"/>
      <c r="AF14" s="267">
        <v>0</v>
      </c>
      <c r="AG14" s="267">
        <v>0</v>
      </c>
      <c r="AH14" s="268">
        <v>800</v>
      </c>
      <c r="AI14" s="268">
        <v>400</v>
      </c>
      <c r="AJ14" s="268">
        <v>400</v>
      </c>
      <c r="AK14" s="268">
        <v>400</v>
      </c>
      <c r="AL14" s="269">
        <v>6144</v>
      </c>
      <c r="AM14" s="269">
        <v>1999</v>
      </c>
      <c r="AN14" s="269">
        <v>1999</v>
      </c>
      <c r="AO14" s="269">
        <v>1500</v>
      </c>
      <c r="AP14" s="269">
        <v>1999</v>
      </c>
      <c r="AQ14" s="269">
        <v>1999</v>
      </c>
      <c r="AR14" s="270">
        <v>0</v>
      </c>
      <c r="AS14" s="270">
        <v>0</v>
      </c>
      <c r="AT14" s="270">
        <v>0</v>
      </c>
      <c r="AU14" s="270">
        <v>0</v>
      </c>
      <c r="AV14" s="271">
        <v>9508</v>
      </c>
      <c r="AW14" s="271">
        <v>0</v>
      </c>
      <c r="AX14" s="271">
        <v>0</v>
      </c>
      <c r="AY14" s="271">
        <v>0</v>
      </c>
      <c r="AZ14" s="271">
        <v>0</v>
      </c>
      <c r="BA14" s="271">
        <v>0</v>
      </c>
      <c r="BB14" s="272">
        <v>0</v>
      </c>
      <c r="BC14" s="272">
        <v>519.98</v>
      </c>
      <c r="BD14" s="272">
        <v>519.98</v>
      </c>
      <c r="BE14" s="272">
        <v>519.98</v>
      </c>
      <c r="BF14" s="273">
        <v>0</v>
      </c>
      <c r="BG14" s="273">
        <v>1785</v>
      </c>
      <c r="BH14" s="273">
        <v>1785</v>
      </c>
      <c r="BI14" s="273">
        <v>0</v>
      </c>
      <c r="BJ14" s="273">
        <v>1785</v>
      </c>
      <c r="BK14" s="273">
        <v>1705</v>
      </c>
      <c r="BL14" s="880">
        <v>1400</v>
      </c>
      <c r="BM14" s="880">
        <v>700.96</v>
      </c>
      <c r="BN14" s="880">
        <v>101.67</v>
      </c>
      <c r="BO14" s="880">
        <v>700.96</v>
      </c>
      <c r="BP14" s="881">
        <v>0</v>
      </c>
      <c r="BQ14" s="881">
        <v>344</v>
      </c>
      <c r="BR14" s="881">
        <v>3515</v>
      </c>
      <c r="BS14" s="881">
        <v>0</v>
      </c>
      <c r="BT14" s="881">
        <v>3515</v>
      </c>
      <c r="BU14" s="881">
        <v>3515</v>
      </c>
      <c r="BV14" s="276">
        <v>650</v>
      </c>
      <c r="BW14" s="276">
        <v>220</v>
      </c>
      <c r="BX14" s="276">
        <v>150</v>
      </c>
      <c r="BY14" s="276">
        <v>220</v>
      </c>
      <c r="BZ14" s="277">
        <v>4992</v>
      </c>
      <c r="CA14" s="277">
        <v>2503</v>
      </c>
      <c r="CB14" s="277">
        <v>3971</v>
      </c>
      <c r="CC14" s="277">
        <v>0</v>
      </c>
      <c r="CD14" s="277">
        <v>3971</v>
      </c>
      <c r="CE14" s="277">
        <v>3971</v>
      </c>
      <c r="CF14" s="278">
        <v>1805</v>
      </c>
      <c r="CG14" s="278">
        <v>909</v>
      </c>
      <c r="CH14" s="278">
        <v>203.81</v>
      </c>
      <c r="CI14" s="278">
        <v>908.04</v>
      </c>
      <c r="CJ14" s="279">
        <v>13824</v>
      </c>
      <c r="CK14" s="279">
        <v>781</v>
      </c>
      <c r="CL14" s="279">
        <v>6034</v>
      </c>
      <c r="CM14" s="279">
        <v>0</v>
      </c>
      <c r="CN14" s="279">
        <v>6034</v>
      </c>
      <c r="CO14" s="279">
        <v>5732</v>
      </c>
      <c r="CP14" s="280">
        <v>100</v>
      </c>
      <c r="CQ14" s="280">
        <v>130</v>
      </c>
      <c r="CR14" s="280">
        <v>30</v>
      </c>
      <c r="CS14" s="280">
        <v>130</v>
      </c>
      <c r="CT14" s="281">
        <v>1920</v>
      </c>
      <c r="CU14" s="281">
        <v>359</v>
      </c>
      <c r="CV14" s="281">
        <v>805</v>
      </c>
      <c r="CW14" s="281">
        <v>0</v>
      </c>
      <c r="CX14" s="281">
        <v>805</v>
      </c>
      <c r="CY14" s="281">
        <v>805</v>
      </c>
      <c r="CZ14" s="282">
        <v>0</v>
      </c>
      <c r="DA14" s="282">
        <v>500</v>
      </c>
      <c r="DB14" s="282">
        <v>6.64</v>
      </c>
      <c r="DC14" s="282">
        <v>497.64</v>
      </c>
      <c r="DD14" s="283">
        <v>0</v>
      </c>
      <c r="DE14" s="283">
        <v>4</v>
      </c>
      <c r="DF14" s="283">
        <v>2234</v>
      </c>
      <c r="DG14" s="283">
        <v>0</v>
      </c>
      <c r="DH14" s="283">
        <v>2238</v>
      </c>
      <c r="DI14" s="283">
        <v>2238</v>
      </c>
      <c r="DJ14" s="276">
        <v>185</v>
      </c>
      <c r="DK14" s="276">
        <v>85</v>
      </c>
      <c r="DL14" s="276">
        <v>45.65</v>
      </c>
      <c r="DM14" s="276">
        <v>85</v>
      </c>
      <c r="DN14" s="277">
        <v>0</v>
      </c>
      <c r="DO14" s="277">
        <v>1</v>
      </c>
      <c r="DP14" s="277">
        <v>240</v>
      </c>
      <c r="DQ14" s="277">
        <v>0</v>
      </c>
      <c r="DR14" s="277">
        <v>240</v>
      </c>
      <c r="DS14" s="277">
        <v>240</v>
      </c>
      <c r="DT14" s="284">
        <v>0</v>
      </c>
      <c r="DU14" s="284">
        <v>251.85</v>
      </c>
      <c r="DV14" s="284">
        <v>62.13</v>
      </c>
      <c r="DW14" s="284">
        <v>251.85</v>
      </c>
      <c r="DX14" s="285">
        <v>0</v>
      </c>
      <c r="DY14" s="285">
        <v>777</v>
      </c>
      <c r="DZ14" s="285">
        <v>2026</v>
      </c>
      <c r="EA14" s="285">
        <v>0</v>
      </c>
      <c r="EB14" s="285">
        <v>2026</v>
      </c>
      <c r="EC14" s="285">
        <v>2026</v>
      </c>
      <c r="ED14" s="286">
        <v>400</v>
      </c>
      <c r="EE14" s="286">
        <v>211.6</v>
      </c>
      <c r="EF14" s="286">
        <v>14.82</v>
      </c>
      <c r="EG14" s="286">
        <v>211.58</v>
      </c>
      <c r="EH14" s="287">
        <v>6144</v>
      </c>
      <c r="EI14" s="287">
        <v>16</v>
      </c>
      <c r="EJ14" s="287">
        <v>2168</v>
      </c>
      <c r="EK14" s="287">
        <v>0</v>
      </c>
      <c r="EL14" s="287">
        <v>2168</v>
      </c>
      <c r="EM14" s="287">
        <v>2168</v>
      </c>
      <c r="EN14" s="274">
        <v>40</v>
      </c>
      <c r="EO14" s="274">
        <v>139.97999999999999</v>
      </c>
      <c r="EP14" s="274">
        <v>0</v>
      </c>
      <c r="EQ14" s="274">
        <v>139.97999999999999</v>
      </c>
      <c r="ER14" s="275">
        <v>3072</v>
      </c>
      <c r="ES14" s="275">
        <v>260</v>
      </c>
      <c r="ET14" s="275">
        <v>489</v>
      </c>
      <c r="EU14" s="275">
        <v>0</v>
      </c>
      <c r="EV14" s="275">
        <v>489</v>
      </c>
      <c r="EW14" s="275">
        <v>489</v>
      </c>
      <c r="EX14" s="286">
        <v>800</v>
      </c>
      <c r="EY14" s="286">
        <v>395.09</v>
      </c>
      <c r="EZ14" s="286">
        <v>95.1</v>
      </c>
      <c r="FA14" s="286">
        <v>395.08</v>
      </c>
      <c r="FB14" s="287">
        <v>5376</v>
      </c>
      <c r="FC14" s="287">
        <v>269</v>
      </c>
      <c r="FD14" s="287">
        <v>2030</v>
      </c>
      <c r="FE14" s="287">
        <v>5</v>
      </c>
      <c r="FF14" s="287">
        <v>1729</v>
      </c>
      <c r="FG14" s="287">
        <v>1202</v>
      </c>
      <c r="FH14" s="288">
        <v>0</v>
      </c>
      <c r="FI14" s="288">
        <v>20</v>
      </c>
      <c r="FJ14" s="288">
        <v>0</v>
      </c>
      <c r="FK14" s="288">
        <v>19.97</v>
      </c>
      <c r="FL14" s="289">
        <v>0</v>
      </c>
      <c r="FM14" s="289">
        <v>0</v>
      </c>
      <c r="FN14" s="289">
        <v>116</v>
      </c>
      <c r="FO14" s="289"/>
      <c r="FP14" s="289">
        <v>116</v>
      </c>
      <c r="FQ14" s="289">
        <v>116</v>
      </c>
      <c r="FR14" s="290">
        <v>27</v>
      </c>
      <c r="FS14" s="290">
        <v>29.96</v>
      </c>
      <c r="FT14" s="290">
        <v>12.05</v>
      </c>
      <c r="FU14" s="290">
        <v>29.96</v>
      </c>
      <c r="FV14" s="291">
        <v>207</v>
      </c>
      <c r="FW14" s="291">
        <v>31</v>
      </c>
      <c r="FX14" s="291">
        <v>230</v>
      </c>
      <c r="FY14" s="291"/>
      <c r="FZ14" s="291">
        <v>230</v>
      </c>
      <c r="GA14" s="291">
        <v>220</v>
      </c>
      <c r="GB14" s="292">
        <v>0</v>
      </c>
      <c r="GC14" s="292">
        <v>1157.6600000000001</v>
      </c>
      <c r="GD14" s="292">
        <v>396.61</v>
      </c>
      <c r="GE14" s="292">
        <v>1157.6600000000001</v>
      </c>
      <c r="GF14" s="293">
        <v>0</v>
      </c>
      <c r="GG14" s="293">
        <v>873</v>
      </c>
      <c r="GH14" s="293">
        <v>4945</v>
      </c>
      <c r="GI14" s="293"/>
      <c r="GJ14" s="293">
        <v>4945</v>
      </c>
      <c r="GK14" s="293">
        <v>4452</v>
      </c>
      <c r="GL14" s="284">
        <v>0</v>
      </c>
      <c r="GM14" s="284">
        <v>228.74</v>
      </c>
      <c r="GN14" s="284">
        <v>43.87</v>
      </c>
      <c r="GO14" s="284">
        <v>228.74</v>
      </c>
      <c r="GP14" s="285">
        <v>0</v>
      </c>
      <c r="GQ14" s="285">
        <v>523</v>
      </c>
      <c r="GR14" s="285">
        <v>1606</v>
      </c>
      <c r="GS14" s="285">
        <v>0</v>
      </c>
      <c r="GT14" s="285">
        <v>1606</v>
      </c>
      <c r="GU14" s="285">
        <v>1579</v>
      </c>
      <c r="GV14" s="294">
        <v>25</v>
      </c>
      <c r="GW14" s="294">
        <v>20.25</v>
      </c>
      <c r="GX14" s="294">
        <v>1.92</v>
      </c>
      <c r="GY14" s="294">
        <v>20.11</v>
      </c>
      <c r="GZ14" s="295">
        <v>192</v>
      </c>
      <c r="HA14" s="295">
        <v>0</v>
      </c>
      <c r="HB14" s="295">
        <v>214</v>
      </c>
      <c r="HC14" s="295">
        <v>0</v>
      </c>
      <c r="HD14" s="295">
        <v>214</v>
      </c>
      <c r="HE14" s="295">
        <v>214</v>
      </c>
      <c r="HF14" s="296">
        <v>330</v>
      </c>
      <c r="HG14" s="296">
        <v>139.80000000000001</v>
      </c>
      <c r="HH14" s="296">
        <v>30</v>
      </c>
      <c r="HI14" s="296">
        <v>139.80000000000001</v>
      </c>
      <c r="HJ14" s="297">
        <v>100</v>
      </c>
      <c r="HK14" s="297">
        <v>150</v>
      </c>
      <c r="HL14" s="297">
        <v>633</v>
      </c>
      <c r="HM14" s="297"/>
      <c r="HN14" s="297">
        <v>633</v>
      </c>
      <c r="HO14" s="297">
        <v>633</v>
      </c>
      <c r="HP14" s="955">
        <v>230</v>
      </c>
      <c r="HQ14" s="955">
        <v>117</v>
      </c>
      <c r="HR14" s="955">
        <v>6.01</v>
      </c>
      <c r="HS14" s="955">
        <v>117.00000000000001</v>
      </c>
      <c r="HT14" s="532">
        <v>1766</v>
      </c>
      <c r="HU14" s="532">
        <v>35</v>
      </c>
      <c r="HV14" s="532">
        <v>840</v>
      </c>
      <c r="HW14" s="532">
        <v>0</v>
      </c>
      <c r="HX14" s="532">
        <v>840</v>
      </c>
      <c r="HY14" s="532">
        <v>840</v>
      </c>
      <c r="HZ14" s="286"/>
      <c r="IA14" s="286"/>
      <c r="IB14" s="286"/>
      <c r="IC14" s="286"/>
      <c r="ID14" s="287"/>
      <c r="IE14" s="287"/>
      <c r="IF14" s="287"/>
      <c r="IG14" s="287"/>
      <c r="IH14" s="287"/>
      <c r="II14" s="287"/>
      <c r="IJ14" s="296">
        <v>0</v>
      </c>
      <c r="IK14" s="296">
        <v>135</v>
      </c>
      <c r="IL14" s="296">
        <v>105</v>
      </c>
      <c r="IM14" s="296">
        <v>135</v>
      </c>
      <c r="IN14" s="297">
        <v>0</v>
      </c>
      <c r="IO14" s="297">
        <v>349</v>
      </c>
      <c r="IP14" s="297">
        <v>633</v>
      </c>
      <c r="IQ14" s="297">
        <v>0</v>
      </c>
      <c r="IR14" s="297">
        <v>633</v>
      </c>
      <c r="IS14" s="297">
        <v>633</v>
      </c>
      <c r="IT14" s="280">
        <v>90</v>
      </c>
      <c r="IU14" s="280">
        <v>18</v>
      </c>
      <c r="IV14" s="280">
        <v>8.02</v>
      </c>
      <c r="IW14" s="280">
        <v>18</v>
      </c>
      <c r="IX14" s="281">
        <v>691</v>
      </c>
      <c r="IY14" s="281">
        <v>77</v>
      </c>
      <c r="IZ14" s="281">
        <v>195</v>
      </c>
      <c r="JA14" s="281">
        <v>0</v>
      </c>
      <c r="JB14" s="281">
        <v>195</v>
      </c>
      <c r="JC14" s="281">
        <v>195</v>
      </c>
      <c r="JD14" s="288">
        <v>5</v>
      </c>
      <c r="JE14" s="288">
        <v>37</v>
      </c>
      <c r="JF14" s="288">
        <v>2.1</v>
      </c>
      <c r="JG14" s="288">
        <v>37</v>
      </c>
      <c r="JH14" s="289">
        <v>60</v>
      </c>
      <c r="JI14" s="289">
        <v>99</v>
      </c>
      <c r="JJ14" s="289">
        <v>302</v>
      </c>
      <c r="JK14" s="289">
        <v>0</v>
      </c>
      <c r="JL14" s="289">
        <v>302</v>
      </c>
      <c r="JM14" s="289">
        <v>302</v>
      </c>
      <c r="JN14" s="362">
        <v>500</v>
      </c>
      <c r="JO14" s="362">
        <v>699.83</v>
      </c>
      <c r="JP14" s="362">
        <v>199.88</v>
      </c>
      <c r="JQ14" s="362">
        <v>699.83</v>
      </c>
      <c r="JR14" s="362">
        <v>3840</v>
      </c>
      <c r="JS14" s="362">
        <v>382</v>
      </c>
      <c r="JT14" s="362">
        <v>3982</v>
      </c>
      <c r="JU14" s="362">
        <v>0</v>
      </c>
      <c r="JV14" s="362">
        <v>3982</v>
      </c>
      <c r="JW14" s="362">
        <v>3982</v>
      </c>
      <c r="JX14" s="274">
        <v>20</v>
      </c>
      <c r="JY14" s="274">
        <v>15.37</v>
      </c>
      <c r="JZ14" s="274">
        <v>0.94</v>
      </c>
      <c r="KA14" s="274">
        <v>15.37</v>
      </c>
      <c r="KB14" s="275">
        <v>154</v>
      </c>
      <c r="KC14" s="275">
        <v>45</v>
      </c>
      <c r="KD14" s="275">
        <v>417</v>
      </c>
      <c r="KE14" s="275">
        <v>0</v>
      </c>
      <c r="KF14" s="275">
        <v>417</v>
      </c>
      <c r="KG14" s="275">
        <v>417</v>
      </c>
      <c r="KH14" s="276">
        <v>0</v>
      </c>
      <c r="KI14" s="276">
        <v>297</v>
      </c>
      <c r="KJ14" s="276">
        <v>19.010000000000002</v>
      </c>
      <c r="KK14" s="276">
        <v>296.98</v>
      </c>
      <c r="KL14" s="277">
        <v>0</v>
      </c>
      <c r="KM14" s="277">
        <v>756</v>
      </c>
      <c r="KN14" s="277">
        <v>1375</v>
      </c>
      <c r="KO14" s="277">
        <v>0</v>
      </c>
      <c r="KP14" s="277">
        <v>1375</v>
      </c>
      <c r="KQ14" s="277">
        <v>1375</v>
      </c>
      <c r="KR14" s="298">
        <v>300</v>
      </c>
      <c r="KS14" s="298">
        <v>61.59</v>
      </c>
      <c r="KT14" s="298">
        <v>0</v>
      </c>
      <c r="KU14" s="298">
        <v>61.59</v>
      </c>
      <c r="KV14" s="299">
        <v>2304</v>
      </c>
      <c r="KW14" s="299">
        <v>0</v>
      </c>
      <c r="KX14" s="299">
        <v>968</v>
      </c>
      <c r="KY14" s="299">
        <v>0</v>
      </c>
      <c r="KZ14" s="299">
        <v>968</v>
      </c>
      <c r="LA14" s="299">
        <v>968</v>
      </c>
      <c r="LB14" s="296"/>
      <c r="LC14" s="296">
        <v>21.34</v>
      </c>
      <c r="LD14" s="296">
        <v>3.39</v>
      </c>
      <c r="LE14" s="296">
        <v>21.34</v>
      </c>
      <c r="LF14" s="297"/>
      <c r="LG14" s="297">
        <v>50</v>
      </c>
      <c r="LH14" s="297">
        <v>310</v>
      </c>
      <c r="LI14" s="297"/>
      <c r="LJ14" s="297">
        <v>310</v>
      </c>
      <c r="LK14" s="297">
        <v>289</v>
      </c>
      <c r="LL14" s="292">
        <v>120</v>
      </c>
      <c r="LM14" s="292">
        <v>70</v>
      </c>
      <c r="LN14" s="292">
        <v>0</v>
      </c>
      <c r="LO14" s="292">
        <v>69.98</v>
      </c>
      <c r="LP14" s="293">
        <v>922</v>
      </c>
      <c r="LQ14" s="293">
        <v>0</v>
      </c>
      <c r="LR14" s="293">
        <v>493</v>
      </c>
      <c r="LS14" s="293">
        <v>0</v>
      </c>
      <c r="LT14" s="293">
        <v>493</v>
      </c>
      <c r="LU14" s="293">
        <v>493</v>
      </c>
      <c r="LV14" s="45">
        <f t="shared" si="2"/>
        <v>7827</v>
      </c>
      <c r="LW14" s="45">
        <f t="shared" si="13"/>
        <v>8915.1200000000008</v>
      </c>
      <c r="LX14" s="45">
        <f t="shared" si="14"/>
        <v>3829.4400000000005</v>
      </c>
      <c r="LY14" s="45">
        <f t="shared" si="15"/>
        <v>8911.5600000000013</v>
      </c>
      <c r="LZ14" s="234">
        <f t="shared" si="16"/>
        <v>61216</v>
      </c>
      <c r="MA14" s="234">
        <f t="shared" si="17"/>
        <v>14537</v>
      </c>
      <c r="MB14" s="234">
        <f t="shared" si="18"/>
        <v>46643</v>
      </c>
      <c r="MC14" s="234">
        <f t="shared" si="19"/>
        <v>1505</v>
      </c>
      <c r="MD14" s="234">
        <f t="shared" si="20"/>
        <v>46346</v>
      </c>
      <c r="ME14" s="234">
        <f t="shared" si="21"/>
        <v>44886</v>
      </c>
      <c r="MF14" s="914">
        <v>0</v>
      </c>
      <c r="MG14" s="914">
        <v>0</v>
      </c>
      <c r="MH14" s="914">
        <v>0</v>
      </c>
      <c r="MI14" s="914">
        <v>0</v>
      </c>
      <c r="MJ14" s="915">
        <v>0</v>
      </c>
      <c r="MK14" s="915">
        <v>0</v>
      </c>
      <c r="ML14" s="915">
        <v>0</v>
      </c>
      <c r="MM14" s="915">
        <v>0</v>
      </c>
      <c r="MN14" s="915">
        <v>0</v>
      </c>
      <c r="MO14" s="915">
        <v>0</v>
      </c>
      <c r="MP14" s="1141"/>
      <c r="MQ14" s="1141">
        <v>7</v>
      </c>
      <c r="MR14" s="1141"/>
      <c r="MS14" s="1141">
        <v>6.5</v>
      </c>
      <c r="MT14" s="1141"/>
      <c r="MU14" s="1141"/>
      <c r="MV14" s="1141"/>
      <c r="MW14" s="1141"/>
      <c r="MX14" s="1141"/>
      <c r="MY14" s="1141"/>
      <c r="MZ14" s="949">
        <f t="shared" si="3"/>
        <v>7827</v>
      </c>
      <c r="NA14" s="949">
        <f t="shared" si="4"/>
        <v>8922.1200000000008</v>
      </c>
      <c r="NB14" s="949">
        <f t="shared" si="5"/>
        <v>3829.4400000000005</v>
      </c>
      <c r="NC14" s="949">
        <f t="shared" si="6"/>
        <v>8918.0600000000013</v>
      </c>
      <c r="ND14" s="950">
        <f t="shared" si="7"/>
        <v>61216</v>
      </c>
      <c r="NE14" s="950">
        <f t="shared" si="8"/>
        <v>14537</v>
      </c>
      <c r="NF14" s="950">
        <f t="shared" si="9"/>
        <v>46643</v>
      </c>
      <c r="NG14" s="950">
        <f t="shared" si="10"/>
        <v>1505</v>
      </c>
      <c r="NH14" s="950">
        <f t="shared" si="11"/>
        <v>46346</v>
      </c>
      <c r="NI14" s="950">
        <f t="shared" si="12"/>
        <v>44886</v>
      </c>
    </row>
    <row r="15" spans="1:373" ht="26.25" customHeight="1" thickBot="1" x14ac:dyDescent="0.3">
      <c r="A15" s="555"/>
      <c r="B15" s="1807"/>
      <c r="C15" s="35" t="s">
        <v>165</v>
      </c>
      <c r="D15" s="262">
        <v>4000</v>
      </c>
      <c r="E15" s="262">
        <v>4822.08</v>
      </c>
      <c r="F15" s="262">
        <v>822.08</v>
      </c>
      <c r="G15" s="262">
        <v>4822.08</v>
      </c>
      <c r="H15" s="263">
        <v>30720</v>
      </c>
      <c r="I15" s="263">
        <v>4064</v>
      </c>
      <c r="J15" s="263">
        <v>37684</v>
      </c>
      <c r="K15" s="263">
        <v>0</v>
      </c>
      <c r="L15" s="263">
        <v>37684</v>
      </c>
      <c r="M15" s="263">
        <v>37684</v>
      </c>
      <c r="N15" s="264">
        <v>1400</v>
      </c>
      <c r="O15" s="264">
        <v>1517.1</v>
      </c>
      <c r="P15" s="264">
        <v>12.03</v>
      </c>
      <c r="Q15" s="264">
        <v>1517.1</v>
      </c>
      <c r="R15" s="265">
        <v>10752</v>
      </c>
      <c r="S15" s="265">
        <v>14</v>
      </c>
      <c r="T15" s="265">
        <v>5860</v>
      </c>
      <c r="U15" s="265">
        <v>0</v>
      </c>
      <c r="V15" s="265">
        <v>5860</v>
      </c>
      <c r="W15" s="265">
        <v>5860</v>
      </c>
      <c r="X15" s="266">
        <v>2000</v>
      </c>
      <c r="Y15" s="266">
        <v>2442.4299999999998</v>
      </c>
      <c r="Z15" s="266">
        <v>592.11</v>
      </c>
      <c r="AA15" s="266">
        <v>2442.4299999999998</v>
      </c>
      <c r="AB15" s="267">
        <v>15360</v>
      </c>
      <c r="AC15" s="267">
        <v>1960</v>
      </c>
      <c r="AD15" s="267">
        <v>10186</v>
      </c>
      <c r="AE15" s="267">
        <v>0</v>
      </c>
      <c r="AF15" s="267">
        <v>10186</v>
      </c>
      <c r="AG15" s="267">
        <v>10186</v>
      </c>
      <c r="AH15" s="268">
        <v>0</v>
      </c>
      <c r="AI15" s="268">
        <v>800</v>
      </c>
      <c r="AJ15" s="268">
        <v>0.67</v>
      </c>
      <c r="AK15" s="268">
        <v>800</v>
      </c>
      <c r="AL15" s="269">
        <v>0</v>
      </c>
      <c r="AM15" s="269">
        <v>47</v>
      </c>
      <c r="AN15" s="269">
        <v>3949</v>
      </c>
      <c r="AO15" s="269"/>
      <c r="AP15" s="269">
        <v>3949</v>
      </c>
      <c r="AQ15" s="269">
        <v>3949</v>
      </c>
      <c r="AR15" s="270">
        <v>1238</v>
      </c>
      <c r="AS15" s="270">
        <v>1170</v>
      </c>
      <c r="AT15" s="270">
        <v>100</v>
      </c>
      <c r="AU15" s="270">
        <v>1169.98</v>
      </c>
      <c r="AV15" s="271">
        <v>0</v>
      </c>
      <c r="AW15" s="271">
        <v>118</v>
      </c>
      <c r="AX15" s="271">
        <v>4406</v>
      </c>
      <c r="AY15" s="271">
        <v>0</v>
      </c>
      <c r="AZ15" s="271">
        <v>4406</v>
      </c>
      <c r="BA15" s="271">
        <v>4406</v>
      </c>
      <c r="BB15" s="272">
        <v>1100</v>
      </c>
      <c r="BC15" s="272">
        <v>1100</v>
      </c>
      <c r="BD15" s="272">
        <v>0.01</v>
      </c>
      <c r="BE15" s="272">
        <v>1100</v>
      </c>
      <c r="BF15" s="273">
        <v>8448</v>
      </c>
      <c r="BG15" s="273">
        <v>0</v>
      </c>
      <c r="BH15" s="273">
        <v>3495</v>
      </c>
      <c r="BI15" s="273">
        <v>0</v>
      </c>
      <c r="BJ15" s="273">
        <v>3495</v>
      </c>
      <c r="BK15" s="273">
        <v>3344</v>
      </c>
      <c r="BL15" s="880"/>
      <c r="BM15" s="880">
        <v>948.95</v>
      </c>
      <c r="BN15" s="880">
        <v>149.09</v>
      </c>
      <c r="BO15" s="880">
        <v>948.95</v>
      </c>
      <c r="BP15" s="881">
        <v>10752</v>
      </c>
      <c r="BQ15" s="881">
        <v>959</v>
      </c>
      <c r="BR15" s="881">
        <v>5244</v>
      </c>
      <c r="BS15" s="881">
        <v>0</v>
      </c>
      <c r="BT15" s="881">
        <v>5244</v>
      </c>
      <c r="BU15" s="881">
        <v>5244</v>
      </c>
      <c r="BV15" s="276">
        <v>0</v>
      </c>
      <c r="BW15" s="276">
        <v>580</v>
      </c>
      <c r="BX15" s="276">
        <v>0</v>
      </c>
      <c r="BY15" s="276">
        <v>579.98</v>
      </c>
      <c r="BZ15" s="277">
        <v>0</v>
      </c>
      <c r="CA15" s="277">
        <v>0</v>
      </c>
      <c r="CB15" s="277">
        <v>5082</v>
      </c>
      <c r="CC15" s="277">
        <v>0</v>
      </c>
      <c r="CD15" s="277">
        <v>5082</v>
      </c>
      <c r="CE15" s="277">
        <v>5082</v>
      </c>
      <c r="CF15" s="278">
        <v>0</v>
      </c>
      <c r="CG15" s="278">
        <v>1098</v>
      </c>
      <c r="CH15" s="278">
        <v>513.26</v>
      </c>
      <c r="CI15" s="278">
        <v>1097.99</v>
      </c>
      <c r="CJ15" s="279">
        <v>2628</v>
      </c>
      <c r="CK15" s="279">
        <v>2392</v>
      </c>
      <c r="CL15" s="279">
        <v>5352</v>
      </c>
      <c r="CM15" s="279">
        <v>0</v>
      </c>
      <c r="CN15" s="279">
        <v>5352</v>
      </c>
      <c r="CO15" s="279">
        <v>5084</v>
      </c>
      <c r="CP15" s="280">
        <v>150</v>
      </c>
      <c r="CQ15" s="280">
        <v>150</v>
      </c>
      <c r="CR15" s="280">
        <v>0</v>
      </c>
      <c r="CS15" s="280">
        <v>150</v>
      </c>
      <c r="CT15" s="281">
        <v>0</v>
      </c>
      <c r="CU15" s="281">
        <v>0</v>
      </c>
      <c r="CV15" s="281">
        <v>2101</v>
      </c>
      <c r="CW15" s="281">
        <v>0</v>
      </c>
      <c r="CX15" s="281">
        <v>2101</v>
      </c>
      <c r="CY15" s="281">
        <v>2101</v>
      </c>
      <c r="CZ15" s="282">
        <v>2300</v>
      </c>
      <c r="DA15" s="282">
        <v>1520</v>
      </c>
      <c r="DB15" s="282">
        <v>422.77</v>
      </c>
      <c r="DC15" s="282">
        <v>1519.94</v>
      </c>
      <c r="DD15" s="283">
        <v>17664</v>
      </c>
      <c r="DE15" s="283">
        <v>820</v>
      </c>
      <c r="DF15" s="283">
        <v>2725</v>
      </c>
      <c r="DG15" s="283">
        <v>1406</v>
      </c>
      <c r="DH15" s="283">
        <v>2725</v>
      </c>
      <c r="DI15" s="283">
        <v>2725</v>
      </c>
      <c r="DJ15" s="276">
        <v>185</v>
      </c>
      <c r="DK15" s="276">
        <v>90</v>
      </c>
      <c r="DL15" s="276">
        <v>0</v>
      </c>
      <c r="DM15" s="276">
        <v>90</v>
      </c>
      <c r="DN15" s="277">
        <v>1421</v>
      </c>
      <c r="DO15" s="277">
        <v>2</v>
      </c>
      <c r="DP15" s="277">
        <v>1067</v>
      </c>
      <c r="DQ15" s="277">
        <v>0</v>
      </c>
      <c r="DR15" s="277">
        <v>1067</v>
      </c>
      <c r="DS15" s="277">
        <v>1067</v>
      </c>
      <c r="DT15" s="284">
        <v>550</v>
      </c>
      <c r="DU15" s="284">
        <v>360</v>
      </c>
      <c r="DV15" s="284">
        <v>0</v>
      </c>
      <c r="DW15" s="284">
        <v>360</v>
      </c>
      <c r="DX15" s="285">
        <v>4224</v>
      </c>
      <c r="DY15" s="285">
        <v>0</v>
      </c>
      <c r="DZ15" s="285">
        <v>4089</v>
      </c>
      <c r="EA15" s="285">
        <v>0</v>
      </c>
      <c r="EB15" s="285">
        <v>4089</v>
      </c>
      <c r="EC15" s="285">
        <v>4089</v>
      </c>
      <c r="ED15" s="286">
        <v>400</v>
      </c>
      <c r="EE15" s="286">
        <v>600</v>
      </c>
      <c r="EF15" s="286">
        <v>207</v>
      </c>
      <c r="EG15" s="286">
        <v>599.97</v>
      </c>
      <c r="EH15" s="287">
        <v>0</v>
      </c>
      <c r="EI15" s="287">
        <v>1536</v>
      </c>
      <c r="EJ15" s="287">
        <v>3699</v>
      </c>
      <c r="EK15" s="287">
        <v>0</v>
      </c>
      <c r="EL15" s="287">
        <v>3688</v>
      </c>
      <c r="EM15" s="287">
        <v>3688</v>
      </c>
      <c r="EN15" s="274">
        <v>360</v>
      </c>
      <c r="EO15" s="274">
        <v>239.72</v>
      </c>
      <c r="EP15" s="274">
        <v>0</v>
      </c>
      <c r="EQ15" s="274">
        <v>239.72</v>
      </c>
      <c r="ER15" s="275"/>
      <c r="ES15" s="275">
        <v>936</v>
      </c>
      <c r="ET15" s="275">
        <v>3365</v>
      </c>
      <c r="EU15" s="275">
        <v>0</v>
      </c>
      <c r="EV15" s="275">
        <v>3365</v>
      </c>
      <c r="EW15" s="275">
        <v>3365</v>
      </c>
      <c r="EX15" s="286">
        <v>0</v>
      </c>
      <c r="EY15" s="286">
        <v>408.49</v>
      </c>
      <c r="EZ15" s="286">
        <v>8.51</v>
      </c>
      <c r="FA15" s="286">
        <v>408.48</v>
      </c>
      <c r="FB15" s="287">
        <v>0</v>
      </c>
      <c r="FC15" s="287">
        <v>31</v>
      </c>
      <c r="FD15" s="287">
        <v>3716</v>
      </c>
      <c r="FE15" s="287">
        <v>7</v>
      </c>
      <c r="FF15" s="287">
        <v>3706</v>
      </c>
      <c r="FG15" s="287">
        <v>3700</v>
      </c>
      <c r="FH15" s="288">
        <v>1000</v>
      </c>
      <c r="FI15" s="288">
        <v>980</v>
      </c>
      <c r="FJ15" s="288">
        <v>0.98</v>
      </c>
      <c r="FK15" s="288">
        <v>979.98</v>
      </c>
      <c r="FL15" s="289">
        <v>7680</v>
      </c>
      <c r="FM15" s="289">
        <v>111</v>
      </c>
      <c r="FN15" s="289">
        <v>6019</v>
      </c>
      <c r="FO15" s="289"/>
      <c r="FP15" s="289">
        <v>6019</v>
      </c>
      <c r="FQ15" s="289">
        <v>6019</v>
      </c>
      <c r="FR15" s="290">
        <v>0</v>
      </c>
      <c r="FS15" s="290"/>
      <c r="FT15" s="290"/>
      <c r="FU15" s="290"/>
      <c r="FV15" s="291">
        <v>0</v>
      </c>
      <c r="FW15" s="291"/>
      <c r="FX15" s="291"/>
      <c r="FY15" s="291"/>
      <c r="FZ15" s="291"/>
      <c r="GA15" s="291"/>
      <c r="GB15" s="292">
        <v>900</v>
      </c>
      <c r="GC15" s="292">
        <v>411.43</v>
      </c>
      <c r="GD15" s="292">
        <v>0</v>
      </c>
      <c r="GE15" s="292">
        <v>411.43</v>
      </c>
      <c r="GF15" s="293">
        <v>6912</v>
      </c>
      <c r="GG15" s="293">
        <v>0</v>
      </c>
      <c r="GH15" s="293">
        <v>1746</v>
      </c>
      <c r="GI15" s="293"/>
      <c r="GJ15" s="293">
        <v>1746</v>
      </c>
      <c r="GK15" s="293">
        <v>1645</v>
      </c>
      <c r="GL15" s="284">
        <v>350</v>
      </c>
      <c r="GM15" s="284">
        <v>140</v>
      </c>
      <c r="GN15" s="284">
        <v>0</v>
      </c>
      <c r="GO15" s="284">
        <v>140</v>
      </c>
      <c r="GP15" s="285">
        <v>2688</v>
      </c>
      <c r="GQ15" s="285">
        <v>0</v>
      </c>
      <c r="GR15" s="285">
        <v>646</v>
      </c>
      <c r="GS15" s="285">
        <v>0</v>
      </c>
      <c r="GT15" s="285">
        <v>646</v>
      </c>
      <c r="GU15" s="285">
        <v>627</v>
      </c>
      <c r="GV15" s="294">
        <v>0</v>
      </c>
      <c r="GW15" s="294">
        <v>0</v>
      </c>
      <c r="GX15" s="294">
        <v>0</v>
      </c>
      <c r="GY15" s="294">
        <v>0</v>
      </c>
      <c r="GZ15" s="295">
        <v>0</v>
      </c>
      <c r="HA15" s="295">
        <v>0</v>
      </c>
      <c r="HB15" s="295">
        <v>0</v>
      </c>
      <c r="HC15" s="295">
        <v>0</v>
      </c>
      <c r="HD15" s="295">
        <v>0</v>
      </c>
      <c r="HE15" s="295">
        <v>0</v>
      </c>
      <c r="HF15" s="296"/>
      <c r="HG15" s="296">
        <v>150</v>
      </c>
      <c r="HH15" s="296">
        <v>20</v>
      </c>
      <c r="HI15" s="296">
        <v>150</v>
      </c>
      <c r="HJ15" s="297">
        <v>2434</v>
      </c>
      <c r="HK15" s="297">
        <v>120</v>
      </c>
      <c r="HL15" s="297">
        <v>833</v>
      </c>
      <c r="HM15" s="297">
        <v>0</v>
      </c>
      <c r="HN15" s="297">
        <v>833</v>
      </c>
      <c r="HO15" s="297">
        <v>833</v>
      </c>
      <c r="HP15" s="955">
        <v>0</v>
      </c>
      <c r="HQ15" s="955">
        <v>115</v>
      </c>
      <c r="HR15" s="955">
        <v>0</v>
      </c>
      <c r="HS15" s="955">
        <v>114.99</v>
      </c>
      <c r="HT15" s="532">
        <v>0</v>
      </c>
      <c r="HU15" s="532">
        <v>0</v>
      </c>
      <c r="HV15" s="532">
        <v>379</v>
      </c>
      <c r="HW15" s="532">
        <v>0</v>
      </c>
      <c r="HX15" s="532">
        <v>379</v>
      </c>
      <c r="HY15" s="532">
        <v>379</v>
      </c>
      <c r="HZ15" s="286"/>
      <c r="IA15" s="286"/>
      <c r="IB15" s="286"/>
      <c r="IC15" s="286"/>
      <c r="ID15" s="287"/>
      <c r="IE15" s="287"/>
      <c r="IF15" s="287"/>
      <c r="IG15" s="287"/>
      <c r="IH15" s="287"/>
      <c r="II15" s="287"/>
      <c r="IJ15" s="296">
        <v>300</v>
      </c>
      <c r="IK15" s="296">
        <v>264.98</v>
      </c>
      <c r="IL15" s="296">
        <v>0.03</v>
      </c>
      <c r="IM15" s="296">
        <v>264.98</v>
      </c>
      <c r="IN15" s="297">
        <v>2304</v>
      </c>
      <c r="IO15" s="297">
        <v>0</v>
      </c>
      <c r="IP15" s="297">
        <v>1723</v>
      </c>
      <c r="IQ15" s="297">
        <v>10</v>
      </c>
      <c r="IR15" s="297">
        <v>1723</v>
      </c>
      <c r="IS15" s="297">
        <v>1723</v>
      </c>
      <c r="IT15" s="280"/>
      <c r="IU15" s="280">
        <v>65</v>
      </c>
      <c r="IV15" s="280">
        <v>0.17</v>
      </c>
      <c r="IW15" s="280">
        <v>65</v>
      </c>
      <c r="IX15" s="281"/>
      <c r="IY15" s="281">
        <v>6</v>
      </c>
      <c r="IZ15" s="281">
        <v>723</v>
      </c>
      <c r="JA15" s="281">
        <v>0</v>
      </c>
      <c r="JB15" s="281">
        <v>723</v>
      </c>
      <c r="JC15" s="281">
        <v>723</v>
      </c>
      <c r="JD15" s="288">
        <v>80</v>
      </c>
      <c r="JE15" s="288">
        <v>75</v>
      </c>
      <c r="JF15" s="288">
        <v>5.0199999999999996</v>
      </c>
      <c r="JG15" s="288">
        <v>74.849999999999994</v>
      </c>
      <c r="JH15" s="289">
        <v>1400</v>
      </c>
      <c r="JI15" s="289">
        <v>189</v>
      </c>
      <c r="JJ15" s="289">
        <v>1137</v>
      </c>
      <c r="JK15" s="289">
        <v>0</v>
      </c>
      <c r="JL15" s="289">
        <v>1137</v>
      </c>
      <c r="JM15" s="289">
        <v>1137</v>
      </c>
      <c r="JN15" s="362">
        <v>0</v>
      </c>
      <c r="JO15" s="362">
        <v>0</v>
      </c>
      <c r="JP15" s="362">
        <v>0</v>
      </c>
      <c r="JQ15" s="362">
        <v>0</v>
      </c>
      <c r="JR15" s="362"/>
      <c r="JS15" s="362">
        <v>0</v>
      </c>
      <c r="JT15" s="362">
        <v>0</v>
      </c>
      <c r="JU15" s="362">
        <v>0</v>
      </c>
      <c r="JV15" s="362">
        <v>0</v>
      </c>
      <c r="JW15" s="362">
        <v>0</v>
      </c>
      <c r="JX15" s="274">
        <v>0</v>
      </c>
      <c r="JY15" s="274">
        <v>0.33</v>
      </c>
      <c r="JZ15" s="274">
        <v>0</v>
      </c>
      <c r="KA15" s="274">
        <v>0.33</v>
      </c>
      <c r="KB15" s="275">
        <v>0</v>
      </c>
      <c r="KC15" s="275">
        <v>0</v>
      </c>
      <c r="KD15" s="275">
        <v>0</v>
      </c>
      <c r="KE15" s="275">
        <v>0</v>
      </c>
      <c r="KF15" s="275">
        <v>0</v>
      </c>
      <c r="KG15" s="275">
        <v>0</v>
      </c>
      <c r="KH15" s="276">
        <v>500</v>
      </c>
      <c r="KI15" s="276">
        <v>300</v>
      </c>
      <c r="KJ15" s="276">
        <v>267</v>
      </c>
      <c r="KK15" s="276">
        <v>299.99</v>
      </c>
      <c r="KL15" s="277">
        <v>3840</v>
      </c>
      <c r="KM15" s="277">
        <v>1542</v>
      </c>
      <c r="KN15" s="277">
        <v>2344</v>
      </c>
      <c r="KO15" s="277">
        <v>3840</v>
      </c>
      <c r="KP15" s="277">
        <v>6184</v>
      </c>
      <c r="KQ15" s="277">
        <v>6184</v>
      </c>
      <c r="KR15" s="298">
        <v>0</v>
      </c>
      <c r="KS15" s="298">
        <v>125</v>
      </c>
      <c r="KT15" s="298">
        <v>0</v>
      </c>
      <c r="KU15" s="298">
        <v>124.99</v>
      </c>
      <c r="KV15" s="299">
        <v>0</v>
      </c>
      <c r="KW15" s="299">
        <v>0</v>
      </c>
      <c r="KX15" s="299">
        <v>798</v>
      </c>
      <c r="KY15" s="299">
        <v>0</v>
      </c>
      <c r="KZ15" s="299">
        <v>798</v>
      </c>
      <c r="LA15" s="299">
        <v>798</v>
      </c>
      <c r="LB15" s="296">
        <v>300</v>
      </c>
      <c r="LC15" s="296">
        <v>9.57</v>
      </c>
      <c r="LD15" s="296">
        <v>0</v>
      </c>
      <c r="LE15" s="296">
        <v>9.57</v>
      </c>
      <c r="LF15" s="297">
        <v>2304</v>
      </c>
      <c r="LG15" s="297">
        <v>0</v>
      </c>
      <c r="LH15" s="297">
        <v>22</v>
      </c>
      <c r="LI15" s="297"/>
      <c r="LJ15" s="297">
        <v>222</v>
      </c>
      <c r="LK15" s="297">
        <v>205</v>
      </c>
      <c r="LL15" s="292">
        <v>0</v>
      </c>
      <c r="LM15" s="292">
        <v>105</v>
      </c>
      <c r="LN15" s="292">
        <v>0</v>
      </c>
      <c r="LO15" s="292">
        <v>104.9</v>
      </c>
      <c r="LP15" s="293">
        <v>526</v>
      </c>
      <c r="LQ15" s="293">
        <v>0</v>
      </c>
      <c r="LR15" s="293">
        <v>1549</v>
      </c>
      <c r="LS15" s="293">
        <v>0</v>
      </c>
      <c r="LT15" s="293">
        <v>1549</v>
      </c>
      <c r="LU15" s="293">
        <v>1549</v>
      </c>
      <c r="LV15" s="45">
        <f t="shared" si="2"/>
        <v>17113</v>
      </c>
      <c r="LW15" s="45">
        <f t="shared" si="13"/>
        <v>20588.080000000005</v>
      </c>
      <c r="LX15" s="45">
        <f t="shared" si="14"/>
        <v>3120.7300000000005</v>
      </c>
      <c r="LY15" s="45">
        <f t="shared" si="15"/>
        <v>20587.630000000008</v>
      </c>
      <c r="LZ15" s="234">
        <f t="shared" si="16"/>
        <v>132057</v>
      </c>
      <c r="MA15" s="234">
        <f t="shared" si="17"/>
        <v>14847</v>
      </c>
      <c r="MB15" s="234">
        <f t="shared" si="18"/>
        <v>119939</v>
      </c>
      <c r="MC15" s="234">
        <f t="shared" si="19"/>
        <v>5263</v>
      </c>
      <c r="MD15" s="234">
        <f t="shared" si="20"/>
        <v>123958</v>
      </c>
      <c r="ME15" s="234">
        <f t="shared" si="21"/>
        <v>123396</v>
      </c>
      <c r="MF15" s="914">
        <v>0</v>
      </c>
      <c r="MG15" s="914">
        <v>0</v>
      </c>
      <c r="MH15" s="914">
        <v>0</v>
      </c>
      <c r="MI15" s="914">
        <v>0</v>
      </c>
      <c r="MJ15" s="915">
        <v>0</v>
      </c>
      <c r="MK15" s="915">
        <v>0</v>
      </c>
      <c r="ML15" s="915">
        <v>0</v>
      </c>
      <c r="MM15" s="915">
        <v>0</v>
      </c>
      <c r="MN15" s="915">
        <v>0</v>
      </c>
      <c r="MO15" s="915">
        <v>0</v>
      </c>
      <c r="MP15" s="414"/>
      <c r="MQ15" s="414">
        <v>5.66</v>
      </c>
      <c r="MR15" s="414"/>
      <c r="MS15" s="414">
        <v>5.66</v>
      </c>
      <c r="MT15" s="415"/>
      <c r="MU15" s="415"/>
      <c r="MV15" s="415"/>
      <c r="MW15" s="415"/>
      <c r="MX15" s="415"/>
      <c r="MY15" s="415"/>
      <c r="MZ15" s="949">
        <f t="shared" si="3"/>
        <v>17113</v>
      </c>
      <c r="NA15" s="949">
        <f t="shared" si="4"/>
        <v>20593.740000000005</v>
      </c>
      <c r="NB15" s="949">
        <f t="shared" si="5"/>
        <v>3120.7300000000005</v>
      </c>
      <c r="NC15" s="949">
        <f t="shared" si="6"/>
        <v>20593.290000000008</v>
      </c>
      <c r="ND15" s="950">
        <f t="shared" si="7"/>
        <v>132057</v>
      </c>
      <c r="NE15" s="950">
        <f t="shared" si="8"/>
        <v>14847</v>
      </c>
      <c r="NF15" s="950">
        <f t="shared" si="9"/>
        <v>119939</v>
      </c>
      <c r="NG15" s="950">
        <f t="shared" si="10"/>
        <v>5263</v>
      </c>
      <c r="NH15" s="950">
        <f t="shared" si="11"/>
        <v>123958</v>
      </c>
      <c r="NI15" s="950">
        <f t="shared" si="12"/>
        <v>123396</v>
      </c>
    </row>
    <row r="16" spans="1:373" ht="39" thickBot="1" x14ac:dyDescent="0.3">
      <c r="A16" s="555">
        <v>8</v>
      </c>
      <c r="B16" s="34" t="s">
        <v>21</v>
      </c>
      <c r="C16" s="34" t="s">
        <v>22</v>
      </c>
      <c r="D16" s="262">
        <v>80</v>
      </c>
      <c r="E16" s="262">
        <v>61.46</v>
      </c>
      <c r="F16" s="262">
        <v>4.5</v>
      </c>
      <c r="G16" s="262">
        <v>61.46</v>
      </c>
      <c r="H16" s="263">
        <v>267</v>
      </c>
      <c r="I16" s="263">
        <v>30</v>
      </c>
      <c r="J16" s="263">
        <v>415</v>
      </c>
      <c r="K16" s="263">
        <v>0</v>
      </c>
      <c r="L16" s="263">
        <v>415</v>
      </c>
      <c r="M16" s="263">
        <v>415</v>
      </c>
      <c r="N16" s="264">
        <v>10</v>
      </c>
      <c r="O16" s="264">
        <v>12.3</v>
      </c>
      <c r="P16" s="264">
        <v>7.5</v>
      </c>
      <c r="Q16" s="264">
        <v>12.3</v>
      </c>
      <c r="R16" s="265">
        <v>33</v>
      </c>
      <c r="S16" s="265">
        <v>50</v>
      </c>
      <c r="T16" s="265">
        <v>82</v>
      </c>
      <c r="U16" s="265">
        <v>0</v>
      </c>
      <c r="V16" s="265">
        <v>82</v>
      </c>
      <c r="W16" s="265">
        <v>82</v>
      </c>
      <c r="X16" s="266">
        <v>20</v>
      </c>
      <c r="Y16" s="266">
        <v>9.19</v>
      </c>
      <c r="Z16" s="266">
        <v>9.19</v>
      </c>
      <c r="AA16" s="266">
        <v>9.19</v>
      </c>
      <c r="AB16" s="267">
        <v>67</v>
      </c>
      <c r="AC16" s="267">
        <v>62</v>
      </c>
      <c r="AD16" s="267">
        <v>62</v>
      </c>
      <c r="AE16" s="267">
        <v>0</v>
      </c>
      <c r="AF16" s="267">
        <v>62</v>
      </c>
      <c r="AG16" s="267">
        <v>62</v>
      </c>
      <c r="AH16" s="268">
        <v>11</v>
      </c>
      <c r="AI16" s="268">
        <v>3.97</v>
      </c>
      <c r="AJ16" s="268">
        <v>1</v>
      </c>
      <c r="AK16" s="268">
        <v>3.97</v>
      </c>
      <c r="AL16" s="269">
        <v>37</v>
      </c>
      <c r="AM16" s="269">
        <v>7</v>
      </c>
      <c r="AN16" s="269">
        <v>27</v>
      </c>
      <c r="AO16" s="269">
        <v>0</v>
      </c>
      <c r="AP16" s="269">
        <v>27</v>
      </c>
      <c r="AQ16" s="269">
        <v>27</v>
      </c>
      <c r="AR16" s="270">
        <v>5.0999999999999996</v>
      </c>
      <c r="AS16" s="270">
        <v>4.38</v>
      </c>
      <c r="AT16" s="270">
        <v>0.37</v>
      </c>
      <c r="AU16" s="270">
        <v>4.38</v>
      </c>
      <c r="AV16" s="271">
        <v>17</v>
      </c>
      <c r="AW16" s="271">
        <v>3</v>
      </c>
      <c r="AX16" s="271">
        <v>31</v>
      </c>
      <c r="AY16" s="271">
        <v>0</v>
      </c>
      <c r="AZ16" s="271">
        <v>31</v>
      </c>
      <c r="BA16" s="271">
        <v>31</v>
      </c>
      <c r="BB16" s="272">
        <v>9</v>
      </c>
      <c r="BC16" s="272">
        <v>5.95</v>
      </c>
      <c r="BD16" s="272">
        <v>3.01</v>
      </c>
      <c r="BE16" s="272">
        <v>5.95</v>
      </c>
      <c r="BF16" s="273">
        <v>30</v>
      </c>
      <c r="BG16" s="273">
        <v>20</v>
      </c>
      <c r="BH16" s="273">
        <v>40</v>
      </c>
      <c r="BI16" s="273">
        <v>0</v>
      </c>
      <c r="BJ16" s="273">
        <v>40</v>
      </c>
      <c r="BK16" s="273">
        <v>40</v>
      </c>
      <c r="BL16" s="880">
        <v>17</v>
      </c>
      <c r="BM16" s="880">
        <v>8.6</v>
      </c>
      <c r="BN16" s="880">
        <v>0</v>
      </c>
      <c r="BO16" s="880">
        <v>8.6</v>
      </c>
      <c r="BP16" s="881">
        <v>57</v>
      </c>
      <c r="BQ16" s="881">
        <v>0</v>
      </c>
      <c r="BR16" s="881">
        <v>58</v>
      </c>
      <c r="BS16" s="881">
        <v>0</v>
      </c>
      <c r="BT16" s="881">
        <v>58</v>
      </c>
      <c r="BU16" s="881">
        <v>58</v>
      </c>
      <c r="BV16" s="276">
        <v>9</v>
      </c>
      <c r="BW16" s="276">
        <v>6.45</v>
      </c>
      <c r="BX16" s="276">
        <v>6.45</v>
      </c>
      <c r="BY16" s="276">
        <v>6.45</v>
      </c>
      <c r="BZ16" s="277">
        <v>30</v>
      </c>
      <c r="CA16" s="277">
        <v>43</v>
      </c>
      <c r="CB16" s="277">
        <v>43</v>
      </c>
      <c r="CC16" s="277">
        <v>0</v>
      </c>
      <c r="CD16" s="277">
        <v>43</v>
      </c>
      <c r="CE16" s="277">
        <v>43</v>
      </c>
      <c r="CF16" s="278">
        <v>17.100000000000001</v>
      </c>
      <c r="CG16" s="278">
        <v>26</v>
      </c>
      <c r="CH16" s="278">
        <v>0.15</v>
      </c>
      <c r="CI16" s="278">
        <v>22.5</v>
      </c>
      <c r="CJ16" s="279">
        <v>57</v>
      </c>
      <c r="CK16" s="279">
        <v>1</v>
      </c>
      <c r="CL16" s="279">
        <v>150</v>
      </c>
      <c r="CM16" s="279">
        <v>0</v>
      </c>
      <c r="CN16" s="279">
        <v>150</v>
      </c>
      <c r="CO16" s="279">
        <v>144</v>
      </c>
      <c r="CP16" s="280">
        <v>5</v>
      </c>
      <c r="CQ16" s="280">
        <v>2.85</v>
      </c>
      <c r="CR16" s="280">
        <v>2.85</v>
      </c>
      <c r="CS16" s="280">
        <v>2.85</v>
      </c>
      <c r="CT16" s="281">
        <v>17</v>
      </c>
      <c r="CU16" s="281">
        <v>19</v>
      </c>
      <c r="CV16" s="281">
        <v>19</v>
      </c>
      <c r="CW16" s="281">
        <v>0</v>
      </c>
      <c r="CX16" s="281">
        <v>19</v>
      </c>
      <c r="CY16" s="281">
        <v>19</v>
      </c>
      <c r="CZ16" s="282">
        <v>20</v>
      </c>
      <c r="DA16" s="282">
        <v>17</v>
      </c>
      <c r="DB16" s="282">
        <v>1.95</v>
      </c>
      <c r="DC16" s="282">
        <v>16.649999999999999</v>
      </c>
      <c r="DD16" s="283">
        <v>67</v>
      </c>
      <c r="DE16" s="283">
        <v>13</v>
      </c>
      <c r="DF16" s="283">
        <v>86</v>
      </c>
      <c r="DG16" s="283">
        <v>0</v>
      </c>
      <c r="DH16" s="283">
        <v>86</v>
      </c>
      <c r="DI16" s="283">
        <v>86</v>
      </c>
      <c r="DJ16" s="276">
        <v>1</v>
      </c>
      <c r="DK16" s="276">
        <v>0.9</v>
      </c>
      <c r="DL16" s="276">
        <v>0</v>
      </c>
      <c r="DM16" s="276">
        <v>0.9</v>
      </c>
      <c r="DN16" s="277">
        <v>3</v>
      </c>
      <c r="DO16" s="277">
        <v>6</v>
      </c>
      <c r="DP16" s="277">
        <v>6</v>
      </c>
      <c r="DQ16" s="277">
        <v>0</v>
      </c>
      <c r="DR16" s="277">
        <v>6</v>
      </c>
      <c r="DS16" s="277">
        <v>6</v>
      </c>
      <c r="DT16" s="284">
        <v>7</v>
      </c>
      <c r="DU16" s="284">
        <v>8.42</v>
      </c>
      <c r="DV16" s="284">
        <v>0.6</v>
      </c>
      <c r="DW16" s="284">
        <v>8.42</v>
      </c>
      <c r="DX16" s="285">
        <v>23</v>
      </c>
      <c r="DY16" s="285">
        <v>0</v>
      </c>
      <c r="DZ16" s="285">
        <v>58</v>
      </c>
      <c r="EA16" s="285">
        <v>0</v>
      </c>
      <c r="EB16" s="285">
        <v>58</v>
      </c>
      <c r="EC16" s="285">
        <v>58</v>
      </c>
      <c r="ED16" s="286">
        <v>6.5</v>
      </c>
      <c r="EE16" s="286">
        <v>5</v>
      </c>
      <c r="EF16" s="286">
        <v>3.27</v>
      </c>
      <c r="EG16" s="286">
        <v>5</v>
      </c>
      <c r="EH16" s="287">
        <v>22</v>
      </c>
      <c r="EI16" s="287">
        <v>23</v>
      </c>
      <c r="EJ16" s="287">
        <v>36</v>
      </c>
      <c r="EK16" s="287">
        <v>0</v>
      </c>
      <c r="EL16" s="287">
        <v>36</v>
      </c>
      <c r="EM16" s="287">
        <v>36</v>
      </c>
      <c r="EN16" s="274">
        <v>4.5</v>
      </c>
      <c r="EO16" s="274">
        <v>4.8</v>
      </c>
      <c r="EP16" s="274">
        <v>2.25</v>
      </c>
      <c r="EQ16" s="274">
        <v>4.8</v>
      </c>
      <c r="ER16" s="275">
        <v>15</v>
      </c>
      <c r="ES16" s="275">
        <v>0</v>
      </c>
      <c r="ET16" s="275">
        <v>7</v>
      </c>
      <c r="EU16" s="275">
        <v>0</v>
      </c>
      <c r="EV16" s="275">
        <v>7</v>
      </c>
      <c r="EW16" s="275">
        <v>7</v>
      </c>
      <c r="EX16" s="286">
        <v>3</v>
      </c>
      <c r="EY16" s="286">
        <v>0.9</v>
      </c>
      <c r="EZ16" s="286">
        <v>0</v>
      </c>
      <c r="FA16" s="286">
        <v>0.87</v>
      </c>
      <c r="FB16" s="287">
        <v>10</v>
      </c>
      <c r="FC16" s="287">
        <v>6</v>
      </c>
      <c r="FD16" s="287">
        <v>6</v>
      </c>
      <c r="FE16" s="287">
        <v>0</v>
      </c>
      <c r="FF16" s="287">
        <v>6</v>
      </c>
      <c r="FG16" s="287">
        <v>6</v>
      </c>
      <c r="FH16" s="288">
        <v>11</v>
      </c>
      <c r="FI16" s="288">
        <v>7</v>
      </c>
      <c r="FJ16" s="288">
        <v>0.1</v>
      </c>
      <c r="FK16" s="288">
        <v>7</v>
      </c>
      <c r="FL16" s="289">
        <v>37</v>
      </c>
      <c r="FM16" s="289">
        <v>1</v>
      </c>
      <c r="FN16" s="289">
        <v>47</v>
      </c>
      <c r="FO16" s="289">
        <v>0</v>
      </c>
      <c r="FP16" s="289">
        <v>47</v>
      </c>
      <c r="FQ16" s="289">
        <v>47</v>
      </c>
      <c r="FR16" s="290">
        <v>0.6</v>
      </c>
      <c r="FS16" s="290">
        <v>0.45</v>
      </c>
      <c r="FT16" s="290">
        <v>0</v>
      </c>
      <c r="FU16" s="290">
        <v>0.45</v>
      </c>
      <c r="FV16" s="291">
        <v>2</v>
      </c>
      <c r="FW16" s="291">
        <v>0</v>
      </c>
      <c r="FX16" s="291">
        <v>3</v>
      </c>
      <c r="FY16" s="291"/>
      <c r="FZ16" s="291">
        <v>3</v>
      </c>
      <c r="GA16" s="291">
        <v>3</v>
      </c>
      <c r="GB16" s="292">
        <v>20</v>
      </c>
      <c r="GC16" s="292">
        <v>13.63</v>
      </c>
      <c r="GD16" s="292">
        <v>0.45</v>
      </c>
      <c r="GE16" s="292">
        <v>13.63</v>
      </c>
      <c r="GF16" s="293">
        <v>67</v>
      </c>
      <c r="GG16" s="293">
        <v>3</v>
      </c>
      <c r="GH16" s="293">
        <v>91</v>
      </c>
      <c r="GI16" s="293"/>
      <c r="GJ16" s="293">
        <v>91</v>
      </c>
      <c r="GK16" s="293">
        <v>88</v>
      </c>
      <c r="GL16" s="284">
        <v>4.4000000000000004</v>
      </c>
      <c r="GM16" s="284">
        <v>4.2</v>
      </c>
      <c r="GN16" s="284">
        <v>0</v>
      </c>
      <c r="GO16" s="284">
        <v>4.2</v>
      </c>
      <c r="GP16" s="285">
        <v>3</v>
      </c>
      <c r="GQ16" s="285">
        <v>0</v>
      </c>
      <c r="GR16" s="285">
        <v>28</v>
      </c>
      <c r="GS16" s="285">
        <v>0</v>
      </c>
      <c r="GT16" s="285">
        <v>28</v>
      </c>
      <c r="GU16" s="285">
        <v>28</v>
      </c>
      <c r="GV16" s="294">
        <v>0.9</v>
      </c>
      <c r="GW16" s="294">
        <v>0.45</v>
      </c>
      <c r="GX16" s="294">
        <v>0</v>
      </c>
      <c r="GY16" s="294">
        <v>0.3</v>
      </c>
      <c r="GZ16" s="295">
        <v>3</v>
      </c>
      <c r="HA16" s="295">
        <v>0</v>
      </c>
      <c r="HB16" s="295">
        <v>2</v>
      </c>
      <c r="HC16" s="295">
        <v>0</v>
      </c>
      <c r="HD16" s="295">
        <v>2</v>
      </c>
      <c r="HE16" s="295">
        <v>2</v>
      </c>
      <c r="HF16" s="296">
        <v>2.1</v>
      </c>
      <c r="HG16" s="296">
        <v>0.45</v>
      </c>
      <c r="HH16" s="296">
        <v>0</v>
      </c>
      <c r="HI16" s="296">
        <v>0.45</v>
      </c>
      <c r="HJ16" s="297">
        <v>7</v>
      </c>
      <c r="HK16" s="297">
        <v>0</v>
      </c>
      <c r="HL16" s="297">
        <v>3</v>
      </c>
      <c r="HM16" s="297"/>
      <c r="HN16" s="297">
        <v>3</v>
      </c>
      <c r="HO16" s="297">
        <v>3</v>
      </c>
      <c r="HP16" s="955">
        <v>2.5</v>
      </c>
      <c r="HQ16" s="955">
        <v>2.7</v>
      </c>
      <c r="HR16" s="955">
        <v>0</v>
      </c>
      <c r="HS16" s="955">
        <v>2.64</v>
      </c>
      <c r="HT16" s="532">
        <v>8</v>
      </c>
      <c r="HU16" s="532">
        <v>0</v>
      </c>
      <c r="HV16" s="532">
        <v>18</v>
      </c>
      <c r="HW16" s="532">
        <v>1</v>
      </c>
      <c r="HX16" s="532">
        <v>18</v>
      </c>
      <c r="HY16" s="532">
        <v>18</v>
      </c>
      <c r="HZ16" s="286"/>
      <c r="IA16" s="286"/>
      <c r="IB16" s="286"/>
      <c r="IC16" s="286"/>
      <c r="ID16" s="287"/>
      <c r="IE16" s="287"/>
      <c r="IF16" s="287"/>
      <c r="IG16" s="287"/>
      <c r="IH16" s="287"/>
      <c r="II16" s="287"/>
      <c r="IJ16" s="296">
        <v>5.7</v>
      </c>
      <c r="IK16" s="296">
        <v>2.25</v>
      </c>
      <c r="IL16" s="296">
        <v>0.3</v>
      </c>
      <c r="IM16" s="296">
        <v>2.25</v>
      </c>
      <c r="IN16" s="297">
        <v>19</v>
      </c>
      <c r="IO16" s="297">
        <v>2</v>
      </c>
      <c r="IP16" s="297">
        <v>15</v>
      </c>
      <c r="IQ16" s="297">
        <v>0</v>
      </c>
      <c r="IR16" s="297">
        <v>15</v>
      </c>
      <c r="IS16" s="297">
        <v>15</v>
      </c>
      <c r="IT16" s="280">
        <v>2.1</v>
      </c>
      <c r="IU16" s="280">
        <v>0</v>
      </c>
      <c r="IV16" s="280">
        <v>0</v>
      </c>
      <c r="IW16" s="280">
        <v>0</v>
      </c>
      <c r="IX16" s="281">
        <v>7</v>
      </c>
      <c r="IY16" s="281">
        <v>0</v>
      </c>
      <c r="IZ16" s="281">
        <v>0</v>
      </c>
      <c r="JA16" s="281">
        <v>0</v>
      </c>
      <c r="JB16" s="281">
        <v>0</v>
      </c>
      <c r="JC16" s="281">
        <v>0</v>
      </c>
      <c r="JD16" s="288">
        <v>1.8</v>
      </c>
      <c r="JE16" s="288">
        <v>2.5</v>
      </c>
      <c r="JF16" s="288">
        <v>0</v>
      </c>
      <c r="JG16" s="288">
        <v>1.8</v>
      </c>
      <c r="JH16" s="289">
        <v>10</v>
      </c>
      <c r="JI16" s="289">
        <v>0</v>
      </c>
      <c r="JJ16" s="289">
        <v>12</v>
      </c>
      <c r="JK16" s="289">
        <v>0</v>
      </c>
      <c r="JL16" s="289">
        <v>12</v>
      </c>
      <c r="JM16" s="289">
        <v>12</v>
      </c>
      <c r="JN16" s="362">
        <v>9</v>
      </c>
      <c r="JO16" s="362">
        <v>0</v>
      </c>
      <c r="JP16" s="362">
        <v>0</v>
      </c>
      <c r="JQ16" s="362">
        <v>0</v>
      </c>
      <c r="JR16" s="362">
        <v>30</v>
      </c>
      <c r="JS16" s="362">
        <v>0</v>
      </c>
      <c r="JT16" s="362">
        <v>0</v>
      </c>
      <c r="JU16" s="362">
        <v>0</v>
      </c>
      <c r="JV16" s="362">
        <v>0</v>
      </c>
      <c r="JW16" s="362">
        <v>0</v>
      </c>
      <c r="JX16" s="274">
        <v>0.9</v>
      </c>
      <c r="JY16" s="274">
        <v>0</v>
      </c>
      <c r="JZ16" s="274">
        <v>0</v>
      </c>
      <c r="KA16" s="274">
        <v>0</v>
      </c>
      <c r="KB16" s="275">
        <v>3</v>
      </c>
      <c r="KC16" s="275">
        <v>0</v>
      </c>
      <c r="KD16" s="275">
        <v>0</v>
      </c>
      <c r="KE16" s="275">
        <v>0</v>
      </c>
      <c r="KF16" s="275">
        <v>0</v>
      </c>
      <c r="KG16" s="275">
        <v>0</v>
      </c>
      <c r="KH16" s="276">
        <v>8</v>
      </c>
      <c r="KI16" s="276">
        <v>25</v>
      </c>
      <c r="KJ16" s="276">
        <v>18.2</v>
      </c>
      <c r="KK16" s="276">
        <v>18.2</v>
      </c>
      <c r="KL16" s="277">
        <v>27</v>
      </c>
      <c r="KM16" s="277">
        <v>126</v>
      </c>
      <c r="KN16" s="277">
        <v>126</v>
      </c>
      <c r="KO16" s="277">
        <v>0</v>
      </c>
      <c r="KP16" s="277">
        <v>126</v>
      </c>
      <c r="KQ16" s="277">
        <v>126</v>
      </c>
      <c r="KR16" s="298">
        <v>2</v>
      </c>
      <c r="KS16" s="298">
        <v>0.2</v>
      </c>
      <c r="KT16" s="298">
        <v>0</v>
      </c>
      <c r="KU16" s="298">
        <v>0.2</v>
      </c>
      <c r="KV16" s="299">
        <v>7</v>
      </c>
      <c r="KW16" s="299">
        <v>0</v>
      </c>
      <c r="KX16" s="299">
        <v>2</v>
      </c>
      <c r="KY16" s="299">
        <v>0</v>
      </c>
      <c r="KZ16" s="299">
        <v>2</v>
      </c>
      <c r="LA16" s="299">
        <v>2</v>
      </c>
      <c r="LB16" s="296">
        <v>3</v>
      </c>
      <c r="LC16" s="296">
        <v>0.75</v>
      </c>
      <c r="LD16" s="296">
        <v>0</v>
      </c>
      <c r="LE16" s="296">
        <v>0.75</v>
      </c>
      <c r="LF16" s="297">
        <v>10</v>
      </c>
      <c r="LG16" s="297">
        <v>0</v>
      </c>
      <c r="LH16" s="297">
        <v>5</v>
      </c>
      <c r="LI16" s="297"/>
      <c r="LJ16" s="297">
        <v>5</v>
      </c>
      <c r="LK16" s="297">
        <v>5</v>
      </c>
      <c r="LL16" s="292">
        <v>2.6</v>
      </c>
      <c r="LM16" s="292">
        <v>1.8</v>
      </c>
      <c r="LN16" s="292">
        <v>1.35</v>
      </c>
      <c r="LO16" s="292">
        <v>1.8</v>
      </c>
      <c r="LP16" s="293">
        <v>3</v>
      </c>
      <c r="LQ16" s="293">
        <v>9</v>
      </c>
      <c r="LR16" s="293">
        <v>12</v>
      </c>
      <c r="LS16" s="293">
        <v>0</v>
      </c>
      <c r="LT16" s="293">
        <v>12</v>
      </c>
      <c r="LU16" s="293">
        <v>12</v>
      </c>
      <c r="LV16" s="45">
        <f t="shared" si="2"/>
        <v>301.79999999999995</v>
      </c>
      <c r="LW16" s="45">
        <f t="shared" si="13"/>
        <v>239.54999999999995</v>
      </c>
      <c r="LX16" s="45">
        <f t="shared" si="14"/>
        <v>63.490000000000016</v>
      </c>
      <c r="LY16" s="45">
        <f t="shared" si="15"/>
        <v>227.95999999999998</v>
      </c>
      <c r="LZ16" s="234">
        <f t="shared" si="16"/>
        <v>995</v>
      </c>
      <c r="MA16" s="234">
        <f t="shared" si="17"/>
        <v>424</v>
      </c>
      <c r="MB16" s="234">
        <f t="shared" si="18"/>
        <v>1490</v>
      </c>
      <c r="MC16" s="234">
        <f t="shared" si="19"/>
        <v>1</v>
      </c>
      <c r="MD16" s="234">
        <f t="shared" si="20"/>
        <v>1490</v>
      </c>
      <c r="ME16" s="234">
        <f t="shared" si="21"/>
        <v>1481</v>
      </c>
      <c r="MF16" s="914">
        <v>0</v>
      </c>
      <c r="MG16" s="914">
        <v>0</v>
      </c>
      <c r="MH16" s="914">
        <v>0</v>
      </c>
      <c r="MI16" s="914">
        <v>0</v>
      </c>
      <c r="MJ16" s="915">
        <v>0</v>
      </c>
      <c r="MK16" s="915">
        <v>0</v>
      </c>
      <c r="ML16" s="915">
        <v>0</v>
      </c>
      <c r="MM16" s="915">
        <v>0</v>
      </c>
      <c r="MN16" s="915">
        <v>0</v>
      </c>
      <c r="MO16" s="915">
        <v>0</v>
      </c>
      <c r="MP16" s="414"/>
      <c r="MQ16" s="414"/>
      <c r="MR16" s="414"/>
      <c r="MS16" s="414"/>
      <c r="MT16" s="415"/>
      <c r="MU16" s="415"/>
      <c r="MV16" s="415"/>
      <c r="MW16" s="415"/>
      <c r="MX16" s="415"/>
      <c r="MY16" s="415"/>
      <c r="MZ16" s="949">
        <f t="shared" si="3"/>
        <v>301.79999999999995</v>
      </c>
      <c r="NA16" s="949">
        <f t="shared" si="4"/>
        <v>239.54999999999995</v>
      </c>
      <c r="NB16" s="949">
        <f t="shared" si="5"/>
        <v>63.490000000000016</v>
      </c>
      <c r="NC16" s="949">
        <f t="shared" si="6"/>
        <v>227.95999999999998</v>
      </c>
      <c r="ND16" s="950">
        <f t="shared" si="7"/>
        <v>995</v>
      </c>
      <c r="NE16" s="950">
        <f t="shared" si="8"/>
        <v>424</v>
      </c>
      <c r="NF16" s="950">
        <f t="shared" si="9"/>
        <v>1490</v>
      </c>
      <c r="NG16" s="950">
        <f t="shared" si="10"/>
        <v>1</v>
      </c>
      <c r="NH16" s="950">
        <f t="shared" si="11"/>
        <v>1490</v>
      </c>
      <c r="NI16" s="950">
        <f t="shared" si="12"/>
        <v>1481</v>
      </c>
    </row>
    <row r="17" spans="1:373" ht="39" thickBot="1" x14ac:dyDescent="0.3">
      <c r="A17" s="555">
        <v>9</v>
      </c>
      <c r="B17" s="34" t="s">
        <v>23</v>
      </c>
      <c r="C17" s="34" t="s">
        <v>24</v>
      </c>
      <c r="D17" s="262">
        <v>0</v>
      </c>
      <c r="E17" s="262">
        <v>0</v>
      </c>
      <c r="F17" s="262">
        <v>0</v>
      </c>
      <c r="G17" s="262">
        <v>0</v>
      </c>
      <c r="H17" s="263">
        <v>0</v>
      </c>
      <c r="I17" s="263">
        <v>0</v>
      </c>
      <c r="J17" s="263">
        <v>0</v>
      </c>
      <c r="K17" s="263">
        <v>0</v>
      </c>
      <c r="L17" s="263">
        <v>0</v>
      </c>
      <c r="M17" s="263">
        <v>0</v>
      </c>
      <c r="N17" s="264">
        <v>0</v>
      </c>
      <c r="O17" s="264">
        <v>0</v>
      </c>
      <c r="P17" s="264">
        <v>0</v>
      </c>
      <c r="Q17" s="264">
        <v>0</v>
      </c>
      <c r="R17" s="265"/>
      <c r="S17" s="265">
        <v>0</v>
      </c>
      <c r="T17" s="265">
        <v>0</v>
      </c>
      <c r="U17" s="265">
        <v>0</v>
      </c>
      <c r="V17" s="265">
        <v>0</v>
      </c>
      <c r="W17" s="265">
        <v>0</v>
      </c>
      <c r="X17" s="266">
        <v>0</v>
      </c>
      <c r="Y17" s="266">
        <v>0</v>
      </c>
      <c r="Z17" s="266">
        <v>0</v>
      </c>
      <c r="AA17" s="266">
        <v>0</v>
      </c>
      <c r="AB17" s="267">
        <v>0</v>
      </c>
      <c r="AC17" s="267">
        <v>0</v>
      </c>
      <c r="AD17" s="267">
        <v>0</v>
      </c>
      <c r="AE17" s="267">
        <v>0</v>
      </c>
      <c r="AF17" s="267">
        <v>0</v>
      </c>
      <c r="AG17" s="267">
        <v>0</v>
      </c>
      <c r="AH17" s="268">
        <v>0</v>
      </c>
      <c r="AI17" s="268">
        <v>0</v>
      </c>
      <c r="AJ17" s="268">
        <v>0</v>
      </c>
      <c r="AK17" s="268">
        <v>0</v>
      </c>
      <c r="AL17" s="269">
        <v>0</v>
      </c>
      <c r="AM17" s="269">
        <v>0</v>
      </c>
      <c r="AN17" s="269">
        <v>0</v>
      </c>
      <c r="AO17" s="269">
        <v>0</v>
      </c>
      <c r="AP17" s="269">
        <v>0</v>
      </c>
      <c r="AQ17" s="269">
        <v>0</v>
      </c>
      <c r="AR17" s="270">
        <v>0</v>
      </c>
      <c r="AS17" s="270">
        <v>0</v>
      </c>
      <c r="AT17" s="270">
        <v>0</v>
      </c>
      <c r="AU17" s="270">
        <v>0</v>
      </c>
      <c r="AV17" s="271">
        <v>0</v>
      </c>
      <c r="AW17" s="271">
        <v>0</v>
      </c>
      <c r="AX17" s="271">
        <v>0</v>
      </c>
      <c r="AY17" s="271">
        <v>0</v>
      </c>
      <c r="AZ17" s="271">
        <v>0</v>
      </c>
      <c r="BA17" s="271">
        <v>0</v>
      </c>
      <c r="BB17" s="272">
        <v>0</v>
      </c>
      <c r="BC17" s="272">
        <v>0</v>
      </c>
      <c r="BD17" s="272">
        <v>0</v>
      </c>
      <c r="BE17" s="272">
        <v>0</v>
      </c>
      <c r="BF17" s="273">
        <v>0</v>
      </c>
      <c r="BG17" s="273">
        <v>0</v>
      </c>
      <c r="BH17" s="273">
        <v>0</v>
      </c>
      <c r="BI17" s="273">
        <v>0</v>
      </c>
      <c r="BJ17" s="273">
        <v>0</v>
      </c>
      <c r="BK17" s="273">
        <v>0</v>
      </c>
      <c r="BL17" s="880">
        <v>0</v>
      </c>
      <c r="BM17" s="880">
        <v>0</v>
      </c>
      <c r="BN17" s="880">
        <v>0</v>
      </c>
      <c r="BO17" s="880">
        <v>0</v>
      </c>
      <c r="BP17" s="881">
        <v>0</v>
      </c>
      <c r="BQ17" s="881">
        <v>0</v>
      </c>
      <c r="BR17" s="881">
        <v>0</v>
      </c>
      <c r="BS17" s="881">
        <v>0</v>
      </c>
      <c r="BT17" s="881">
        <v>0</v>
      </c>
      <c r="BU17" s="881">
        <v>0</v>
      </c>
      <c r="BV17" s="276">
        <v>0</v>
      </c>
      <c r="BW17" s="276">
        <v>0</v>
      </c>
      <c r="BX17" s="276">
        <v>0</v>
      </c>
      <c r="BY17" s="276">
        <v>0</v>
      </c>
      <c r="BZ17" s="277">
        <v>0</v>
      </c>
      <c r="CA17" s="277">
        <v>0</v>
      </c>
      <c r="CB17" s="277">
        <v>0</v>
      </c>
      <c r="CC17" s="277">
        <v>0</v>
      </c>
      <c r="CD17" s="277">
        <v>0</v>
      </c>
      <c r="CE17" s="277">
        <v>0</v>
      </c>
      <c r="CF17" s="278">
        <v>0</v>
      </c>
      <c r="CG17" s="278"/>
      <c r="CH17" s="278"/>
      <c r="CI17" s="278"/>
      <c r="CJ17" s="279">
        <v>0</v>
      </c>
      <c r="CK17" s="279"/>
      <c r="CL17" s="279">
        <v>0</v>
      </c>
      <c r="CM17" s="279">
        <v>0</v>
      </c>
      <c r="CN17" s="279">
        <v>0</v>
      </c>
      <c r="CO17" s="279"/>
      <c r="CP17" s="280">
        <v>0</v>
      </c>
      <c r="CQ17" s="280">
        <v>0</v>
      </c>
      <c r="CR17" s="280">
        <v>0</v>
      </c>
      <c r="CS17" s="280">
        <v>0</v>
      </c>
      <c r="CT17" s="281">
        <v>0</v>
      </c>
      <c r="CU17" s="281">
        <v>0</v>
      </c>
      <c r="CV17" s="281">
        <v>0</v>
      </c>
      <c r="CW17" s="281">
        <v>0</v>
      </c>
      <c r="CX17" s="281"/>
      <c r="CY17" s="281"/>
      <c r="CZ17" s="282">
        <v>0</v>
      </c>
      <c r="DA17" s="282">
        <v>0</v>
      </c>
      <c r="DB17" s="282">
        <v>0</v>
      </c>
      <c r="DC17" s="282">
        <v>0</v>
      </c>
      <c r="DD17" s="283">
        <v>0</v>
      </c>
      <c r="DE17" s="283">
        <v>0</v>
      </c>
      <c r="DF17" s="283">
        <v>0</v>
      </c>
      <c r="DG17" s="283">
        <v>0</v>
      </c>
      <c r="DH17" s="283">
        <v>0</v>
      </c>
      <c r="DI17" s="283">
        <v>0</v>
      </c>
      <c r="DJ17" s="276">
        <v>0</v>
      </c>
      <c r="DK17" s="276">
        <v>0</v>
      </c>
      <c r="DL17" s="276">
        <v>0</v>
      </c>
      <c r="DM17" s="276">
        <v>0</v>
      </c>
      <c r="DN17" s="277">
        <v>0</v>
      </c>
      <c r="DO17" s="277">
        <v>0</v>
      </c>
      <c r="DP17" s="277">
        <v>0</v>
      </c>
      <c r="DQ17" s="277">
        <v>0</v>
      </c>
      <c r="DR17" s="277">
        <v>0</v>
      </c>
      <c r="DS17" s="277">
        <v>0</v>
      </c>
      <c r="DT17" s="284">
        <v>0</v>
      </c>
      <c r="DU17" s="284">
        <v>0</v>
      </c>
      <c r="DV17" s="284">
        <v>0</v>
      </c>
      <c r="DW17" s="284">
        <v>0</v>
      </c>
      <c r="DX17" s="285">
        <v>0</v>
      </c>
      <c r="DY17" s="285">
        <v>0</v>
      </c>
      <c r="DZ17" s="285">
        <v>0</v>
      </c>
      <c r="EA17" s="285">
        <v>0</v>
      </c>
      <c r="EB17" s="285">
        <v>0</v>
      </c>
      <c r="EC17" s="285">
        <v>0</v>
      </c>
      <c r="ED17" s="286">
        <v>0</v>
      </c>
      <c r="EE17" s="286">
        <v>0</v>
      </c>
      <c r="EF17" s="286">
        <v>0</v>
      </c>
      <c r="EG17" s="286">
        <v>0</v>
      </c>
      <c r="EH17" s="287">
        <v>0</v>
      </c>
      <c r="EI17" s="287">
        <v>0</v>
      </c>
      <c r="EJ17" s="287">
        <v>0</v>
      </c>
      <c r="EK17" s="287">
        <v>0</v>
      </c>
      <c r="EL17" s="287">
        <v>0</v>
      </c>
      <c r="EM17" s="287">
        <v>0</v>
      </c>
      <c r="EN17" s="274"/>
      <c r="EO17" s="274"/>
      <c r="EP17" s="274"/>
      <c r="EQ17" s="274"/>
      <c r="ER17" s="275"/>
      <c r="ES17" s="275"/>
      <c r="ET17" s="275"/>
      <c r="EU17" s="275"/>
      <c r="EV17" s="275"/>
      <c r="EW17" s="275"/>
      <c r="EX17" s="286">
        <v>0</v>
      </c>
      <c r="EY17" s="286">
        <v>0</v>
      </c>
      <c r="EZ17" s="286">
        <v>0</v>
      </c>
      <c r="FA17" s="286">
        <v>0</v>
      </c>
      <c r="FB17" s="287">
        <v>0</v>
      </c>
      <c r="FC17" s="287">
        <v>0</v>
      </c>
      <c r="FD17" s="287">
        <v>0</v>
      </c>
      <c r="FE17" s="287">
        <v>0</v>
      </c>
      <c r="FF17" s="287">
        <v>0</v>
      </c>
      <c r="FG17" s="287">
        <v>0</v>
      </c>
      <c r="FH17" s="288">
        <v>0</v>
      </c>
      <c r="FI17" s="288">
        <v>0</v>
      </c>
      <c r="FJ17" s="288">
        <v>0</v>
      </c>
      <c r="FK17" s="288">
        <v>0</v>
      </c>
      <c r="FL17" s="289">
        <v>0</v>
      </c>
      <c r="FM17" s="289">
        <v>0</v>
      </c>
      <c r="FN17" s="289">
        <v>0</v>
      </c>
      <c r="FO17" s="289">
        <v>0</v>
      </c>
      <c r="FP17" s="289">
        <v>0</v>
      </c>
      <c r="FQ17" s="289">
        <v>0</v>
      </c>
      <c r="FR17" s="290">
        <v>0</v>
      </c>
      <c r="FS17" s="290"/>
      <c r="FT17" s="290"/>
      <c r="FU17" s="290"/>
      <c r="FV17" s="291">
        <v>0</v>
      </c>
      <c r="FW17" s="291"/>
      <c r="FX17" s="291"/>
      <c r="FY17" s="291"/>
      <c r="FZ17" s="291"/>
      <c r="GA17" s="291"/>
      <c r="GB17" s="292"/>
      <c r="GC17" s="292"/>
      <c r="GD17" s="292"/>
      <c r="GE17" s="292"/>
      <c r="GF17" s="293"/>
      <c r="GG17" s="293"/>
      <c r="GH17" s="293"/>
      <c r="GI17" s="293"/>
      <c r="GJ17" s="293"/>
      <c r="GK17" s="293"/>
      <c r="GL17" s="284">
        <v>0</v>
      </c>
      <c r="GM17" s="284">
        <v>0</v>
      </c>
      <c r="GN17" s="284">
        <v>0</v>
      </c>
      <c r="GO17" s="284">
        <v>0</v>
      </c>
      <c r="GP17" s="285">
        <v>0</v>
      </c>
      <c r="GQ17" s="285">
        <v>0</v>
      </c>
      <c r="GR17" s="285">
        <v>0</v>
      </c>
      <c r="GS17" s="285">
        <v>0</v>
      </c>
      <c r="GT17" s="285">
        <v>0</v>
      </c>
      <c r="GU17" s="285">
        <v>0</v>
      </c>
      <c r="GV17" s="294">
        <v>0</v>
      </c>
      <c r="GW17" s="294">
        <v>0</v>
      </c>
      <c r="GX17" s="294">
        <v>0</v>
      </c>
      <c r="GY17" s="294">
        <v>0</v>
      </c>
      <c r="GZ17" s="295">
        <v>0</v>
      </c>
      <c r="HA17" s="295">
        <v>0</v>
      </c>
      <c r="HB17" s="295">
        <v>0</v>
      </c>
      <c r="HC17" s="295">
        <v>0</v>
      </c>
      <c r="HD17" s="295">
        <v>0</v>
      </c>
      <c r="HE17" s="295">
        <v>0</v>
      </c>
      <c r="HF17" s="296">
        <v>0</v>
      </c>
      <c r="HG17" s="296">
        <v>0</v>
      </c>
      <c r="HH17" s="296">
        <v>0</v>
      </c>
      <c r="HI17" s="296">
        <v>0</v>
      </c>
      <c r="HJ17" s="297">
        <v>0</v>
      </c>
      <c r="HK17" s="297">
        <v>0</v>
      </c>
      <c r="HL17" s="297">
        <v>0</v>
      </c>
      <c r="HM17" s="297"/>
      <c r="HN17" s="297"/>
      <c r="HO17" s="297"/>
      <c r="HP17" s="955">
        <v>0</v>
      </c>
      <c r="HQ17" s="955">
        <v>0</v>
      </c>
      <c r="HR17" s="955">
        <v>0</v>
      </c>
      <c r="HS17" s="955">
        <v>0</v>
      </c>
      <c r="HT17" s="532">
        <v>0</v>
      </c>
      <c r="HU17" s="532">
        <v>0</v>
      </c>
      <c r="HV17" s="532">
        <v>0</v>
      </c>
      <c r="HW17" s="532">
        <v>0</v>
      </c>
      <c r="HX17" s="532">
        <v>0</v>
      </c>
      <c r="HY17" s="532">
        <v>0</v>
      </c>
      <c r="HZ17" s="286"/>
      <c r="IA17" s="286"/>
      <c r="IB17" s="286"/>
      <c r="IC17" s="286"/>
      <c r="ID17" s="287"/>
      <c r="IE17" s="287"/>
      <c r="IF17" s="287"/>
      <c r="IG17" s="287"/>
      <c r="IH17" s="287"/>
      <c r="II17" s="287"/>
      <c r="IJ17" s="296">
        <v>0</v>
      </c>
      <c r="IK17" s="296">
        <v>0</v>
      </c>
      <c r="IL17" s="296">
        <v>0</v>
      </c>
      <c r="IM17" s="296">
        <v>0</v>
      </c>
      <c r="IN17" s="297">
        <v>0</v>
      </c>
      <c r="IO17" s="297">
        <v>0</v>
      </c>
      <c r="IP17" s="297">
        <v>0</v>
      </c>
      <c r="IQ17" s="297">
        <v>0</v>
      </c>
      <c r="IR17" s="297">
        <v>0</v>
      </c>
      <c r="IS17" s="297">
        <v>0</v>
      </c>
      <c r="IT17" s="280">
        <v>0</v>
      </c>
      <c r="IU17" s="280">
        <v>0</v>
      </c>
      <c r="IV17" s="280">
        <v>0</v>
      </c>
      <c r="IW17" s="280">
        <v>0</v>
      </c>
      <c r="IX17" s="281">
        <v>0</v>
      </c>
      <c r="IY17" s="281">
        <v>0</v>
      </c>
      <c r="IZ17" s="281">
        <v>0</v>
      </c>
      <c r="JA17" s="281">
        <v>0</v>
      </c>
      <c r="JB17" s="281">
        <v>0</v>
      </c>
      <c r="JC17" s="281">
        <v>0</v>
      </c>
      <c r="JD17" s="288"/>
      <c r="JE17" s="288"/>
      <c r="JF17" s="288"/>
      <c r="JG17" s="288"/>
      <c r="JH17" s="289"/>
      <c r="JI17" s="289"/>
      <c r="JJ17" s="289"/>
      <c r="JK17" s="289"/>
      <c r="JL17" s="289"/>
      <c r="JM17" s="289"/>
      <c r="JN17" s="362">
        <v>0</v>
      </c>
      <c r="JO17" s="362">
        <v>0</v>
      </c>
      <c r="JP17" s="362">
        <v>0</v>
      </c>
      <c r="JQ17" s="362">
        <v>0</v>
      </c>
      <c r="JR17" s="362">
        <v>0</v>
      </c>
      <c r="JS17" s="362">
        <v>0</v>
      </c>
      <c r="JT17" s="362">
        <v>0</v>
      </c>
      <c r="JU17" s="362">
        <v>0</v>
      </c>
      <c r="JV17" s="362">
        <v>0</v>
      </c>
      <c r="JW17" s="362">
        <v>0</v>
      </c>
      <c r="JX17" s="274">
        <v>0</v>
      </c>
      <c r="JY17" s="274">
        <v>0</v>
      </c>
      <c r="JZ17" s="274">
        <v>0</v>
      </c>
      <c r="KA17" s="274">
        <v>0</v>
      </c>
      <c r="KB17" s="275">
        <v>0</v>
      </c>
      <c r="KC17" s="275">
        <v>0</v>
      </c>
      <c r="KD17" s="275">
        <v>0</v>
      </c>
      <c r="KE17" s="275">
        <v>0</v>
      </c>
      <c r="KF17" s="275">
        <v>0</v>
      </c>
      <c r="KG17" s="275">
        <v>0</v>
      </c>
      <c r="KH17" s="276">
        <v>0</v>
      </c>
      <c r="KI17" s="276">
        <v>0</v>
      </c>
      <c r="KJ17" s="276">
        <v>0</v>
      </c>
      <c r="KK17" s="276">
        <v>0</v>
      </c>
      <c r="KL17" s="277">
        <v>0</v>
      </c>
      <c r="KM17" s="277">
        <v>0</v>
      </c>
      <c r="KN17" s="277">
        <v>0</v>
      </c>
      <c r="KO17" s="277">
        <v>0</v>
      </c>
      <c r="KP17" s="277">
        <v>0</v>
      </c>
      <c r="KQ17" s="277">
        <v>0</v>
      </c>
      <c r="KR17" s="298">
        <v>0</v>
      </c>
      <c r="KS17" s="298">
        <v>0</v>
      </c>
      <c r="KT17" s="298">
        <v>0</v>
      </c>
      <c r="KU17" s="298">
        <v>0</v>
      </c>
      <c r="KV17" s="299">
        <v>0</v>
      </c>
      <c r="KW17" s="299">
        <v>0</v>
      </c>
      <c r="KX17" s="299">
        <v>0</v>
      </c>
      <c r="KY17" s="299">
        <v>0</v>
      </c>
      <c r="KZ17" s="299">
        <v>0</v>
      </c>
      <c r="LA17" s="299">
        <v>0</v>
      </c>
      <c r="LB17" s="296"/>
      <c r="LC17" s="296"/>
      <c r="LD17" s="296"/>
      <c r="LE17" s="296"/>
      <c r="LF17" s="297"/>
      <c r="LG17" s="297"/>
      <c r="LH17" s="297"/>
      <c r="LI17" s="297"/>
      <c r="LJ17" s="297"/>
      <c r="LK17" s="297"/>
      <c r="LL17" s="292">
        <v>0</v>
      </c>
      <c r="LM17" s="292">
        <v>0</v>
      </c>
      <c r="LN17" s="292">
        <v>0</v>
      </c>
      <c r="LO17" s="292">
        <v>0</v>
      </c>
      <c r="LP17" s="293">
        <v>0</v>
      </c>
      <c r="LQ17" s="293">
        <v>0</v>
      </c>
      <c r="LR17" s="293">
        <v>0</v>
      </c>
      <c r="LS17" s="293">
        <v>0</v>
      </c>
      <c r="LT17" s="293">
        <v>0</v>
      </c>
      <c r="LU17" s="293">
        <v>0</v>
      </c>
      <c r="LV17" s="45">
        <f t="shared" si="2"/>
        <v>0</v>
      </c>
      <c r="LW17" s="45">
        <f t="shared" si="13"/>
        <v>0</v>
      </c>
      <c r="LX17" s="45">
        <f t="shared" si="14"/>
        <v>0</v>
      </c>
      <c r="LY17" s="45">
        <f t="shared" si="15"/>
        <v>0</v>
      </c>
      <c r="LZ17" s="234">
        <f t="shared" si="16"/>
        <v>0</v>
      </c>
      <c r="MA17" s="234">
        <f t="shared" si="17"/>
        <v>0</v>
      </c>
      <c r="MB17" s="234">
        <f t="shared" si="18"/>
        <v>0</v>
      </c>
      <c r="MC17" s="234">
        <f t="shared" si="19"/>
        <v>0</v>
      </c>
      <c r="MD17" s="234">
        <f t="shared" si="20"/>
        <v>0</v>
      </c>
      <c r="ME17" s="234">
        <f t="shared" si="21"/>
        <v>0</v>
      </c>
      <c r="MF17" s="914">
        <v>0</v>
      </c>
      <c r="MG17" s="914">
        <v>0</v>
      </c>
      <c r="MH17" s="914">
        <v>0</v>
      </c>
      <c r="MI17" s="914">
        <v>0</v>
      </c>
      <c r="MJ17" s="915">
        <v>0</v>
      </c>
      <c r="MK17" s="915">
        <v>0</v>
      </c>
      <c r="ML17" s="915">
        <v>0</v>
      </c>
      <c r="MM17" s="915">
        <v>0</v>
      </c>
      <c r="MN17" s="915">
        <v>0</v>
      </c>
      <c r="MO17" s="915">
        <v>0</v>
      </c>
      <c r="MP17" s="414"/>
      <c r="MQ17" s="414">
        <v>3</v>
      </c>
      <c r="MR17" s="414"/>
      <c r="MS17" s="414">
        <v>2.61</v>
      </c>
      <c r="MT17" s="415"/>
      <c r="MU17" s="415">
        <v>0</v>
      </c>
      <c r="MV17" s="415">
        <v>49</v>
      </c>
      <c r="MW17" s="415"/>
      <c r="MX17" s="415">
        <v>49</v>
      </c>
      <c r="MY17" s="415">
        <v>49</v>
      </c>
      <c r="MZ17" s="949">
        <f t="shared" si="3"/>
        <v>0</v>
      </c>
      <c r="NA17" s="949">
        <f t="shared" si="4"/>
        <v>3</v>
      </c>
      <c r="NB17" s="949">
        <f t="shared" si="5"/>
        <v>0</v>
      </c>
      <c r="NC17" s="949">
        <f t="shared" si="6"/>
        <v>2.61</v>
      </c>
      <c r="ND17" s="950">
        <f t="shared" si="7"/>
        <v>0</v>
      </c>
      <c r="NE17" s="950">
        <f t="shared" si="8"/>
        <v>0</v>
      </c>
      <c r="NF17" s="950">
        <f t="shared" si="9"/>
        <v>49</v>
      </c>
      <c r="NG17" s="950">
        <f t="shared" si="10"/>
        <v>0</v>
      </c>
      <c r="NH17" s="950">
        <f t="shared" si="11"/>
        <v>49</v>
      </c>
      <c r="NI17" s="950">
        <f t="shared" si="12"/>
        <v>49</v>
      </c>
    </row>
    <row r="18" spans="1:373" ht="77.25" thickBot="1" x14ac:dyDescent="0.3">
      <c r="A18" s="555">
        <v>10</v>
      </c>
      <c r="B18" s="34" t="s">
        <v>25</v>
      </c>
      <c r="C18" s="35" t="s">
        <v>194</v>
      </c>
      <c r="D18" s="262">
        <v>55</v>
      </c>
      <c r="E18" s="262">
        <v>19.760000000000002</v>
      </c>
      <c r="F18" s="262">
        <v>13.08</v>
      </c>
      <c r="G18" s="262">
        <v>19.760000000000002</v>
      </c>
      <c r="H18" s="263">
        <v>458</v>
      </c>
      <c r="I18" s="263">
        <v>59</v>
      </c>
      <c r="J18" s="263">
        <v>111</v>
      </c>
      <c r="K18" s="263">
        <v>0</v>
      </c>
      <c r="L18" s="263">
        <v>111</v>
      </c>
      <c r="M18" s="263">
        <v>111</v>
      </c>
      <c r="N18" s="264">
        <v>28</v>
      </c>
      <c r="O18" s="264">
        <v>28.86</v>
      </c>
      <c r="P18" s="264">
        <v>1.7</v>
      </c>
      <c r="Q18" s="264">
        <v>28.86</v>
      </c>
      <c r="R18" s="265">
        <v>233</v>
      </c>
      <c r="S18" s="265">
        <v>16</v>
      </c>
      <c r="T18" s="265">
        <v>261</v>
      </c>
      <c r="U18" s="265">
        <v>0</v>
      </c>
      <c r="V18" s="265">
        <v>261</v>
      </c>
      <c r="W18" s="265">
        <v>261</v>
      </c>
      <c r="X18" s="266">
        <v>18</v>
      </c>
      <c r="Y18" s="266">
        <v>17.989999999999998</v>
      </c>
      <c r="Z18" s="266">
        <v>0</v>
      </c>
      <c r="AA18" s="266">
        <v>17.989999999999998</v>
      </c>
      <c r="AB18" s="267">
        <v>150</v>
      </c>
      <c r="AC18" s="267">
        <v>5</v>
      </c>
      <c r="AD18" s="267">
        <v>210</v>
      </c>
      <c r="AE18" s="267">
        <v>0</v>
      </c>
      <c r="AF18" s="267">
        <v>210</v>
      </c>
      <c r="AG18" s="267">
        <v>210</v>
      </c>
      <c r="AH18" s="268">
        <v>35</v>
      </c>
      <c r="AI18" s="268">
        <v>45.97</v>
      </c>
      <c r="AJ18" s="268">
        <v>10.08</v>
      </c>
      <c r="AK18" s="268">
        <v>45.97</v>
      </c>
      <c r="AL18" s="269">
        <v>292</v>
      </c>
      <c r="AM18" s="269">
        <v>84</v>
      </c>
      <c r="AN18" s="269">
        <v>426</v>
      </c>
      <c r="AO18" s="269">
        <v>20</v>
      </c>
      <c r="AP18" s="269">
        <v>426</v>
      </c>
      <c r="AQ18" s="269">
        <v>426</v>
      </c>
      <c r="AR18" s="270">
        <v>3</v>
      </c>
      <c r="AS18" s="270">
        <v>6.72</v>
      </c>
      <c r="AT18" s="270">
        <v>0</v>
      </c>
      <c r="AU18" s="270">
        <v>6.72</v>
      </c>
      <c r="AV18" s="271">
        <v>25</v>
      </c>
      <c r="AW18" s="271">
        <v>0</v>
      </c>
      <c r="AX18" s="271">
        <v>70</v>
      </c>
      <c r="AY18" s="271">
        <v>0</v>
      </c>
      <c r="AZ18" s="271">
        <v>70</v>
      </c>
      <c r="BA18" s="271">
        <v>70</v>
      </c>
      <c r="BB18" s="272">
        <v>31</v>
      </c>
      <c r="BC18" s="272">
        <v>46.83</v>
      </c>
      <c r="BD18" s="272">
        <v>24.08</v>
      </c>
      <c r="BE18" s="272">
        <v>46.83</v>
      </c>
      <c r="BF18" s="273">
        <v>258</v>
      </c>
      <c r="BG18" s="273">
        <v>202</v>
      </c>
      <c r="BH18" s="273">
        <v>437</v>
      </c>
      <c r="BI18" s="273">
        <v>0</v>
      </c>
      <c r="BJ18" s="273">
        <v>437</v>
      </c>
      <c r="BK18" s="273">
        <v>405</v>
      </c>
      <c r="BL18" s="880">
        <v>10</v>
      </c>
      <c r="BM18" s="880">
        <v>15.4</v>
      </c>
      <c r="BN18" s="880">
        <v>0</v>
      </c>
      <c r="BO18" s="880">
        <v>15.4</v>
      </c>
      <c r="BP18" s="881">
        <v>83</v>
      </c>
      <c r="BQ18" s="881">
        <v>0</v>
      </c>
      <c r="BR18" s="881">
        <v>154</v>
      </c>
      <c r="BS18" s="881">
        <v>0</v>
      </c>
      <c r="BT18" s="881">
        <v>154</v>
      </c>
      <c r="BU18" s="881">
        <v>154</v>
      </c>
      <c r="BV18" s="276">
        <v>18</v>
      </c>
      <c r="BW18" s="276">
        <v>25.62</v>
      </c>
      <c r="BX18" s="276">
        <v>12.72</v>
      </c>
      <c r="BY18" s="276">
        <v>25.62</v>
      </c>
      <c r="BZ18" s="277">
        <v>150</v>
      </c>
      <c r="CA18" s="277">
        <v>106</v>
      </c>
      <c r="CB18" s="277">
        <v>312</v>
      </c>
      <c r="CC18" s="277">
        <v>0</v>
      </c>
      <c r="CD18" s="277">
        <v>312</v>
      </c>
      <c r="CE18" s="277">
        <v>312</v>
      </c>
      <c r="CF18" s="278">
        <v>51.8</v>
      </c>
      <c r="CG18" s="278">
        <v>88.03</v>
      </c>
      <c r="CH18" s="278">
        <v>38.03</v>
      </c>
      <c r="CI18" s="278">
        <v>88.03</v>
      </c>
      <c r="CJ18" s="279">
        <v>432</v>
      </c>
      <c r="CK18" s="279">
        <v>370</v>
      </c>
      <c r="CL18" s="279">
        <v>830</v>
      </c>
      <c r="CM18" s="279">
        <v>0</v>
      </c>
      <c r="CN18" s="279">
        <v>830</v>
      </c>
      <c r="CO18" s="279">
        <v>789</v>
      </c>
      <c r="CP18" s="280">
        <v>15</v>
      </c>
      <c r="CQ18" s="280">
        <v>4.5999999999999996</v>
      </c>
      <c r="CR18" s="280">
        <v>3.66</v>
      </c>
      <c r="CS18" s="280">
        <v>4.5999999999999996</v>
      </c>
      <c r="CT18" s="281">
        <v>125</v>
      </c>
      <c r="CU18" s="281">
        <v>40</v>
      </c>
      <c r="CV18" s="281">
        <v>49</v>
      </c>
      <c r="CW18" s="281">
        <v>0</v>
      </c>
      <c r="CX18" s="281">
        <v>49</v>
      </c>
      <c r="CY18" s="281">
        <v>49</v>
      </c>
      <c r="CZ18" s="282">
        <v>15</v>
      </c>
      <c r="DA18" s="282">
        <v>20</v>
      </c>
      <c r="DB18" s="282">
        <v>9.34</v>
      </c>
      <c r="DC18" s="282">
        <v>18.579999999999998</v>
      </c>
      <c r="DD18" s="283">
        <v>125</v>
      </c>
      <c r="DE18" s="283">
        <v>0</v>
      </c>
      <c r="DF18" s="283">
        <v>28</v>
      </c>
      <c r="DG18" s="283">
        <v>13</v>
      </c>
      <c r="DH18" s="283">
        <v>41</v>
      </c>
      <c r="DI18" s="283">
        <v>41</v>
      </c>
      <c r="DJ18" s="276">
        <v>1</v>
      </c>
      <c r="DK18" s="276">
        <v>0</v>
      </c>
      <c r="DL18" s="276">
        <v>0</v>
      </c>
      <c r="DM18" s="276">
        <v>0</v>
      </c>
      <c r="DN18" s="277">
        <v>8</v>
      </c>
      <c r="DO18" s="277">
        <v>0</v>
      </c>
      <c r="DP18" s="277">
        <v>0</v>
      </c>
      <c r="DQ18" s="277">
        <v>0</v>
      </c>
      <c r="DR18" s="277">
        <v>0</v>
      </c>
      <c r="DS18" s="277">
        <v>0</v>
      </c>
      <c r="DT18" s="284">
        <v>10</v>
      </c>
      <c r="DU18" s="284">
        <v>3.35</v>
      </c>
      <c r="DV18" s="284">
        <v>0.36</v>
      </c>
      <c r="DW18" s="284">
        <v>3.35</v>
      </c>
      <c r="DX18" s="285">
        <v>83</v>
      </c>
      <c r="DY18" s="285">
        <v>3</v>
      </c>
      <c r="DZ18" s="285">
        <v>38</v>
      </c>
      <c r="EA18" s="285">
        <v>0</v>
      </c>
      <c r="EB18" s="285">
        <v>38</v>
      </c>
      <c r="EC18" s="285">
        <v>38</v>
      </c>
      <c r="ED18" s="286">
        <v>35</v>
      </c>
      <c r="EE18" s="286">
        <v>43.2</v>
      </c>
      <c r="EF18" s="286">
        <v>2</v>
      </c>
      <c r="EG18" s="286">
        <v>43.15</v>
      </c>
      <c r="EH18" s="287">
        <v>292</v>
      </c>
      <c r="EI18" s="287">
        <v>20</v>
      </c>
      <c r="EJ18" s="287">
        <v>439</v>
      </c>
      <c r="EK18" s="287">
        <v>0</v>
      </c>
      <c r="EL18" s="287">
        <v>439</v>
      </c>
      <c r="EM18" s="287">
        <v>439</v>
      </c>
      <c r="EN18" s="274">
        <v>9.1999999999999993</v>
      </c>
      <c r="EO18" s="274">
        <v>11.65</v>
      </c>
      <c r="EP18" s="274">
        <v>4.8499999999999996</v>
      </c>
      <c r="EQ18" s="274">
        <v>11.65</v>
      </c>
      <c r="ER18" s="275">
        <v>77</v>
      </c>
      <c r="ES18" s="275">
        <v>0</v>
      </c>
      <c r="ET18" s="275">
        <v>68</v>
      </c>
      <c r="EU18" s="275">
        <v>0</v>
      </c>
      <c r="EV18" s="275">
        <v>68</v>
      </c>
      <c r="EW18" s="275">
        <v>68</v>
      </c>
      <c r="EX18" s="286">
        <v>2</v>
      </c>
      <c r="EY18" s="286">
        <v>2</v>
      </c>
      <c r="EZ18" s="286">
        <v>0.56000000000000005</v>
      </c>
      <c r="FA18" s="286">
        <v>2</v>
      </c>
      <c r="FB18" s="287">
        <v>17</v>
      </c>
      <c r="FC18" s="287">
        <v>7</v>
      </c>
      <c r="FD18" s="287">
        <v>29</v>
      </c>
      <c r="FE18" s="287">
        <v>1</v>
      </c>
      <c r="FF18" s="287">
        <v>29</v>
      </c>
      <c r="FG18" s="287">
        <v>29</v>
      </c>
      <c r="FH18" s="288">
        <v>3</v>
      </c>
      <c r="FI18" s="288">
        <v>3</v>
      </c>
      <c r="FJ18" s="288">
        <v>0</v>
      </c>
      <c r="FK18" s="288">
        <v>3</v>
      </c>
      <c r="FL18" s="289">
        <v>25</v>
      </c>
      <c r="FM18" s="289">
        <v>0</v>
      </c>
      <c r="FN18" s="289">
        <v>25</v>
      </c>
      <c r="FO18" s="289"/>
      <c r="FP18" s="289">
        <v>25</v>
      </c>
      <c r="FQ18" s="289">
        <v>25</v>
      </c>
      <c r="FR18" s="290">
        <v>2</v>
      </c>
      <c r="FS18" s="290">
        <v>1.41</v>
      </c>
      <c r="FT18" s="290">
        <v>1.01</v>
      </c>
      <c r="FU18" s="290">
        <v>1.41</v>
      </c>
      <c r="FV18" s="291">
        <v>17</v>
      </c>
      <c r="FW18" s="291">
        <v>9</v>
      </c>
      <c r="FX18" s="291">
        <v>13</v>
      </c>
      <c r="FY18" s="291"/>
      <c r="FZ18" s="291">
        <v>13</v>
      </c>
      <c r="GA18" s="291">
        <v>13</v>
      </c>
      <c r="GB18" s="292">
        <v>17</v>
      </c>
      <c r="GC18" s="292">
        <v>33.22</v>
      </c>
      <c r="GD18" s="292">
        <v>9.69</v>
      </c>
      <c r="GE18" s="292">
        <v>33.22</v>
      </c>
      <c r="GF18" s="293">
        <v>142</v>
      </c>
      <c r="GG18" s="293">
        <v>91</v>
      </c>
      <c r="GH18" s="293">
        <v>323</v>
      </c>
      <c r="GI18" s="293"/>
      <c r="GJ18" s="293">
        <v>323</v>
      </c>
      <c r="GK18" s="293">
        <v>290</v>
      </c>
      <c r="GL18" s="284">
        <v>3</v>
      </c>
      <c r="GM18" s="284">
        <v>2.35</v>
      </c>
      <c r="GN18" s="284">
        <v>0.68</v>
      </c>
      <c r="GO18" s="284">
        <v>2.35</v>
      </c>
      <c r="GP18" s="285">
        <v>25</v>
      </c>
      <c r="GQ18" s="285">
        <v>6</v>
      </c>
      <c r="GR18" s="285">
        <v>20</v>
      </c>
      <c r="GS18" s="285">
        <v>0</v>
      </c>
      <c r="GT18" s="285">
        <v>20</v>
      </c>
      <c r="GU18" s="285">
        <v>20</v>
      </c>
      <c r="GV18" s="294">
        <v>1</v>
      </c>
      <c r="GW18" s="294">
        <v>0.6</v>
      </c>
      <c r="GX18" s="294">
        <v>0.12</v>
      </c>
      <c r="GY18" s="294">
        <v>0.6</v>
      </c>
      <c r="GZ18" s="295">
        <v>8</v>
      </c>
      <c r="HA18" s="295">
        <v>0</v>
      </c>
      <c r="HB18" s="295">
        <v>5</v>
      </c>
      <c r="HC18" s="295">
        <v>0</v>
      </c>
      <c r="HD18" s="295">
        <v>5</v>
      </c>
      <c r="HE18" s="295">
        <v>5</v>
      </c>
      <c r="HF18" s="296">
        <v>15.5</v>
      </c>
      <c r="HG18" s="296">
        <v>10.039999999999999</v>
      </c>
      <c r="HH18" s="296">
        <v>4.25</v>
      </c>
      <c r="HI18" s="296">
        <v>10.039999999999999</v>
      </c>
      <c r="HJ18" s="297">
        <v>129</v>
      </c>
      <c r="HK18" s="297">
        <v>32</v>
      </c>
      <c r="HL18" s="297">
        <v>98</v>
      </c>
      <c r="HM18" s="297"/>
      <c r="HN18" s="297">
        <v>98</v>
      </c>
      <c r="HO18" s="297">
        <v>98</v>
      </c>
      <c r="HP18" s="955">
        <v>6</v>
      </c>
      <c r="HQ18" s="955">
        <v>13.87</v>
      </c>
      <c r="HR18" s="955">
        <v>7.26</v>
      </c>
      <c r="HS18" s="955">
        <v>13.870000000000001</v>
      </c>
      <c r="HT18" s="532">
        <v>50</v>
      </c>
      <c r="HU18" s="532">
        <v>70</v>
      </c>
      <c r="HV18" s="532">
        <v>139</v>
      </c>
      <c r="HW18" s="532">
        <v>0</v>
      </c>
      <c r="HX18" s="532">
        <v>139</v>
      </c>
      <c r="HY18" s="532">
        <v>139</v>
      </c>
      <c r="HZ18" s="286"/>
      <c r="IA18" s="286"/>
      <c r="IB18" s="286"/>
      <c r="IC18" s="286"/>
      <c r="ID18" s="287"/>
      <c r="IE18" s="287"/>
      <c r="IF18" s="287"/>
      <c r="IG18" s="287"/>
      <c r="IH18" s="287"/>
      <c r="II18" s="287"/>
      <c r="IJ18" s="296">
        <v>2.5</v>
      </c>
      <c r="IK18" s="296">
        <v>2</v>
      </c>
      <c r="IL18" s="296">
        <v>0</v>
      </c>
      <c r="IM18" s="296">
        <v>2</v>
      </c>
      <c r="IN18" s="297">
        <v>21</v>
      </c>
      <c r="IO18" s="297">
        <v>0</v>
      </c>
      <c r="IP18" s="297">
        <v>20</v>
      </c>
      <c r="IQ18" s="297">
        <v>0</v>
      </c>
      <c r="IR18" s="297">
        <v>20</v>
      </c>
      <c r="IS18" s="297">
        <v>20</v>
      </c>
      <c r="IT18" s="280">
        <v>2</v>
      </c>
      <c r="IU18" s="280">
        <v>0</v>
      </c>
      <c r="IV18" s="280">
        <v>0</v>
      </c>
      <c r="IW18" s="280">
        <v>0</v>
      </c>
      <c r="IX18" s="281">
        <v>17</v>
      </c>
      <c r="IY18" s="281">
        <v>0</v>
      </c>
      <c r="IZ18" s="281">
        <v>0</v>
      </c>
      <c r="JA18" s="281">
        <v>0</v>
      </c>
      <c r="JB18" s="281">
        <v>0</v>
      </c>
      <c r="JC18" s="281">
        <v>0</v>
      </c>
      <c r="JD18" s="288">
        <v>4</v>
      </c>
      <c r="JE18" s="288">
        <v>9.4600000000000009</v>
      </c>
      <c r="JF18" s="288">
        <v>4.46</v>
      </c>
      <c r="JG18" s="288">
        <v>9.4600000000000009</v>
      </c>
      <c r="JH18" s="289">
        <v>35</v>
      </c>
      <c r="JI18" s="289">
        <v>41</v>
      </c>
      <c r="JJ18" s="289">
        <v>91</v>
      </c>
      <c r="JK18" s="289">
        <v>0</v>
      </c>
      <c r="JL18" s="289">
        <v>91</v>
      </c>
      <c r="JM18" s="289">
        <v>91</v>
      </c>
      <c r="JN18" s="362">
        <v>4</v>
      </c>
      <c r="JO18" s="362">
        <v>2.5</v>
      </c>
      <c r="JP18" s="362">
        <v>0.9</v>
      </c>
      <c r="JQ18" s="362">
        <v>2.5</v>
      </c>
      <c r="JR18" s="362">
        <v>33</v>
      </c>
      <c r="JS18" s="362">
        <v>9</v>
      </c>
      <c r="JT18" s="362">
        <v>25</v>
      </c>
      <c r="JU18" s="362">
        <v>0</v>
      </c>
      <c r="JV18" s="362">
        <v>25</v>
      </c>
      <c r="JW18" s="362">
        <v>25</v>
      </c>
      <c r="JX18" s="274">
        <v>3</v>
      </c>
      <c r="JY18" s="274">
        <v>0</v>
      </c>
      <c r="JZ18" s="274">
        <v>0</v>
      </c>
      <c r="KA18" s="274">
        <v>0</v>
      </c>
      <c r="KB18" s="275">
        <v>25</v>
      </c>
      <c r="KC18" s="275">
        <v>0</v>
      </c>
      <c r="KD18" s="275">
        <v>0</v>
      </c>
      <c r="KE18" s="275">
        <v>0</v>
      </c>
      <c r="KF18" s="275">
        <v>0</v>
      </c>
      <c r="KG18" s="275">
        <v>0</v>
      </c>
      <c r="KH18" s="276">
        <v>3</v>
      </c>
      <c r="KI18" s="276">
        <v>5</v>
      </c>
      <c r="KJ18" s="276">
        <v>0</v>
      </c>
      <c r="KK18" s="276">
        <v>0</v>
      </c>
      <c r="KL18" s="277">
        <v>25</v>
      </c>
      <c r="KM18" s="277">
        <v>0</v>
      </c>
      <c r="KN18" s="277">
        <v>0</v>
      </c>
      <c r="KO18" s="277">
        <v>0</v>
      </c>
      <c r="KP18" s="277">
        <v>138</v>
      </c>
      <c r="KQ18" s="277">
        <v>138</v>
      </c>
      <c r="KR18" s="298">
        <v>2</v>
      </c>
      <c r="KS18" s="298">
        <v>1.5</v>
      </c>
      <c r="KT18" s="298">
        <v>0</v>
      </c>
      <c r="KU18" s="298">
        <v>1.5</v>
      </c>
      <c r="KV18" s="299">
        <v>17</v>
      </c>
      <c r="KW18" s="299">
        <v>0</v>
      </c>
      <c r="KX18" s="299">
        <v>15</v>
      </c>
      <c r="KY18" s="299">
        <v>0</v>
      </c>
      <c r="KZ18" s="299">
        <v>15</v>
      </c>
      <c r="LA18" s="299">
        <v>15</v>
      </c>
      <c r="LB18" s="296">
        <v>2</v>
      </c>
      <c r="LC18" s="296">
        <v>3.78</v>
      </c>
      <c r="LD18" s="296">
        <v>72</v>
      </c>
      <c r="LE18" s="296">
        <v>3.78</v>
      </c>
      <c r="LF18" s="297">
        <v>17</v>
      </c>
      <c r="LG18" s="297">
        <v>6</v>
      </c>
      <c r="LH18" s="297">
        <v>36</v>
      </c>
      <c r="LI18" s="297"/>
      <c r="LJ18" s="297">
        <v>36</v>
      </c>
      <c r="LK18" s="297">
        <v>32</v>
      </c>
      <c r="LL18" s="292">
        <v>0.5</v>
      </c>
      <c r="LM18" s="292">
        <v>0.48</v>
      </c>
      <c r="LN18" s="292">
        <v>0</v>
      </c>
      <c r="LO18" s="292">
        <v>0.48</v>
      </c>
      <c r="LP18" s="293">
        <v>4</v>
      </c>
      <c r="LQ18" s="293">
        <v>0</v>
      </c>
      <c r="LR18" s="293">
        <v>5</v>
      </c>
      <c r="LS18" s="293">
        <v>0</v>
      </c>
      <c r="LT18" s="293">
        <v>5</v>
      </c>
      <c r="LU18" s="293">
        <v>5</v>
      </c>
      <c r="LV18" s="45">
        <f t="shared" si="2"/>
        <v>407.5</v>
      </c>
      <c r="LW18" s="45">
        <f t="shared" si="13"/>
        <v>469.19000000000005</v>
      </c>
      <c r="LX18" s="45">
        <f t="shared" si="14"/>
        <v>220.83</v>
      </c>
      <c r="LY18" s="45">
        <f t="shared" si="15"/>
        <v>462.72</v>
      </c>
      <c r="LZ18" s="234">
        <f t="shared" si="16"/>
        <v>3398</v>
      </c>
      <c r="MA18" s="234">
        <f t="shared" si="17"/>
        <v>1176</v>
      </c>
      <c r="MB18" s="234">
        <f t="shared" si="18"/>
        <v>4277</v>
      </c>
      <c r="MC18" s="234">
        <f t="shared" si="19"/>
        <v>34</v>
      </c>
      <c r="MD18" s="234">
        <f t="shared" si="20"/>
        <v>4428</v>
      </c>
      <c r="ME18" s="234">
        <f t="shared" si="21"/>
        <v>4318</v>
      </c>
      <c r="MF18" s="914">
        <v>0</v>
      </c>
      <c r="MG18" s="914">
        <v>0</v>
      </c>
      <c r="MH18" s="914">
        <v>0</v>
      </c>
      <c r="MI18" s="914">
        <v>0</v>
      </c>
      <c r="MJ18" s="915">
        <v>0</v>
      </c>
      <c r="MK18" s="915">
        <v>0</v>
      </c>
      <c r="ML18" s="915">
        <v>0</v>
      </c>
      <c r="MM18" s="915">
        <v>0</v>
      </c>
      <c r="MN18" s="915">
        <v>0</v>
      </c>
      <c r="MO18" s="915">
        <v>0</v>
      </c>
      <c r="MP18" s="414"/>
      <c r="MQ18" s="414"/>
      <c r="MR18" s="414"/>
      <c r="MS18" s="414"/>
      <c r="MT18" s="415"/>
      <c r="MU18" s="415"/>
      <c r="MV18" s="415"/>
      <c r="MW18" s="415"/>
      <c r="MX18" s="415"/>
      <c r="MY18" s="415"/>
      <c r="MZ18" s="949">
        <f t="shared" si="3"/>
        <v>407.5</v>
      </c>
      <c r="NA18" s="949">
        <f t="shared" si="4"/>
        <v>469.19000000000005</v>
      </c>
      <c r="NB18" s="949">
        <f t="shared" si="5"/>
        <v>220.83</v>
      </c>
      <c r="NC18" s="949">
        <f t="shared" si="6"/>
        <v>462.72</v>
      </c>
      <c r="ND18" s="950">
        <f t="shared" si="7"/>
        <v>3398</v>
      </c>
      <c r="NE18" s="950">
        <f t="shared" si="8"/>
        <v>1176</v>
      </c>
      <c r="NF18" s="950">
        <f t="shared" si="9"/>
        <v>4277</v>
      </c>
      <c r="NG18" s="950">
        <f t="shared" si="10"/>
        <v>34</v>
      </c>
      <c r="NH18" s="950">
        <f t="shared" si="11"/>
        <v>4428</v>
      </c>
      <c r="NI18" s="950">
        <f t="shared" si="12"/>
        <v>4318</v>
      </c>
    </row>
    <row r="19" spans="1:373" ht="64.5" thickBot="1" x14ac:dyDescent="0.3">
      <c r="A19" s="555">
        <v>11</v>
      </c>
      <c r="B19" s="34" t="s">
        <v>26</v>
      </c>
      <c r="C19" s="34" t="s">
        <v>195</v>
      </c>
      <c r="D19" s="262">
        <v>2</v>
      </c>
      <c r="E19" s="262">
        <v>0</v>
      </c>
      <c r="F19" s="262">
        <v>0</v>
      </c>
      <c r="G19" s="262">
        <v>0</v>
      </c>
      <c r="H19" s="263">
        <v>7</v>
      </c>
      <c r="I19" s="263">
        <v>0</v>
      </c>
      <c r="J19" s="263">
        <v>0</v>
      </c>
      <c r="K19" s="263">
        <v>0</v>
      </c>
      <c r="L19" s="263">
        <v>0</v>
      </c>
      <c r="M19" s="263">
        <v>0</v>
      </c>
      <c r="N19" s="264">
        <v>0.55000000000000004</v>
      </c>
      <c r="O19" s="264">
        <v>0</v>
      </c>
      <c r="P19" s="264">
        <v>0</v>
      </c>
      <c r="Q19" s="264">
        <v>0</v>
      </c>
      <c r="R19" s="265">
        <v>2</v>
      </c>
      <c r="S19" s="265">
        <v>0</v>
      </c>
      <c r="T19" s="265">
        <v>0</v>
      </c>
      <c r="U19" s="265">
        <v>0</v>
      </c>
      <c r="V19" s="265">
        <v>0</v>
      </c>
      <c r="W19" s="265">
        <v>0</v>
      </c>
      <c r="X19" s="266">
        <v>1.1000000000000001</v>
      </c>
      <c r="Y19" s="266">
        <v>0</v>
      </c>
      <c r="Z19" s="266">
        <v>0</v>
      </c>
      <c r="AA19" s="266">
        <v>0</v>
      </c>
      <c r="AB19" s="267">
        <v>4</v>
      </c>
      <c r="AC19" s="267">
        <v>0</v>
      </c>
      <c r="AD19" s="267">
        <v>0</v>
      </c>
      <c r="AE19" s="267">
        <v>0</v>
      </c>
      <c r="AF19" s="267">
        <v>0</v>
      </c>
      <c r="AG19" s="267">
        <v>0</v>
      </c>
      <c r="AH19" s="268">
        <v>1.1000000000000001</v>
      </c>
      <c r="AI19" s="268">
        <v>9</v>
      </c>
      <c r="AJ19" s="268">
        <v>0</v>
      </c>
      <c r="AK19" s="268">
        <v>9</v>
      </c>
      <c r="AL19" s="269">
        <v>4</v>
      </c>
      <c r="AM19" s="269">
        <v>0</v>
      </c>
      <c r="AN19" s="269">
        <v>36</v>
      </c>
      <c r="AO19" s="269">
        <v>11</v>
      </c>
      <c r="AP19" s="269">
        <v>36</v>
      </c>
      <c r="AQ19" s="269">
        <v>36</v>
      </c>
      <c r="AR19" s="270">
        <v>0.25</v>
      </c>
      <c r="AS19" s="270">
        <v>0</v>
      </c>
      <c r="AT19" s="270">
        <v>0</v>
      </c>
      <c r="AU19" s="270">
        <v>0</v>
      </c>
      <c r="AV19" s="271">
        <v>1</v>
      </c>
      <c r="AW19" s="271">
        <v>0</v>
      </c>
      <c r="AX19" s="271">
        <v>0</v>
      </c>
      <c r="AY19" s="271">
        <v>0</v>
      </c>
      <c r="AZ19" s="271">
        <v>0</v>
      </c>
      <c r="BA19" s="271">
        <v>0</v>
      </c>
      <c r="BB19" s="272">
        <v>2.2000000000000002</v>
      </c>
      <c r="BC19" s="272">
        <v>3.05</v>
      </c>
      <c r="BD19" s="272">
        <v>0.6</v>
      </c>
      <c r="BE19" s="272">
        <v>3.05</v>
      </c>
      <c r="BF19" s="273">
        <v>8</v>
      </c>
      <c r="BG19" s="273">
        <v>0</v>
      </c>
      <c r="BH19" s="273">
        <v>9</v>
      </c>
      <c r="BI19" s="273">
        <v>0</v>
      </c>
      <c r="BJ19" s="273">
        <v>0</v>
      </c>
      <c r="BK19" s="273">
        <v>0</v>
      </c>
      <c r="BL19" s="880">
        <v>0.55000000000000004</v>
      </c>
      <c r="BM19" s="880">
        <v>0</v>
      </c>
      <c r="BN19" s="880">
        <v>0</v>
      </c>
      <c r="BO19" s="880">
        <v>0</v>
      </c>
      <c r="BP19" s="881">
        <v>2</v>
      </c>
      <c r="BQ19" s="881">
        <v>0</v>
      </c>
      <c r="BR19" s="881">
        <v>0</v>
      </c>
      <c r="BS19" s="881">
        <v>0</v>
      </c>
      <c r="BT19" s="881">
        <v>0</v>
      </c>
      <c r="BU19" s="881">
        <v>0</v>
      </c>
      <c r="BV19" s="276">
        <v>0.25</v>
      </c>
      <c r="BW19" s="276">
        <v>0</v>
      </c>
      <c r="BX19" s="276">
        <v>0</v>
      </c>
      <c r="BY19" s="276">
        <v>0</v>
      </c>
      <c r="BZ19" s="277">
        <v>1</v>
      </c>
      <c r="CA19" s="277">
        <v>0</v>
      </c>
      <c r="CB19" s="277">
        <v>0</v>
      </c>
      <c r="CC19" s="277">
        <v>0</v>
      </c>
      <c r="CD19" s="277">
        <v>0</v>
      </c>
      <c r="CE19" s="277">
        <v>0</v>
      </c>
      <c r="CF19" s="278">
        <v>2</v>
      </c>
      <c r="CG19" s="278">
        <v>2</v>
      </c>
      <c r="CH19" s="278">
        <v>0</v>
      </c>
      <c r="CI19" s="278">
        <v>1.9</v>
      </c>
      <c r="CJ19" s="279">
        <v>7</v>
      </c>
      <c r="CK19" s="279">
        <v>0</v>
      </c>
      <c r="CL19" s="279">
        <v>7</v>
      </c>
      <c r="CM19" s="279">
        <v>0</v>
      </c>
      <c r="CN19" s="279">
        <v>7</v>
      </c>
      <c r="CO19" s="279">
        <v>7</v>
      </c>
      <c r="CP19" s="280">
        <v>0.5</v>
      </c>
      <c r="CQ19" s="280">
        <v>0</v>
      </c>
      <c r="CR19" s="280">
        <v>0</v>
      </c>
      <c r="CS19" s="280">
        <v>0</v>
      </c>
      <c r="CT19" s="281">
        <v>2</v>
      </c>
      <c r="CU19" s="281">
        <v>0</v>
      </c>
      <c r="CV19" s="281">
        <v>0</v>
      </c>
      <c r="CW19" s="281">
        <v>0</v>
      </c>
      <c r="CX19" s="281"/>
      <c r="CY19" s="281"/>
      <c r="CZ19" s="282">
        <v>0.25</v>
      </c>
      <c r="DA19" s="282">
        <v>0</v>
      </c>
      <c r="DB19" s="282">
        <v>0</v>
      </c>
      <c r="DC19" s="282">
        <v>0</v>
      </c>
      <c r="DD19" s="283">
        <v>1</v>
      </c>
      <c r="DE19" s="283">
        <v>0</v>
      </c>
      <c r="DF19" s="283">
        <v>1</v>
      </c>
      <c r="DG19" s="283">
        <v>0</v>
      </c>
      <c r="DH19" s="283">
        <v>1</v>
      </c>
      <c r="DI19" s="283">
        <v>1</v>
      </c>
      <c r="DJ19" s="276">
        <v>0</v>
      </c>
      <c r="DK19" s="276">
        <v>0</v>
      </c>
      <c r="DL19" s="276">
        <v>0</v>
      </c>
      <c r="DM19" s="276">
        <v>0</v>
      </c>
      <c r="DN19" s="277">
        <v>0</v>
      </c>
      <c r="DO19" s="277">
        <v>0</v>
      </c>
      <c r="DP19" s="277">
        <v>0</v>
      </c>
      <c r="DQ19" s="277">
        <v>0</v>
      </c>
      <c r="DR19" s="277">
        <v>0</v>
      </c>
      <c r="DS19" s="277">
        <v>0</v>
      </c>
      <c r="DT19" s="284">
        <v>0.25</v>
      </c>
      <c r="DU19" s="284">
        <v>0</v>
      </c>
      <c r="DV19" s="284">
        <v>0</v>
      </c>
      <c r="DW19" s="284">
        <v>0</v>
      </c>
      <c r="DX19" s="285">
        <v>1</v>
      </c>
      <c r="DY19" s="285">
        <v>0</v>
      </c>
      <c r="DZ19" s="285">
        <v>0</v>
      </c>
      <c r="EA19" s="285">
        <v>0</v>
      </c>
      <c r="EB19" s="285">
        <v>0</v>
      </c>
      <c r="EC19" s="285">
        <v>0</v>
      </c>
      <c r="ED19" s="286">
        <v>1.5</v>
      </c>
      <c r="EE19" s="286">
        <v>3.5</v>
      </c>
      <c r="EF19" s="286">
        <v>1</v>
      </c>
      <c r="EG19" s="286">
        <v>3.5</v>
      </c>
      <c r="EH19" s="287">
        <v>5</v>
      </c>
      <c r="EI19" s="287">
        <v>4</v>
      </c>
      <c r="EJ19" s="287">
        <v>14</v>
      </c>
      <c r="EK19" s="287">
        <v>0</v>
      </c>
      <c r="EL19" s="287">
        <v>14</v>
      </c>
      <c r="EM19" s="287">
        <v>14</v>
      </c>
      <c r="EN19" s="274">
        <v>0.25</v>
      </c>
      <c r="EO19" s="274">
        <v>0</v>
      </c>
      <c r="EP19" s="274">
        <v>0</v>
      </c>
      <c r="EQ19" s="274">
        <v>0</v>
      </c>
      <c r="ER19" s="275">
        <v>1</v>
      </c>
      <c r="ES19" s="275"/>
      <c r="ET19" s="275"/>
      <c r="EU19" s="275"/>
      <c r="EV19" s="275"/>
      <c r="EW19" s="275"/>
      <c r="EX19" s="286">
        <v>1.75</v>
      </c>
      <c r="EY19" s="286">
        <v>2</v>
      </c>
      <c r="EZ19" s="286">
        <v>1.25</v>
      </c>
      <c r="FA19" s="286">
        <v>2</v>
      </c>
      <c r="FB19" s="287">
        <v>6</v>
      </c>
      <c r="FC19" s="287">
        <v>5</v>
      </c>
      <c r="FD19" s="287">
        <v>8</v>
      </c>
      <c r="FE19" s="287">
        <v>0</v>
      </c>
      <c r="FF19" s="287">
        <v>8</v>
      </c>
      <c r="FG19" s="287">
        <v>8</v>
      </c>
      <c r="FH19" s="288">
        <v>1.1000000000000001</v>
      </c>
      <c r="FI19" s="288">
        <v>0.4</v>
      </c>
      <c r="FJ19" s="288">
        <v>0.12</v>
      </c>
      <c r="FK19" s="288">
        <v>0.4</v>
      </c>
      <c r="FL19" s="289">
        <v>4</v>
      </c>
      <c r="FM19" s="289">
        <v>1</v>
      </c>
      <c r="FN19" s="289">
        <v>3</v>
      </c>
      <c r="FO19" s="289"/>
      <c r="FP19" s="289">
        <v>3</v>
      </c>
      <c r="FQ19" s="289">
        <v>3</v>
      </c>
      <c r="FR19" s="290">
        <v>0.25</v>
      </c>
      <c r="FS19" s="290"/>
      <c r="FT19" s="290"/>
      <c r="FU19" s="290"/>
      <c r="FV19" s="291">
        <v>1</v>
      </c>
      <c r="FW19" s="291"/>
      <c r="FX19" s="291"/>
      <c r="FY19" s="291"/>
      <c r="FZ19" s="291"/>
      <c r="GA19" s="291"/>
      <c r="GB19" s="292">
        <v>0.25</v>
      </c>
      <c r="GC19" s="292"/>
      <c r="GD19" s="292"/>
      <c r="GE19" s="292"/>
      <c r="GF19" s="293">
        <v>1</v>
      </c>
      <c r="GG19" s="293"/>
      <c r="GH19" s="293"/>
      <c r="GI19" s="293"/>
      <c r="GJ19" s="293"/>
      <c r="GK19" s="293"/>
      <c r="GL19" s="284">
        <v>0.25</v>
      </c>
      <c r="GM19" s="284">
        <v>0</v>
      </c>
      <c r="GN19" s="284">
        <v>0</v>
      </c>
      <c r="GO19" s="284">
        <v>0</v>
      </c>
      <c r="GP19" s="285">
        <v>1</v>
      </c>
      <c r="GQ19" s="285">
        <v>0</v>
      </c>
      <c r="GR19" s="285">
        <v>0</v>
      </c>
      <c r="GS19" s="285">
        <v>0</v>
      </c>
      <c r="GT19" s="285">
        <v>0</v>
      </c>
      <c r="GU19" s="285">
        <v>0</v>
      </c>
      <c r="GV19" s="294">
        <v>0.25</v>
      </c>
      <c r="GW19" s="294">
        <v>0</v>
      </c>
      <c r="GX19" s="294">
        <v>0</v>
      </c>
      <c r="GY19" s="294">
        <v>0</v>
      </c>
      <c r="GZ19" s="295">
        <v>1</v>
      </c>
      <c r="HA19" s="295">
        <v>0</v>
      </c>
      <c r="HB19" s="295">
        <v>0</v>
      </c>
      <c r="HC19" s="295">
        <v>0</v>
      </c>
      <c r="HD19" s="295">
        <v>0</v>
      </c>
      <c r="HE19" s="295">
        <v>0</v>
      </c>
      <c r="HF19" s="296">
        <v>0.3</v>
      </c>
      <c r="HG19" s="296">
        <v>0</v>
      </c>
      <c r="HH19" s="296">
        <v>0</v>
      </c>
      <c r="HI19" s="296">
        <v>0</v>
      </c>
      <c r="HJ19" s="297">
        <v>1</v>
      </c>
      <c r="HK19" s="297">
        <v>0</v>
      </c>
      <c r="HL19" s="297">
        <v>0</v>
      </c>
      <c r="HM19" s="297"/>
      <c r="HN19" s="297"/>
      <c r="HO19" s="297"/>
      <c r="HP19" s="955">
        <v>0.3</v>
      </c>
      <c r="HQ19" s="955">
        <v>0</v>
      </c>
      <c r="HR19" s="955">
        <v>0</v>
      </c>
      <c r="HS19" s="955">
        <v>0</v>
      </c>
      <c r="HT19" s="532">
        <v>1</v>
      </c>
      <c r="HU19" s="532">
        <v>0</v>
      </c>
      <c r="HV19" s="532">
        <v>0</v>
      </c>
      <c r="HW19" s="532">
        <v>0</v>
      </c>
      <c r="HX19" s="532">
        <v>0</v>
      </c>
      <c r="HY19" s="532">
        <v>0</v>
      </c>
      <c r="HZ19" s="286"/>
      <c r="IA19" s="286"/>
      <c r="IB19" s="286"/>
      <c r="IC19" s="286"/>
      <c r="ID19" s="287"/>
      <c r="IE19" s="287"/>
      <c r="IF19" s="287"/>
      <c r="IG19" s="287"/>
      <c r="IH19" s="287"/>
      <c r="II19" s="287"/>
      <c r="IJ19" s="296">
        <v>0.25</v>
      </c>
      <c r="IK19" s="296">
        <v>0</v>
      </c>
      <c r="IL19" s="296">
        <v>0</v>
      </c>
      <c r="IM19" s="296">
        <v>0</v>
      </c>
      <c r="IN19" s="297">
        <v>1</v>
      </c>
      <c r="IO19" s="297">
        <v>0</v>
      </c>
      <c r="IP19" s="297">
        <v>0</v>
      </c>
      <c r="IQ19" s="297">
        <v>0</v>
      </c>
      <c r="IR19" s="297">
        <v>0</v>
      </c>
      <c r="IS19" s="297">
        <v>0</v>
      </c>
      <c r="IT19" s="280">
        <v>0.25</v>
      </c>
      <c r="IU19" s="280">
        <v>0</v>
      </c>
      <c r="IV19" s="280">
        <v>0</v>
      </c>
      <c r="IW19" s="280">
        <v>0</v>
      </c>
      <c r="IX19" s="281">
        <v>1</v>
      </c>
      <c r="IY19" s="281">
        <v>0</v>
      </c>
      <c r="IZ19" s="281">
        <v>0</v>
      </c>
      <c r="JA19" s="281">
        <v>0</v>
      </c>
      <c r="JB19" s="281">
        <v>0</v>
      </c>
      <c r="JC19" s="281">
        <v>0</v>
      </c>
      <c r="JD19" s="288">
        <v>0</v>
      </c>
      <c r="JE19" s="288">
        <v>0</v>
      </c>
      <c r="JF19" s="288">
        <v>0</v>
      </c>
      <c r="JG19" s="288">
        <v>0</v>
      </c>
      <c r="JH19" s="289">
        <v>0</v>
      </c>
      <c r="JI19" s="289">
        <v>0</v>
      </c>
      <c r="JJ19" s="289">
        <v>0</v>
      </c>
      <c r="JK19" s="289">
        <v>0</v>
      </c>
      <c r="JL19" s="289">
        <v>0</v>
      </c>
      <c r="JM19" s="289">
        <v>0</v>
      </c>
      <c r="JN19" s="362">
        <v>0.25</v>
      </c>
      <c r="JO19" s="362">
        <v>0</v>
      </c>
      <c r="JP19" s="362">
        <v>0</v>
      </c>
      <c r="JQ19" s="362">
        <v>0</v>
      </c>
      <c r="JR19" s="362">
        <v>1</v>
      </c>
      <c r="JS19" s="362">
        <v>0</v>
      </c>
      <c r="JT19" s="362">
        <v>0</v>
      </c>
      <c r="JU19" s="362">
        <v>0</v>
      </c>
      <c r="JV19" s="362">
        <v>0</v>
      </c>
      <c r="JW19" s="362">
        <v>0</v>
      </c>
      <c r="JX19" s="274">
        <v>0.25</v>
      </c>
      <c r="JY19" s="274">
        <v>0</v>
      </c>
      <c r="JZ19" s="274">
        <v>0</v>
      </c>
      <c r="KA19" s="274">
        <v>0</v>
      </c>
      <c r="KB19" s="275">
        <v>1</v>
      </c>
      <c r="KC19" s="275">
        <v>0</v>
      </c>
      <c r="KD19" s="275">
        <v>0</v>
      </c>
      <c r="KE19" s="275">
        <v>0</v>
      </c>
      <c r="KF19" s="275">
        <v>0</v>
      </c>
      <c r="KG19" s="275">
        <v>0</v>
      </c>
      <c r="KH19" s="276">
        <v>0.25</v>
      </c>
      <c r="KI19" s="276">
        <v>0</v>
      </c>
      <c r="KJ19" s="276">
        <v>0</v>
      </c>
      <c r="KK19" s="276">
        <v>0</v>
      </c>
      <c r="KL19" s="277">
        <v>1</v>
      </c>
      <c r="KM19" s="277">
        <v>0</v>
      </c>
      <c r="KN19" s="277">
        <v>0</v>
      </c>
      <c r="KO19" s="277">
        <v>0</v>
      </c>
      <c r="KP19" s="277">
        <v>2</v>
      </c>
      <c r="KQ19" s="277">
        <v>2</v>
      </c>
      <c r="KR19" s="298">
        <v>0.25</v>
      </c>
      <c r="KS19" s="298">
        <v>0</v>
      </c>
      <c r="KT19" s="298">
        <v>0</v>
      </c>
      <c r="KU19" s="298">
        <v>0</v>
      </c>
      <c r="KV19" s="299">
        <v>1</v>
      </c>
      <c r="KW19" s="299">
        <v>0</v>
      </c>
      <c r="KX19" s="299">
        <v>0</v>
      </c>
      <c r="KY19" s="299">
        <v>0</v>
      </c>
      <c r="KZ19" s="299">
        <v>0</v>
      </c>
      <c r="LA19" s="299">
        <v>0</v>
      </c>
      <c r="LB19" s="296">
        <v>0.25</v>
      </c>
      <c r="LC19" s="296"/>
      <c r="LD19" s="296"/>
      <c r="LE19" s="296"/>
      <c r="LF19" s="297">
        <v>1</v>
      </c>
      <c r="LG19" s="297"/>
      <c r="LH19" s="297"/>
      <c r="LI19" s="297"/>
      <c r="LJ19" s="297"/>
      <c r="LK19" s="297"/>
      <c r="LL19" s="292">
        <v>0.25</v>
      </c>
      <c r="LM19" s="292">
        <v>0</v>
      </c>
      <c r="LN19" s="292">
        <v>0</v>
      </c>
      <c r="LO19" s="292">
        <v>0</v>
      </c>
      <c r="LP19" s="293">
        <v>1</v>
      </c>
      <c r="LQ19" s="293">
        <v>0</v>
      </c>
      <c r="LR19" s="293">
        <v>0</v>
      </c>
      <c r="LS19" s="293">
        <v>0</v>
      </c>
      <c r="LT19" s="293">
        <v>0</v>
      </c>
      <c r="LU19" s="293">
        <v>0</v>
      </c>
      <c r="LV19" s="45">
        <f t="shared" si="2"/>
        <v>19.200000000000003</v>
      </c>
      <c r="LW19" s="45">
        <f t="shared" si="13"/>
        <v>19.95</v>
      </c>
      <c r="LX19" s="45">
        <f t="shared" si="14"/>
        <v>2.97</v>
      </c>
      <c r="LY19" s="45">
        <f t="shared" si="15"/>
        <v>19.850000000000001</v>
      </c>
      <c r="LZ19" s="234">
        <f t="shared" si="16"/>
        <v>70</v>
      </c>
      <c r="MA19" s="234">
        <f t="shared" si="17"/>
        <v>10</v>
      </c>
      <c r="MB19" s="234">
        <f t="shared" si="18"/>
        <v>78</v>
      </c>
      <c r="MC19" s="234">
        <f t="shared" si="19"/>
        <v>11</v>
      </c>
      <c r="MD19" s="234">
        <f t="shared" si="20"/>
        <v>71</v>
      </c>
      <c r="ME19" s="234">
        <f t="shared" si="21"/>
        <v>71</v>
      </c>
      <c r="MF19" s="914">
        <v>0</v>
      </c>
      <c r="MG19" s="914">
        <v>0</v>
      </c>
      <c r="MH19" s="914">
        <v>0</v>
      </c>
      <c r="MI19" s="914">
        <v>0</v>
      </c>
      <c r="MJ19" s="915">
        <v>0</v>
      </c>
      <c r="MK19" s="915">
        <v>0</v>
      </c>
      <c r="ML19" s="915">
        <v>0</v>
      </c>
      <c r="MM19" s="915">
        <v>0</v>
      </c>
      <c r="MN19" s="915">
        <v>0</v>
      </c>
      <c r="MO19" s="915">
        <v>0</v>
      </c>
      <c r="MP19" s="414"/>
      <c r="MQ19" s="414"/>
      <c r="MR19" s="414"/>
      <c r="MS19" s="414"/>
      <c r="MT19" s="415"/>
      <c r="MU19" s="415"/>
      <c r="MV19" s="415"/>
      <c r="MW19" s="415"/>
      <c r="MX19" s="415"/>
      <c r="MY19" s="415"/>
      <c r="MZ19" s="949">
        <f t="shared" si="3"/>
        <v>19.200000000000003</v>
      </c>
      <c r="NA19" s="949">
        <f t="shared" si="4"/>
        <v>19.95</v>
      </c>
      <c r="NB19" s="949">
        <f t="shared" si="5"/>
        <v>2.97</v>
      </c>
      <c r="NC19" s="949">
        <f t="shared" si="6"/>
        <v>19.850000000000001</v>
      </c>
      <c r="ND19" s="950">
        <f t="shared" si="7"/>
        <v>70</v>
      </c>
      <c r="NE19" s="950">
        <f t="shared" si="8"/>
        <v>10</v>
      </c>
      <c r="NF19" s="950">
        <f t="shared" si="9"/>
        <v>78</v>
      </c>
      <c r="NG19" s="950">
        <f t="shared" si="10"/>
        <v>11</v>
      </c>
      <c r="NH19" s="950">
        <f t="shared" si="11"/>
        <v>71</v>
      </c>
      <c r="NI19" s="950">
        <f t="shared" si="12"/>
        <v>71</v>
      </c>
    </row>
    <row r="20" spans="1:373" ht="64.5" thickBot="1" x14ac:dyDescent="0.3">
      <c r="A20" s="555">
        <v>12</v>
      </c>
      <c r="B20" s="34" t="s">
        <v>27</v>
      </c>
      <c r="C20" s="34" t="s">
        <v>196</v>
      </c>
      <c r="D20" s="262">
        <v>7</v>
      </c>
      <c r="E20" s="262">
        <v>3</v>
      </c>
      <c r="F20" s="262">
        <v>3</v>
      </c>
      <c r="G20" s="262">
        <v>3</v>
      </c>
      <c r="H20" s="263">
        <v>48</v>
      </c>
      <c r="I20" s="263">
        <v>60</v>
      </c>
      <c r="J20" s="263">
        <v>60</v>
      </c>
      <c r="K20" s="263">
        <v>0</v>
      </c>
      <c r="L20" s="263">
        <v>12</v>
      </c>
      <c r="M20" s="263">
        <v>12</v>
      </c>
      <c r="N20" s="264">
        <v>2.5</v>
      </c>
      <c r="O20" s="264">
        <v>2.93</v>
      </c>
      <c r="P20" s="264">
        <v>0</v>
      </c>
      <c r="Q20" s="264">
        <v>2.93</v>
      </c>
      <c r="R20" s="265">
        <v>17</v>
      </c>
      <c r="S20" s="265">
        <v>0</v>
      </c>
      <c r="T20" s="265">
        <v>83</v>
      </c>
      <c r="U20" s="265">
        <v>0</v>
      </c>
      <c r="V20" s="265">
        <v>83</v>
      </c>
      <c r="W20" s="265">
        <v>83</v>
      </c>
      <c r="X20" s="266">
        <v>2.5</v>
      </c>
      <c r="Y20" s="266">
        <v>0.98</v>
      </c>
      <c r="Z20" s="266">
        <v>0.03</v>
      </c>
      <c r="AA20" s="266">
        <v>0.98</v>
      </c>
      <c r="AB20" s="267">
        <v>17</v>
      </c>
      <c r="AC20" s="267">
        <v>0</v>
      </c>
      <c r="AD20" s="267">
        <v>49</v>
      </c>
      <c r="AE20" s="267">
        <v>0</v>
      </c>
      <c r="AF20" s="267">
        <v>49</v>
      </c>
      <c r="AG20" s="267">
        <v>49</v>
      </c>
      <c r="AH20" s="268">
        <v>2.5</v>
      </c>
      <c r="AI20" s="268">
        <v>0</v>
      </c>
      <c r="AJ20" s="268">
        <v>0</v>
      </c>
      <c r="AK20" s="268">
        <v>0</v>
      </c>
      <c r="AL20" s="269">
        <v>17</v>
      </c>
      <c r="AM20" s="269">
        <v>0</v>
      </c>
      <c r="AN20" s="269">
        <v>0</v>
      </c>
      <c r="AO20" s="269">
        <v>0</v>
      </c>
      <c r="AP20" s="269">
        <v>0</v>
      </c>
      <c r="AQ20" s="269">
        <v>0</v>
      </c>
      <c r="AR20" s="270">
        <v>5</v>
      </c>
      <c r="AS20" s="270">
        <v>15.94</v>
      </c>
      <c r="AT20" s="270">
        <v>0</v>
      </c>
      <c r="AU20" s="270">
        <v>15.94</v>
      </c>
      <c r="AV20" s="271">
        <v>34</v>
      </c>
      <c r="AW20" s="271">
        <v>0</v>
      </c>
      <c r="AX20" s="271">
        <v>387</v>
      </c>
      <c r="AY20" s="271">
        <v>0</v>
      </c>
      <c r="AZ20" s="271">
        <v>387</v>
      </c>
      <c r="BA20" s="271">
        <v>387</v>
      </c>
      <c r="BB20" s="272">
        <v>5</v>
      </c>
      <c r="BC20" s="272">
        <v>8.5</v>
      </c>
      <c r="BD20" s="272">
        <v>4.5</v>
      </c>
      <c r="BE20" s="272">
        <v>8.5</v>
      </c>
      <c r="BF20" s="273">
        <v>34</v>
      </c>
      <c r="BG20" s="273">
        <v>85</v>
      </c>
      <c r="BH20" s="273">
        <v>168</v>
      </c>
      <c r="BI20" s="273">
        <v>0</v>
      </c>
      <c r="BJ20" s="273">
        <v>168</v>
      </c>
      <c r="BK20" s="273">
        <v>159</v>
      </c>
      <c r="BL20" s="880">
        <v>3</v>
      </c>
      <c r="BM20" s="880">
        <v>0.75</v>
      </c>
      <c r="BN20" s="880">
        <v>0</v>
      </c>
      <c r="BO20" s="880">
        <v>0.75</v>
      </c>
      <c r="BP20" s="881">
        <v>21</v>
      </c>
      <c r="BQ20" s="881">
        <v>0</v>
      </c>
      <c r="BR20" s="881">
        <v>25</v>
      </c>
      <c r="BS20" s="881">
        <v>0</v>
      </c>
      <c r="BT20" s="881">
        <v>25</v>
      </c>
      <c r="BU20" s="881">
        <v>25</v>
      </c>
      <c r="BV20" s="276">
        <v>2</v>
      </c>
      <c r="BW20" s="276">
        <v>0.4</v>
      </c>
      <c r="BX20" s="276">
        <v>0.4</v>
      </c>
      <c r="BY20" s="276">
        <v>0.4</v>
      </c>
      <c r="BZ20" s="277">
        <v>14</v>
      </c>
      <c r="CA20" s="277">
        <v>14</v>
      </c>
      <c r="CB20" s="277">
        <v>14</v>
      </c>
      <c r="CC20" s="277">
        <v>0</v>
      </c>
      <c r="CD20" s="277">
        <v>14</v>
      </c>
      <c r="CE20" s="277">
        <v>14</v>
      </c>
      <c r="CF20" s="278">
        <v>4</v>
      </c>
      <c r="CG20" s="278">
        <v>3</v>
      </c>
      <c r="CH20" s="278">
        <v>2.92</v>
      </c>
      <c r="CI20" s="278">
        <v>2.92</v>
      </c>
      <c r="CJ20" s="279">
        <v>27</v>
      </c>
      <c r="CK20" s="279">
        <v>103</v>
      </c>
      <c r="CL20" s="279">
        <v>103</v>
      </c>
      <c r="CM20" s="279">
        <v>0</v>
      </c>
      <c r="CN20" s="279">
        <v>103</v>
      </c>
      <c r="CO20" s="279">
        <v>98</v>
      </c>
      <c r="CP20" s="280">
        <v>2</v>
      </c>
      <c r="CQ20" s="280">
        <v>0.81</v>
      </c>
      <c r="CR20" s="280">
        <v>0.81</v>
      </c>
      <c r="CS20" s="280">
        <v>0.81</v>
      </c>
      <c r="CT20" s="281">
        <v>14</v>
      </c>
      <c r="CU20" s="281">
        <v>0</v>
      </c>
      <c r="CV20" s="281">
        <v>0</v>
      </c>
      <c r="CW20" s="281">
        <v>0</v>
      </c>
      <c r="CX20" s="281"/>
      <c r="CY20" s="281"/>
      <c r="CZ20" s="282">
        <v>2.5</v>
      </c>
      <c r="DA20" s="282">
        <v>10</v>
      </c>
      <c r="DB20" s="282">
        <v>0</v>
      </c>
      <c r="DC20" s="282">
        <v>0</v>
      </c>
      <c r="DD20" s="283">
        <v>17</v>
      </c>
      <c r="DE20" s="283">
        <v>0</v>
      </c>
      <c r="DF20" s="283">
        <v>10</v>
      </c>
      <c r="DG20" s="283">
        <v>10</v>
      </c>
      <c r="DH20" s="283">
        <v>17</v>
      </c>
      <c r="DI20" s="283">
        <v>17</v>
      </c>
      <c r="DJ20" s="276">
        <v>2</v>
      </c>
      <c r="DK20" s="276">
        <v>2.2200000000000002</v>
      </c>
      <c r="DL20" s="276">
        <v>0</v>
      </c>
      <c r="DM20" s="276">
        <v>2.2200000000000002</v>
      </c>
      <c r="DN20" s="277">
        <v>14</v>
      </c>
      <c r="DO20" s="277">
        <v>36</v>
      </c>
      <c r="DP20" s="277">
        <v>74</v>
      </c>
      <c r="DQ20" s="277">
        <v>0</v>
      </c>
      <c r="DR20" s="277">
        <v>74</v>
      </c>
      <c r="DS20" s="277">
        <v>74</v>
      </c>
      <c r="DT20" s="284">
        <v>7</v>
      </c>
      <c r="DU20" s="284">
        <v>2.41</v>
      </c>
      <c r="DV20" s="284">
        <v>0.05</v>
      </c>
      <c r="DW20" s="284">
        <v>2.41</v>
      </c>
      <c r="DX20" s="285">
        <v>48</v>
      </c>
      <c r="DY20" s="285">
        <v>1</v>
      </c>
      <c r="DZ20" s="285">
        <v>52</v>
      </c>
      <c r="EA20" s="285">
        <v>0</v>
      </c>
      <c r="EB20" s="285">
        <v>52</v>
      </c>
      <c r="EC20" s="285">
        <v>52</v>
      </c>
      <c r="ED20" s="286">
        <v>4</v>
      </c>
      <c r="EE20" s="286">
        <v>3.1</v>
      </c>
      <c r="EF20" s="286">
        <v>0</v>
      </c>
      <c r="EG20" s="286">
        <v>3.1</v>
      </c>
      <c r="EH20" s="287">
        <v>27</v>
      </c>
      <c r="EI20" s="287">
        <v>0</v>
      </c>
      <c r="EJ20" s="287">
        <v>83</v>
      </c>
      <c r="EK20" s="287">
        <v>0</v>
      </c>
      <c r="EL20" s="287">
        <v>83</v>
      </c>
      <c r="EM20" s="287">
        <v>83</v>
      </c>
      <c r="EN20" s="274">
        <v>4.3</v>
      </c>
      <c r="EO20" s="274">
        <v>2.44</v>
      </c>
      <c r="EP20" s="274">
        <v>0.59</v>
      </c>
      <c r="EQ20" s="274">
        <v>2.44</v>
      </c>
      <c r="ER20" s="275">
        <v>29</v>
      </c>
      <c r="ES20" s="275">
        <v>0</v>
      </c>
      <c r="ET20" s="275">
        <v>59</v>
      </c>
      <c r="EU20" s="275">
        <v>0</v>
      </c>
      <c r="EV20" s="275">
        <v>59</v>
      </c>
      <c r="EW20" s="275">
        <v>59</v>
      </c>
      <c r="EX20" s="286">
        <v>1</v>
      </c>
      <c r="EY20" s="286">
        <v>1.32</v>
      </c>
      <c r="EZ20" s="286">
        <v>0.81</v>
      </c>
      <c r="FA20" s="286">
        <v>1.3</v>
      </c>
      <c r="FB20" s="287">
        <v>7</v>
      </c>
      <c r="FC20" s="287">
        <v>32</v>
      </c>
      <c r="FD20" s="287">
        <v>53</v>
      </c>
      <c r="FE20" s="287">
        <v>0</v>
      </c>
      <c r="FF20" s="287">
        <v>53</v>
      </c>
      <c r="FG20" s="287">
        <v>53</v>
      </c>
      <c r="FH20" s="288">
        <v>1</v>
      </c>
      <c r="FI20" s="288">
        <v>2.7</v>
      </c>
      <c r="FJ20" s="288">
        <v>1.74</v>
      </c>
      <c r="FK20" s="288">
        <v>2.7</v>
      </c>
      <c r="FL20" s="289">
        <v>7</v>
      </c>
      <c r="FM20" s="289">
        <v>50</v>
      </c>
      <c r="FN20" s="289">
        <v>82</v>
      </c>
      <c r="FO20" s="289"/>
      <c r="FP20" s="289">
        <v>82</v>
      </c>
      <c r="FQ20" s="289">
        <v>82</v>
      </c>
      <c r="FR20" s="290">
        <v>0.7</v>
      </c>
      <c r="FS20" s="290">
        <v>0.71</v>
      </c>
      <c r="FT20" s="290">
        <v>0.71</v>
      </c>
      <c r="FU20" s="290">
        <v>0.71</v>
      </c>
      <c r="FV20" s="291">
        <v>5</v>
      </c>
      <c r="FW20" s="291">
        <v>12</v>
      </c>
      <c r="FX20" s="291">
        <v>12</v>
      </c>
      <c r="FY20" s="291"/>
      <c r="FZ20" s="291">
        <v>12</v>
      </c>
      <c r="GA20" s="291">
        <v>12</v>
      </c>
      <c r="GB20" s="292">
        <v>7</v>
      </c>
      <c r="GC20" s="292">
        <v>22.08</v>
      </c>
      <c r="GD20" s="292">
        <v>6.98</v>
      </c>
      <c r="GE20" s="292">
        <v>22.08</v>
      </c>
      <c r="GF20" s="293">
        <v>48</v>
      </c>
      <c r="GG20" s="293">
        <v>160</v>
      </c>
      <c r="GH20" s="293">
        <v>972</v>
      </c>
      <c r="GI20" s="293"/>
      <c r="GJ20" s="293">
        <v>972</v>
      </c>
      <c r="GK20" s="293">
        <v>874</v>
      </c>
      <c r="GL20" s="284">
        <v>7.49</v>
      </c>
      <c r="GM20" s="284">
        <v>6.81</v>
      </c>
      <c r="GN20" s="284">
        <v>2.68</v>
      </c>
      <c r="GO20" s="284">
        <v>6.81</v>
      </c>
      <c r="GP20" s="285">
        <v>76</v>
      </c>
      <c r="GQ20" s="285">
        <v>0</v>
      </c>
      <c r="GR20" s="285">
        <v>203</v>
      </c>
      <c r="GS20" s="285">
        <v>0</v>
      </c>
      <c r="GT20" s="285">
        <v>203</v>
      </c>
      <c r="GU20" s="285">
        <v>173</v>
      </c>
      <c r="GV20" s="294">
        <v>0.5</v>
      </c>
      <c r="GW20" s="294">
        <v>0.89</v>
      </c>
      <c r="GX20" s="294">
        <v>0.42</v>
      </c>
      <c r="GY20" s="294">
        <v>0.88</v>
      </c>
      <c r="GZ20" s="295">
        <v>3</v>
      </c>
      <c r="HA20" s="295">
        <v>0</v>
      </c>
      <c r="HB20" s="295">
        <v>28</v>
      </c>
      <c r="HC20" s="295">
        <v>0</v>
      </c>
      <c r="HD20" s="295">
        <v>28</v>
      </c>
      <c r="HE20" s="295">
        <v>28</v>
      </c>
      <c r="HF20" s="296">
        <v>3.11</v>
      </c>
      <c r="HG20" s="296">
        <v>1.28</v>
      </c>
      <c r="HH20" s="296">
        <v>0.8</v>
      </c>
      <c r="HI20" s="296">
        <v>1.28</v>
      </c>
      <c r="HJ20" s="297">
        <v>21</v>
      </c>
      <c r="HK20" s="297">
        <v>16</v>
      </c>
      <c r="HL20" s="297">
        <v>26</v>
      </c>
      <c r="HM20" s="297"/>
      <c r="HN20" s="297">
        <v>26</v>
      </c>
      <c r="HO20" s="297">
        <v>26</v>
      </c>
      <c r="HP20" s="955">
        <v>1</v>
      </c>
      <c r="HQ20" s="955">
        <v>0.21</v>
      </c>
      <c r="HR20" s="955">
        <v>0.21</v>
      </c>
      <c r="HS20" s="955">
        <v>0.21</v>
      </c>
      <c r="HT20" s="532">
        <v>7</v>
      </c>
      <c r="HU20" s="532">
        <v>7</v>
      </c>
      <c r="HV20" s="532">
        <v>7</v>
      </c>
      <c r="HW20" s="532">
        <v>0</v>
      </c>
      <c r="HX20" s="532">
        <v>7</v>
      </c>
      <c r="HY20" s="532">
        <v>7</v>
      </c>
      <c r="HZ20" s="286"/>
      <c r="IA20" s="286"/>
      <c r="IB20" s="286"/>
      <c r="IC20" s="286"/>
      <c r="ID20" s="287"/>
      <c r="IE20" s="287"/>
      <c r="IF20" s="287"/>
      <c r="IG20" s="287"/>
      <c r="IH20" s="287"/>
      <c r="II20" s="287"/>
      <c r="IJ20" s="296">
        <v>1</v>
      </c>
      <c r="IK20" s="296">
        <v>0.6</v>
      </c>
      <c r="IL20" s="296">
        <v>0</v>
      </c>
      <c r="IM20" s="296">
        <v>0.6</v>
      </c>
      <c r="IN20" s="297">
        <v>7</v>
      </c>
      <c r="IO20" s="297">
        <v>0</v>
      </c>
      <c r="IP20" s="297">
        <v>20</v>
      </c>
      <c r="IQ20" s="297">
        <v>0</v>
      </c>
      <c r="IR20" s="297">
        <v>20</v>
      </c>
      <c r="IS20" s="297">
        <v>20</v>
      </c>
      <c r="IT20" s="280">
        <v>0</v>
      </c>
      <c r="IU20" s="280">
        <v>0</v>
      </c>
      <c r="IV20" s="280">
        <v>0</v>
      </c>
      <c r="IW20" s="280">
        <v>0</v>
      </c>
      <c r="IX20" s="281">
        <v>0</v>
      </c>
      <c r="IY20" s="281">
        <v>0</v>
      </c>
      <c r="IZ20" s="281">
        <v>0</v>
      </c>
      <c r="JA20" s="281">
        <v>0</v>
      </c>
      <c r="JB20" s="281">
        <v>0</v>
      </c>
      <c r="JC20" s="281">
        <v>0</v>
      </c>
      <c r="JD20" s="288">
        <v>1.1000000000000001</v>
      </c>
      <c r="JE20" s="288">
        <v>0.35</v>
      </c>
      <c r="JF20" s="288">
        <v>0</v>
      </c>
      <c r="JG20" s="288">
        <v>0.35</v>
      </c>
      <c r="JH20" s="289">
        <v>0</v>
      </c>
      <c r="JI20" s="289">
        <v>0</v>
      </c>
      <c r="JJ20" s="289">
        <v>18</v>
      </c>
      <c r="JK20" s="289">
        <v>0</v>
      </c>
      <c r="JL20" s="289">
        <v>18</v>
      </c>
      <c r="JM20" s="289">
        <v>18</v>
      </c>
      <c r="JN20" s="362">
        <v>2.5</v>
      </c>
      <c r="JO20" s="362">
        <v>1.45</v>
      </c>
      <c r="JP20" s="362">
        <v>1.45</v>
      </c>
      <c r="JQ20" s="362">
        <v>1.45</v>
      </c>
      <c r="JR20" s="362">
        <v>17</v>
      </c>
      <c r="JS20" s="362">
        <v>29</v>
      </c>
      <c r="JT20" s="362">
        <v>29</v>
      </c>
      <c r="JU20" s="362">
        <v>0</v>
      </c>
      <c r="JV20" s="362">
        <v>29</v>
      </c>
      <c r="JW20" s="362">
        <v>29</v>
      </c>
      <c r="JX20" s="274">
        <v>0.5</v>
      </c>
      <c r="JY20" s="274">
        <v>0</v>
      </c>
      <c r="JZ20" s="274">
        <v>0</v>
      </c>
      <c r="KA20" s="274">
        <v>0</v>
      </c>
      <c r="KB20" s="275">
        <v>3</v>
      </c>
      <c r="KC20" s="275">
        <v>0</v>
      </c>
      <c r="KD20" s="275">
        <v>0</v>
      </c>
      <c r="KE20" s="275">
        <v>0</v>
      </c>
      <c r="KF20" s="275">
        <v>0</v>
      </c>
      <c r="KG20" s="275">
        <v>0</v>
      </c>
      <c r="KH20" s="276">
        <v>1</v>
      </c>
      <c r="KI20" s="276">
        <v>0</v>
      </c>
      <c r="KJ20" s="276">
        <v>0</v>
      </c>
      <c r="KK20" s="276">
        <v>0</v>
      </c>
      <c r="KL20" s="277">
        <v>7</v>
      </c>
      <c r="KM20" s="277">
        <v>0</v>
      </c>
      <c r="KN20" s="277">
        <v>0</v>
      </c>
      <c r="KO20" s="277">
        <v>0</v>
      </c>
      <c r="KP20" s="277">
        <v>0</v>
      </c>
      <c r="KQ20" s="277">
        <v>0</v>
      </c>
      <c r="KR20" s="298">
        <v>1</v>
      </c>
      <c r="KS20" s="298">
        <v>0</v>
      </c>
      <c r="KT20" s="298">
        <v>0</v>
      </c>
      <c r="KU20" s="298">
        <v>0</v>
      </c>
      <c r="KV20" s="299">
        <v>7</v>
      </c>
      <c r="KW20" s="299">
        <v>0</v>
      </c>
      <c r="KX20" s="299">
        <v>0</v>
      </c>
      <c r="KY20" s="299">
        <v>0</v>
      </c>
      <c r="KZ20" s="299">
        <v>0</v>
      </c>
      <c r="LA20" s="299">
        <v>0</v>
      </c>
      <c r="LB20" s="296">
        <v>0.7</v>
      </c>
      <c r="LC20" s="296">
        <v>2.92</v>
      </c>
      <c r="LD20" s="296">
        <v>1.81</v>
      </c>
      <c r="LE20" s="296">
        <v>2.92</v>
      </c>
      <c r="LF20" s="297">
        <v>5</v>
      </c>
      <c r="LG20" s="297">
        <v>48</v>
      </c>
      <c r="LH20" s="297">
        <v>85</v>
      </c>
      <c r="LI20" s="297"/>
      <c r="LJ20" s="297">
        <v>85</v>
      </c>
      <c r="LK20" s="297">
        <v>77</v>
      </c>
      <c r="LL20" s="292">
        <v>1</v>
      </c>
      <c r="LM20" s="292">
        <v>0</v>
      </c>
      <c r="LN20" s="292">
        <v>0</v>
      </c>
      <c r="LO20" s="292">
        <v>0</v>
      </c>
      <c r="LP20" s="293">
        <v>7</v>
      </c>
      <c r="LQ20" s="293">
        <v>0</v>
      </c>
      <c r="LR20" s="293">
        <v>0</v>
      </c>
      <c r="LS20" s="293">
        <v>0</v>
      </c>
      <c r="LT20" s="293">
        <v>0</v>
      </c>
      <c r="LU20" s="293">
        <v>0</v>
      </c>
      <c r="LV20" s="45">
        <f t="shared" si="2"/>
        <v>85.899999999999991</v>
      </c>
      <c r="LW20" s="45">
        <f t="shared" si="13"/>
        <v>97.799999999999983</v>
      </c>
      <c r="LX20" s="45">
        <f t="shared" si="14"/>
        <v>29.910000000000004</v>
      </c>
      <c r="LY20" s="45">
        <f t="shared" si="15"/>
        <v>87.689999999999984</v>
      </c>
      <c r="LZ20" s="234">
        <f t="shared" si="16"/>
        <v>605</v>
      </c>
      <c r="MA20" s="234">
        <f t="shared" si="17"/>
        <v>653</v>
      </c>
      <c r="MB20" s="234">
        <f t="shared" si="18"/>
        <v>2702</v>
      </c>
      <c r="MC20" s="234">
        <f t="shared" si="19"/>
        <v>10</v>
      </c>
      <c r="MD20" s="234">
        <f t="shared" si="20"/>
        <v>2661</v>
      </c>
      <c r="ME20" s="234">
        <f t="shared" si="21"/>
        <v>2511</v>
      </c>
      <c r="MF20" s="914">
        <v>0</v>
      </c>
      <c r="MG20" s="914">
        <v>0</v>
      </c>
      <c r="MH20" s="914">
        <v>0</v>
      </c>
      <c r="MI20" s="914">
        <v>0</v>
      </c>
      <c r="MJ20" s="915">
        <v>0</v>
      </c>
      <c r="MK20" s="915">
        <v>0</v>
      </c>
      <c r="ML20" s="915">
        <v>0</v>
      </c>
      <c r="MM20" s="915">
        <v>0</v>
      </c>
      <c r="MN20" s="915">
        <v>0</v>
      </c>
      <c r="MO20" s="915">
        <v>0</v>
      </c>
      <c r="MP20" s="414"/>
      <c r="MQ20" s="414"/>
      <c r="MR20" s="414"/>
      <c r="MS20" s="414"/>
      <c r="MT20" s="415"/>
      <c r="MU20" s="415"/>
      <c r="MV20" s="415"/>
      <c r="MW20" s="415"/>
      <c r="MX20" s="415"/>
      <c r="MY20" s="415"/>
      <c r="MZ20" s="949">
        <f t="shared" si="3"/>
        <v>85.899999999999991</v>
      </c>
      <c r="NA20" s="949">
        <f t="shared" si="4"/>
        <v>97.799999999999983</v>
      </c>
      <c r="NB20" s="949">
        <f t="shared" si="5"/>
        <v>29.910000000000004</v>
      </c>
      <c r="NC20" s="949">
        <f t="shared" si="6"/>
        <v>87.689999999999984</v>
      </c>
      <c r="ND20" s="950">
        <f t="shared" si="7"/>
        <v>605</v>
      </c>
      <c r="NE20" s="950">
        <f t="shared" si="8"/>
        <v>653</v>
      </c>
      <c r="NF20" s="950">
        <f t="shared" si="9"/>
        <v>2702</v>
      </c>
      <c r="NG20" s="950">
        <f t="shared" si="10"/>
        <v>10</v>
      </c>
      <c r="NH20" s="950">
        <f t="shared" si="11"/>
        <v>2661</v>
      </c>
      <c r="NI20" s="950">
        <f t="shared" si="12"/>
        <v>2511</v>
      </c>
    </row>
    <row r="21" spans="1:373" ht="51.75" thickBot="1" x14ac:dyDescent="0.3">
      <c r="A21" s="555">
        <v>13</v>
      </c>
      <c r="B21" s="2" t="s">
        <v>28</v>
      </c>
      <c r="C21" s="1" t="s">
        <v>29</v>
      </c>
      <c r="D21" s="262">
        <v>60</v>
      </c>
      <c r="E21" s="262">
        <v>186.67</v>
      </c>
      <c r="F21" s="262">
        <v>72.05</v>
      </c>
      <c r="G21" s="262">
        <v>186.67</v>
      </c>
      <c r="H21" s="263">
        <v>1200</v>
      </c>
      <c r="I21" s="263">
        <v>1530</v>
      </c>
      <c r="J21" s="263">
        <v>3920</v>
      </c>
      <c r="K21" s="263">
        <v>0</v>
      </c>
      <c r="L21" s="263">
        <v>3920</v>
      </c>
      <c r="M21" s="263">
        <v>3920</v>
      </c>
      <c r="N21" s="264">
        <v>20</v>
      </c>
      <c r="O21" s="264">
        <v>24.56</v>
      </c>
      <c r="P21" s="264">
        <v>0.24</v>
      </c>
      <c r="Q21" s="264">
        <v>24.56</v>
      </c>
      <c r="R21" s="265">
        <v>400</v>
      </c>
      <c r="S21" s="265">
        <v>5</v>
      </c>
      <c r="T21" s="265">
        <v>526</v>
      </c>
      <c r="U21" s="265">
        <v>0</v>
      </c>
      <c r="V21" s="265">
        <v>526</v>
      </c>
      <c r="W21" s="265">
        <v>526</v>
      </c>
      <c r="X21" s="266">
        <v>50</v>
      </c>
      <c r="Y21" s="266">
        <v>39.630000000000003</v>
      </c>
      <c r="Z21" s="266">
        <v>0</v>
      </c>
      <c r="AA21" s="266">
        <v>39.630000000000003</v>
      </c>
      <c r="AB21" s="267">
        <v>1000</v>
      </c>
      <c r="AC21" s="267">
        <v>0</v>
      </c>
      <c r="AD21" s="267">
        <v>1265</v>
      </c>
      <c r="AE21" s="267">
        <v>0</v>
      </c>
      <c r="AF21" s="267">
        <v>1265</v>
      </c>
      <c r="AG21" s="267">
        <v>1265</v>
      </c>
      <c r="AH21" s="268">
        <v>20</v>
      </c>
      <c r="AI21" s="268">
        <v>14.94</v>
      </c>
      <c r="AJ21" s="268">
        <v>0</v>
      </c>
      <c r="AK21" s="268">
        <v>14.94</v>
      </c>
      <c r="AL21" s="269">
        <v>400</v>
      </c>
      <c r="AM21" s="269">
        <v>18</v>
      </c>
      <c r="AN21" s="269">
        <v>503</v>
      </c>
      <c r="AO21" s="269">
        <v>612</v>
      </c>
      <c r="AP21" s="269">
        <v>503</v>
      </c>
      <c r="AQ21" s="269">
        <v>503</v>
      </c>
      <c r="AR21" s="270">
        <v>8</v>
      </c>
      <c r="AS21" s="270">
        <v>14.77</v>
      </c>
      <c r="AT21" s="270">
        <v>0</v>
      </c>
      <c r="AU21" s="270">
        <v>14.77</v>
      </c>
      <c r="AV21" s="271">
        <v>160</v>
      </c>
      <c r="AW21" s="271">
        <v>40</v>
      </c>
      <c r="AX21" s="271">
        <v>742</v>
      </c>
      <c r="AY21" s="271">
        <v>0</v>
      </c>
      <c r="AZ21" s="271">
        <v>742</v>
      </c>
      <c r="BA21" s="271">
        <v>742</v>
      </c>
      <c r="BB21" s="272">
        <v>8</v>
      </c>
      <c r="BC21" s="272">
        <v>9.73</v>
      </c>
      <c r="BD21" s="272">
        <v>3.79</v>
      </c>
      <c r="BE21" s="272">
        <v>9.73</v>
      </c>
      <c r="BF21" s="273">
        <v>160</v>
      </c>
      <c r="BG21" s="273">
        <v>270</v>
      </c>
      <c r="BH21" s="273">
        <v>396</v>
      </c>
      <c r="BI21" s="273"/>
      <c r="BJ21" s="273">
        <v>396</v>
      </c>
      <c r="BK21" s="273">
        <v>350</v>
      </c>
      <c r="BL21" s="880">
        <v>25</v>
      </c>
      <c r="BM21" s="880">
        <v>66.930000000000007</v>
      </c>
      <c r="BN21" s="880">
        <v>15.02</v>
      </c>
      <c r="BO21" s="880">
        <v>66.930000000000007</v>
      </c>
      <c r="BP21" s="881">
        <v>500</v>
      </c>
      <c r="BQ21" s="881">
        <v>576</v>
      </c>
      <c r="BR21" s="881">
        <v>2146</v>
      </c>
      <c r="BS21" s="881">
        <v>0</v>
      </c>
      <c r="BT21" s="881">
        <v>2146</v>
      </c>
      <c r="BU21" s="881">
        <v>0</v>
      </c>
      <c r="BV21" s="276">
        <v>35</v>
      </c>
      <c r="BW21" s="276">
        <v>66.680000000000007</v>
      </c>
      <c r="BX21" s="276">
        <v>6.68</v>
      </c>
      <c r="BY21" s="276">
        <v>66.680000000000007</v>
      </c>
      <c r="BZ21" s="277">
        <v>700</v>
      </c>
      <c r="CA21" s="277">
        <v>169</v>
      </c>
      <c r="CB21" s="277">
        <v>1892</v>
      </c>
      <c r="CC21" s="277">
        <v>0</v>
      </c>
      <c r="CD21" s="277">
        <v>1892</v>
      </c>
      <c r="CE21" s="277">
        <v>1892</v>
      </c>
      <c r="CF21" s="278">
        <v>58</v>
      </c>
      <c r="CG21" s="278">
        <v>74.25</v>
      </c>
      <c r="CH21" s="278">
        <v>15.94</v>
      </c>
      <c r="CI21" s="278">
        <v>74.239999999999995</v>
      </c>
      <c r="CJ21" s="279">
        <v>1160</v>
      </c>
      <c r="CK21" s="279">
        <v>332</v>
      </c>
      <c r="CL21" s="279">
        <v>1280</v>
      </c>
      <c r="CM21" s="279">
        <v>0</v>
      </c>
      <c r="CN21" s="279">
        <v>1280</v>
      </c>
      <c r="CO21" s="279">
        <v>1216</v>
      </c>
      <c r="CP21" s="280">
        <v>43</v>
      </c>
      <c r="CQ21" s="280">
        <v>46.16</v>
      </c>
      <c r="CR21" s="280">
        <v>21.16</v>
      </c>
      <c r="CS21" s="280">
        <v>46.16</v>
      </c>
      <c r="CT21" s="281">
        <v>860</v>
      </c>
      <c r="CU21" s="281">
        <v>529</v>
      </c>
      <c r="CV21" s="281">
        <v>1154</v>
      </c>
      <c r="CW21" s="281">
        <v>0</v>
      </c>
      <c r="CX21" s="281">
        <v>1154</v>
      </c>
      <c r="CY21" s="281">
        <v>1154</v>
      </c>
      <c r="CZ21" s="282">
        <v>53</v>
      </c>
      <c r="DA21" s="282">
        <v>29.24</v>
      </c>
      <c r="DB21" s="282">
        <v>0</v>
      </c>
      <c r="DC21" s="282">
        <v>29.24</v>
      </c>
      <c r="DD21" s="283">
        <v>1060</v>
      </c>
      <c r="DE21" s="283">
        <v>0</v>
      </c>
      <c r="DF21" s="283">
        <v>726</v>
      </c>
      <c r="DG21" s="283">
        <v>0</v>
      </c>
      <c r="DH21" s="283">
        <v>726</v>
      </c>
      <c r="DI21" s="283">
        <v>726</v>
      </c>
      <c r="DJ21" s="276">
        <v>8</v>
      </c>
      <c r="DK21" s="276">
        <v>7.56</v>
      </c>
      <c r="DL21" s="276">
        <v>0.88</v>
      </c>
      <c r="DM21" s="276">
        <v>7.56</v>
      </c>
      <c r="DN21" s="277">
        <v>160</v>
      </c>
      <c r="DO21" s="277">
        <v>57</v>
      </c>
      <c r="DP21" s="277">
        <v>167</v>
      </c>
      <c r="DQ21" s="277">
        <v>0</v>
      </c>
      <c r="DR21" s="277">
        <v>167</v>
      </c>
      <c r="DS21" s="277">
        <v>167</v>
      </c>
      <c r="DT21" s="284">
        <v>58</v>
      </c>
      <c r="DU21" s="284">
        <v>92.22</v>
      </c>
      <c r="DV21" s="284">
        <v>42.8</v>
      </c>
      <c r="DW21" s="284">
        <v>92.22</v>
      </c>
      <c r="DX21" s="285">
        <v>1160</v>
      </c>
      <c r="DY21" s="285">
        <v>912</v>
      </c>
      <c r="DZ21" s="285">
        <v>1943</v>
      </c>
      <c r="EA21" s="285">
        <v>0</v>
      </c>
      <c r="EB21" s="285">
        <v>1943</v>
      </c>
      <c r="EC21" s="285">
        <v>1943</v>
      </c>
      <c r="ED21" s="286">
        <v>20</v>
      </c>
      <c r="EE21" s="286">
        <v>25.97</v>
      </c>
      <c r="EF21" s="286">
        <v>9.32</v>
      </c>
      <c r="EG21" s="286">
        <v>25.96</v>
      </c>
      <c r="EH21" s="287">
        <v>400</v>
      </c>
      <c r="EI21" s="287">
        <v>308</v>
      </c>
      <c r="EJ21" s="287">
        <v>926</v>
      </c>
      <c r="EK21" s="287">
        <v>0</v>
      </c>
      <c r="EL21" s="287">
        <v>926</v>
      </c>
      <c r="EM21" s="287">
        <v>926</v>
      </c>
      <c r="EN21" s="274">
        <v>45</v>
      </c>
      <c r="EO21" s="274">
        <v>62.02</v>
      </c>
      <c r="EP21" s="274">
        <v>21.56</v>
      </c>
      <c r="EQ21" s="274">
        <v>62.02</v>
      </c>
      <c r="ER21" s="275">
        <v>900</v>
      </c>
      <c r="ES21" s="275">
        <v>0</v>
      </c>
      <c r="ET21" s="275">
        <v>835</v>
      </c>
      <c r="EU21" s="275">
        <v>0</v>
      </c>
      <c r="EV21" s="275">
        <v>835</v>
      </c>
      <c r="EW21" s="275">
        <v>835</v>
      </c>
      <c r="EX21" s="286">
        <v>50</v>
      </c>
      <c r="EY21" s="286">
        <v>95.76</v>
      </c>
      <c r="EZ21" s="286">
        <v>51.57</v>
      </c>
      <c r="FA21" s="286">
        <v>95.76</v>
      </c>
      <c r="FB21" s="287">
        <v>1000</v>
      </c>
      <c r="FC21" s="287">
        <v>1083</v>
      </c>
      <c r="FD21" s="287">
        <v>2071</v>
      </c>
      <c r="FE21" s="287">
        <v>0</v>
      </c>
      <c r="FF21" s="287">
        <v>2071</v>
      </c>
      <c r="FG21" s="287">
        <v>2071</v>
      </c>
      <c r="FH21" s="288">
        <v>15</v>
      </c>
      <c r="FI21" s="288">
        <v>16.7</v>
      </c>
      <c r="FJ21" s="288">
        <v>5.53</v>
      </c>
      <c r="FK21" s="288">
        <v>16.7</v>
      </c>
      <c r="FL21" s="289">
        <v>300</v>
      </c>
      <c r="FM21" s="289">
        <v>137</v>
      </c>
      <c r="FN21" s="289">
        <v>403</v>
      </c>
      <c r="FO21" s="289"/>
      <c r="FP21" s="289">
        <v>403</v>
      </c>
      <c r="FQ21" s="289">
        <v>403</v>
      </c>
      <c r="FR21" s="290">
        <v>4</v>
      </c>
      <c r="FS21" s="290">
        <v>1.97</v>
      </c>
      <c r="FT21" s="290">
        <v>0.91</v>
      </c>
      <c r="FU21" s="290">
        <v>1.97</v>
      </c>
      <c r="FV21" s="291">
        <v>80</v>
      </c>
      <c r="FW21" s="291">
        <v>19</v>
      </c>
      <c r="FX21" s="291">
        <v>41</v>
      </c>
      <c r="FY21" s="291"/>
      <c r="FZ21" s="291">
        <v>41</v>
      </c>
      <c r="GA21" s="291">
        <v>41</v>
      </c>
      <c r="GB21" s="292">
        <v>45</v>
      </c>
      <c r="GC21" s="292">
        <v>62.55</v>
      </c>
      <c r="GD21" s="292">
        <v>0</v>
      </c>
      <c r="GE21" s="292">
        <v>62.55</v>
      </c>
      <c r="GF21" s="293">
        <v>900</v>
      </c>
      <c r="GG21" s="293">
        <v>0</v>
      </c>
      <c r="GH21" s="293">
        <v>1061</v>
      </c>
      <c r="GI21" s="293"/>
      <c r="GJ21" s="293">
        <v>1061</v>
      </c>
      <c r="GK21" s="293">
        <v>612</v>
      </c>
      <c r="GL21" s="284">
        <v>24.54</v>
      </c>
      <c r="GM21" s="284">
        <v>34.68</v>
      </c>
      <c r="GN21" s="284">
        <v>7.68</v>
      </c>
      <c r="GO21" s="284">
        <v>34.68</v>
      </c>
      <c r="GP21" s="285">
        <v>491</v>
      </c>
      <c r="GQ21" s="285">
        <v>297</v>
      </c>
      <c r="GR21" s="285">
        <v>997</v>
      </c>
      <c r="GS21" s="285">
        <v>0</v>
      </c>
      <c r="GT21" s="285">
        <v>997</v>
      </c>
      <c r="GU21" s="285">
        <v>650</v>
      </c>
      <c r="GV21" s="294">
        <v>1.5</v>
      </c>
      <c r="GW21" s="294">
        <v>0.92</v>
      </c>
      <c r="GX21" s="294">
        <v>0.15</v>
      </c>
      <c r="GY21" s="294">
        <v>0.91</v>
      </c>
      <c r="GZ21" s="295">
        <v>30</v>
      </c>
      <c r="HA21" s="295">
        <v>0</v>
      </c>
      <c r="HB21" s="295">
        <v>19</v>
      </c>
      <c r="HC21" s="295">
        <v>0</v>
      </c>
      <c r="HD21" s="295">
        <v>19</v>
      </c>
      <c r="HE21" s="295">
        <v>19</v>
      </c>
      <c r="HF21" s="296">
        <v>5.85</v>
      </c>
      <c r="HG21" s="296">
        <v>3.28</v>
      </c>
      <c r="HH21" s="296">
        <v>1.29</v>
      </c>
      <c r="HI21" s="296">
        <v>3.28</v>
      </c>
      <c r="HJ21" s="297">
        <v>117</v>
      </c>
      <c r="HK21" s="297">
        <v>29</v>
      </c>
      <c r="HL21" s="297">
        <v>71</v>
      </c>
      <c r="HM21" s="297"/>
      <c r="HN21" s="297">
        <v>71</v>
      </c>
      <c r="HO21" s="297">
        <v>71</v>
      </c>
      <c r="HP21" s="955">
        <v>15</v>
      </c>
      <c r="HQ21" s="955">
        <v>9.6999999999999993</v>
      </c>
      <c r="HR21" s="955">
        <v>3.56</v>
      </c>
      <c r="HS21" s="955">
        <v>9.6999999999999993</v>
      </c>
      <c r="HT21" s="532">
        <v>300</v>
      </c>
      <c r="HU21" s="532">
        <v>74</v>
      </c>
      <c r="HV21" s="532">
        <v>202</v>
      </c>
      <c r="HW21" s="532">
        <v>0</v>
      </c>
      <c r="HX21" s="532">
        <v>202</v>
      </c>
      <c r="HY21" s="532">
        <v>202</v>
      </c>
      <c r="HZ21" s="286"/>
      <c r="IA21" s="286"/>
      <c r="IB21" s="286"/>
      <c r="IC21" s="286"/>
      <c r="ID21" s="287"/>
      <c r="IE21" s="287"/>
      <c r="IF21" s="287"/>
      <c r="IG21" s="287"/>
      <c r="IH21" s="287"/>
      <c r="II21" s="287"/>
      <c r="IJ21" s="296">
        <v>30</v>
      </c>
      <c r="IK21" s="296">
        <v>28.61</v>
      </c>
      <c r="IL21" s="296">
        <v>0</v>
      </c>
      <c r="IM21" s="296">
        <v>28.61</v>
      </c>
      <c r="IN21" s="297">
        <v>600</v>
      </c>
      <c r="IO21" s="297">
        <v>0</v>
      </c>
      <c r="IP21" s="297">
        <v>932</v>
      </c>
      <c r="IQ21" s="297">
        <v>0</v>
      </c>
      <c r="IR21" s="297">
        <v>921</v>
      </c>
      <c r="IS21" s="297">
        <v>912</v>
      </c>
      <c r="IT21" s="280">
        <v>11</v>
      </c>
      <c r="IU21" s="280">
        <v>5.62</v>
      </c>
      <c r="IV21" s="280">
        <v>0</v>
      </c>
      <c r="IW21" s="280">
        <v>5.62</v>
      </c>
      <c r="IX21" s="281">
        <v>220</v>
      </c>
      <c r="IY21" s="281">
        <v>0</v>
      </c>
      <c r="IZ21" s="281">
        <v>117</v>
      </c>
      <c r="JA21" s="281">
        <v>0</v>
      </c>
      <c r="JB21" s="281">
        <v>117</v>
      </c>
      <c r="JC21" s="281">
        <v>117</v>
      </c>
      <c r="JD21" s="288">
        <v>7</v>
      </c>
      <c r="JE21" s="288">
        <v>6.87</v>
      </c>
      <c r="JF21" s="288">
        <v>4.22</v>
      </c>
      <c r="JG21" s="288">
        <v>6.62</v>
      </c>
      <c r="JH21" s="289">
        <v>140</v>
      </c>
      <c r="JI21" s="289">
        <v>103</v>
      </c>
      <c r="JJ21" s="289">
        <v>138</v>
      </c>
      <c r="JK21" s="289">
        <v>0</v>
      </c>
      <c r="JL21" s="289">
        <v>138</v>
      </c>
      <c r="JM21" s="289">
        <v>138</v>
      </c>
      <c r="JN21" s="362">
        <v>32</v>
      </c>
      <c r="JO21" s="362">
        <v>26.72</v>
      </c>
      <c r="JP21" s="362">
        <v>19.18</v>
      </c>
      <c r="JQ21" s="362">
        <v>26.72</v>
      </c>
      <c r="JR21" s="362">
        <v>640</v>
      </c>
      <c r="JS21" s="362">
        <v>659</v>
      </c>
      <c r="JT21" s="362">
        <v>932</v>
      </c>
      <c r="JU21" s="362">
        <v>0</v>
      </c>
      <c r="JV21" s="362">
        <v>932</v>
      </c>
      <c r="JW21" s="362">
        <v>932</v>
      </c>
      <c r="JX21" s="274">
        <v>6</v>
      </c>
      <c r="JY21" s="274">
        <v>6.64</v>
      </c>
      <c r="JZ21" s="274">
        <v>1.64</v>
      </c>
      <c r="KA21" s="274">
        <v>6.64</v>
      </c>
      <c r="KB21" s="275">
        <v>120</v>
      </c>
      <c r="KC21" s="275">
        <v>41</v>
      </c>
      <c r="KD21" s="275">
        <v>166</v>
      </c>
      <c r="KE21" s="275">
        <v>0</v>
      </c>
      <c r="KF21" s="275">
        <v>166</v>
      </c>
      <c r="KG21" s="275">
        <v>166</v>
      </c>
      <c r="KH21" s="276">
        <v>3</v>
      </c>
      <c r="KI21" s="276">
        <v>22</v>
      </c>
      <c r="KJ21" s="276">
        <v>0</v>
      </c>
      <c r="KK21" s="276">
        <v>21.64</v>
      </c>
      <c r="KL21" s="277">
        <v>60</v>
      </c>
      <c r="KM21" s="277">
        <v>0</v>
      </c>
      <c r="KN21" s="277">
        <v>542</v>
      </c>
      <c r="KO21" s="277">
        <v>0</v>
      </c>
      <c r="KP21" s="277">
        <v>840</v>
      </c>
      <c r="KQ21" s="277">
        <v>840</v>
      </c>
      <c r="KR21" s="298">
        <v>5</v>
      </c>
      <c r="KS21" s="298">
        <v>3.6</v>
      </c>
      <c r="KT21" s="298">
        <v>3.6</v>
      </c>
      <c r="KU21" s="298">
        <v>3.6</v>
      </c>
      <c r="KV21" s="299">
        <v>100</v>
      </c>
      <c r="KW21" s="299">
        <v>75</v>
      </c>
      <c r="KX21" s="299">
        <v>75</v>
      </c>
      <c r="KY21" s="299">
        <v>0</v>
      </c>
      <c r="KZ21" s="299">
        <v>75</v>
      </c>
      <c r="LA21" s="299">
        <v>75</v>
      </c>
      <c r="LB21" s="296">
        <v>0.5</v>
      </c>
      <c r="LC21" s="296">
        <v>1.1000000000000001</v>
      </c>
      <c r="LD21" s="296">
        <v>0</v>
      </c>
      <c r="LE21" s="296">
        <v>1.1000000000000001</v>
      </c>
      <c r="LF21" s="297">
        <v>10</v>
      </c>
      <c r="LG21" s="297">
        <v>0</v>
      </c>
      <c r="LH21" s="297">
        <v>62</v>
      </c>
      <c r="LI21" s="297"/>
      <c r="LJ21" s="297">
        <v>62</v>
      </c>
      <c r="LK21" s="297">
        <v>38</v>
      </c>
      <c r="LL21" s="292">
        <v>5</v>
      </c>
      <c r="LM21" s="292">
        <v>7.29</v>
      </c>
      <c r="LN21" s="292">
        <v>2.35</v>
      </c>
      <c r="LO21" s="292">
        <v>7.28</v>
      </c>
      <c r="LP21" s="293">
        <v>100</v>
      </c>
      <c r="LQ21" s="293">
        <v>49</v>
      </c>
      <c r="LR21" s="293">
        <v>212</v>
      </c>
      <c r="LS21" s="293">
        <v>0</v>
      </c>
      <c r="LT21" s="293">
        <v>212</v>
      </c>
      <c r="LU21" s="293">
        <v>212</v>
      </c>
      <c r="LV21" s="45">
        <f t="shared" si="2"/>
        <v>771.39</v>
      </c>
      <c r="LW21" s="45">
        <f t="shared" si="13"/>
        <v>1095.3399999999999</v>
      </c>
      <c r="LX21" s="45">
        <f t="shared" si="14"/>
        <v>311.12000000000006</v>
      </c>
      <c r="LY21" s="45">
        <f t="shared" si="15"/>
        <v>1094.69</v>
      </c>
      <c r="LZ21" s="234">
        <f t="shared" si="16"/>
        <v>15428</v>
      </c>
      <c r="MA21" s="234">
        <f t="shared" si="17"/>
        <v>7312</v>
      </c>
      <c r="MB21" s="234">
        <f t="shared" si="18"/>
        <v>26462</v>
      </c>
      <c r="MC21" s="234">
        <f t="shared" si="19"/>
        <v>612</v>
      </c>
      <c r="MD21" s="234">
        <f t="shared" si="20"/>
        <v>26749</v>
      </c>
      <c r="ME21" s="234">
        <f t="shared" si="21"/>
        <v>23664</v>
      </c>
      <c r="MF21" s="914">
        <v>0</v>
      </c>
      <c r="MG21" s="914">
        <v>0</v>
      </c>
      <c r="MH21" s="914">
        <v>0</v>
      </c>
      <c r="MI21" s="914">
        <v>0</v>
      </c>
      <c r="MJ21" s="915">
        <v>0</v>
      </c>
      <c r="MK21" s="915">
        <v>0</v>
      </c>
      <c r="ML21" s="915">
        <v>0</v>
      </c>
      <c r="MM21" s="915">
        <v>0</v>
      </c>
      <c r="MN21" s="915">
        <v>0</v>
      </c>
      <c r="MO21" s="915">
        <v>0</v>
      </c>
      <c r="MP21" s="414"/>
      <c r="MQ21" s="414"/>
      <c r="MR21" s="414"/>
      <c r="MS21" s="414"/>
      <c r="MT21" s="415"/>
      <c r="MU21" s="415"/>
      <c r="MV21" s="415"/>
      <c r="MW21" s="415"/>
      <c r="MX21" s="415"/>
      <c r="MY21" s="415"/>
      <c r="MZ21" s="949">
        <f t="shared" si="3"/>
        <v>771.39</v>
      </c>
      <c r="NA21" s="949">
        <f t="shared" si="4"/>
        <v>1095.3399999999999</v>
      </c>
      <c r="NB21" s="949">
        <f t="shared" si="5"/>
        <v>311.12000000000006</v>
      </c>
      <c r="NC21" s="949">
        <f t="shared" si="6"/>
        <v>1094.69</v>
      </c>
      <c r="ND21" s="950">
        <f t="shared" si="7"/>
        <v>15428</v>
      </c>
      <c r="NE21" s="950">
        <f t="shared" si="8"/>
        <v>7312</v>
      </c>
      <c r="NF21" s="950">
        <f t="shared" si="9"/>
        <v>26462</v>
      </c>
      <c r="NG21" s="950">
        <f t="shared" si="10"/>
        <v>612</v>
      </c>
      <c r="NH21" s="950">
        <f t="shared" si="11"/>
        <v>26749</v>
      </c>
      <c r="NI21" s="950">
        <f t="shared" si="12"/>
        <v>23664</v>
      </c>
    </row>
    <row r="22" spans="1:373" ht="39" thickBot="1" x14ac:dyDescent="0.3">
      <c r="A22" s="555">
        <v>14</v>
      </c>
      <c r="B22" s="34" t="s">
        <v>30</v>
      </c>
      <c r="C22" s="34" t="s">
        <v>197</v>
      </c>
      <c r="D22" s="262">
        <v>0</v>
      </c>
      <c r="E22" s="262">
        <v>0</v>
      </c>
      <c r="F22" s="262">
        <v>0</v>
      </c>
      <c r="G22" s="262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4">
        <v>0</v>
      </c>
      <c r="O22" s="264">
        <v>0</v>
      </c>
      <c r="P22" s="264">
        <v>0</v>
      </c>
      <c r="Q22" s="264">
        <v>0</v>
      </c>
      <c r="R22" s="265">
        <v>0</v>
      </c>
      <c r="S22" s="265">
        <v>0</v>
      </c>
      <c r="T22" s="265">
        <v>0</v>
      </c>
      <c r="U22" s="265">
        <v>0</v>
      </c>
      <c r="V22" s="265">
        <v>0</v>
      </c>
      <c r="W22" s="265">
        <v>0</v>
      </c>
      <c r="X22" s="266">
        <v>0</v>
      </c>
      <c r="Y22" s="266">
        <v>0</v>
      </c>
      <c r="Z22" s="266">
        <v>0</v>
      </c>
      <c r="AA22" s="266">
        <v>0</v>
      </c>
      <c r="AB22" s="267">
        <v>0</v>
      </c>
      <c r="AC22" s="267">
        <v>0</v>
      </c>
      <c r="AD22" s="267">
        <v>0</v>
      </c>
      <c r="AE22" s="267">
        <v>0</v>
      </c>
      <c r="AF22" s="267">
        <v>0</v>
      </c>
      <c r="AG22" s="267">
        <v>0</v>
      </c>
      <c r="AH22" s="268">
        <v>0</v>
      </c>
      <c r="AI22" s="268">
        <v>0</v>
      </c>
      <c r="AJ22" s="268">
        <v>0</v>
      </c>
      <c r="AK22" s="268">
        <v>0</v>
      </c>
      <c r="AL22" s="269">
        <v>0</v>
      </c>
      <c r="AM22" s="269">
        <v>0</v>
      </c>
      <c r="AN22" s="269">
        <v>0</v>
      </c>
      <c r="AO22" s="269">
        <v>0</v>
      </c>
      <c r="AP22" s="269">
        <v>0</v>
      </c>
      <c r="AQ22" s="269">
        <v>0</v>
      </c>
      <c r="AR22" s="270">
        <v>0</v>
      </c>
      <c r="AS22" s="270">
        <v>0</v>
      </c>
      <c r="AT22" s="270">
        <v>0</v>
      </c>
      <c r="AU22" s="270">
        <v>0</v>
      </c>
      <c r="AV22" s="271">
        <v>0</v>
      </c>
      <c r="AW22" s="271">
        <v>0</v>
      </c>
      <c r="AX22" s="271">
        <v>0</v>
      </c>
      <c r="AY22" s="271">
        <v>0</v>
      </c>
      <c r="AZ22" s="271">
        <v>0</v>
      </c>
      <c r="BA22" s="271">
        <v>0</v>
      </c>
      <c r="BB22" s="272">
        <v>0</v>
      </c>
      <c r="BC22" s="272">
        <v>0</v>
      </c>
      <c r="BD22" s="272">
        <v>0</v>
      </c>
      <c r="BE22" s="272">
        <v>0</v>
      </c>
      <c r="BF22" s="273">
        <v>0</v>
      </c>
      <c r="BG22" s="273">
        <v>0</v>
      </c>
      <c r="BH22" s="273">
        <v>0</v>
      </c>
      <c r="BI22" s="273">
        <v>0</v>
      </c>
      <c r="BJ22" s="273">
        <v>0</v>
      </c>
      <c r="BK22" s="273">
        <v>0</v>
      </c>
      <c r="BL22" s="880">
        <v>0</v>
      </c>
      <c r="BM22" s="880">
        <v>0</v>
      </c>
      <c r="BN22" s="880">
        <v>0</v>
      </c>
      <c r="BO22" s="880">
        <v>0</v>
      </c>
      <c r="BP22" s="881">
        <v>0</v>
      </c>
      <c r="BQ22" s="881">
        <v>0</v>
      </c>
      <c r="BR22" s="881">
        <v>0</v>
      </c>
      <c r="BS22" s="881">
        <v>0</v>
      </c>
      <c r="BT22" s="881">
        <v>0</v>
      </c>
      <c r="BU22" s="881">
        <v>0</v>
      </c>
      <c r="BV22" s="276">
        <v>0</v>
      </c>
      <c r="BW22" s="276">
        <v>0</v>
      </c>
      <c r="BX22" s="276">
        <v>0</v>
      </c>
      <c r="BY22" s="276">
        <v>0</v>
      </c>
      <c r="BZ22" s="277">
        <v>0</v>
      </c>
      <c r="CA22" s="277">
        <v>0</v>
      </c>
      <c r="CB22" s="277">
        <v>0</v>
      </c>
      <c r="CC22" s="277">
        <v>0</v>
      </c>
      <c r="CD22" s="277">
        <v>0</v>
      </c>
      <c r="CE22" s="277">
        <v>0</v>
      </c>
      <c r="CF22" s="278">
        <v>0</v>
      </c>
      <c r="CG22" s="278"/>
      <c r="CH22" s="278"/>
      <c r="CI22" s="278"/>
      <c r="CJ22" s="279">
        <v>0</v>
      </c>
      <c r="CK22" s="279"/>
      <c r="CL22" s="279">
        <v>0</v>
      </c>
      <c r="CM22" s="279">
        <v>0</v>
      </c>
      <c r="CN22" s="279">
        <v>0</v>
      </c>
      <c r="CO22" s="279">
        <v>0</v>
      </c>
      <c r="CP22" s="280">
        <v>0</v>
      </c>
      <c r="CQ22" s="280">
        <v>0</v>
      </c>
      <c r="CR22" s="280">
        <v>0</v>
      </c>
      <c r="CS22" s="280">
        <v>0</v>
      </c>
      <c r="CT22" s="281">
        <v>0</v>
      </c>
      <c r="CU22" s="281">
        <v>0</v>
      </c>
      <c r="CV22" s="281">
        <v>0</v>
      </c>
      <c r="CW22" s="281">
        <v>0</v>
      </c>
      <c r="CX22" s="281">
        <v>0</v>
      </c>
      <c r="CY22" s="281">
        <v>0</v>
      </c>
      <c r="CZ22" s="282">
        <v>0</v>
      </c>
      <c r="DA22" s="282">
        <v>0</v>
      </c>
      <c r="DB22" s="282">
        <v>0</v>
      </c>
      <c r="DC22" s="282">
        <v>0</v>
      </c>
      <c r="DD22" s="283">
        <v>0</v>
      </c>
      <c r="DE22" s="283">
        <v>0</v>
      </c>
      <c r="DF22" s="283">
        <v>0</v>
      </c>
      <c r="DG22" s="283">
        <v>0</v>
      </c>
      <c r="DH22" s="283">
        <v>0</v>
      </c>
      <c r="DI22" s="283">
        <v>0</v>
      </c>
      <c r="DJ22" s="276">
        <v>0</v>
      </c>
      <c r="DK22" s="276">
        <v>0</v>
      </c>
      <c r="DL22" s="276">
        <v>0</v>
      </c>
      <c r="DM22" s="276">
        <v>0</v>
      </c>
      <c r="DN22" s="277">
        <v>0</v>
      </c>
      <c r="DO22" s="277">
        <v>0</v>
      </c>
      <c r="DP22" s="277">
        <v>0</v>
      </c>
      <c r="DQ22" s="277">
        <v>0</v>
      </c>
      <c r="DR22" s="277">
        <v>0</v>
      </c>
      <c r="DS22" s="277">
        <v>0</v>
      </c>
      <c r="DT22" s="284">
        <v>0</v>
      </c>
      <c r="DU22" s="284">
        <v>0</v>
      </c>
      <c r="DV22" s="284">
        <v>0</v>
      </c>
      <c r="DW22" s="284">
        <v>0</v>
      </c>
      <c r="DX22" s="285">
        <v>0</v>
      </c>
      <c r="DY22" s="285">
        <v>0</v>
      </c>
      <c r="DZ22" s="285">
        <v>0</v>
      </c>
      <c r="EA22" s="285">
        <v>0</v>
      </c>
      <c r="EB22" s="285">
        <v>0</v>
      </c>
      <c r="EC22" s="285">
        <v>0</v>
      </c>
      <c r="ED22" s="286">
        <v>0</v>
      </c>
      <c r="EE22" s="286">
        <v>0</v>
      </c>
      <c r="EF22" s="286">
        <v>0</v>
      </c>
      <c r="EG22" s="286">
        <v>0</v>
      </c>
      <c r="EH22" s="287">
        <v>0</v>
      </c>
      <c r="EI22" s="287">
        <v>0</v>
      </c>
      <c r="EJ22" s="287">
        <v>0</v>
      </c>
      <c r="EK22" s="287">
        <v>0</v>
      </c>
      <c r="EL22" s="287">
        <v>0</v>
      </c>
      <c r="EM22" s="287">
        <v>0</v>
      </c>
      <c r="EN22" s="274">
        <v>0</v>
      </c>
      <c r="EO22" s="274">
        <v>0</v>
      </c>
      <c r="EP22" s="274">
        <v>0</v>
      </c>
      <c r="EQ22" s="274">
        <v>0</v>
      </c>
      <c r="ER22" s="275"/>
      <c r="ES22" s="275"/>
      <c r="ET22" s="275"/>
      <c r="EU22" s="275"/>
      <c r="EV22" s="275"/>
      <c r="EW22" s="275"/>
      <c r="EX22" s="286">
        <v>0</v>
      </c>
      <c r="EY22" s="286">
        <v>0</v>
      </c>
      <c r="EZ22" s="286">
        <v>0</v>
      </c>
      <c r="FA22" s="286">
        <v>0</v>
      </c>
      <c r="FB22" s="287">
        <v>0</v>
      </c>
      <c r="FC22" s="287">
        <v>0</v>
      </c>
      <c r="FD22" s="287">
        <v>0</v>
      </c>
      <c r="FE22" s="287">
        <v>0</v>
      </c>
      <c r="FF22" s="287">
        <v>0</v>
      </c>
      <c r="FG22" s="287">
        <v>0</v>
      </c>
      <c r="FH22" s="288">
        <v>0</v>
      </c>
      <c r="FI22" s="288">
        <v>0</v>
      </c>
      <c r="FJ22" s="288">
        <v>0</v>
      </c>
      <c r="FK22" s="288">
        <v>0</v>
      </c>
      <c r="FL22" s="289">
        <v>0</v>
      </c>
      <c r="FM22" s="289">
        <v>0</v>
      </c>
      <c r="FN22" s="289">
        <v>0</v>
      </c>
      <c r="FO22" s="289"/>
      <c r="FP22" s="289">
        <v>0</v>
      </c>
      <c r="FQ22" s="289">
        <v>0</v>
      </c>
      <c r="FR22" s="290">
        <v>0</v>
      </c>
      <c r="FS22" s="290"/>
      <c r="FT22" s="290"/>
      <c r="FU22" s="290"/>
      <c r="FV22" s="291">
        <v>0</v>
      </c>
      <c r="FW22" s="291"/>
      <c r="FX22" s="291"/>
      <c r="FY22" s="291"/>
      <c r="FZ22" s="291"/>
      <c r="GA22" s="291"/>
      <c r="GB22" s="292"/>
      <c r="GC22" s="292"/>
      <c r="GD22" s="292"/>
      <c r="GE22" s="292"/>
      <c r="GF22" s="293"/>
      <c r="GG22" s="293"/>
      <c r="GH22" s="293"/>
      <c r="GI22" s="293"/>
      <c r="GJ22" s="293"/>
      <c r="GK22" s="293"/>
      <c r="GL22" s="284">
        <v>0</v>
      </c>
      <c r="GM22" s="284">
        <v>0</v>
      </c>
      <c r="GN22" s="284">
        <v>0</v>
      </c>
      <c r="GO22" s="284">
        <v>0</v>
      </c>
      <c r="GP22" s="285">
        <v>0</v>
      </c>
      <c r="GQ22" s="285">
        <v>0</v>
      </c>
      <c r="GR22" s="285">
        <v>0</v>
      </c>
      <c r="GS22" s="285">
        <v>0</v>
      </c>
      <c r="GT22" s="285">
        <v>0</v>
      </c>
      <c r="GU22" s="285">
        <v>0</v>
      </c>
      <c r="GV22" s="294">
        <v>0</v>
      </c>
      <c r="GW22" s="294">
        <v>0</v>
      </c>
      <c r="GX22" s="294">
        <v>0</v>
      </c>
      <c r="GY22" s="294">
        <v>0</v>
      </c>
      <c r="GZ22" s="295">
        <v>0</v>
      </c>
      <c r="HA22" s="295">
        <v>0</v>
      </c>
      <c r="HB22" s="295">
        <v>0</v>
      </c>
      <c r="HC22" s="295">
        <v>0</v>
      </c>
      <c r="HD22" s="295">
        <v>0</v>
      </c>
      <c r="HE22" s="295">
        <v>0</v>
      </c>
      <c r="HF22" s="296">
        <v>0</v>
      </c>
      <c r="HG22" s="296">
        <v>0</v>
      </c>
      <c r="HH22" s="296">
        <v>0</v>
      </c>
      <c r="HI22" s="296">
        <v>0</v>
      </c>
      <c r="HJ22" s="297">
        <v>0</v>
      </c>
      <c r="HK22" s="297">
        <v>0</v>
      </c>
      <c r="HL22" s="297">
        <v>0</v>
      </c>
      <c r="HM22" s="297"/>
      <c r="HN22" s="297"/>
      <c r="HO22" s="297"/>
      <c r="HP22" s="955">
        <v>0</v>
      </c>
      <c r="HQ22" s="955">
        <v>0</v>
      </c>
      <c r="HR22" s="955">
        <v>0</v>
      </c>
      <c r="HS22" s="955">
        <v>0</v>
      </c>
      <c r="HT22" s="532">
        <v>0</v>
      </c>
      <c r="HU22" s="532">
        <v>0</v>
      </c>
      <c r="HV22" s="532">
        <v>0</v>
      </c>
      <c r="HW22" s="532">
        <v>0</v>
      </c>
      <c r="HX22" s="532">
        <v>0</v>
      </c>
      <c r="HY22" s="532">
        <v>0</v>
      </c>
      <c r="HZ22" s="286"/>
      <c r="IA22" s="286"/>
      <c r="IB22" s="286"/>
      <c r="IC22" s="286"/>
      <c r="ID22" s="287"/>
      <c r="IE22" s="287"/>
      <c r="IF22" s="287"/>
      <c r="IG22" s="287"/>
      <c r="IH22" s="287"/>
      <c r="II22" s="287"/>
      <c r="IJ22" s="296">
        <v>0</v>
      </c>
      <c r="IK22" s="296">
        <v>0</v>
      </c>
      <c r="IL22" s="296">
        <v>0</v>
      </c>
      <c r="IM22" s="296">
        <v>0</v>
      </c>
      <c r="IN22" s="297">
        <v>0</v>
      </c>
      <c r="IO22" s="297">
        <v>0</v>
      </c>
      <c r="IP22" s="297">
        <v>0</v>
      </c>
      <c r="IQ22" s="297">
        <v>0</v>
      </c>
      <c r="IR22" s="297">
        <v>0</v>
      </c>
      <c r="IS22" s="297">
        <v>0</v>
      </c>
      <c r="IT22" s="280">
        <v>0</v>
      </c>
      <c r="IU22" s="280">
        <v>0</v>
      </c>
      <c r="IV22" s="280">
        <v>0</v>
      </c>
      <c r="IW22" s="280">
        <v>0</v>
      </c>
      <c r="IX22" s="281">
        <v>0</v>
      </c>
      <c r="IY22" s="281">
        <v>0</v>
      </c>
      <c r="IZ22" s="281">
        <v>0</v>
      </c>
      <c r="JA22" s="281">
        <v>0</v>
      </c>
      <c r="JB22" s="281">
        <v>0</v>
      </c>
      <c r="JC22" s="281">
        <v>0</v>
      </c>
      <c r="JD22" s="288"/>
      <c r="JE22" s="288"/>
      <c r="JF22" s="288"/>
      <c r="JG22" s="288"/>
      <c r="JH22" s="289"/>
      <c r="JI22" s="289"/>
      <c r="JJ22" s="289"/>
      <c r="JK22" s="289"/>
      <c r="JL22" s="289"/>
      <c r="JM22" s="289"/>
      <c r="JN22" s="362">
        <v>0</v>
      </c>
      <c r="JO22" s="362">
        <v>0</v>
      </c>
      <c r="JP22" s="362">
        <v>0</v>
      </c>
      <c r="JQ22" s="362">
        <v>0</v>
      </c>
      <c r="JR22" s="362">
        <v>0</v>
      </c>
      <c r="JS22" s="362">
        <v>0</v>
      </c>
      <c r="JT22" s="362">
        <v>0</v>
      </c>
      <c r="JU22" s="362">
        <v>0</v>
      </c>
      <c r="JV22" s="362">
        <v>0</v>
      </c>
      <c r="JW22" s="362">
        <v>0</v>
      </c>
      <c r="JX22" s="274">
        <v>0</v>
      </c>
      <c r="JY22" s="274">
        <v>0</v>
      </c>
      <c r="JZ22" s="274">
        <v>0</v>
      </c>
      <c r="KA22" s="274">
        <v>0</v>
      </c>
      <c r="KB22" s="275">
        <v>0</v>
      </c>
      <c r="KC22" s="275">
        <v>0</v>
      </c>
      <c r="KD22" s="275">
        <v>0</v>
      </c>
      <c r="KE22" s="275">
        <v>0</v>
      </c>
      <c r="KF22" s="275">
        <v>0</v>
      </c>
      <c r="KG22" s="275">
        <v>0</v>
      </c>
      <c r="KH22" s="276">
        <v>0</v>
      </c>
      <c r="KI22" s="276">
        <v>0</v>
      </c>
      <c r="KJ22" s="276">
        <v>0</v>
      </c>
      <c r="KK22" s="276">
        <v>0</v>
      </c>
      <c r="KL22" s="277">
        <v>0</v>
      </c>
      <c r="KM22" s="277">
        <v>0</v>
      </c>
      <c r="KN22" s="277">
        <v>0</v>
      </c>
      <c r="KO22" s="277">
        <v>0</v>
      </c>
      <c r="KP22" s="277">
        <v>0</v>
      </c>
      <c r="KQ22" s="277">
        <v>0</v>
      </c>
      <c r="KR22" s="298">
        <v>0</v>
      </c>
      <c r="KS22" s="298">
        <v>0</v>
      </c>
      <c r="KT22" s="298">
        <v>0</v>
      </c>
      <c r="KU22" s="298">
        <v>0</v>
      </c>
      <c r="KV22" s="299">
        <v>0</v>
      </c>
      <c r="KW22" s="299">
        <v>0</v>
      </c>
      <c r="KX22" s="299">
        <v>0</v>
      </c>
      <c r="KY22" s="299">
        <v>0</v>
      </c>
      <c r="KZ22" s="299">
        <v>0</v>
      </c>
      <c r="LA22" s="299">
        <v>0</v>
      </c>
      <c r="LB22" s="296"/>
      <c r="LC22" s="296"/>
      <c r="LD22" s="296"/>
      <c r="LE22" s="296"/>
      <c r="LF22" s="297"/>
      <c r="LG22" s="297"/>
      <c r="LH22" s="297"/>
      <c r="LI22" s="297"/>
      <c r="LJ22" s="297"/>
      <c r="LK22" s="297"/>
      <c r="LL22" s="292">
        <v>0</v>
      </c>
      <c r="LM22" s="292">
        <v>0</v>
      </c>
      <c r="LN22" s="292">
        <v>0</v>
      </c>
      <c r="LO22" s="292">
        <v>0</v>
      </c>
      <c r="LP22" s="293">
        <v>0</v>
      </c>
      <c r="LQ22" s="293">
        <v>0</v>
      </c>
      <c r="LR22" s="293">
        <v>0</v>
      </c>
      <c r="LS22" s="293">
        <v>0</v>
      </c>
      <c r="LT22" s="293">
        <v>0</v>
      </c>
      <c r="LU22" s="293">
        <v>0</v>
      </c>
      <c r="LV22" s="45">
        <f t="shared" si="2"/>
        <v>0</v>
      </c>
      <c r="LW22" s="45">
        <f t="shared" si="13"/>
        <v>0</v>
      </c>
      <c r="LX22" s="45">
        <f t="shared" si="14"/>
        <v>0</v>
      </c>
      <c r="LY22" s="45">
        <f t="shared" si="15"/>
        <v>0</v>
      </c>
      <c r="LZ22" s="234">
        <f t="shared" si="16"/>
        <v>0</v>
      </c>
      <c r="MA22" s="234">
        <f t="shared" si="17"/>
        <v>0</v>
      </c>
      <c r="MB22" s="234">
        <f t="shared" si="18"/>
        <v>0</v>
      </c>
      <c r="MC22" s="234">
        <f t="shared" si="19"/>
        <v>0</v>
      </c>
      <c r="MD22" s="234">
        <f t="shared" si="20"/>
        <v>0</v>
      </c>
      <c r="ME22" s="234">
        <f t="shared" si="21"/>
        <v>0</v>
      </c>
      <c r="MF22" s="914">
        <v>0</v>
      </c>
      <c r="MG22" s="914">
        <v>0</v>
      </c>
      <c r="MH22" s="914">
        <v>0</v>
      </c>
      <c r="MI22" s="914">
        <v>0</v>
      </c>
      <c r="MJ22" s="915">
        <v>0</v>
      </c>
      <c r="MK22" s="915">
        <v>0</v>
      </c>
      <c r="ML22" s="915">
        <v>0</v>
      </c>
      <c r="MM22" s="915">
        <v>0</v>
      </c>
      <c r="MN22" s="915">
        <v>0</v>
      </c>
      <c r="MO22" s="915">
        <v>0</v>
      </c>
      <c r="MP22" s="414"/>
      <c r="MQ22" s="414">
        <v>75</v>
      </c>
      <c r="MR22" s="414"/>
      <c r="MS22" s="414">
        <v>75</v>
      </c>
      <c r="MT22" s="415"/>
      <c r="MU22" s="415">
        <v>0</v>
      </c>
      <c r="MV22" s="415">
        <v>3</v>
      </c>
      <c r="MW22" s="415"/>
      <c r="MX22" s="415">
        <v>3</v>
      </c>
      <c r="MY22" s="415">
        <v>3</v>
      </c>
      <c r="MZ22" s="949">
        <f t="shared" si="3"/>
        <v>0</v>
      </c>
      <c r="NA22" s="949">
        <f t="shared" si="4"/>
        <v>75</v>
      </c>
      <c r="NB22" s="949">
        <f t="shared" si="5"/>
        <v>0</v>
      </c>
      <c r="NC22" s="949">
        <f t="shared" si="6"/>
        <v>75</v>
      </c>
      <c r="ND22" s="950">
        <f t="shared" si="7"/>
        <v>0</v>
      </c>
      <c r="NE22" s="950">
        <f t="shared" si="8"/>
        <v>0</v>
      </c>
      <c r="NF22" s="950">
        <f t="shared" si="9"/>
        <v>3</v>
      </c>
      <c r="NG22" s="950">
        <f t="shared" si="10"/>
        <v>0</v>
      </c>
      <c r="NH22" s="950">
        <f t="shared" si="11"/>
        <v>3</v>
      </c>
      <c r="NI22" s="950">
        <f t="shared" si="12"/>
        <v>3</v>
      </c>
    </row>
    <row r="23" spans="1:373" ht="39" thickBot="1" x14ac:dyDescent="0.3">
      <c r="A23" s="555">
        <v>15</v>
      </c>
      <c r="B23" s="34" t="s">
        <v>31</v>
      </c>
      <c r="C23" s="34" t="s">
        <v>198</v>
      </c>
      <c r="D23" s="262">
        <v>0</v>
      </c>
      <c r="E23" s="262">
        <v>0</v>
      </c>
      <c r="F23" s="262">
        <v>0</v>
      </c>
      <c r="G23" s="262">
        <v>0</v>
      </c>
      <c r="H23" s="263">
        <v>0</v>
      </c>
      <c r="I23" s="263">
        <v>0</v>
      </c>
      <c r="J23" s="263">
        <v>0</v>
      </c>
      <c r="K23" s="263">
        <v>0</v>
      </c>
      <c r="L23" s="263">
        <v>0</v>
      </c>
      <c r="M23" s="263">
        <v>0</v>
      </c>
      <c r="N23" s="264">
        <v>0</v>
      </c>
      <c r="O23" s="264">
        <v>0</v>
      </c>
      <c r="P23" s="264">
        <v>0</v>
      </c>
      <c r="Q23" s="264">
        <v>0</v>
      </c>
      <c r="R23" s="265">
        <v>0</v>
      </c>
      <c r="S23" s="265">
        <v>0</v>
      </c>
      <c r="T23" s="265">
        <v>0</v>
      </c>
      <c r="U23" s="265">
        <v>0</v>
      </c>
      <c r="V23" s="265">
        <v>0</v>
      </c>
      <c r="W23" s="265">
        <v>0</v>
      </c>
      <c r="X23" s="266">
        <v>0</v>
      </c>
      <c r="Y23" s="266">
        <v>0</v>
      </c>
      <c r="Z23" s="266">
        <v>0</v>
      </c>
      <c r="AA23" s="266">
        <v>0</v>
      </c>
      <c r="AB23" s="267">
        <v>0</v>
      </c>
      <c r="AC23" s="267">
        <v>0</v>
      </c>
      <c r="AD23" s="267">
        <v>0</v>
      </c>
      <c r="AE23" s="267">
        <v>0</v>
      </c>
      <c r="AF23" s="267">
        <v>0</v>
      </c>
      <c r="AG23" s="267">
        <v>0</v>
      </c>
      <c r="AH23" s="268">
        <v>0</v>
      </c>
      <c r="AI23" s="268">
        <v>0</v>
      </c>
      <c r="AJ23" s="268">
        <v>0</v>
      </c>
      <c r="AK23" s="268">
        <v>0</v>
      </c>
      <c r="AL23" s="269">
        <v>0</v>
      </c>
      <c r="AM23" s="269">
        <v>0</v>
      </c>
      <c r="AN23" s="269">
        <v>0</v>
      </c>
      <c r="AO23" s="269">
        <v>0</v>
      </c>
      <c r="AP23" s="269">
        <v>0</v>
      </c>
      <c r="AQ23" s="269">
        <v>0</v>
      </c>
      <c r="AR23" s="270">
        <v>0</v>
      </c>
      <c r="AS23" s="270">
        <v>0</v>
      </c>
      <c r="AT23" s="270">
        <v>0</v>
      </c>
      <c r="AU23" s="270">
        <v>0</v>
      </c>
      <c r="AV23" s="271">
        <v>0</v>
      </c>
      <c r="AW23" s="271">
        <v>0</v>
      </c>
      <c r="AX23" s="271">
        <v>0</v>
      </c>
      <c r="AY23" s="271">
        <v>0</v>
      </c>
      <c r="AZ23" s="271">
        <v>0</v>
      </c>
      <c r="BA23" s="271">
        <v>0</v>
      </c>
      <c r="BB23" s="272">
        <v>0</v>
      </c>
      <c r="BC23" s="272">
        <v>0</v>
      </c>
      <c r="BD23" s="272">
        <v>0</v>
      </c>
      <c r="BE23" s="272">
        <v>0</v>
      </c>
      <c r="BF23" s="273">
        <v>0</v>
      </c>
      <c r="BG23" s="273">
        <v>0</v>
      </c>
      <c r="BH23" s="273">
        <v>0</v>
      </c>
      <c r="BI23" s="273">
        <v>0</v>
      </c>
      <c r="BJ23" s="273">
        <v>0</v>
      </c>
      <c r="BK23" s="273">
        <v>0</v>
      </c>
      <c r="BL23" s="880">
        <v>0</v>
      </c>
      <c r="BM23" s="880">
        <v>0</v>
      </c>
      <c r="BN23" s="880">
        <v>0</v>
      </c>
      <c r="BO23" s="880">
        <v>0</v>
      </c>
      <c r="BP23" s="881">
        <v>0</v>
      </c>
      <c r="BQ23" s="881">
        <v>0</v>
      </c>
      <c r="BR23" s="881">
        <v>0</v>
      </c>
      <c r="BS23" s="881">
        <v>0</v>
      </c>
      <c r="BT23" s="881">
        <v>0</v>
      </c>
      <c r="BU23" s="881">
        <v>0</v>
      </c>
      <c r="BV23" s="276">
        <v>0</v>
      </c>
      <c r="BW23" s="276">
        <v>0</v>
      </c>
      <c r="BX23" s="276">
        <v>0</v>
      </c>
      <c r="BY23" s="276">
        <v>0</v>
      </c>
      <c r="BZ23" s="277">
        <v>0</v>
      </c>
      <c r="CA23" s="277">
        <v>0</v>
      </c>
      <c r="CB23" s="277">
        <v>0</v>
      </c>
      <c r="CC23" s="277">
        <v>0</v>
      </c>
      <c r="CD23" s="277">
        <v>0</v>
      </c>
      <c r="CE23" s="277">
        <v>0</v>
      </c>
      <c r="CF23" s="278">
        <v>0</v>
      </c>
      <c r="CG23" s="278"/>
      <c r="CH23" s="278"/>
      <c r="CI23" s="278"/>
      <c r="CJ23" s="279">
        <v>0</v>
      </c>
      <c r="CK23" s="279"/>
      <c r="CL23" s="279">
        <v>0</v>
      </c>
      <c r="CM23" s="279">
        <v>0</v>
      </c>
      <c r="CN23" s="279">
        <v>0</v>
      </c>
      <c r="CO23" s="279">
        <v>0</v>
      </c>
      <c r="CP23" s="280">
        <v>0</v>
      </c>
      <c r="CQ23" s="280">
        <v>0</v>
      </c>
      <c r="CR23" s="280">
        <v>0</v>
      </c>
      <c r="CS23" s="280">
        <v>0</v>
      </c>
      <c r="CT23" s="281">
        <v>0</v>
      </c>
      <c r="CU23" s="281">
        <v>0</v>
      </c>
      <c r="CV23" s="281">
        <v>0</v>
      </c>
      <c r="CW23" s="281">
        <v>0</v>
      </c>
      <c r="CX23" s="281">
        <v>0</v>
      </c>
      <c r="CY23" s="281">
        <v>0</v>
      </c>
      <c r="CZ23" s="282">
        <v>0</v>
      </c>
      <c r="DA23" s="282">
        <v>0</v>
      </c>
      <c r="DB23" s="282">
        <v>0</v>
      </c>
      <c r="DC23" s="282">
        <v>0</v>
      </c>
      <c r="DD23" s="283">
        <v>0</v>
      </c>
      <c r="DE23" s="283">
        <v>0</v>
      </c>
      <c r="DF23" s="283">
        <v>0</v>
      </c>
      <c r="DG23" s="283">
        <v>0</v>
      </c>
      <c r="DH23" s="283">
        <v>0</v>
      </c>
      <c r="DI23" s="283">
        <v>0</v>
      </c>
      <c r="DJ23" s="276">
        <v>0</v>
      </c>
      <c r="DK23" s="276">
        <v>0</v>
      </c>
      <c r="DL23" s="276">
        <v>0</v>
      </c>
      <c r="DM23" s="276">
        <v>0</v>
      </c>
      <c r="DN23" s="277">
        <v>0</v>
      </c>
      <c r="DO23" s="277">
        <v>0</v>
      </c>
      <c r="DP23" s="277">
        <v>0</v>
      </c>
      <c r="DQ23" s="277">
        <v>0</v>
      </c>
      <c r="DR23" s="277">
        <v>0</v>
      </c>
      <c r="DS23" s="277">
        <v>0</v>
      </c>
      <c r="DT23" s="284">
        <v>0</v>
      </c>
      <c r="DU23" s="284">
        <v>0</v>
      </c>
      <c r="DV23" s="284">
        <v>0</v>
      </c>
      <c r="DW23" s="284">
        <v>0</v>
      </c>
      <c r="DX23" s="285">
        <v>0</v>
      </c>
      <c r="DY23" s="285">
        <v>0</v>
      </c>
      <c r="DZ23" s="285">
        <v>0</v>
      </c>
      <c r="EA23" s="285">
        <v>0</v>
      </c>
      <c r="EB23" s="285">
        <v>0</v>
      </c>
      <c r="EC23" s="285">
        <v>0</v>
      </c>
      <c r="ED23" s="286">
        <v>0</v>
      </c>
      <c r="EE23" s="286">
        <v>0</v>
      </c>
      <c r="EF23" s="286">
        <v>0</v>
      </c>
      <c r="EG23" s="286">
        <v>0</v>
      </c>
      <c r="EH23" s="287">
        <v>0</v>
      </c>
      <c r="EI23" s="287">
        <v>0</v>
      </c>
      <c r="EJ23" s="287">
        <v>0</v>
      </c>
      <c r="EK23" s="287">
        <v>0</v>
      </c>
      <c r="EL23" s="287">
        <v>0</v>
      </c>
      <c r="EM23" s="287">
        <v>0</v>
      </c>
      <c r="EN23" s="274"/>
      <c r="EO23" s="274"/>
      <c r="EP23" s="274"/>
      <c r="EQ23" s="274"/>
      <c r="ER23" s="275"/>
      <c r="ES23" s="275"/>
      <c r="ET23" s="275"/>
      <c r="EU23" s="275"/>
      <c r="EV23" s="275"/>
      <c r="EW23" s="275"/>
      <c r="EX23" s="286">
        <v>0</v>
      </c>
      <c r="EY23" s="286">
        <v>0</v>
      </c>
      <c r="EZ23" s="286">
        <v>0</v>
      </c>
      <c r="FA23" s="286">
        <v>0</v>
      </c>
      <c r="FB23" s="287">
        <v>0</v>
      </c>
      <c r="FC23" s="287">
        <v>0</v>
      </c>
      <c r="FD23" s="287">
        <v>0</v>
      </c>
      <c r="FE23" s="287">
        <v>0</v>
      </c>
      <c r="FF23" s="287">
        <v>0</v>
      </c>
      <c r="FG23" s="287">
        <v>0</v>
      </c>
      <c r="FH23" s="288">
        <v>0</v>
      </c>
      <c r="FI23" s="288">
        <v>0</v>
      </c>
      <c r="FJ23" s="288">
        <v>0</v>
      </c>
      <c r="FK23" s="288">
        <v>0</v>
      </c>
      <c r="FL23" s="289">
        <v>0</v>
      </c>
      <c r="FM23" s="289">
        <v>0</v>
      </c>
      <c r="FN23" s="289">
        <v>0</v>
      </c>
      <c r="FO23" s="289"/>
      <c r="FP23" s="289">
        <v>0</v>
      </c>
      <c r="FQ23" s="289">
        <v>0</v>
      </c>
      <c r="FR23" s="290">
        <v>0</v>
      </c>
      <c r="FS23" s="290"/>
      <c r="FT23" s="290"/>
      <c r="FU23" s="290"/>
      <c r="FV23" s="291">
        <v>0</v>
      </c>
      <c r="FW23" s="291"/>
      <c r="FX23" s="291"/>
      <c r="FY23" s="291"/>
      <c r="FZ23" s="291"/>
      <c r="GA23" s="291"/>
      <c r="GB23" s="292"/>
      <c r="GC23" s="292"/>
      <c r="GD23" s="292"/>
      <c r="GE23" s="292"/>
      <c r="GF23" s="293"/>
      <c r="GG23" s="293"/>
      <c r="GH23" s="293"/>
      <c r="GI23" s="293"/>
      <c r="GJ23" s="293"/>
      <c r="GK23" s="293"/>
      <c r="GL23" s="284">
        <v>0</v>
      </c>
      <c r="GM23" s="284">
        <v>0</v>
      </c>
      <c r="GN23" s="284">
        <v>0</v>
      </c>
      <c r="GO23" s="284">
        <v>0</v>
      </c>
      <c r="GP23" s="285">
        <v>0</v>
      </c>
      <c r="GQ23" s="285">
        <v>0</v>
      </c>
      <c r="GR23" s="285">
        <v>0</v>
      </c>
      <c r="GS23" s="285">
        <v>0</v>
      </c>
      <c r="GT23" s="285">
        <v>0</v>
      </c>
      <c r="GU23" s="285">
        <v>0</v>
      </c>
      <c r="GV23" s="294">
        <v>0</v>
      </c>
      <c r="GW23" s="294">
        <v>0</v>
      </c>
      <c r="GX23" s="294">
        <v>0</v>
      </c>
      <c r="GY23" s="294">
        <v>0</v>
      </c>
      <c r="GZ23" s="295">
        <v>0</v>
      </c>
      <c r="HA23" s="295">
        <v>0</v>
      </c>
      <c r="HB23" s="295">
        <v>0</v>
      </c>
      <c r="HC23" s="295">
        <v>0</v>
      </c>
      <c r="HD23" s="295">
        <v>0</v>
      </c>
      <c r="HE23" s="295">
        <v>0</v>
      </c>
      <c r="HF23" s="296">
        <v>0</v>
      </c>
      <c r="HG23" s="296">
        <v>0</v>
      </c>
      <c r="HH23" s="296">
        <v>0</v>
      </c>
      <c r="HI23" s="296">
        <v>0</v>
      </c>
      <c r="HJ23" s="297">
        <v>0</v>
      </c>
      <c r="HK23" s="297">
        <v>0</v>
      </c>
      <c r="HL23" s="297">
        <v>0</v>
      </c>
      <c r="HM23" s="297"/>
      <c r="HN23" s="297"/>
      <c r="HO23" s="297"/>
      <c r="HP23" s="955">
        <v>0</v>
      </c>
      <c r="HQ23" s="955">
        <v>0</v>
      </c>
      <c r="HR23" s="955">
        <v>0</v>
      </c>
      <c r="HS23" s="955">
        <v>0</v>
      </c>
      <c r="HT23" s="532">
        <v>0</v>
      </c>
      <c r="HU23" s="532">
        <v>0</v>
      </c>
      <c r="HV23" s="532">
        <v>0</v>
      </c>
      <c r="HW23" s="532">
        <v>0</v>
      </c>
      <c r="HX23" s="532">
        <v>0</v>
      </c>
      <c r="HY23" s="532">
        <v>0</v>
      </c>
      <c r="HZ23" s="286"/>
      <c r="IA23" s="286"/>
      <c r="IB23" s="286"/>
      <c r="IC23" s="286"/>
      <c r="ID23" s="287"/>
      <c r="IE23" s="287"/>
      <c r="IF23" s="287"/>
      <c r="IG23" s="287"/>
      <c r="IH23" s="287"/>
      <c r="II23" s="287"/>
      <c r="IJ23" s="296">
        <v>0</v>
      </c>
      <c r="IK23" s="296">
        <v>0</v>
      </c>
      <c r="IL23" s="296">
        <v>0</v>
      </c>
      <c r="IM23" s="296">
        <v>0</v>
      </c>
      <c r="IN23" s="297">
        <v>0</v>
      </c>
      <c r="IO23" s="297">
        <v>0</v>
      </c>
      <c r="IP23" s="297">
        <v>0</v>
      </c>
      <c r="IQ23" s="297">
        <v>0</v>
      </c>
      <c r="IR23" s="297">
        <v>0</v>
      </c>
      <c r="IS23" s="297">
        <v>0</v>
      </c>
      <c r="IT23" s="280">
        <v>0</v>
      </c>
      <c r="IU23" s="280">
        <v>0</v>
      </c>
      <c r="IV23" s="280">
        <v>0</v>
      </c>
      <c r="IW23" s="280">
        <v>0</v>
      </c>
      <c r="IX23" s="281">
        <v>0</v>
      </c>
      <c r="IY23" s="281">
        <v>0</v>
      </c>
      <c r="IZ23" s="281">
        <v>0</v>
      </c>
      <c r="JA23" s="281">
        <v>0</v>
      </c>
      <c r="JB23" s="281">
        <v>0</v>
      </c>
      <c r="JC23" s="281">
        <v>0</v>
      </c>
      <c r="JD23" s="288"/>
      <c r="JE23" s="288"/>
      <c r="JF23" s="288"/>
      <c r="JG23" s="288"/>
      <c r="JH23" s="289"/>
      <c r="JI23" s="289"/>
      <c r="JJ23" s="289"/>
      <c r="JK23" s="289"/>
      <c r="JL23" s="289"/>
      <c r="JM23" s="289"/>
      <c r="JN23" s="362">
        <v>0</v>
      </c>
      <c r="JO23" s="362">
        <v>0</v>
      </c>
      <c r="JP23" s="362">
        <v>0</v>
      </c>
      <c r="JQ23" s="362">
        <v>0</v>
      </c>
      <c r="JR23" s="362">
        <v>0</v>
      </c>
      <c r="JS23" s="362">
        <v>0</v>
      </c>
      <c r="JT23" s="362">
        <v>0</v>
      </c>
      <c r="JU23" s="362">
        <v>0</v>
      </c>
      <c r="JV23" s="362">
        <v>0</v>
      </c>
      <c r="JW23" s="362">
        <v>0</v>
      </c>
      <c r="JX23" s="274">
        <v>0</v>
      </c>
      <c r="JY23" s="274">
        <v>0</v>
      </c>
      <c r="JZ23" s="274">
        <v>0</v>
      </c>
      <c r="KA23" s="274">
        <v>0</v>
      </c>
      <c r="KB23" s="275">
        <v>0</v>
      </c>
      <c r="KC23" s="275">
        <v>0</v>
      </c>
      <c r="KD23" s="275">
        <v>0</v>
      </c>
      <c r="KE23" s="275">
        <v>0</v>
      </c>
      <c r="KF23" s="275">
        <v>0</v>
      </c>
      <c r="KG23" s="275">
        <v>0</v>
      </c>
      <c r="KH23" s="276">
        <v>0</v>
      </c>
      <c r="KI23" s="276">
        <v>0</v>
      </c>
      <c r="KJ23" s="276">
        <v>0</v>
      </c>
      <c r="KK23" s="276">
        <v>0</v>
      </c>
      <c r="KL23" s="277">
        <v>0</v>
      </c>
      <c r="KM23" s="277">
        <v>0</v>
      </c>
      <c r="KN23" s="277">
        <v>0</v>
      </c>
      <c r="KO23" s="277">
        <v>0</v>
      </c>
      <c r="KP23" s="277">
        <v>0</v>
      </c>
      <c r="KQ23" s="277">
        <v>0</v>
      </c>
      <c r="KR23" s="298">
        <v>0</v>
      </c>
      <c r="KS23" s="298">
        <v>0</v>
      </c>
      <c r="KT23" s="298">
        <v>0</v>
      </c>
      <c r="KU23" s="298">
        <v>0</v>
      </c>
      <c r="KV23" s="299">
        <v>0</v>
      </c>
      <c r="KW23" s="299">
        <v>0</v>
      </c>
      <c r="KX23" s="299">
        <v>0</v>
      </c>
      <c r="KY23" s="299">
        <v>0</v>
      </c>
      <c r="KZ23" s="299">
        <v>0</v>
      </c>
      <c r="LA23" s="299">
        <v>0</v>
      </c>
      <c r="LB23" s="296"/>
      <c r="LC23" s="296"/>
      <c r="LD23" s="296"/>
      <c r="LE23" s="296"/>
      <c r="LF23" s="297"/>
      <c r="LG23" s="297"/>
      <c r="LH23" s="297"/>
      <c r="LI23" s="297"/>
      <c r="LJ23" s="297"/>
      <c r="LK23" s="297"/>
      <c r="LL23" s="292">
        <v>0</v>
      </c>
      <c r="LM23" s="292">
        <v>0</v>
      </c>
      <c r="LN23" s="292">
        <v>0</v>
      </c>
      <c r="LO23" s="292">
        <v>0</v>
      </c>
      <c r="LP23" s="293">
        <v>0</v>
      </c>
      <c r="LQ23" s="293">
        <v>0</v>
      </c>
      <c r="LR23" s="293">
        <v>0</v>
      </c>
      <c r="LS23" s="293">
        <v>0</v>
      </c>
      <c r="LT23" s="293">
        <v>0</v>
      </c>
      <c r="LU23" s="293">
        <v>0</v>
      </c>
      <c r="LV23" s="45">
        <f t="shared" si="2"/>
        <v>0</v>
      </c>
      <c r="LW23" s="45">
        <f t="shared" si="13"/>
        <v>0</v>
      </c>
      <c r="LX23" s="45">
        <f t="shared" si="14"/>
        <v>0</v>
      </c>
      <c r="LY23" s="45">
        <f t="shared" si="15"/>
        <v>0</v>
      </c>
      <c r="LZ23" s="234">
        <f t="shared" si="16"/>
        <v>0</v>
      </c>
      <c r="MA23" s="234">
        <f t="shared" si="17"/>
        <v>0</v>
      </c>
      <c r="MB23" s="234">
        <f t="shared" si="18"/>
        <v>0</v>
      </c>
      <c r="MC23" s="234">
        <f t="shared" si="19"/>
        <v>0</v>
      </c>
      <c r="MD23" s="234">
        <f t="shared" si="20"/>
        <v>0</v>
      </c>
      <c r="ME23" s="234">
        <f t="shared" si="21"/>
        <v>0</v>
      </c>
      <c r="MF23" s="914">
        <v>0</v>
      </c>
      <c r="MG23" s="914">
        <v>0</v>
      </c>
      <c r="MH23" s="914">
        <v>0</v>
      </c>
      <c r="MI23" s="914">
        <v>0</v>
      </c>
      <c r="MJ23" s="915">
        <v>0</v>
      </c>
      <c r="MK23" s="915">
        <v>0</v>
      </c>
      <c r="ML23" s="915">
        <v>0</v>
      </c>
      <c r="MM23" s="915">
        <v>0</v>
      </c>
      <c r="MN23" s="915">
        <v>0</v>
      </c>
      <c r="MO23" s="915">
        <v>0</v>
      </c>
      <c r="MP23" s="414"/>
      <c r="MQ23" s="414">
        <v>2600</v>
      </c>
      <c r="MR23" s="414"/>
      <c r="MS23" s="414">
        <v>2600</v>
      </c>
      <c r="MT23" s="415"/>
      <c r="MU23" s="415">
        <v>0</v>
      </c>
      <c r="MV23" s="415">
        <v>175</v>
      </c>
      <c r="MW23" s="415"/>
      <c r="MX23" s="415">
        <v>175</v>
      </c>
      <c r="MY23" s="415">
        <v>175</v>
      </c>
      <c r="MZ23" s="949">
        <f t="shared" si="3"/>
        <v>0</v>
      </c>
      <c r="NA23" s="949">
        <f t="shared" si="4"/>
        <v>2600</v>
      </c>
      <c r="NB23" s="949">
        <f t="shared" si="5"/>
        <v>0</v>
      </c>
      <c r="NC23" s="949">
        <f t="shared" si="6"/>
        <v>2600</v>
      </c>
      <c r="ND23" s="950">
        <f t="shared" si="7"/>
        <v>0</v>
      </c>
      <c r="NE23" s="950">
        <f t="shared" si="8"/>
        <v>0</v>
      </c>
      <c r="NF23" s="950">
        <f t="shared" si="9"/>
        <v>175</v>
      </c>
      <c r="NG23" s="950">
        <f t="shared" si="10"/>
        <v>0</v>
      </c>
      <c r="NH23" s="950">
        <f t="shared" si="11"/>
        <v>175</v>
      </c>
      <c r="NI23" s="950">
        <f t="shared" si="12"/>
        <v>175</v>
      </c>
    </row>
    <row r="24" spans="1:373" ht="26.25" thickBot="1" x14ac:dyDescent="0.3">
      <c r="A24" s="555">
        <v>16</v>
      </c>
      <c r="B24" s="34" t="s">
        <v>32</v>
      </c>
      <c r="C24" s="34" t="s">
        <v>199</v>
      </c>
      <c r="D24" s="262">
        <v>220</v>
      </c>
      <c r="E24" s="262">
        <v>68.709999999999994</v>
      </c>
      <c r="F24" s="262">
        <v>1.28</v>
      </c>
      <c r="G24" s="262">
        <v>68.709999999999994</v>
      </c>
      <c r="H24" s="263">
        <v>73333</v>
      </c>
      <c r="I24" s="263">
        <v>1267</v>
      </c>
      <c r="J24" s="263">
        <v>23742</v>
      </c>
      <c r="K24" s="263">
        <v>0</v>
      </c>
      <c r="L24" s="263">
        <v>23742</v>
      </c>
      <c r="M24" s="263">
        <v>23742</v>
      </c>
      <c r="N24" s="264">
        <v>5</v>
      </c>
      <c r="O24" s="264">
        <v>5.53</v>
      </c>
      <c r="P24" s="264">
        <v>0</v>
      </c>
      <c r="Q24" s="264">
        <v>5.53</v>
      </c>
      <c r="R24" s="265">
        <v>1667</v>
      </c>
      <c r="S24" s="265">
        <v>0</v>
      </c>
      <c r="T24" s="265">
        <v>1844</v>
      </c>
      <c r="U24" s="265">
        <v>0</v>
      </c>
      <c r="V24" s="265">
        <v>1844</v>
      </c>
      <c r="W24" s="265">
        <v>1844</v>
      </c>
      <c r="X24" s="266">
        <v>5</v>
      </c>
      <c r="Y24" s="266">
        <v>2.2000000000000002</v>
      </c>
      <c r="Z24" s="266">
        <v>0.44</v>
      </c>
      <c r="AA24" s="266">
        <v>2.2000000000000002</v>
      </c>
      <c r="AB24" s="267">
        <v>1667</v>
      </c>
      <c r="AC24" s="267">
        <v>147</v>
      </c>
      <c r="AD24" s="267">
        <v>733</v>
      </c>
      <c r="AE24" s="267">
        <v>0</v>
      </c>
      <c r="AF24" s="267">
        <v>733</v>
      </c>
      <c r="AG24" s="267">
        <v>733</v>
      </c>
      <c r="AH24" s="268">
        <v>7</v>
      </c>
      <c r="AI24" s="268">
        <v>5.47</v>
      </c>
      <c r="AJ24" s="268">
        <v>0.2</v>
      </c>
      <c r="AK24" s="268">
        <v>5.47</v>
      </c>
      <c r="AL24" s="269">
        <v>2333</v>
      </c>
      <c r="AM24" s="269">
        <v>64</v>
      </c>
      <c r="AN24" s="269">
        <v>1824</v>
      </c>
      <c r="AO24" s="269">
        <v>0</v>
      </c>
      <c r="AP24" s="269">
        <v>1824</v>
      </c>
      <c r="AQ24" s="269">
        <v>1824</v>
      </c>
      <c r="AR24" s="270">
        <v>10</v>
      </c>
      <c r="AS24" s="270">
        <v>5.39</v>
      </c>
      <c r="AT24" s="270">
        <v>0</v>
      </c>
      <c r="AU24" s="270">
        <v>5.35</v>
      </c>
      <c r="AV24" s="271">
        <v>3333</v>
      </c>
      <c r="AW24" s="271">
        <v>899</v>
      </c>
      <c r="AX24" s="271">
        <v>1782</v>
      </c>
      <c r="AY24" s="271">
        <v>0</v>
      </c>
      <c r="AZ24" s="271">
        <v>1782</v>
      </c>
      <c r="BA24" s="271">
        <v>1782</v>
      </c>
      <c r="BB24" s="272">
        <v>7</v>
      </c>
      <c r="BC24" s="272">
        <v>3.08</v>
      </c>
      <c r="BD24" s="272">
        <v>0.04</v>
      </c>
      <c r="BE24" s="272">
        <v>3.08</v>
      </c>
      <c r="BF24" s="273">
        <v>2333</v>
      </c>
      <c r="BG24" s="273">
        <v>25</v>
      </c>
      <c r="BH24" s="273">
        <v>1024</v>
      </c>
      <c r="BI24" s="273">
        <v>0</v>
      </c>
      <c r="BJ24" s="273">
        <v>1024</v>
      </c>
      <c r="BK24" s="273">
        <v>1005</v>
      </c>
      <c r="BL24" s="880">
        <v>11</v>
      </c>
      <c r="BM24" s="880">
        <v>5.36</v>
      </c>
      <c r="BN24" s="880">
        <v>0.81</v>
      </c>
      <c r="BO24" s="880">
        <v>5.36</v>
      </c>
      <c r="BP24" s="881">
        <v>3667</v>
      </c>
      <c r="BQ24" s="881">
        <v>270</v>
      </c>
      <c r="BR24" s="881">
        <v>1782</v>
      </c>
      <c r="BS24" s="881">
        <v>0</v>
      </c>
      <c r="BT24" s="881">
        <v>1782</v>
      </c>
      <c r="BU24" s="881">
        <v>1782</v>
      </c>
      <c r="BV24" s="276">
        <v>6</v>
      </c>
      <c r="BW24" s="276">
        <v>7</v>
      </c>
      <c r="BX24" s="276">
        <v>0.18</v>
      </c>
      <c r="BY24" s="276">
        <v>5.58</v>
      </c>
      <c r="BZ24" s="277">
        <v>2000</v>
      </c>
      <c r="CA24" s="277">
        <v>59</v>
      </c>
      <c r="CB24" s="277">
        <v>1859</v>
      </c>
      <c r="CC24" s="277">
        <v>0</v>
      </c>
      <c r="CD24" s="277">
        <v>1859</v>
      </c>
      <c r="CE24" s="277">
        <v>1859</v>
      </c>
      <c r="CF24" s="278">
        <v>28</v>
      </c>
      <c r="CG24" s="278">
        <v>16.57</v>
      </c>
      <c r="CH24" s="278">
        <v>1.39</v>
      </c>
      <c r="CI24" s="278">
        <v>16.57</v>
      </c>
      <c r="CJ24" s="279">
        <v>9333</v>
      </c>
      <c r="CK24" s="279">
        <v>464</v>
      </c>
      <c r="CL24" s="279">
        <v>5525</v>
      </c>
      <c r="CM24" s="279">
        <v>0</v>
      </c>
      <c r="CN24" s="279">
        <v>5525</v>
      </c>
      <c r="CO24" s="279">
        <v>5249</v>
      </c>
      <c r="CP24" s="280">
        <v>8</v>
      </c>
      <c r="CQ24" s="280">
        <v>6.39</v>
      </c>
      <c r="CR24" s="280">
        <v>0.84</v>
      </c>
      <c r="CS24" s="280">
        <v>6.39</v>
      </c>
      <c r="CT24" s="281">
        <v>2667</v>
      </c>
      <c r="CU24" s="281">
        <v>280</v>
      </c>
      <c r="CV24" s="281">
        <v>2130</v>
      </c>
      <c r="CW24" s="281">
        <v>0</v>
      </c>
      <c r="CX24" s="281">
        <v>2130</v>
      </c>
      <c r="CY24" s="281">
        <v>2130</v>
      </c>
      <c r="CZ24" s="282">
        <v>2</v>
      </c>
      <c r="DA24" s="282">
        <v>5</v>
      </c>
      <c r="DB24" s="282">
        <v>0</v>
      </c>
      <c r="DC24" s="282">
        <v>2.12</v>
      </c>
      <c r="DD24" s="283">
        <v>667</v>
      </c>
      <c r="DE24" s="283">
        <v>0</v>
      </c>
      <c r="DF24" s="283">
        <v>706</v>
      </c>
      <c r="DG24" s="283">
        <v>0</v>
      </c>
      <c r="DH24" s="283">
        <v>706</v>
      </c>
      <c r="DI24" s="283">
        <v>706</v>
      </c>
      <c r="DJ24" s="276">
        <v>2.5</v>
      </c>
      <c r="DK24" s="276">
        <v>0.23</v>
      </c>
      <c r="DL24" s="276">
        <v>0</v>
      </c>
      <c r="DM24" s="276">
        <v>0.23</v>
      </c>
      <c r="DN24" s="277">
        <v>833</v>
      </c>
      <c r="DO24" s="277">
        <v>0</v>
      </c>
      <c r="DP24" s="277">
        <v>75</v>
      </c>
      <c r="DQ24" s="277">
        <v>0</v>
      </c>
      <c r="DR24" s="277">
        <v>75</v>
      </c>
      <c r="DS24" s="277">
        <v>75</v>
      </c>
      <c r="DT24" s="284">
        <v>5</v>
      </c>
      <c r="DU24" s="284">
        <v>2.2799999999999998</v>
      </c>
      <c r="DV24" s="284">
        <v>0.34</v>
      </c>
      <c r="DW24" s="284">
        <v>2.27</v>
      </c>
      <c r="DX24" s="285">
        <v>1667</v>
      </c>
      <c r="DY24" s="285">
        <v>110</v>
      </c>
      <c r="DZ24" s="285">
        <v>758</v>
      </c>
      <c r="EA24" s="285">
        <v>0</v>
      </c>
      <c r="EB24" s="285">
        <v>758</v>
      </c>
      <c r="EC24" s="285">
        <v>758</v>
      </c>
      <c r="ED24" s="286">
        <v>13</v>
      </c>
      <c r="EE24" s="286">
        <v>7</v>
      </c>
      <c r="EF24" s="286">
        <v>7.0000000000000007E-2</v>
      </c>
      <c r="EG24" s="286">
        <v>6.99</v>
      </c>
      <c r="EH24" s="287">
        <v>4333</v>
      </c>
      <c r="EI24" s="287">
        <v>24</v>
      </c>
      <c r="EJ24" s="287">
        <v>2331</v>
      </c>
      <c r="EK24" s="287">
        <v>0</v>
      </c>
      <c r="EL24" s="287">
        <v>2331</v>
      </c>
      <c r="EM24" s="287">
        <v>2331</v>
      </c>
      <c r="EN24" s="274">
        <v>4</v>
      </c>
      <c r="EO24" s="274">
        <v>1.32</v>
      </c>
      <c r="EP24" s="274">
        <v>0.16</v>
      </c>
      <c r="EQ24" s="274">
        <v>1.32</v>
      </c>
      <c r="ER24" s="275">
        <v>1333</v>
      </c>
      <c r="ES24" s="275">
        <v>0</v>
      </c>
      <c r="ET24" s="275">
        <v>382</v>
      </c>
      <c r="EU24" s="275">
        <v>0</v>
      </c>
      <c r="EV24" s="275">
        <v>382</v>
      </c>
      <c r="EW24" s="275">
        <v>382</v>
      </c>
      <c r="EX24" s="286">
        <v>15</v>
      </c>
      <c r="EY24" s="286">
        <v>3.48</v>
      </c>
      <c r="EZ24" s="286">
        <v>3.48</v>
      </c>
      <c r="FA24" s="286">
        <v>3.48</v>
      </c>
      <c r="FB24" s="287">
        <v>5000</v>
      </c>
      <c r="FC24" s="287">
        <v>1160</v>
      </c>
      <c r="FD24" s="287">
        <v>1160</v>
      </c>
      <c r="FE24" s="287">
        <v>0</v>
      </c>
      <c r="FF24" s="287">
        <v>1160</v>
      </c>
      <c r="FG24" s="287">
        <v>1160</v>
      </c>
      <c r="FH24" s="288">
        <v>12</v>
      </c>
      <c r="FI24" s="288">
        <v>7.65</v>
      </c>
      <c r="FJ24" s="288">
        <v>1.91</v>
      </c>
      <c r="FK24" s="288">
        <v>7.65</v>
      </c>
      <c r="FL24" s="289">
        <v>4000</v>
      </c>
      <c r="FM24" s="289">
        <v>638</v>
      </c>
      <c r="FN24" s="289">
        <v>2550</v>
      </c>
      <c r="FO24" s="289"/>
      <c r="FP24" s="289">
        <v>2550</v>
      </c>
      <c r="FQ24" s="289">
        <v>2550</v>
      </c>
      <c r="FR24" s="290">
        <v>2</v>
      </c>
      <c r="FS24" s="290">
        <v>0.06</v>
      </c>
      <c r="FT24" s="290">
        <v>0</v>
      </c>
      <c r="FU24" s="290">
        <v>0.06</v>
      </c>
      <c r="FV24" s="291">
        <v>667</v>
      </c>
      <c r="FW24" s="291">
        <v>0</v>
      </c>
      <c r="FX24" s="291">
        <v>20</v>
      </c>
      <c r="FY24" s="291">
        <v>0</v>
      </c>
      <c r="FZ24" s="291">
        <v>20</v>
      </c>
      <c r="GA24" s="291">
        <v>18</v>
      </c>
      <c r="GB24" s="292">
        <v>28</v>
      </c>
      <c r="GC24" s="292">
        <v>8.64</v>
      </c>
      <c r="GD24" s="292">
        <v>0.69</v>
      </c>
      <c r="GE24" s="292">
        <v>8.64</v>
      </c>
      <c r="GF24" s="293">
        <v>9333</v>
      </c>
      <c r="GG24" s="293">
        <v>231</v>
      </c>
      <c r="GH24" s="293">
        <v>2880</v>
      </c>
      <c r="GI24" s="293"/>
      <c r="GJ24" s="293">
        <v>2880</v>
      </c>
      <c r="GK24" s="293">
        <v>2592</v>
      </c>
      <c r="GL24" s="284">
        <v>2.5</v>
      </c>
      <c r="GM24" s="284">
        <v>1.74</v>
      </c>
      <c r="GN24" s="284">
        <v>0</v>
      </c>
      <c r="GO24" s="284">
        <v>1.74</v>
      </c>
      <c r="GP24" s="285">
        <v>833</v>
      </c>
      <c r="GQ24" s="285">
        <v>0</v>
      </c>
      <c r="GR24" s="285">
        <v>557</v>
      </c>
      <c r="GS24" s="285">
        <v>0</v>
      </c>
      <c r="GT24" s="285">
        <v>557</v>
      </c>
      <c r="GU24" s="285">
        <v>476</v>
      </c>
      <c r="GV24" s="294">
        <v>1.5</v>
      </c>
      <c r="GW24" s="294">
        <v>0.04</v>
      </c>
      <c r="GX24" s="294">
        <v>0</v>
      </c>
      <c r="GY24" s="294">
        <v>0.03</v>
      </c>
      <c r="GZ24" s="295">
        <v>333</v>
      </c>
      <c r="HA24" s="295">
        <v>0</v>
      </c>
      <c r="HB24" s="295">
        <v>1</v>
      </c>
      <c r="HC24" s="295">
        <v>0</v>
      </c>
      <c r="HD24" s="295">
        <v>1</v>
      </c>
      <c r="HE24" s="295">
        <v>1</v>
      </c>
      <c r="HF24" s="296">
        <v>2.5</v>
      </c>
      <c r="HG24" s="296">
        <v>1.93</v>
      </c>
      <c r="HH24" s="296">
        <v>0.05</v>
      </c>
      <c r="HI24" s="296">
        <v>1.93</v>
      </c>
      <c r="HJ24" s="297">
        <v>833</v>
      </c>
      <c r="HK24" s="297">
        <v>13</v>
      </c>
      <c r="HL24" s="297">
        <v>642</v>
      </c>
      <c r="HM24" s="297"/>
      <c r="HN24" s="297">
        <v>642</v>
      </c>
      <c r="HO24" s="297">
        <v>642</v>
      </c>
      <c r="HP24" s="955">
        <v>2.5</v>
      </c>
      <c r="HQ24" s="955">
        <v>1.7</v>
      </c>
      <c r="HR24" s="955">
        <v>0</v>
      </c>
      <c r="HS24" s="955">
        <v>1.6900000000000002</v>
      </c>
      <c r="HT24" s="532">
        <v>833</v>
      </c>
      <c r="HU24" s="532">
        <v>0</v>
      </c>
      <c r="HV24" s="532">
        <v>563</v>
      </c>
      <c r="HW24" s="532">
        <v>0</v>
      </c>
      <c r="HX24" s="532">
        <v>563</v>
      </c>
      <c r="HY24" s="532">
        <v>563</v>
      </c>
      <c r="HZ24" s="286"/>
      <c r="IA24" s="286"/>
      <c r="IB24" s="286"/>
      <c r="IC24" s="286"/>
      <c r="ID24" s="287"/>
      <c r="IE24" s="287"/>
      <c r="IF24" s="287"/>
      <c r="IG24" s="287"/>
      <c r="IH24" s="287"/>
      <c r="II24" s="287"/>
      <c r="IJ24" s="296">
        <v>3</v>
      </c>
      <c r="IK24" s="296">
        <v>1.61</v>
      </c>
      <c r="IL24" s="296">
        <v>0</v>
      </c>
      <c r="IM24" s="296">
        <v>1.61</v>
      </c>
      <c r="IN24" s="297">
        <v>1000</v>
      </c>
      <c r="IO24" s="297">
        <v>0</v>
      </c>
      <c r="IP24" s="297">
        <v>538</v>
      </c>
      <c r="IQ24" s="297">
        <v>0</v>
      </c>
      <c r="IR24" s="297">
        <v>530</v>
      </c>
      <c r="IS24" s="297">
        <v>506</v>
      </c>
      <c r="IT24" s="280">
        <v>2.5</v>
      </c>
      <c r="IU24" s="280">
        <v>1.1100000000000001</v>
      </c>
      <c r="IV24" s="280">
        <v>0</v>
      </c>
      <c r="IW24" s="280">
        <v>1.1100000000000001</v>
      </c>
      <c r="IX24" s="281">
        <v>833</v>
      </c>
      <c r="IY24" s="281">
        <v>0</v>
      </c>
      <c r="IZ24" s="281">
        <v>371</v>
      </c>
      <c r="JA24" s="281">
        <v>0</v>
      </c>
      <c r="JB24" s="281">
        <v>371</v>
      </c>
      <c r="JC24" s="281">
        <v>371</v>
      </c>
      <c r="JD24" s="288">
        <v>0</v>
      </c>
      <c r="JE24" s="288">
        <v>0</v>
      </c>
      <c r="JF24" s="288">
        <v>0</v>
      </c>
      <c r="JG24" s="288">
        <v>0</v>
      </c>
      <c r="JH24" s="289">
        <v>0</v>
      </c>
      <c r="JI24" s="289">
        <v>0</v>
      </c>
      <c r="JJ24" s="289">
        <v>0</v>
      </c>
      <c r="JK24" s="289">
        <v>0</v>
      </c>
      <c r="JL24" s="289">
        <v>0</v>
      </c>
      <c r="JM24" s="289">
        <v>0</v>
      </c>
      <c r="JN24" s="362">
        <v>2.5</v>
      </c>
      <c r="JO24" s="362">
        <v>1.85</v>
      </c>
      <c r="JP24" s="362">
        <v>0</v>
      </c>
      <c r="JQ24" s="362">
        <v>1.85</v>
      </c>
      <c r="JR24" s="362">
        <v>833</v>
      </c>
      <c r="JS24" s="362">
        <v>0</v>
      </c>
      <c r="JT24" s="362">
        <v>617</v>
      </c>
      <c r="JU24" s="362">
        <v>0</v>
      </c>
      <c r="JV24" s="362">
        <v>617</v>
      </c>
      <c r="JW24" s="362">
        <v>617</v>
      </c>
      <c r="JX24" s="274">
        <v>3</v>
      </c>
      <c r="JY24" s="274">
        <v>0</v>
      </c>
      <c r="JZ24" s="274">
        <v>0</v>
      </c>
      <c r="KA24" s="274">
        <v>0</v>
      </c>
      <c r="KB24" s="275">
        <v>1000</v>
      </c>
      <c r="KC24" s="275">
        <v>0</v>
      </c>
      <c r="KD24" s="275">
        <v>0</v>
      </c>
      <c r="KE24" s="275">
        <v>0</v>
      </c>
      <c r="KF24" s="275">
        <v>0</v>
      </c>
      <c r="KG24" s="275">
        <v>0</v>
      </c>
      <c r="KH24" s="276">
        <v>2.5</v>
      </c>
      <c r="KI24" s="276">
        <v>3.5</v>
      </c>
      <c r="KJ24" s="276">
        <v>0</v>
      </c>
      <c r="KK24" s="276">
        <v>0</v>
      </c>
      <c r="KL24" s="277">
        <v>833</v>
      </c>
      <c r="KM24" s="277">
        <v>0</v>
      </c>
      <c r="KN24" s="277">
        <v>0</v>
      </c>
      <c r="KO24" s="277">
        <v>0</v>
      </c>
      <c r="KP24" s="277">
        <v>0</v>
      </c>
      <c r="KQ24" s="277">
        <v>0</v>
      </c>
      <c r="KR24" s="298">
        <v>5</v>
      </c>
      <c r="KS24" s="298">
        <v>1.41</v>
      </c>
      <c r="KT24" s="298">
        <v>0</v>
      </c>
      <c r="KU24" s="298">
        <v>1.41</v>
      </c>
      <c r="KV24" s="299">
        <v>1667</v>
      </c>
      <c r="KW24" s="299">
        <v>0</v>
      </c>
      <c r="KX24" s="299">
        <v>471</v>
      </c>
      <c r="KY24" s="299">
        <v>0</v>
      </c>
      <c r="KZ24" s="299">
        <v>471</v>
      </c>
      <c r="LA24" s="299">
        <v>471</v>
      </c>
      <c r="LB24" s="296">
        <v>2</v>
      </c>
      <c r="LC24" s="296">
        <v>0.17</v>
      </c>
      <c r="LD24" s="296">
        <v>0</v>
      </c>
      <c r="LE24" s="296">
        <v>0.17</v>
      </c>
      <c r="LF24" s="297">
        <v>667</v>
      </c>
      <c r="LG24" s="297">
        <v>0</v>
      </c>
      <c r="LH24" s="297">
        <v>58</v>
      </c>
      <c r="LI24" s="297"/>
      <c r="LJ24" s="297">
        <v>58</v>
      </c>
      <c r="LK24" s="297">
        <v>42</v>
      </c>
      <c r="LL24" s="292">
        <v>1.7</v>
      </c>
      <c r="LM24" s="292">
        <v>0.46</v>
      </c>
      <c r="LN24" s="292">
        <v>0</v>
      </c>
      <c r="LO24" s="292">
        <v>0.46</v>
      </c>
      <c r="LP24" s="293">
        <v>0</v>
      </c>
      <c r="LQ24" s="293">
        <v>0</v>
      </c>
      <c r="LR24" s="293">
        <v>152</v>
      </c>
      <c r="LS24" s="293">
        <v>0</v>
      </c>
      <c r="LT24" s="293">
        <v>152</v>
      </c>
      <c r="LU24" s="293">
        <v>152</v>
      </c>
      <c r="LV24" s="45">
        <f t="shared" si="2"/>
        <v>421.7</v>
      </c>
      <c r="LW24" s="45">
        <f t="shared" si="13"/>
        <v>176.87999999999997</v>
      </c>
      <c r="LX24" s="45">
        <f t="shared" si="14"/>
        <v>11.88</v>
      </c>
      <c r="LY24" s="45">
        <f t="shared" si="15"/>
        <v>169.00000000000003</v>
      </c>
      <c r="LZ24" s="234">
        <f t="shared" si="16"/>
        <v>139831</v>
      </c>
      <c r="MA24" s="234">
        <f t="shared" si="17"/>
        <v>5651</v>
      </c>
      <c r="MB24" s="234">
        <f t="shared" si="18"/>
        <v>57077</v>
      </c>
      <c r="MC24" s="234">
        <f t="shared" si="19"/>
        <v>0</v>
      </c>
      <c r="MD24" s="234">
        <f t="shared" si="20"/>
        <v>57069</v>
      </c>
      <c r="ME24" s="234">
        <f t="shared" si="21"/>
        <v>56363</v>
      </c>
      <c r="MF24" s="914">
        <v>1071.3</v>
      </c>
      <c r="MG24" s="914">
        <v>1099.0099999999998</v>
      </c>
      <c r="MH24" s="914">
        <v>82.470999999999989</v>
      </c>
      <c r="MI24" s="914">
        <v>1038.96</v>
      </c>
      <c r="MJ24" s="915">
        <v>357126</v>
      </c>
      <c r="MK24" s="915">
        <v>29971.666666666664</v>
      </c>
      <c r="ML24" s="915">
        <v>344857.33333333337</v>
      </c>
      <c r="MM24" s="915">
        <v>0</v>
      </c>
      <c r="MN24" s="915">
        <v>316831.33333333337</v>
      </c>
      <c r="MO24" s="915">
        <v>302110.33333333337</v>
      </c>
      <c r="MP24" s="414"/>
      <c r="MQ24" s="414"/>
      <c r="MR24" s="414"/>
      <c r="MS24" s="414"/>
      <c r="MT24" s="415"/>
      <c r="MU24" s="415"/>
      <c r="MV24" s="415"/>
      <c r="MW24" s="415"/>
      <c r="MX24" s="415"/>
      <c r="MY24" s="415"/>
      <c r="MZ24" s="949">
        <f t="shared" si="3"/>
        <v>1493</v>
      </c>
      <c r="NA24" s="949">
        <f t="shared" si="4"/>
        <v>1275.8899999999996</v>
      </c>
      <c r="NB24" s="949">
        <f t="shared" si="5"/>
        <v>94.350999999999985</v>
      </c>
      <c r="NC24" s="949">
        <f t="shared" si="6"/>
        <v>1207.96</v>
      </c>
      <c r="ND24" s="950">
        <f t="shared" si="7"/>
        <v>496957</v>
      </c>
      <c r="NE24" s="950">
        <f t="shared" si="8"/>
        <v>35622.666666666664</v>
      </c>
      <c r="NF24" s="950">
        <f t="shared" si="9"/>
        <v>401934.33333333337</v>
      </c>
      <c r="NG24" s="950">
        <f t="shared" si="10"/>
        <v>0</v>
      </c>
      <c r="NH24" s="950">
        <f t="shared" si="11"/>
        <v>373900.33333333337</v>
      </c>
      <c r="NI24" s="950">
        <f t="shared" si="12"/>
        <v>358473.33333333337</v>
      </c>
    </row>
    <row r="25" spans="1:373" ht="115.5" thickBot="1" x14ac:dyDescent="0.3">
      <c r="A25" s="555">
        <v>17</v>
      </c>
      <c r="B25" s="34" t="s">
        <v>33</v>
      </c>
      <c r="C25" s="34" t="s">
        <v>34</v>
      </c>
      <c r="D25" s="262">
        <v>190</v>
      </c>
      <c r="E25" s="262">
        <v>154</v>
      </c>
      <c r="F25" s="262">
        <v>36.61</v>
      </c>
      <c r="G25" s="262">
        <v>154</v>
      </c>
      <c r="H25" s="263">
        <v>25333</v>
      </c>
      <c r="I25" s="263">
        <v>4884</v>
      </c>
      <c r="J25" s="263">
        <v>20536</v>
      </c>
      <c r="K25" s="263">
        <v>0</v>
      </c>
      <c r="L25" s="263">
        <v>20536</v>
      </c>
      <c r="M25" s="263">
        <v>20536</v>
      </c>
      <c r="N25" s="264">
        <v>12</v>
      </c>
      <c r="O25" s="264">
        <v>6.63</v>
      </c>
      <c r="P25" s="264">
        <v>1.63</v>
      </c>
      <c r="Q25" s="264">
        <v>6.63</v>
      </c>
      <c r="R25" s="265">
        <v>1600</v>
      </c>
      <c r="S25" s="265">
        <v>218</v>
      </c>
      <c r="T25" s="265">
        <v>862</v>
      </c>
      <c r="U25" s="265">
        <v>0</v>
      </c>
      <c r="V25" s="265">
        <v>862</v>
      </c>
      <c r="W25" s="265">
        <v>862</v>
      </c>
      <c r="X25" s="266">
        <v>4.5</v>
      </c>
      <c r="Y25" s="266">
        <v>3.45</v>
      </c>
      <c r="Z25" s="266">
        <v>0.45</v>
      </c>
      <c r="AA25" s="266">
        <v>3.45</v>
      </c>
      <c r="AB25" s="267">
        <v>600</v>
      </c>
      <c r="AC25" s="267">
        <v>60</v>
      </c>
      <c r="AD25" s="267">
        <v>460</v>
      </c>
      <c r="AE25" s="267">
        <v>0</v>
      </c>
      <c r="AF25" s="267">
        <v>460</v>
      </c>
      <c r="AG25" s="267">
        <v>460</v>
      </c>
      <c r="AH25" s="268">
        <v>4</v>
      </c>
      <c r="AI25" s="268">
        <v>3.33</v>
      </c>
      <c r="AJ25" s="268">
        <v>0</v>
      </c>
      <c r="AK25" s="268">
        <v>3.33</v>
      </c>
      <c r="AL25" s="269">
        <v>533</v>
      </c>
      <c r="AM25" s="269">
        <v>12</v>
      </c>
      <c r="AN25" s="269">
        <v>445</v>
      </c>
      <c r="AO25" s="269">
        <v>0</v>
      </c>
      <c r="AP25" s="269">
        <v>445</v>
      </c>
      <c r="AQ25" s="269">
        <v>445</v>
      </c>
      <c r="AR25" s="270">
        <v>4.5</v>
      </c>
      <c r="AS25" s="270">
        <v>2</v>
      </c>
      <c r="AT25" s="270">
        <v>0.65</v>
      </c>
      <c r="AU25" s="270">
        <v>2</v>
      </c>
      <c r="AV25" s="271">
        <v>66</v>
      </c>
      <c r="AW25" s="271">
        <v>91</v>
      </c>
      <c r="AX25" s="271">
        <v>268</v>
      </c>
      <c r="AY25" s="271">
        <v>0</v>
      </c>
      <c r="AZ25" s="271">
        <v>268</v>
      </c>
      <c r="BA25" s="271">
        <v>268</v>
      </c>
      <c r="BB25" s="272">
        <v>2</v>
      </c>
      <c r="BC25" s="272">
        <v>1.1399999999999999</v>
      </c>
      <c r="BD25" s="272">
        <v>0.01</v>
      </c>
      <c r="BE25" s="272">
        <v>1.1399999999999999</v>
      </c>
      <c r="BF25" s="273">
        <v>267</v>
      </c>
      <c r="BG25" s="273">
        <v>1</v>
      </c>
      <c r="BH25" s="273">
        <v>151</v>
      </c>
      <c r="BI25" s="273">
        <v>0</v>
      </c>
      <c r="BJ25" s="273">
        <v>151</v>
      </c>
      <c r="BK25" s="273">
        <v>140</v>
      </c>
      <c r="BL25" s="880">
        <v>3.5</v>
      </c>
      <c r="BM25" s="880">
        <v>2.27</v>
      </c>
      <c r="BN25" s="880">
        <v>0.11</v>
      </c>
      <c r="BO25" s="880">
        <v>2.27</v>
      </c>
      <c r="BP25" s="881">
        <v>467</v>
      </c>
      <c r="BQ25" s="881">
        <v>14</v>
      </c>
      <c r="BR25" s="881">
        <v>301</v>
      </c>
      <c r="BS25" s="881">
        <v>0</v>
      </c>
      <c r="BT25" s="881">
        <v>301</v>
      </c>
      <c r="BU25" s="881">
        <v>301</v>
      </c>
      <c r="BV25" s="276">
        <v>3.5</v>
      </c>
      <c r="BW25" s="276">
        <v>4</v>
      </c>
      <c r="BX25" s="276">
        <v>0.19</v>
      </c>
      <c r="BY25" s="276">
        <v>2.95</v>
      </c>
      <c r="BZ25" s="277">
        <v>467</v>
      </c>
      <c r="CA25" s="277">
        <v>25</v>
      </c>
      <c r="CB25" s="277">
        <v>394</v>
      </c>
      <c r="CC25" s="277">
        <v>0</v>
      </c>
      <c r="CD25" s="277">
        <v>394</v>
      </c>
      <c r="CE25" s="277">
        <v>394</v>
      </c>
      <c r="CF25" s="278">
        <v>3.5</v>
      </c>
      <c r="CG25" s="278">
        <v>10</v>
      </c>
      <c r="CH25" s="278">
        <v>0.37</v>
      </c>
      <c r="CI25" s="278">
        <v>4.2300000000000004</v>
      </c>
      <c r="CJ25" s="279">
        <v>467</v>
      </c>
      <c r="CK25" s="279">
        <v>49</v>
      </c>
      <c r="CL25" s="279">
        <v>538</v>
      </c>
      <c r="CM25" s="279">
        <v>0</v>
      </c>
      <c r="CN25" s="279">
        <v>538</v>
      </c>
      <c r="CO25" s="279">
        <v>511</v>
      </c>
      <c r="CP25" s="280">
        <v>2.2000000000000002</v>
      </c>
      <c r="CQ25" s="280">
        <v>2.0099999999999998</v>
      </c>
      <c r="CR25" s="280">
        <v>7.0000000000000007E-2</v>
      </c>
      <c r="CS25" s="280">
        <v>2</v>
      </c>
      <c r="CT25" s="281">
        <v>293</v>
      </c>
      <c r="CU25" s="281">
        <v>9</v>
      </c>
      <c r="CV25" s="281">
        <v>267</v>
      </c>
      <c r="CW25" s="281">
        <v>0</v>
      </c>
      <c r="CX25" s="281">
        <v>267</v>
      </c>
      <c r="CY25" s="281">
        <v>267</v>
      </c>
      <c r="CZ25" s="282">
        <v>3</v>
      </c>
      <c r="DA25" s="282">
        <v>3</v>
      </c>
      <c r="DB25" s="282">
        <v>0.39</v>
      </c>
      <c r="DC25" s="282">
        <v>0.39</v>
      </c>
      <c r="DD25" s="283">
        <v>400</v>
      </c>
      <c r="DE25" s="283">
        <v>11</v>
      </c>
      <c r="DF25" s="283">
        <v>53</v>
      </c>
      <c r="DG25" s="283">
        <v>0</v>
      </c>
      <c r="DH25" s="283">
        <v>53</v>
      </c>
      <c r="DI25" s="283">
        <v>53</v>
      </c>
      <c r="DJ25" s="276">
        <v>1</v>
      </c>
      <c r="DK25" s="276">
        <v>0.16</v>
      </c>
      <c r="DL25" s="276">
        <v>0</v>
      </c>
      <c r="DM25" s="276">
        <v>0.16</v>
      </c>
      <c r="DN25" s="277">
        <v>133</v>
      </c>
      <c r="DO25" s="277">
        <v>0</v>
      </c>
      <c r="DP25" s="277">
        <v>20</v>
      </c>
      <c r="DQ25" s="277">
        <v>0</v>
      </c>
      <c r="DR25" s="277">
        <v>20</v>
      </c>
      <c r="DS25" s="277">
        <v>20</v>
      </c>
      <c r="DT25" s="284">
        <v>1.5</v>
      </c>
      <c r="DU25" s="284">
        <v>1.04</v>
      </c>
      <c r="DV25" s="284">
        <v>0.08</v>
      </c>
      <c r="DW25" s="284">
        <v>1.03</v>
      </c>
      <c r="DX25" s="285">
        <v>200</v>
      </c>
      <c r="DY25" s="285">
        <v>8</v>
      </c>
      <c r="DZ25" s="285">
        <v>136</v>
      </c>
      <c r="EA25" s="285">
        <v>0</v>
      </c>
      <c r="EB25" s="285">
        <v>136</v>
      </c>
      <c r="EC25" s="285">
        <v>136</v>
      </c>
      <c r="ED25" s="286">
        <v>2</v>
      </c>
      <c r="EE25" s="286">
        <v>1.0900000000000001</v>
      </c>
      <c r="EF25" s="286">
        <v>0</v>
      </c>
      <c r="EG25" s="286">
        <v>1.0900000000000001</v>
      </c>
      <c r="EH25" s="287">
        <v>267</v>
      </c>
      <c r="EI25" s="287">
        <v>8</v>
      </c>
      <c r="EJ25" s="287">
        <v>135</v>
      </c>
      <c r="EK25" s="287">
        <v>0</v>
      </c>
      <c r="EL25" s="287">
        <v>135</v>
      </c>
      <c r="EM25" s="287">
        <v>135</v>
      </c>
      <c r="EN25" s="274">
        <v>1</v>
      </c>
      <c r="EO25" s="274">
        <v>0.43</v>
      </c>
      <c r="EP25" s="274">
        <v>0.28999999999999998</v>
      </c>
      <c r="EQ25" s="274">
        <v>0.43</v>
      </c>
      <c r="ER25" s="275">
        <v>133</v>
      </c>
      <c r="ES25" s="275">
        <v>0</v>
      </c>
      <c r="ET25" s="275">
        <v>19</v>
      </c>
      <c r="EU25" s="275">
        <v>0</v>
      </c>
      <c r="EV25" s="275">
        <v>19</v>
      </c>
      <c r="EW25" s="275">
        <v>19</v>
      </c>
      <c r="EX25" s="286">
        <v>8</v>
      </c>
      <c r="EY25" s="286">
        <v>5.4</v>
      </c>
      <c r="EZ25" s="286">
        <v>1.41</v>
      </c>
      <c r="FA25" s="286">
        <v>5.4</v>
      </c>
      <c r="FB25" s="287">
        <v>1067</v>
      </c>
      <c r="FC25" s="287">
        <v>175</v>
      </c>
      <c r="FD25" s="287">
        <v>819</v>
      </c>
      <c r="FE25" s="287">
        <v>0</v>
      </c>
      <c r="FF25" s="287">
        <v>780</v>
      </c>
      <c r="FG25" s="287">
        <v>611</v>
      </c>
      <c r="FH25" s="288">
        <v>22</v>
      </c>
      <c r="FI25" s="288">
        <v>18.02</v>
      </c>
      <c r="FJ25" s="288">
        <v>2.02</v>
      </c>
      <c r="FK25" s="288">
        <v>18.02</v>
      </c>
      <c r="FL25" s="289">
        <v>2936</v>
      </c>
      <c r="FM25" s="289">
        <v>269</v>
      </c>
      <c r="FN25" s="289">
        <v>2402</v>
      </c>
      <c r="FO25" s="289">
        <v>0</v>
      </c>
      <c r="FP25" s="289">
        <v>2402</v>
      </c>
      <c r="FQ25" s="289">
        <v>2402</v>
      </c>
      <c r="FR25" s="290">
        <v>0.25</v>
      </c>
      <c r="FS25" s="290">
        <v>0.13</v>
      </c>
      <c r="FT25" s="290">
        <v>0</v>
      </c>
      <c r="FU25" s="290">
        <v>0.13</v>
      </c>
      <c r="FV25" s="291">
        <v>33</v>
      </c>
      <c r="FW25" s="291">
        <v>0</v>
      </c>
      <c r="FX25" s="291">
        <v>17</v>
      </c>
      <c r="FY25" s="291">
        <v>0</v>
      </c>
      <c r="FZ25" s="291">
        <v>14</v>
      </c>
      <c r="GA25" s="291">
        <v>14</v>
      </c>
      <c r="GB25" s="292">
        <v>27</v>
      </c>
      <c r="GC25" s="292">
        <v>32.96</v>
      </c>
      <c r="GD25" s="292">
        <v>19</v>
      </c>
      <c r="GE25" s="292">
        <v>32.96</v>
      </c>
      <c r="GF25" s="293">
        <v>3600</v>
      </c>
      <c r="GG25" s="293">
        <v>2837</v>
      </c>
      <c r="GH25" s="293">
        <v>4394</v>
      </c>
      <c r="GI25" s="293"/>
      <c r="GJ25" s="293">
        <v>4394</v>
      </c>
      <c r="GK25" s="293">
        <v>3954</v>
      </c>
      <c r="GL25" s="284">
        <v>4</v>
      </c>
      <c r="GM25" s="284">
        <v>2.68</v>
      </c>
      <c r="GN25" s="284">
        <v>0</v>
      </c>
      <c r="GO25" s="284">
        <v>2.68</v>
      </c>
      <c r="GP25" s="285">
        <v>533</v>
      </c>
      <c r="GQ25" s="285">
        <v>1</v>
      </c>
      <c r="GR25" s="285">
        <v>356</v>
      </c>
      <c r="GS25" s="285">
        <v>0</v>
      </c>
      <c r="GT25" s="285">
        <v>356</v>
      </c>
      <c r="GU25" s="285">
        <v>345</v>
      </c>
      <c r="GV25" s="294">
        <v>0.1</v>
      </c>
      <c r="GW25" s="294">
        <v>0.12</v>
      </c>
      <c r="GX25" s="294">
        <v>0</v>
      </c>
      <c r="GY25" s="294">
        <v>0.12</v>
      </c>
      <c r="GZ25" s="295">
        <v>13</v>
      </c>
      <c r="HA25" s="295">
        <v>0</v>
      </c>
      <c r="HB25" s="295">
        <v>19</v>
      </c>
      <c r="HC25" s="295">
        <v>0</v>
      </c>
      <c r="HD25" s="295">
        <v>19</v>
      </c>
      <c r="HE25" s="295">
        <v>19</v>
      </c>
      <c r="HF25" s="296">
        <v>5</v>
      </c>
      <c r="HG25" s="296">
        <v>3.48</v>
      </c>
      <c r="HH25" s="296">
        <v>0</v>
      </c>
      <c r="HI25" s="296">
        <v>3.48</v>
      </c>
      <c r="HJ25" s="297">
        <v>667</v>
      </c>
      <c r="HK25" s="297">
        <v>0</v>
      </c>
      <c r="HL25" s="297">
        <v>463</v>
      </c>
      <c r="HM25" s="297">
        <v>0</v>
      </c>
      <c r="HN25" s="297">
        <v>463</v>
      </c>
      <c r="HO25" s="297">
        <v>463</v>
      </c>
      <c r="HP25" s="955">
        <v>3</v>
      </c>
      <c r="HQ25" s="955">
        <v>2.04</v>
      </c>
      <c r="HR25" s="955">
        <v>0.24</v>
      </c>
      <c r="HS25" s="955">
        <v>2.04</v>
      </c>
      <c r="HT25" s="532">
        <v>400</v>
      </c>
      <c r="HU25" s="532">
        <v>32</v>
      </c>
      <c r="HV25" s="532">
        <v>271</v>
      </c>
      <c r="HW25" s="532">
        <v>0</v>
      </c>
      <c r="HX25" s="532">
        <v>271</v>
      </c>
      <c r="HY25" s="532">
        <v>271</v>
      </c>
      <c r="HZ25" s="286"/>
      <c r="IA25" s="286"/>
      <c r="IB25" s="286"/>
      <c r="IC25" s="286"/>
      <c r="ID25" s="287"/>
      <c r="IE25" s="287"/>
      <c r="IF25" s="287"/>
      <c r="IG25" s="287"/>
      <c r="IH25" s="287"/>
      <c r="II25" s="287"/>
      <c r="IJ25" s="296">
        <v>2</v>
      </c>
      <c r="IK25" s="296">
        <v>1.24</v>
      </c>
      <c r="IL25" s="296">
        <v>0</v>
      </c>
      <c r="IM25" s="296">
        <v>1.24</v>
      </c>
      <c r="IN25" s="297">
        <v>267</v>
      </c>
      <c r="IO25" s="297">
        <v>0</v>
      </c>
      <c r="IP25" s="297">
        <v>165</v>
      </c>
      <c r="IQ25" s="297">
        <v>0</v>
      </c>
      <c r="IR25" s="297">
        <v>158</v>
      </c>
      <c r="IS25" s="297">
        <v>155</v>
      </c>
      <c r="IT25" s="280">
        <v>1.4</v>
      </c>
      <c r="IU25" s="280">
        <v>1.0900000000000001</v>
      </c>
      <c r="IV25" s="280">
        <v>0</v>
      </c>
      <c r="IW25" s="280">
        <v>1.0900000000000001</v>
      </c>
      <c r="IX25" s="281">
        <v>187</v>
      </c>
      <c r="IY25" s="281">
        <v>0</v>
      </c>
      <c r="IZ25" s="281">
        <v>145</v>
      </c>
      <c r="JA25" s="281">
        <v>0</v>
      </c>
      <c r="JB25" s="281">
        <v>145</v>
      </c>
      <c r="JC25" s="281">
        <v>145</v>
      </c>
      <c r="JD25" s="288">
        <v>0.04</v>
      </c>
      <c r="JE25" s="288">
        <v>0.04</v>
      </c>
      <c r="JF25" s="288">
        <v>0</v>
      </c>
      <c r="JG25" s="288">
        <v>0.04</v>
      </c>
      <c r="JH25" s="289">
        <v>1</v>
      </c>
      <c r="JI25" s="289">
        <v>0</v>
      </c>
      <c r="JJ25" s="289">
        <v>4</v>
      </c>
      <c r="JK25" s="289">
        <v>0</v>
      </c>
      <c r="JL25" s="289">
        <v>4</v>
      </c>
      <c r="JM25" s="289">
        <v>4</v>
      </c>
      <c r="JN25" s="362">
        <v>1.9</v>
      </c>
      <c r="JO25" s="362">
        <v>0.89</v>
      </c>
      <c r="JP25" s="362">
        <v>0</v>
      </c>
      <c r="JQ25" s="362">
        <v>0.89</v>
      </c>
      <c r="JR25" s="362">
        <v>253</v>
      </c>
      <c r="JS25" s="362">
        <v>0</v>
      </c>
      <c r="JT25" s="362">
        <v>119</v>
      </c>
      <c r="JU25" s="362">
        <v>0</v>
      </c>
      <c r="JV25" s="362">
        <v>119</v>
      </c>
      <c r="JW25" s="362">
        <v>119</v>
      </c>
      <c r="JX25" s="274">
        <v>2</v>
      </c>
      <c r="JY25" s="274">
        <v>0.83</v>
      </c>
      <c r="JZ25" s="274">
        <v>0</v>
      </c>
      <c r="KA25" s="274">
        <v>0.83</v>
      </c>
      <c r="KB25" s="275">
        <v>267</v>
      </c>
      <c r="KC25" s="275">
        <v>0</v>
      </c>
      <c r="KD25" s="275">
        <v>112</v>
      </c>
      <c r="KE25" s="275">
        <v>0</v>
      </c>
      <c r="KF25" s="275">
        <v>112</v>
      </c>
      <c r="KG25" s="275">
        <v>112</v>
      </c>
      <c r="KH25" s="276">
        <v>3</v>
      </c>
      <c r="KI25" s="276">
        <v>1.5</v>
      </c>
      <c r="KJ25" s="276">
        <v>1.5</v>
      </c>
      <c r="KK25" s="276">
        <v>1.5</v>
      </c>
      <c r="KL25" s="277">
        <v>400</v>
      </c>
      <c r="KM25" s="277">
        <v>200</v>
      </c>
      <c r="KN25" s="277">
        <v>200</v>
      </c>
      <c r="KO25" s="277">
        <v>0</v>
      </c>
      <c r="KP25" s="277">
        <v>200</v>
      </c>
      <c r="KQ25" s="277">
        <v>200</v>
      </c>
      <c r="KR25" s="298">
        <v>1</v>
      </c>
      <c r="KS25" s="298">
        <v>0.35</v>
      </c>
      <c r="KT25" s="298">
        <v>0</v>
      </c>
      <c r="KU25" s="298">
        <v>0.35</v>
      </c>
      <c r="KV25" s="299">
        <v>133</v>
      </c>
      <c r="KW25" s="299">
        <v>0</v>
      </c>
      <c r="KX25" s="299">
        <v>45</v>
      </c>
      <c r="KY25" s="299">
        <v>0</v>
      </c>
      <c r="KZ25" s="299">
        <v>45</v>
      </c>
      <c r="LA25" s="299">
        <v>45</v>
      </c>
      <c r="LB25" s="296">
        <v>14</v>
      </c>
      <c r="LC25" s="296">
        <v>0.04</v>
      </c>
      <c r="LD25" s="296">
        <v>0</v>
      </c>
      <c r="LE25" s="296">
        <v>0.04</v>
      </c>
      <c r="LF25" s="297">
        <v>1867</v>
      </c>
      <c r="LG25" s="297">
        <v>0</v>
      </c>
      <c r="LH25" s="297">
        <v>5</v>
      </c>
      <c r="LI25" s="297">
        <v>0</v>
      </c>
      <c r="LJ25" s="297">
        <v>5</v>
      </c>
      <c r="LK25" s="297">
        <v>5</v>
      </c>
      <c r="LL25" s="292">
        <v>2</v>
      </c>
      <c r="LM25" s="292">
        <v>0.33</v>
      </c>
      <c r="LN25" s="292">
        <v>0</v>
      </c>
      <c r="LO25" s="292">
        <v>0.33</v>
      </c>
      <c r="LP25" s="293">
        <v>267</v>
      </c>
      <c r="LQ25" s="293">
        <v>0</v>
      </c>
      <c r="LR25" s="293">
        <v>44</v>
      </c>
      <c r="LS25" s="293">
        <v>0</v>
      </c>
      <c r="LT25" s="293">
        <v>44</v>
      </c>
      <c r="LU25" s="293">
        <v>44</v>
      </c>
      <c r="LV25" s="45">
        <f t="shared" si="2"/>
        <v>334.89</v>
      </c>
      <c r="LW25" s="45">
        <f t="shared" si="13"/>
        <v>265.69000000000005</v>
      </c>
      <c r="LX25" s="45">
        <f t="shared" si="14"/>
        <v>65.02</v>
      </c>
      <c r="LY25" s="45">
        <f t="shared" si="15"/>
        <v>256.23999999999995</v>
      </c>
      <c r="LZ25" s="234">
        <f t="shared" si="16"/>
        <v>44117</v>
      </c>
      <c r="MA25" s="234">
        <f t="shared" si="17"/>
        <v>8904</v>
      </c>
      <c r="MB25" s="234">
        <f t="shared" si="18"/>
        <v>34165</v>
      </c>
      <c r="MC25" s="234">
        <f t="shared" si="19"/>
        <v>0</v>
      </c>
      <c r="MD25" s="234">
        <f t="shared" si="20"/>
        <v>34116</v>
      </c>
      <c r="ME25" s="234">
        <f t="shared" si="21"/>
        <v>33455</v>
      </c>
      <c r="MF25" s="914">
        <v>373.15000000000003</v>
      </c>
      <c r="MG25" s="914">
        <v>328.7399999999999</v>
      </c>
      <c r="MH25" s="914">
        <v>18.672499999999992</v>
      </c>
      <c r="MI25" s="914">
        <v>297.58249999999998</v>
      </c>
      <c r="MJ25" s="915">
        <v>49792</v>
      </c>
      <c r="MK25" s="915">
        <v>1672.3333333333335</v>
      </c>
      <c r="ML25" s="915">
        <v>38138.333333333328</v>
      </c>
      <c r="MM25" s="915">
        <v>0</v>
      </c>
      <c r="MN25" s="915">
        <v>34770.333333333328</v>
      </c>
      <c r="MO25" s="915">
        <v>31737.333333333332</v>
      </c>
      <c r="MP25" s="414"/>
      <c r="MQ25" s="414"/>
      <c r="MR25" s="414"/>
      <c r="MS25" s="414"/>
      <c r="MT25" s="415"/>
      <c r="MU25" s="415"/>
      <c r="MV25" s="415"/>
      <c r="MW25" s="415"/>
      <c r="MX25" s="415"/>
      <c r="MY25" s="415"/>
      <c r="MZ25" s="949">
        <f t="shared" si="3"/>
        <v>708.04</v>
      </c>
      <c r="NA25" s="949">
        <f t="shared" si="4"/>
        <v>594.42999999999995</v>
      </c>
      <c r="NB25" s="949">
        <f t="shared" si="5"/>
        <v>83.692499999999995</v>
      </c>
      <c r="NC25" s="949">
        <f t="shared" si="6"/>
        <v>553.82249999999999</v>
      </c>
      <c r="ND25" s="950">
        <f t="shared" si="7"/>
        <v>93909</v>
      </c>
      <c r="NE25" s="950">
        <f t="shared" si="8"/>
        <v>10576.333333333334</v>
      </c>
      <c r="NF25" s="950">
        <f t="shared" si="9"/>
        <v>72303.333333333328</v>
      </c>
      <c r="NG25" s="950">
        <f t="shared" si="10"/>
        <v>0</v>
      </c>
      <c r="NH25" s="950">
        <f t="shared" si="11"/>
        <v>68886.333333333328</v>
      </c>
      <c r="NI25" s="950">
        <f t="shared" si="12"/>
        <v>65192.333333333328</v>
      </c>
    </row>
    <row r="26" spans="1:373" ht="115.5" thickBot="1" x14ac:dyDescent="0.3">
      <c r="A26" s="555">
        <v>18</v>
      </c>
      <c r="B26" s="34" t="s">
        <v>35</v>
      </c>
      <c r="C26" s="34" t="s">
        <v>36</v>
      </c>
      <c r="D26" s="262">
        <v>3</v>
      </c>
      <c r="E26" s="262">
        <v>2.59</v>
      </c>
      <c r="F26" s="262">
        <v>0.99</v>
      </c>
      <c r="G26" s="262">
        <v>2.59</v>
      </c>
      <c r="H26" s="263">
        <v>300</v>
      </c>
      <c r="I26" s="263">
        <v>91</v>
      </c>
      <c r="J26" s="263">
        <v>230</v>
      </c>
      <c r="K26" s="263">
        <v>0</v>
      </c>
      <c r="L26" s="263">
        <v>230</v>
      </c>
      <c r="M26" s="263">
        <v>230</v>
      </c>
      <c r="N26" s="264">
        <v>1</v>
      </c>
      <c r="O26" s="264">
        <v>0.55000000000000004</v>
      </c>
      <c r="P26" s="264">
        <v>0.08</v>
      </c>
      <c r="Q26" s="264">
        <v>0.55000000000000004</v>
      </c>
      <c r="R26" s="265">
        <v>100</v>
      </c>
      <c r="S26" s="265">
        <v>8</v>
      </c>
      <c r="T26" s="265">
        <v>49</v>
      </c>
      <c r="U26" s="265">
        <v>0</v>
      </c>
      <c r="V26" s="265">
        <v>49</v>
      </c>
      <c r="W26" s="265">
        <v>49</v>
      </c>
      <c r="X26" s="266">
        <v>0.3</v>
      </c>
      <c r="Y26" s="266">
        <v>0.2</v>
      </c>
      <c r="Z26" s="266">
        <v>0</v>
      </c>
      <c r="AA26" s="266">
        <v>0.2</v>
      </c>
      <c r="AB26" s="267">
        <v>30</v>
      </c>
      <c r="AC26" s="267">
        <v>0</v>
      </c>
      <c r="AD26" s="267">
        <v>18</v>
      </c>
      <c r="AE26" s="267">
        <v>0</v>
      </c>
      <c r="AF26" s="267">
        <v>18</v>
      </c>
      <c r="AG26" s="267">
        <v>18</v>
      </c>
      <c r="AH26" s="268">
        <v>0.1</v>
      </c>
      <c r="AI26" s="268">
        <v>0.25</v>
      </c>
      <c r="AJ26" s="268">
        <v>5</v>
      </c>
      <c r="AK26" s="268">
        <v>0.25</v>
      </c>
      <c r="AL26" s="269">
        <v>10</v>
      </c>
      <c r="AM26" s="269">
        <v>5</v>
      </c>
      <c r="AN26" s="269">
        <v>25</v>
      </c>
      <c r="AO26" s="269">
        <v>0</v>
      </c>
      <c r="AP26" s="269">
        <v>25</v>
      </c>
      <c r="AQ26" s="269">
        <v>25</v>
      </c>
      <c r="AR26" s="270">
        <v>0.2</v>
      </c>
      <c r="AS26" s="270">
        <v>0.2</v>
      </c>
      <c r="AT26" s="270">
        <v>0.11</v>
      </c>
      <c r="AU26" s="270">
        <v>0.14000000000000001</v>
      </c>
      <c r="AV26" s="271">
        <v>20</v>
      </c>
      <c r="AW26" s="271">
        <v>11</v>
      </c>
      <c r="AX26" s="271">
        <v>14</v>
      </c>
      <c r="AY26" s="271">
        <v>0</v>
      </c>
      <c r="AZ26" s="271">
        <v>14</v>
      </c>
      <c r="BA26" s="271">
        <v>14</v>
      </c>
      <c r="BB26" s="272">
        <v>0.1</v>
      </c>
      <c r="BC26" s="272">
        <v>7.0000000000000007E-2</v>
      </c>
      <c r="BD26" s="272">
        <v>0</v>
      </c>
      <c r="BE26" s="272">
        <v>7.0000000000000007E-2</v>
      </c>
      <c r="BF26" s="273">
        <v>10</v>
      </c>
      <c r="BG26" s="273">
        <v>6</v>
      </c>
      <c r="BH26" s="273">
        <v>6</v>
      </c>
      <c r="BI26" s="273">
        <v>0</v>
      </c>
      <c r="BJ26" s="273">
        <v>6</v>
      </c>
      <c r="BK26" s="273">
        <v>6</v>
      </c>
      <c r="BL26" s="880">
        <v>0.01</v>
      </c>
      <c r="BM26" s="880">
        <v>0</v>
      </c>
      <c r="BN26" s="880">
        <v>0</v>
      </c>
      <c r="BO26" s="880">
        <v>0</v>
      </c>
      <c r="BP26" s="881">
        <v>1</v>
      </c>
      <c r="BQ26" s="881">
        <v>0</v>
      </c>
      <c r="BR26" s="881">
        <v>0</v>
      </c>
      <c r="BS26" s="881">
        <v>0</v>
      </c>
      <c r="BT26" s="881">
        <v>0</v>
      </c>
      <c r="BU26" s="881">
        <v>0</v>
      </c>
      <c r="BV26" s="276">
        <v>0.8</v>
      </c>
      <c r="BW26" s="276">
        <v>2</v>
      </c>
      <c r="BX26" s="276">
        <v>7.0000000000000007E-2</v>
      </c>
      <c r="BY26" s="276">
        <v>0.63</v>
      </c>
      <c r="BZ26" s="277">
        <v>80</v>
      </c>
      <c r="CA26" s="277">
        <v>6</v>
      </c>
      <c r="CB26" s="277">
        <v>57</v>
      </c>
      <c r="CC26" s="277">
        <v>0</v>
      </c>
      <c r="CD26" s="277">
        <v>57</v>
      </c>
      <c r="CE26" s="277">
        <v>57</v>
      </c>
      <c r="CF26" s="278">
        <v>0.02</v>
      </c>
      <c r="CG26" s="278"/>
      <c r="CH26" s="278"/>
      <c r="CI26" s="278"/>
      <c r="CJ26" s="279">
        <v>2</v>
      </c>
      <c r="CK26" s="279"/>
      <c r="CL26" s="279">
        <v>0</v>
      </c>
      <c r="CM26" s="279">
        <v>0</v>
      </c>
      <c r="CN26" s="279">
        <v>0</v>
      </c>
      <c r="CO26" s="279">
        <v>0</v>
      </c>
      <c r="CP26" s="280">
        <v>0.03</v>
      </c>
      <c r="CQ26" s="280">
        <v>0</v>
      </c>
      <c r="CR26" s="280">
        <v>0</v>
      </c>
      <c r="CS26" s="280">
        <v>0</v>
      </c>
      <c r="CT26" s="281">
        <v>3</v>
      </c>
      <c r="CU26" s="281">
        <v>0</v>
      </c>
      <c r="CV26" s="281">
        <v>0</v>
      </c>
      <c r="CW26" s="281">
        <v>0</v>
      </c>
      <c r="CX26" s="281">
        <v>0</v>
      </c>
      <c r="CY26" s="281">
        <v>0</v>
      </c>
      <c r="CZ26" s="282">
        <v>0.01</v>
      </c>
      <c r="DA26" s="282">
        <v>0</v>
      </c>
      <c r="DB26" s="282">
        <v>0</v>
      </c>
      <c r="DC26" s="282">
        <v>0</v>
      </c>
      <c r="DD26" s="283">
        <v>1</v>
      </c>
      <c r="DE26" s="283">
        <v>0</v>
      </c>
      <c r="DF26" s="283">
        <v>0</v>
      </c>
      <c r="DG26" s="283">
        <v>0</v>
      </c>
      <c r="DH26" s="283">
        <v>0</v>
      </c>
      <c r="DI26" s="283">
        <v>0</v>
      </c>
      <c r="DJ26" s="276">
        <v>0.1</v>
      </c>
      <c r="DK26" s="276">
        <v>0.04</v>
      </c>
      <c r="DL26" s="276">
        <v>0</v>
      </c>
      <c r="DM26" s="276">
        <v>0.04</v>
      </c>
      <c r="DN26" s="277">
        <v>10</v>
      </c>
      <c r="DO26" s="277">
        <v>0</v>
      </c>
      <c r="DP26" s="277">
        <v>4</v>
      </c>
      <c r="DQ26" s="277">
        <v>0</v>
      </c>
      <c r="DR26" s="277">
        <v>4</v>
      </c>
      <c r="DS26" s="277">
        <v>4</v>
      </c>
      <c r="DT26" s="284">
        <v>0.02</v>
      </c>
      <c r="DU26" s="284">
        <v>0</v>
      </c>
      <c r="DV26" s="284">
        <v>0</v>
      </c>
      <c r="DW26" s="284">
        <v>0</v>
      </c>
      <c r="DX26" s="285">
        <v>2</v>
      </c>
      <c r="DY26" s="285">
        <v>0</v>
      </c>
      <c r="DZ26" s="285">
        <v>0</v>
      </c>
      <c r="EA26" s="285">
        <v>0</v>
      </c>
      <c r="EB26" s="285">
        <v>0</v>
      </c>
      <c r="EC26" s="285">
        <v>0</v>
      </c>
      <c r="ED26" s="286">
        <v>0.15</v>
      </c>
      <c r="EE26" s="286">
        <v>0.3</v>
      </c>
      <c r="EF26" s="286">
        <v>0</v>
      </c>
      <c r="EG26" s="286">
        <v>0.3</v>
      </c>
      <c r="EH26" s="287">
        <v>15</v>
      </c>
      <c r="EI26" s="287">
        <v>0</v>
      </c>
      <c r="EJ26" s="287">
        <v>30</v>
      </c>
      <c r="EK26" s="287">
        <v>0</v>
      </c>
      <c r="EL26" s="287">
        <v>30</v>
      </c>
      <c r="EM26" s="287">
        <v>30</v>
      </c>
      <c r="EN26" s="274">
        <v>0.06</v>
      </c>
      <c r="EO26" s="274"/>
      <c r="EP26" s="274"/>
      <c r="EQ26" s="274"/>
      <c r="ER26" s="275">
        <v>6</v>
      </c>
      <c r="ES26" s="275"/>
      <c r="ET26" s="275"/>
      <c r="EU26" s="275"/>
      <c r="EV26" s="275"/>
      <c r="EW26" s="275"/>
      <c r="EX26" s="286">
        <v>0.25</v>
      </c>
      <c r="EY26" s="286">
        <v>0.3</v>
      </c>
      <c r="EZ26" s="286">
        <v>0.16</v>
      </c>
      <c r="FA26" s="286">
        <v>0.3</v>
      </c>
      <c r="FB26" s="287">
        <v>10</v>
      </c>
      <c r="FC26" s="287">
        <v>16</v>
      </c>
      <c r="FD26" s="287">
        <v>22</v>
      </c>
      <c r="FE26" s="287">
        <v>3</v>
      </c>
      <c r="FF26" s="287">
        <v>22</v>
      </c>
      <c r="FG26" s="287">
        <v>22</v>
      </c>
      <c r="FH26" s="288">
        <v>0.5</v>
      </c>
      <c r="FI26" s="288">
        <v>0.1</v>
      </c>
      <c r="FJ26" s="288">
        <v>0</v>
      </c>
      <c r="FK26" s="288">
        <v>0.1</v>
      </c>
      <c r="FL26" s="289">
        <v>50</v>
      </c>
      <c r="FM26" s="289">
        <v>0</v>
      </c>
      <c r="FN26" s="289">
        <v>10</v>
      </c>
      <c r="FO26" s="289">
        <v>0</v>
      </c>
      <c r="FP26" s="289">
        <v>10</v>
      </c>
      <c r="FQ26" s="289">
        <v>10</v>
      </c>
      <c r="FR26" s="290">
        <v>0.02</v>
      </c>
      <c r="FS26" s="290">
        <v>0</v>
      </c>
      <c r="FT26" s="290">
        <v>0</v>
      </c>
      <c r="FU26" s="290">
        <v>0</v>
      </c>
      <c r="FV26" s="291">
        <v>2</v>
      </c>
      <c r="FW26" s="291">
        <v>0</v>
      </c>
      <c r="FX26" s="291">
        <v>0</v>
      </c>
      <c r="FY26" s="291">
        <v>0</v>
      </c>
      <c r="FZ26" s="291">
        <v>0</v>
      </c>
      <c r="GA26" s="291">
        <v>0</v>
      </c>
      <c r="GB26" s="292">
        <v>0.9</v>
      </c>
      <c r="GC26" s="292">
        <v>1.07</v>
      </c>
      <c r="GD26" s="292">
        <v>0.57999999999999996</v>
      </c>
      <c r="GE26" s="292">
        <v>1.07</v>
      </c>
      <c r="GF26" s="293">
        <v>90</v>
      </c>
      <c r="GG26" s="293">
        <v>51</v>
      </c>
      <c r="GH26" s="293">
        <v>101</v>
      </c>
      <c r="GI26" s="293"/>
      <c r="GJ26" s="293">
        <v>101</v>
      </c>
      <c r="GK26" s="293">
        <v>101</v>
      </c>
      <c r="GL26" s="284">
        <v>0</v>
      </c>
      <c r="GM26" s="284">
        <v>0</v>
      </c>
      <c r="GN26" s="284">
        <v>0</v>
      </c>
      <c r="GO26" s="284">
        <v>0</v>
      </c>
      <c r="GP26" s="285">
        <v>0</v>
      </c>
      <c r="GQ26" s="285">
        <v>0</v>
      </c>
      <c r="GR26" s="285">
        <v>0</v>
      </c>
      <c r="GS26" s="285">
        <v>0</v>
      </c>
      <c r="GT26" s="285">
        <v>0</v>
      </c>
      <c r="GU26" s="285">
        <v>0</v>
      </c>
      <c r="GV26" s="294">
        <v>0</v>
      </c>
      <c r="GW26" s="294">
        <v>0</v>
      </c>
      <c r="GX26" s="294">
        <v>0</v>
      </c>
      <c r="GY26" s="294">
        <v>0</v>
      </c>
      <c r="GZ26" s="295">
        <v>0</v>
      </c>
      <c r="HA26" s="295">
        <v>0</v>
      </c>
      <c r="HB26" s="295">
        <v>0</v>
      </c>
      <c r="HC26" s="295">
        <v>0</v>
      </c>
      <c r="HD26" s="295">
        <v>0</v>
      </c>
      <c r="HE26" s="295">
        <v>0</v>
      </c>
      <c r="HF26" s="296">
        <v>0</v>
      </c>
      <c r="HG26" s="296">
        <v>0</v>
      </c>
      <c r="HH26" s="296">
        <v>0</v>
      </c>
      <c r="HI26" s="296">
        <v>0</v>
      </c>
      <c r="HJ26" s="297">
        <v>0</v>
      </c>
      <c r="HK26" s="297">
        <v>0</v>
      </c>
      <c r="HL26" s="297">
        <v>0</v>
      </c>
      <c r="HM26" s="297"/>
      <c r="HN26" s="297"/>
      <c r="HO26" s="297"/>
      <c r="HP26" s="955">
        <v>0.05</v>
      </c>
      <c r="HQ26" s="955">
        <v>0</v>
      </c>
      <c r="HR26" s="955">
        <v>0</v>
      </c>
      <c r="HS26" s="955">
        <v>0</v>
      </c>
      <c r="HT26" s="532">
        <v>5</v>
      </c>
      <c r="HU26" s="532">
        <v>0</v>
      </c>
      <c r="HV26" s="532">
        <v>0</v>
      </c>
      <c r="HW26" s="532">
        <v>0</v>
      </c>
      <c r="HX26" s="532">
        <v>0</v>
      </c>
      <c r="HY26" s="532">
        <v>0</v>
      </c>
      <c r="HZ26" s="286"/>
      <c r="IA26" s="286"/>
      <c r="IB26" s="286"/>
      <c r="IC26" s="286"/>
      <c r="ID26" s="287"/>
      <c r="IE26" s="287"/>
      <c r="IF26" s="287"/>
      <c r="IG26" s="287"/>
      <c r="IH26" s="287"/>
      <c r="II26" s="287"/>
      <c r="IJ26" s="296">
        <v>0.4</v>
      </c>
      <c r="IK26" s="296">
        <v>0.22</v>
      </c>
      <c r="IL26" s="296">
        <v>0</v>
      </c>
      <c r="IM26" s="296">
        <v>0.22</v>
      </c>
      <c r="IN26" s="297">
        <v>40</v>
      </c>
      <c r="IO26" s="297">
        <v>0</v>
      </c>
      <c r="IP26" s="297">
        <v>22</v>
      </c>
      <c r="IQ26" s="297">
        <v>0</v>
      </c>
      <c r="IR26" s="297">
        <v>20</v>
      </c>
      <c r="IS26" s="297">
        <v>19</v>
      </c>
      <c r="IT26" s="280">
        <v>0.4</v>
      </c>
      <c r="IU26" s="280">
        <v>0.06</v>
      </c>
      <c r="IV26" s="280">
        <v>0</v>
      </c>
      <c r="IW26" s="280">
        <v>0.06</v>
      </c>
      <c r="IX26" s="281">
        <v>40</v>
      </c>
      <c r="IY26" s="281">
        <v>0</v>
      </c>
      <c r="IZ26" s="281">
        <v>6</v>
      </c>
      <c r="JA26" s="281">
        <v>0</v>
      </c>
      <c r="JB26" s="281">
        <v>6</v>
      </c>
      <c r="JC26" s="281">
        <v>6</v>
      </c>
      <c r="JD26" s="288">
        <v>0</v>
      </c>
      <c r="JE26" s="288">
        <v>0</v>
      </c>
      <c r="JF26" s="288">
        <v>0</v>
      </c>
      <c r="JG26" s="288">
        <v>0</v>
      </c>
      <c r="JH26" s="289">
        <v>0</v>
      </c>
      <c r="JI26" s="289">
        <v>0</v>
      </c>
      <c r="JJ26" s="289">
        <v>0</v>
      </c>
      <c r="JK26" s="289">
        <v>0</v>
      </c>
      <c r="JL26" s="289">
        <v>0</v>
      </c>
      <c r="JM26" s="289">
        <v>0</v>
      </c>
      <c r="JN26" s="362">
        <v>0.01</v>
      </c>
      <c r="JO26" s="362">
        <v>0</v>
      </c>
      <c r="JP26" s="362">
        <v>0</v>
      </c>
      <c r="JQ26" s="362">
        <v>0</v>
      </c>
      <c r="JR26" s="362">
        <v>1</v>
      </c>
      <c r="JS26" s="362">
        <v>0</v>
      </c>
      <c r="JT26" s="362">
        <v>0</v>
      </c>
      <c r="JU26" s="362">
        <v>0</v>
      </c>
      <c r="JV26" s="362">
        <v>0</v>
      </c>
      <c r="JW26" s="362">
        <v>0</v>
      </c>
      <c r="JX26" s="274">
        <v>0.06</v>
      </c>
      <c r="JY26" s="274">
        <v>0</v>
      </c>
      <c r="JZ26" s="274">
        <v>0</v>
      </c>
      <c r="KA26" s="274">
        <v>0</v>
      </c>
      <c r="KB26" s="275">
        <v>6</v>
      </c>
      <c r="KC26" s="275">
        <v>0</v>
      </c>
      <c r="KD26" s="275">
        <v>0</v>
      </c>
      <c r="KE26" s="275">
        <v>0</v>
      </c>
      <c r="KF26" s="275">
        <v>0</v>
      </c>
      <c r="KG26" s="275">
        <v>0</v>
      </c>
      <c r="KH26" s="276">
        <v>0.01</v>
      </c>
      <c r="KI26" s="276">
        <v>0</v>
      </c>
      <c r="KJ26" s="276">
        <v>0</v>
      </c>
      <c r="KK26" s="276">
        <v>0</v>
      </c>
      <c r="KL26" s="277">
        <v>1</v>
      </c>
      <c r="KM26" s="277">
        <v>0</v>
      </c>
      <c r="KN26" s="277">
        <v>0</v>
      </c>
      <c r="KO26" s="277">
        <v>0</v>
      </c>
      <c r="KP26" s="277">
        <v>25</v>
      </c>
      <c r="KQ26" s="277">
        <v>25</v>
      </c>
      <c r="KR26" s="298">
        <v>0.01</v>
      </c>
      <c r="KS26" s="298">
        <v>0</v>
      </c>
      <c r="KT26" s="298">
        <v>0</v>
      </c>
      <c r="KU26" s="298">
        <v>0</v>
      </c>
      <c r="KV26" s="299">
        <v>1</v>
      </c>
      <c r="KW26" s="299">
        <v>0</v>
      </c>
      <c r="KX26" s="299">
        <v>0</v>
      </c>
      <c r="KY26" s="299">
        <v>0</v>
      </c>
      <c r="KZ26" s="299">
        <v>0</v>
      </c>
      <c r="LA26" s="299">
        <v>0</v>
      </c>
      <c r="LB26" s="296">
        <v>0.01</v>
      </c>
      <c r="LC26" s="296"/>
      <c r="LD26" s="296"/>
      <c r="LE26" s="296"/>
      <c r="LF26" s="297">
        <v>1</v>
      </c>
      <c r="LG26" s="297"/>
      <c r="LH26" s="297"/>
      <c r="LI26" s="297"/>
      <c r="LJ26" s="297"/>
      <c r="LK26" s="297"/>
      <c r="LL26" s="292">
        <v>0.15</v>
      </c>
      <c r="LM26" s="292">
        <v>0</v>
      </c>
      <c r="LN26" s="292">
        <v>0</v>
      </c>
      <c r="LO26" s="292">
        <v>0</v>
      </c>
      <c r="LP26" s="293">
        <v>0</v>
      </c>
      <c r="LQ26" s="293">
        <v>0</v>
      </c>
      <c r="LR26" s="293">
        <v>0</v>
      </c>
      <c r="LS26" s="293">
        <v>0</v>
      </c>
      <c r="LT26" s="293">
        <v>0</v>
      </c>
      <c r="LU26" s="293">
        <v>0</v>
      </c>
      <c r="LV26" s="45">
        <f t="shared" si="2"/>
        <v>8.6699999999999982</v>
      </c>
      <c r="LW26" s="45">
        <f t="shared" si="13"/>
        <v>7.9499999999999984</v>
      </c>
      <c r="LX26" s="45">
        <f t="shared" si="14"/>
        <v>6.9900000000000011</v>
      </c>
      <c r="LY26" s="45">
        <f t="shared" si="15"/>
        <v>6.5199999999999987</v>
      </c>
      <c r="LZ26" s="234">
        <f t="shared" si="16"/>
        <v>837</v>
      </c>
      <c r="MA26" s="234">
        <f t="shared" si="17"/>
        <v>194</v>
      </c>
      <c r="MB26" s="234">
        <f t="shared" si="18"/>
        <v>594</v>
      </c>
      <c r="MC26" s="234">
        <f t="shared" si="19"/>
        <v>3</v>
      </c>
      <c r="MD26" s="234">
        <f t="shared" si="20"/>
        <v>617</v>
      </c>
      <c r="ME26" s="234">
        <f t="shared" si="21"/>
        <v>616</v>
      </c>
      <c r="MF26" s="914">
        <v>6.4599999999999991</v>
      </c>
      <c r="MG26" s="914">
        <v>7.1499999999999995</v>
      </c>
      <c r="MH26" s="914">
        <v>0.85000000000000009</v>
      </c>
      <c r="MI26" s="914">
        <v>4.83</v>
      </c>
      <c r="MJ26" s="915">
        <v>689</v>
      </c>
      <c r="MK26" s="915">
        <v>101</v>
      </c>
      <c r="ML26" s="915">
        <v>599</v>
      </c>
      <c r="MM26" s="915">
        <v>0</v>
      </c>
      <c r="MN26" s="915">
        <v>598</v>
      </c>
      <c r="MO26" s="915">
        <v>587</v>
      </c>
      <c r="MP26" s="414"/>
      <c r="MQ26" s="414"/>
      <c r="MR26" s="414"/>
      <c r="MS26" s="414"/>
      <c r="MT26" s="415"/>
      <c r="MU26" s="415"/>
      <c r="MV26" s="415"/>
      <c r="MW26" s="415"/>
      <c r="MX26" s="415"/>
      <c r="MY26" s="415"/>
      <c r="MZ26" s="949">
        <f t="shared" si="3"/>
        <v>15.129999999999997</v>
      </c>
      <c r="NA26" s="949">
        <f t="shared" si="4"/>
        <v>15.099999999999998</v>
      </c>
      <c r="NB26" s="949">
        <f t="shared" si="5"/>
        <v>7.8400000000000016</v>
      </c>
      <c r="NC26" s="949">
        <f t="shared" si="6"/>
        <v>11.349999999999998</v>
      </c>
      <c r="ND26" s="950">
        <f t="shared" si="7"/>
        <v>1526</v>
      </c>
      <c r="NE26" s="950">
        <f t="shared" si="8"/>
        <v>295</v>
      </c>
      <c r="NF26" s="950">
        <f t="shared" si="9"/>
        <v>1193</v>
      </c>
      <c r="NG26" s="950">
        <f t="shared" si="10"/>
        <v>3</v>
      </c>
      <c r="NH26" s="950">
        <f t="shared" si="11"/>
        <v>1215</v>
      </c>
      <c r="NI26" s="950">
        <f t="shared" si="12"/>
        <v>1203</v>
      </c>
    </row>
    <row r="27" spans="1:373" ht="39" thickBot="1" x14ac:dyDescent="0.3">
      <c r="A27" s="555">
        <v>19</v>
      </c>
      <c r="B27" s="34" t="s">
        <v>37</v>
      </c>
      <c r="C27" s="35" t="s">
        <v>38</v>
      </c>
      <c r="D27" s="262">
        <v>266.76</v>
      </c>
      <c r="E27" s="262">
        <v>302.70999999999998</v>
      </c>
      <c r="F27" s="262">
        <v>73.709999999999994</v>
      </c>
      <c r="G27" s="262">
        <v>302.70999999999998</v>
      </c>
      <c r="H27" s="263">
        <v>34</v>
      </c>
      <c r="I27" s="263">
        <v>0</v>
      </c>
      <c r="J27" s="263">
        <v>34</v>
      </c>
      <c r="K27" s="263">
        <v>0</v>
      </c>
      <c r="L27" s="263"/>
      <c r="M27" s="263">
        <v>0</v>
      </c>
      <c r="N27" s="264">
        <v>164.76</v>
      </c>
      <c r="O27" s="264">
        <v>154.44999999999999</v>
      </c>
      <c r="P27" s="264">
        <v>46.5</v>
      </c>
      <c r="Q27" s="264">
        <v>154.44999999999999</v>
      </c>
      <c r="R27" s="265">
        <v>21</v>
      </c>
      <c r="S27" s="265">
        <v>1</v>
      </c>
      <c r="T27" s="265">
        <v>19</v>
      </c>
      <c r="U27" s="265">
        <v>19</v>
      </c>
      <c r="V27" s="265">
        <v>19</v>
      </c>
      <c r="W27" s="265">
        <v>19</v>
      </c>
      <c r="X27" s="266">
        <v>30</v>
      </c>
      <c r="Y27" s="266">
        <v>32</v>
      </c>
      <c r="Z27" s="266">
        <v>11.87</v>
      </c>
      <c r="AA27" s="266">
        <v>32</v>
      </c>
      <c r="AB27" s="267">
        <v>8</v>
      </c>
      <c r="AC27" s="267">
        <v>0</v>
      </c>
      <c r="AD27" s="267">
        <v>7</v>
      </c>
      <c r="AE27" s="267">
        <v>0</v>
      </c>
      <c r="AF27" s="267">
        <v>0</v>
      </c>
      <c r="AG27" s="267">
        <v>0</v>
      </c>
      <c r="AH27" s="268">
        <v>141.22</v>
      </c>
      <c r="AI27" s="268">
        <v>42.93</v>
      </c>
      <c r="AJ27" s="268">
        <v>10.08</v>
      </c>
      <c r="AK27" s="268">
        <v>42.93</v>
      </c>
      <c r="AL27" s="269">
        <v>18</v>
      </c>
      <c r="AM27" s="269">
        <v>0</v>
      </c>
      <c r="AN27" s="269">
        <v>23</v>
      </c>
      <c r="AO27" s="269">
        <v>0</v>
      </c>
      <c r="AP27" s="269">
        <v>23</v>
      </c>
      <c r="AQ27" s="269">
        <v>0</v>
      </c>
      <c r="AR27" s="270">
        <v>50</v>
      </c>
      <c r="AS27" s="270">
        <v>79.62</v>
      </c>
      <c r="AT27" s="270">
        <v>29.85</v>
      </c>
      <c r="AU27" s="270">
        <v>79.61</v>
      </c>
      <c r="AV27" s="271">
        <v>11</v>
      </c>
      <c r="AW27" s="271">
        <v>0</v>
      </c>
      <c r="AX27" s="271">
        <v>0</v>
      </c>
      <c r="AY27" s="271">
        <v>0</v>
      </c>
      <c r="AZ27" s="271">
        <v>0</v>
      </c>
      <c r="BA27" s="271">
        <v>0</v>
      </c>
      <c r="BB27" s="272">
        <v>23.54</v>
      </c>
      <c r="BC27" s="272">
        <v>20.59</v>
      </c>
      <c r="BD27" s="272">
        <v>5.2</v>
      </c>
      <c r="BE27" s="272">
        <v>20.59</v>
      </c>
      <c r="BF27" s="273">
        <v>3</v>
      </c>
      <c r="BG27" s="273">
        <v>0</v>
      </c>
      <c r="BH27" s="273">
        <v>3</v>
      </c>
      <c r="BI27" s="273">
        <v>0</v>
      </c>
      <c r="BJ27" s="273">
        <v>0</v>
      </c>
      <c r="BK27" s="273">
        <v>0</v>
      </c>
      <c r="BL27" s="880">
        <v>172.61</v>
      </c>
      <c r="BM27" s="880">
        <v>200</v>
      </c>
      <c r="BN27" s="880">
        <v>65.069999999999993</v>
      </c>
      <c r="BO27" s="880">
        <v>200</v>
      </c>
      <c r="BP27" s="881">
        <v>22</v>
      </c>
      <c r="BQ27" s="881">
        <v>24</v>
      </c>
      <c r="BR27" s="881">
        <v>25</v>
      </c>
      <c r="BS27" s="881">
        <v>0</v>
      </c>
      <c r="BT27" s="881">
        <v>0</v>
      </c>
      <c r="BU27" s="881">
        <v>0</v>
      </c>
      <c r="BV27" s="276">
        <v>172.61</v>
      </c>
      <c r="BW27" s="276">
        <v>231</v>
      </c>
      <c r="BX27" s="276">
        <v>71.040000000000006</v>
      </c>
      <c r="BY27" s="276">
        <v>231</v>
      </c>
      <c r="BZ27" s="277">
        <v>22</v>
      </c>
      <c r="CA27" s="277">
        <v>0</v>
      </c>
      <c r="CB27" s="277">
        <v>24</v>
      </c>
      <c r="CC27" s="277">
        <v>0</v>
      </c>
      <c r="CD27" s="277">
        <v>24</v>
      </c>
      <c r="CE27" s="277">
        <v>24</v>
      </c>
      <c r="CF27" s="278">
        <v>100</v>
      </c>
      <c r="CG27" s="278">
        <v>95</v>
      </c>
      <c r="CH27" s="278">
        <v>12.33</v>
      </c>
      <c r="CI27" s="278">
        <v>94.99</v>
      </c>
      <c r="CJ27" s="279">
        <v>11</v>
      </c>
      <c r="CK27" s="279">
        <v>11</v>
      </c>
      <c r="CL27" s="279">
        <v>0</v>
      </c>
      <c r="CM27" s="279">
        <v>11</v>
      </c>
      <c r="CN27" s="279">
        <v>11</v>
      </c>
      <c r="CO27" s="279">
        <v>0</v>
      </c>
      <c r="CP27" s="280">
        <v>7.85</v>
      </c>
      <c r="CQ27" s="280">
        <v>10.18</v>
      </c>
      <c r="CR27" s="280">
        <v>3.67</v>
      </c>
      <c r="CS27" s="280">
        <v>10.18</v>
      </c>
      <c r="CT27" s="281">
        <v>1</v>
      </c>
      <c r="CU27" s="281">
        <v>0</v>
      </c>
      <c r="CV27" s="281">
        <v>2</v>
      </c>
      <c r="CW27" s="281">
        <v>0</v>
      </c>
      <c r="CX27" s="281">
        <v>2</v>
      </c>
      <c r="CY27" s="281">
        <v>2</v>
      </c>
      <c r="CZ27" s="282">
        <v>337.37</v>
      </c>
      <c r="DA27" s="282">
        <v>570</v>
      </c>
      <c r="DB27" s="282">
        <v>9.8000000000000007</v>
      </c>
      <c r="DC27" s="282">
        <v>569.98</v>
      </c>
      <c r="DD27" s="283">
        <v>43</v>
      </c>
      <c r="DE27" s="283">
        <v>11</v>
      </c>
      <c r="DF27" s="283">
        <v>58</v>
      </c>
      <c r="DG27" s="283">
        <v>4</v>
      </c>
      <c r="DH27" s="283">
        <v>58</v>
      </c>
      <c r="DI27" s="283">
        <v>58</v>
      </c>
      <c r="DJ27" s="276">
        <v>15.69</v>
      </c>
      <c r="DK27" s="276">
        <v>16.93</v>
      </c>
      <c r="DL27" s="276">
        <v>10.130000000000001</v>
      </c>
      <c r="DM27" s="276">
        <v>16.93</v>
      </c>
      <c r="DN27" s="277">
        <v>2</v>
      </c>
      <c r="DO27" s="277">
        <v>0</v>
      </c>
      <c r="DP27" s="277">
        <v>0</v>
      </c>
      <c r="DQ27" s="277">
        <v>0</v>
      </c>
      <c r="DR27" s="277">
        <v>0</v>
      </c>
      <c r="DS27" s="277">
        <v>0</v>
      </c>
      <c r="DT27" s="284">
        <v>117.69</v>
      </c>
      <c r="DU27" s="284">
        <v>136</v>
      </c>
      <c r="DV27" s="284">
        <v>0.21</v>
      </c>
      <c r="DW27" s="284">
        <v>136</v>
      </c>
      <c r="DX27" s="285">
        <v>15</v>
      </c>
      <c r="DY27" s="285">
        <v>0</v>
      </c>
      <c r="DZ27" s="285">
        <v>3</v>
      </c>
      <c r="EA27" s="285">
        <v>0</v>
      </c>
      <c r="EB27" s="285">
        <v>3</v>
      </c>
      <c r="EC27" s="285">
        <v>3</v>
      </c>
      <c r="ED27" s="286">
        <v>31</v>
      </c>
      <c r="EE27" s="286">
        <v>29.72</v>
      </c>
      <c r="EF27" s="286">
        <v>2.77</v>
      </c>
      <c r="EG27" s="286">
        <v>29.71</v>
      </c>
      <c r="EH27" s="287">
        <v>3</v>
      </c>
      <c r="EI27" s="287">
        <v>0</v>
      </c>
      <c r="EJ27" s="287">
        <v>3</v>
      </c>
      <c r="EK27" s="287">
        <v>0</v>
      </c>
      <c r="EL27" s="287">
        <v>3</v>
      </c>
      <c r="EM27" s="287">
        <v>0</v>
      </c>
      <c r="EN27" s="274">
        <v>70.61</v>
      </c>
      <c r="EO27" s="274">
        <v>56.08</v>
      </c>
      <c r="EP27" s="274">
        <v>16.440000000000001</v>
      </c>
      <c r="EQ27" s="274">
        <v>56.08</v>
      </c>
      <c r="ER27" s="275">
        <v>9</v>
      </c>
      <c r="ES27" s="275">
        <v>0</v>
      </c>
      <c r="ET27" s="275">
        <v>9</v>
      </c>
      <c r="EU27" s="275">
        <v>0</v>
      </c>
      <c r="EV27" s="275">
        <v>0</v>
      </c>
      <c r="EW27" s="275">
        <v>0</v>
      </c>
      <c r="EX27" s="286">
        <v>38</v>
      </c>
      <c r="EY27" s="286">
        <v>28</v>
      </c>
      <c r="EZ27" s="286">
        <v>3</v>
      </c>
      <c r="FA27" s="286">
        <v>28</v>
      </c>
      <c r="FB27" s="287">
        <v>5</v>
      </c>
      <c r="FC27" s="287">
        <v>5</v>
      </c>
      <c r="FD27" s="287">
        <v>5</v>
      </c>
      <c r="FE27" s="287">
        <v>0</v>
      </c>
      <c r="FF27" s="287">
        <v>5</v>
      </c>
      <c r="FG27" s="287">
        <v>5</v>
      </c>
      <c r="FH27" s="288">
        <v>15.69</v>
      </c>
      <c r="FI27" s="288">
        <v>1.94</v>
      </c>
      <c r="FJ27" s="288">
        <v>0</v>
      </c>
      <c r="FK27" s="288">
        <v>1.94</v>
      </c>
      <c r="FL27" s="289">
        <v>2</v>
      </c>
      <c r="FM27" s="289">
        <v>0</v>
      </c>
      <c r="FN27" s="289">
        <v>1</v>
      </c>
      <c r="FO27" s="289">
        <v>0</v>
      </c>
      <c r="FP27" s="289">
        <v>1</v>
      </c>
      <c r="FQ27" s="289">
        <v>1</v>
      </c>
      <c r="FR27" s="290">
        <v>7</v>
      </c>
      <c r="FS27" s="290">
        <v>4.92</v>
      </c>
      <c r="FT27" s="290">
        <v>0.45</v>
      </c>
      <c r="FU27" s="290">
        <v>4.92</v>
      </c>
      <c r="FV27" s="291">
        <v>1</v>
      </c>
      <c r="FW27" s="291"/>
      <c r="FX27" s="291"/>
      <c r="FY27" s="291"/>
      <c r="FZ27" s="291"/>
      <c r="GA27" s="291"/>
      <c r="GB27" s="292">
        <v>39.229999999999997</v>
      </c>
      <c r="GC27" s="292">
        <v>28</v>
      </c>
      <c r="GD27" s="292">
        <v>6.81</v>
      </c>
      <c r="GE27" s="292">
        <v>28</v>
      </c>
      <c r="GF27" s="293">
        <v>5</v>
      </c>
      <c r="GG27" s="293">
        <v>0</v>
      </c>
      <c r="GH27" s="293">
        <v>5</v>
      </c>
      <c r="GI27" s="293"/>
      <c r="GJ27" s="293"/>
      <c r="GK27" s="293"/>
      <c r="GL27" s="284">
        <v>17.04</v>
      </c>
      <c r="GM27" s="284">
        <v>7.42</v>
      </c>
      <c r="GN27" s="284">
        <v>0.85</v>
      </c>
      <c r="GO27" s="284">
        <v>7.42</v>
      </c>
      <c r="GP27" s="285">
        <v>3</v>
      </c>
      <c r="GQ27" s="285">
        <v>0</v>
      </c>
      <c r="GR27" s="285">
        <v>2</v>
      </c>
      <c r="GS27" s="285">
        <v>0</v>
      </c>
      <c r="GT27" s="285">
        <v>2</v>
      </c>
      <c r="GU27" s="285">
        <v>2</v>
      </c>
      <c r="GV27" s="294">
        <v>0</v>
      </c>
      <c r="GW27" s="294">
        <v>0</v>
      </c>
      <c r="GX27" s="294">
        <v>0</v>
      </c>
      <c r="GY27" s="294">
        <v>0</v>
      </c>
      <c r="GZ27" s="295">
        <v>0</v>
      </c>
      <c r="HA27" s="295">
        <v>0</v>
      </c>
      <c r="HB27" s="295">
        <v>0</v>
      </c>
      <c r="HC27" s="295">
        <v>0</v>
      </c>
      <c r="HD27" s="295">
        <v>0</v>
      </c>
      <c r="HE27" s="295">
        <v>0</v>
      </c>
      <c r="HF27" s="296">
        <v>0</v>
      </c>
      <c r="HG27" s="296">
        <v>0</v>
      </c>
      <c r="HH27" s="296">
        <v>0</v>
      </c>
      <c r="HI27" s="296">
        <v>0</v>
      </c>
      <c r="HJ27" s="297">
        <v>0</v>
      </c>
      <c r="HK27" s="297">
        <v>0</v>
      </c>
      <c r="HL27" s="297">
        <v>0</v>
      </c>
      <c r="HM27" s="297"/>
      <c r="HN27" s="297"/>
      <c r="HO27" s="297"/>
      <c r="HP27" s="955">
        <v>0</v>
      </c>
      <c r="HQ27" s="955">
        <v>0</v>
      </c>
      <c r="HR27" s="955">
        <v>0</v>
      </c>
      <c r="HS27" s="955">
        <v>0</v>
      </c>
      <c r="HT27" s="532">
        <v>0</v>
      </c>
      <c r="HU27" s="532">
        <v>0</v>
      </c>
      <c r="HV27" s="532">
        <v>0</v>
      </c>
      <c r="HW27" s="532">
        <v>0</v>
      </c>
      <c r="HX27" s="532">
        <v>0</v>
      </c>
      <c r="HY27" s="532">
        <v>0</v>
      </c>
      <c r="HZ27" s="286"/>
      <c r="IA27" s="286"/>
      <c r="IB27" s="286"/>
      <c r="IC27" s="286"/>
      <c r="ID27" s="287"/>
      <c r="IE27" s="287"/>
      <c r="IF27" s="287"/>
      <c r="IG27" s="287"/>
      <c r="IH27" s="287"/>
      <c r="II27" s="287"/>
      <c r="IJ27" s="296">
        <v>13</v>
      </c>
      <c r="IK27" s="296">
        <v>14.35</v>
      </c>
      <c r="IL27" s="296">
        <v>4.3499999999999996</v>
      </c>
      <c r="IM27" s="296">
        <v>14.35</v>
      </c>
      <c r="IN27" s="297">
        <v>3</v>
      </c>
      <c r="IO27" s="297">
        <v>0</v>
      </c>
      <c r="IP27" s="297">
        <v>3</v>
      </c>
      <c r="IQ27" s="297">
        <v>0</v>
      </c>
      <c r="IR27" s="297">
        <v>0</v>
      </c>
      <c r="IS27" s="297">
        <v>0</v>
      </c>
      <c r="IT27" s="280">
        <v>21.76</v>
      </c>
      <c r="IU27" s="280">
        <v>15.95</v>
      </c>
      <c r="IV27" s="280">
        <v>3.77</v>
      </c>
      <c r="IW27" s="280">
        <v>15.95</v>
      </c>
      <c r="IX27" s="281">
        <v>2</v>
      </c>
      <c r="IY27" s="281">
        <v>2</v>
      </c>
      <c r="IZ27" s="281">
        <v>2</v>
      </c>
      <c r="JA27" s="281">
        <v>0</v>
      </c>
      <c r="JB27" s="281">
        <v>0</v>
      </c>
      <c r="JC27" s="281">
        <v>0</v>
      </c>
      <c r="JD27" s="288">
        <v>5</v>
      </c>
      <c r="JE27" s="288">
        <v>15.79</v>
      </c>
      <c r="JF27" s="288">
        <v>0.56000000000000005</v>
      </c>
      <c r="JG27" s="288">
        <v>15.78</v>
      </c>
      <c r="JH27" s="289">
        <v>1</v>
      </c>
      <c r="JI27" s="289">
        <v>0</v>
      </c>
      <c r="JJ27" s="289">
        <v>2</v>
      </c>
      <c r="JK27" s="289">
        <v>0</v>
      </c>
      <c r="JL27" s="289">
        <v>2</v>
      </c>
      <c r="JM27" s="289">
        <v>2</v>
      </c>
      <c r="JN27" s="362">
        <v>39.229999999999997</v>
      </c>
      <c r="JO27" s="362">
        <v>58.32</v>
      </c>
      <c r="JP27" s="362">
        <v>63.32</v>
      </c>
      <c r="JQ27" s="362">
        <v>58.32</v>
      </c>
      <c r="JR27" s="362">
        <v>0</v>
      </c>
      <c r="JS27" s="362">
        <v>0</v>
      </c>
      <c r="JT27" s="362">
        <v>5</v>
      </c>
      <c r="JU27" s="362">
        <v>0</v>
      </c>
      <c r="JV27" s="362">
        <v>5</v>
      </c>
      <c r="JW27" s="362">
        <v>0</v>
      </c>
      <c r="JX27" s="274">
        <v>20</v>
      </c>
      <c r="JY27" s="274">
        <v>23.24</v>
      </c>
      <c r="JZ27" s="274">
        <v>6.9</v>
      </c>
      <c r="KA27" s="274">
        <v>23.24</v>
      </c>
      <c r="KB27" s="275">
        <v>0</v>
      </c>
      <c r="KC27" s="275">
        <v>0</v>
      </c>
      <c r="KD27" s="275">
        <v>1</v>
      </c>
      <c r="KE27" s="275">
        <v>0</v>
      </c>
      <c r="KF27" s="275">
        <v>0</v>
      </c>
      <c r="KG27" s="275">
        <v>0</v>
      </c>
      <c r="KH27" s="276">
        <v>133.38</v>
      </c>
      <c r="KI27" s="276">
        <v>108</v>
      </c>
      <c r="KJ27" s="276">
        <v>24.58</v>
      </c>
      <c r="KK27" s="276">
        <v>85.37</v>
      </c>
      <c r="KL27" s="277">
        <v>17</v>
      </c>
      <c r="KM27" s="277">
        <v>0</v>
      </c>
      <c r="KN27" s="277">
        <v>0</v>
      </c>
      <c r="KO27" s="277">
        <v>0</v>
      </c>
      <c r="KP27" s="277">
        <v>17</v>
      </c>
      <c r="KQ27" s="277">
        <v>17</v>
      </c>
      <c r="KR27" s="298">
        <v>0</v>
      </c>
      <c r="KS27" s="298">
        <v>8.32</v>
      </c>
      <c r="KT27" s="298">
        <v>1.65</v>
      </c>
      <c r="KU27" s="298">
        <v>8.32</v>
      </c>
      <c r="KV27" s="299">
        <v>0</v>
      </c>
      <c r="KW27" s="299">
        <v>0</v>
      </c>
      <c r="KX27" s="299">
        <v>0</v>
      </c>
      <c r="KY27" s="299">
        <v>0</v>
      </c>
      <c r="KZ27" s="299">
        <v>0</v>
      </c>
      <c r="LA27" s="299">
        <v>0</v>
      </c>
      <c r="LB27" s="296"/>
      <c r="LC27" s="296"/>
      <c r="LD27" s="296"/>
      <c r="LE27" s="296"/>
      <c r="LF27" s="297"/>
      <c r="LG27" s="297"/>
      <c r="LH27" s="297"/>
      <c r="LI27" s="297"/>
      <c r="LJ27" s="297"/>
      <c r="LK27" s="297"/>
      <c r="LL27" s="292">
        <v>39.229999999999997</v>
      </c>
      <c r="LM27" s="292">
        <v>23</v>
      </c>
      <c r="LN27" s="292">
        <v>16.739999999999998</v>
      </c>
      <c r="LO27" s="292">
        <v>22.99</v>
      </c>
      <c r="LP27" s="293">
        <v>0</v>
      </c>
      <c r="LQ27" s="293">
        <v>3</v>
      </c>
      <c r="LR27" s="293">
        <v>0</v>
      </c>
      <c r="LS27" s="293">
        <v>0</v>
      </c>
      <c r="LT27" s="293">
        <v>3</v>
      </c>
      <c r="LU27" s="293">
        <v>0</v>
      </c>
      <c r="LV27" s="45">
        <f t="shared" si="2"/>
        <v>2090.27</v>
      </c>
      <c r="LW27" s="45">
        <f t="shared" si="13"/>
        <v>2314.46</v>
      </c>
      <c r="LX27" s="45">
        <f t="shared" si="14"/>
        <v>501.64999999999992</v>
      </c>
      <c r="LY27" s="45">
        <f t="shared" si="15"/>
        <v>2291.7600000000002</v>
      </c>
      <c r="LZ27" s="234">
        <f t="shared" si="16"/>
        <v>262</v>
      </c>
      <c r="MA27" s="234">
        <f t="shared" si="17"/>
        <v>57</v>
      </c>
      <c r="MB27" s="234">
        <f t="shared" si="18"/>
        <v>236</v>
      </c>
      <c r="MC27" s="234">
        <f t="shared" si="19"/>
        <v>34</v>
      </c>
      <c r="MD27" s="234">
        <f t="shared" si="20"/>
        <v>178</v>
      </c>
      <c r="ME27" s="234">
        <f t="shared" si="21"/>
        <v>133</v>
      </c>
      <c r="MF27" s="914">
        <v>2329.0299999999997</v>
      </c>
      <c r="MG27" s="914">
        <v>2239.92</v>
      </c>
      <c r="MH27" s="914">
        <v>580.12</v>
      </c>
      <c r="MI27" s="914">
        <v>2234.1769999999997</v>
      </c>
      <c r="MJ27" s="915">
        <v>267</v>
      </c>
      <c r="MK27" s="915">
        <v>435</v>
      </c>
      <c r="ML27" s="915">
        <v>586</v>
      </c>
      <c r="MM27" s="915">
        <v>8</v>
      </c>
      <c r="MN27" s="915">
        <v>483</v>
      </c>
      <c r="MO27" s="915">
        <v>441</v>
      </c>
      <c r="MP27" s="414"/>
      <c r="MQ27" s="414">
        <v>15</v>
      </c>
      <c r="MR27" s="414"/>
      <c r="MS27" s="414">
        <v>12.23</v>
      </c>
      <c r="MT27" s="415"/>
      <c r="MU27" s="415">
        <v>0</v>
      </c>
      <c r="MV27" s="415">
        <v>1</v>
      </c>
      <c r="MW27" s="415"/>
      <c r="MX27" s="415"/>
      <c r="MY27" s="415"/>
      <c r="MZ27" s="949">
        <f t="shared" si="3"/>
        <v>4419.2999999999993</v>
      </c>
      <c r="NA27" s="949">
        <f t="shared" si="4"/>
        <v>4569.38</v>
      </c>
      <c r="NB27" s="949">
        <f t="shared" si="5"/>
        <v>1081.77</v>
      </c>
      <c r="NC27" s="949">
        <f t="shared" si="6"/>
        <v>4538.1669999999995</v>
      </c>
      <c r="ND27" s="950">
        <f t="shared" si="7"/>
        <v>529</v>
      </c>
      <c r="NE27" s="950">
        <f t="shared" si="8"/>
        <v>492</v>
      </c>
      <c r="NF27" s="950">
        <f t="shared" si="9"/>
        <v>823</v>
      </c>
      <c r="NG27" s="950">
        <f t="shared" si="10"/>
        <v>42</v>
      </c>
      <c r="NH27" s="950">
        <f t="shared" si="11"/>
        <v>661</v>
      </c>
      <c r="NI27" s="950">
        <f t="shared" si="12"/>
        <v>574</v>
      </c>
    </row>
    <row r="28" spans="1:373" ht="39" thickBot="1" x14ac:dyDescent="0.3">
      <c r="A28" s="555">
        <v>20</v>
      </c>
      <c r="B28" s="34" t="s">
        <v>39</v>
      </c>
      <c r="C28" s="34" t="s">
        <v>40</v>
      </c>
      <c r="D28" s="262">
        <v>0</v>
      </c>
      <c r="E28" s="262">
        <v>0</v>
      </c>
      <c r="F28" s="262">
        <v>0</v>
      </c>
      <c r="G28" s="262">
        <v>0</v>
      </c>
      <c r="H28" s="263">
        <v>0</v>
      </c>
      <c r="I28" s="263">
        <v>0</v>
      </c>
      <c r="J28" s="263">
        <v>0</v>
      </c>
      <c r="K28" s="263">
        <v>0</v>
      </c>
      <c r="L28" s="263">
        <v>0</v>
      </c>
      <c r="M28" s="263">
        <v>0</v>
      </c>
      <c r="N28" s="264">
        <v>0</v>
      </c>
      <c r="O28" s="264">
        <v>0</v>
      </c>
      <c r="P28" s="264">
        <v>0</v>
      </c>
      <c r="Q28" s="264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6">
        <v>0</v>
      </c>
      <c r="Y28" s="266">
        <v>0</v>
      </c>
      <c r="Z28" s="266">
        <v>0</v>
      </c>
      <c r="AA28" s="266">
        <v>0</v>
      </c>
      <c r="AB28" s="267">
        <v>0</v>
      </c>
      <c r="AC28" s="267">
        <v>0</v>
      </c>
      <c r="AD28" s="267">
        <v>0</v>
      </c>
      <c r="AE28" s="267">
        <v>0</v>
      </c>
      <c r="AF28" s="267">
        <v>0</v>
      </c>
      <c r="AG28" s="267">
        <v>0</v>
      </c>
      <c r="AH28" s="268">
        <v>0</v>
      </c>
      <c r="AI28" s="268">
        <v>0</v>
      </c>
      <c r="AJ28" s="268">
        <v>0</v>
      </c>
      <c r="AK28" s="268">
        <v>0</v>
      </c>
      <c r="AL28" s="269">
        <v>0</v>
      </c>
      <c r="AM28" s="269">
        <v>0</v>
      </c>
      <c r="AN28" s="269">
        <v>0</v>
      </c>
      <c r="AO28" s="269">
        <v>0</v>
      </c>
      <c r="AP28" s="269">
        <v>0</v>
      </c>
      <c r="AQ28" s="269">
        <v>0</v>
      </c>
      <c r="AR28" s="270">
        <v>0</v>
      </c>
      <c r="AS28" s="270">
        <v>0</v>
      </c>
      <c r="AT28" s="270">
        <v>0</v>
      </c>
      <c r="AU28" s="270">
        <v>0</v>
      </c>
      <c r="AV28" s="271">
        <v>0</v>
      </c>
      <c r="AW28" s="271">
        <v>0</v>
      </c>
      <c r="AX28" s="271">
        <v>0</v>
      </c>
      <c r="AY28" s="271">
        <v>0</v>
      </c>
      <c r="AZ28" s="271">
        <v>0</v>
      </c>
      <c r="BA28" s="271">
        <v>0</v>
      </c>
      <c r="BB28" s="272">
        <v>0</v>
      </c>
      <c r="BC28" s="272">
        <v>0</v>
      </c>
      <c r="BD28" s="272">
        <v>0</v>
      </c>
      <c r="BE28" s="272">
        <v>0</v>
      </c>
      <c r="BF28" s="273">
        <v>0</v>
      </c>
      <c r="BG28" s="273">
        <v>0</v>
      </c>
      <c r="BH28" s="273">
        <v>0</v>
      </c>
      <c r="BI28" s="273">
        <v>0</v>
      </c>
      <c r="BJ28" s="273">
        <v>0</v>
      </c>
      <c r="BK28" s="273">
        <v>0</v>
      </c>
      <c r="BL28" s="880">
        <v>0</v>
      </c>
      <c r="BM28" s="880">
        <v>0</v>
      </c>
      <c r="BN28" s="880">
        <v>0</v>
      </c>
      <c r="BO28" s="880">
        <v>0</v>
      </c>
      <c r="BP28" s="881">
        <v>0</v>
      </c>
      <c r="BQ28" s="881">
        <v>0</v>
      </c>
      <c r="BR28" s="881">
        <v>0</v>
      </c>
      <c r="BS28" s="881">
        <v>0</v>
      </c>
      <c r="BT28" s="881">
        <v>0</v>
      </c>
      <c r="BU28" s="881">
        <v>0</v>
      </c>
      <c r="BV28" s="276">
        <v>0</v>
      </c>
      <c r="BW28" s="276">
        <v>0</v>
      </c>
      <c r="BX28" s="276">
        <v>0</v>
      </c>
      <c r="BY28" s="276">
        <v>0</v>
      </c>
      <c r="BZ28" s="277">
        <v>0</v>
      </c>
      <c r="CA28" s="277">
        <v>0</v>
      </c>
      <c r="CB28" s="277">
        <v>0</v>
      </c>
      <c r="CC28" s="277">
        <v>0</v>
      </c>
      <c r="CD28" s="277">
        <v>0</v>
      </c>
      <c r="CE28" s="277">
        <v>0</v>
      </c>
      <c r="CF28" s="278">
        <v>0</v>
      </c>
      <c r="CG28" s="278"/>
      <c r="CH28" s="278"/>
      <c r="CI28" s="278"/>
      <c r="CJ28" s="279">
        <v>0</v>
      </c>
      <c r="CK28" s="279"/>
      <c r="CL28" s="279"/>
      <c r="CM28" s="279"/>
      <c r="CN28" s="279"/>
      <c r="CO28" s="279"/>
      <c r="CP28" s="280">
        <v>0</v>
      </c>
      <c r="CQ28" s="280">
        <v>0</v>
      </c>
      <c r="CR28" s="280">
        <v>0</v>
      </c>
      <c r="CS28" s="280">
        <v>0</v>
      </c>
      <c r="CT28" s="281">
        <v>0</v>
      </c>
      <c r="CU28" s="281">
        <v>0</v>
      </c>
      <c r="CV28" s="281">
        <v>0</v>
      </c>
      <c r="CW28" s="281">
        <v>0</v>
      </c>
      <c r="CX28" s="281">
        <v>0</v>
      </c>
      <c r="CY28" s="281">
        <v>0</v>
      </c>
      <c r="CZ28" s="282">
        <v>0</v>
      </c>
      <c r="DA28" s="282">
        <v>0</v>
      </c>
      <c r="DB28" s="282">
        <v>0</v>
      </c>
      <c r="DC28" s="282">
        <v>0</v>
      </c>
      <c r="DD28" s="283">
        <v>0</v>
      </c>
      <c r="DE28" s="283">
        <v>0</v>
      </c>
      <c r="DF28" s="283">
        <v>0</v>
      </c>
      <c r="DG28" s="283">
        <v>0</v>
      </c>
      <c r="DH28" s="283">
        <v>0</v>
      </c>
      <c r="DI28" s="283">
        <v>0</v>
      </c>
      <c r="DJ28" s="276">
        <v>0</v>
      </c>
      <c r="DK28" s="276">
        <v>0</v>
      </c>
      <c r="DL28" s="276">
        <v>0</v>
      </c>
      <c r="DM28" s="276">
        <v>0</v>
      </c>
      <c r="DN28" s="277">
        <v>0</v>
      </c>
      <c r="DO28" s="277">
        <v>0</v>
      </c>
      <c r="DP28" s="277">
        <v>0</v>
      </c>
      <c r="DQ28" s="277">
        <v>0</v>
      </c>
      <c r="DR28" s="277">
        <v>0</v>
      </c>
      <c r="DS28" s="277">
        <v>0</v>
      </c>
      <c r="DT28" s="284">
        <v>0</v>
      </c>
      <c r="DU28" s="284">
        <v>0</v>
      </c>
      <c r="DV28" s="284">
        <v>0</v>
      </c>
      <c r="DW28" s="284">
        <v>0</v>
      </c>
      <c r="DX28" s="285">
        <v>0</v>
      </c>
      <c r="DY28" s="285">
        <v>0</v>
      </c>
      <c r="DZ28" s="285">
        <v>0</v>
      </c>
      <c r="EA28" s="285">
        <v>0</v>
      </c>
      <c r="EB28" s="285">
        <v>0</v>
      </c>
      <c r="EC28" s="285">
        <v>0</v>
      </c>
      <c r="ED28" s="286">
        <v>0</v>
      </c>
      <c r="EE28" s="286">
        <v>0</v>
      </c>
      <c r="EF28" s="286">
        <v>0</v>
      </c>
      <c r="EG28" s="286">
        <v>0</v>
      </c>
      <c r="EH28" s="287">
        <v>0</v>
      </c>
      <c r="EI28" s="287">
        <v>0</v>
      </c>
      <c r="EJ28" s="287">
        <v>0</v>
      </c>
      <c r="EK28" s="287">
        <v>0</v>
      </c>
      <c r="EL28" s="287">
        <v>0</v>
      </c>
      <c r="EM28" s="287">
        <v>0</v>
      </c>
      <c r="EN28" s="274"/>
      <c r="EO28" s="274"/>
      <c r="EP28" s="274"/>
      <c r="EQ28" s="274"/>
      <c r="ER28" s="275"/>
      <c r="ES28" s="275"/>
      <c r="ET28" s="275"/>
      <c r="EU28" s="275"/>
      <c r="EV28" s="275"/>
      <c r="EW28" s="275"/>
      <c r="EX28" s="286">
        <v>0</v>
      </c>
      <c r="EY28" s="286">
        <v>0</v>
      </c>
      <c r="EZ28" s="286">
        <v>0</v>
      </c>
      <c r="FA28" s="286">
        <v>0</v>
      </c>
      <c r="FB28" s="287">
        <v>0</v>
      </c>
      <c r="FC28" s="287">
        <v>0</v>
      </c>
      <c r="FD28" s="287">
        <v>0</v>
      </c>
      <c r="FE28" s="287">
        <v>0</v>
      </c>
      <c r="FF28" s="287">
        <v>0</v>
      </c>
      <c r="FG28" s="287">
        <v>0</v>
      </c>
      <c r="FH28" s="288">
        <v>0</v>
      </c>
      <c r="FI28" s="288">
        <v>0</v>
      </c>
      <c r="FJ28" s="288">
        <v>0</v>
      </c>
      <c r="FK28" s="288">
        <v>0</v>
      </c>
      <c r="FL28" s="289">
        <v>0</v>
      </c>
      <c r="FM28" s="289">
        <v>0</v>
      </c>
      <c r="FN28" s="289">
        <v>0</v>
      </c>
      <c r="FO28" s="289">
        <v>0</v>
      </c>
      <c r="FP28" s="289">
        <v>0</v>
      </c>
      <c r="FQ28" s="289">
        <v>0</v>
      </c>
      <c r="FR28" s="290">
        <v>0</v>
      </c>
      <c r="FS28" s="290"/>
      <c r="FT28" s="290"/>
      <c r="FU28" s="290"/>
      <c r="FV28" s="291">
        <v>0</v>
      </c>
      <c r="FW28" s="291"/>
      <c r="FX28" s="291"/>
      <c r="FY28" s="291"/>
      <c r="FZ28" s="291"/>
      <c r="GA28" s="291"/>
      <c r="GB28" s="292"/>
      <c r="GC28" s="292"/>
      <c r="GD28" s="292"/>
      <c r="GE28" s="292"/>
      <c r="GF28" s="293"/>
      <c r="GG28" s="293"/>
      <c r="GH28" s="293"/>
      <c r="GI28" s="293"/>
      <c r="GJ28" s="293"/>
      <c r="GK28" s="293"/>
      <c r="GL28" s="284">
        <v>0</v>
      </c>
      <c r="GM28" s="284">
        <v>0</v>
      </c>
      <c r="GN28" s="284">
        <v>0</v>
      </c>
      <c r="GO28" s="284">
        <v>0</v>
      </c>
      <c r="GP28" s="285">
        <v>0</v>
      </c>
      <c r="GQ28" s="285">
        <v>0</v>
      </c>
      <c r="GR28" s="285">
        <v>0</v>
      </c>
      <c r="GS28" s="285">
        <v>0</v>
      </c>
      <c r="GT28" s="285">
        <v>0</v>
      </c>
      <c r="GU28" s="285">
        <v>0</v>
      </c>
      <c r="GV28" s="294">
        <v>0</v>
      </c>
      <c r="GW28" s="294">
        <v>0</v>
      </c>
      <c r="GX28" s="294">
        <v>0</v>
      </c>
      <c r="GY28" s="294">
        <v>0</v>
      </c>
      <c r="GZ28" s="295">
        <v>0</v>
      </c>
      <c r="HA28" s="295">
        <v>0</v>
      </c>
      <c r="HB28" s="295">
        <v>0</v>
      </c>
      <c r="HC28" s="295">
        <v>0</v>
      </c>
      <c r="HD28" s="295">
        <v>0</v>
      </c>
      <c r="HE28" s="295">
        <v>0</v>
      </c>
      <c r="HF28" s="296">
        <v>0</v>
      </c>
      <c r="HG28" s="296">
        <v>0</v>
      </c>
      <c r="HH28" s="296">
        <v>0</v>
      </c>
      <c r="HI28" s="296">
        <v>0</v>
      </c>
      <c r="HJ28" s="297">
        <v>0</v>
      </c>
      <c r="HK28" s="297">
        <v>0</v>
      </c>
      <c r="HL28" s="297">
        <v>0</v>
      </c>
      <c r="HM28" s="297"/>
      <c r="HN28" s="297"/>
      <c r="HO28" s="297"/>
      <c r="HP28" s="955">
        <v>0</v>
      </c>
      <c r="HQ28" s="955">
        <v>0</v>
      </c>
      <c r="HR28" s="955">
        <v>0</v>
      </c>
      <c r="HS28" s="955">
        <v>0</v>
      </c>
      <c r="HT28" s="532">
        <v>0</v>
      </c>
      <c r="HU28" s="532">
        <v>0</v>
      </c>
      <c r="HV28" s="532">
        <v>0</v>
      </c>
      <c r="HW28" s="532">
        <v>0</v>
      </c>
      <c r="HX28" s="532">
        <v>0</v>
      </c>
      <c r="HY28" s="532">
        <v>0</v>
      </c>
      <c r="HZ28" s="286"/>
      <c r="IA28" s="286"/>
      <c r="IB28" s="286"/>
      <c r="IC28" s="286"/>
      <c r="ID28" s="287"/>
      <c r="IE28" s="287"/>
      <c r="IF28" s="287"/>
      <c r="IG28" s="287"/>
      <c r="IH28" s="287"/>
      <c r="II28" s="287"/>
      <c r="IJ28" s="296">
        <v>0</v>
      </c>
      <c r="IK28" s="296">
        <v>0</v>
      </c>
      <c r="IL28" s="296">
        <v>0</v>
      </c>
      <c r="IM28" s="296">
        <v>0</v>
      </c>
      <c r="IN28" s="297">
        <v>0</v>
      </c>
      <c r="IO28" s="297">
        <v>0</v>
      </c>
      <c r="IP28" s="297">
        <v>0</v>
      </c>
      <c r="IQ28" s="297">
        <v>0</v>
      </c>
      <c r="IR28" s="297">
        <v>0</v>
      </c>
      <c r="IS28" s="297">
        <v>0</v>
      </c>
      <c r="IT28" s="280">
        <v>0</v>
      </c>
      <c r="IU28" s="280">
        <v>0</v>
      </c>
      <c r="IV28" s="280">
        <v>0</v>
      </c>
      <c r="IW28" s="280">
        <v>0</v>
      </c>
      <c r="IX28" s="281">
        <v>0</v>
      </c>
      <c r="IY28" s="281">
        <v>0</v>
      </c>
      <c r="IZ28" s="281">
        <v>0</v>
      </c>
      <c r="JA28" s="281">
        <v>0</v>
      </c>
      <c r="JB28" s="281">
        <v>0</v>
      </c>
      <c r="JC28" s="281">
        <v>0</v>
      </c>
      <c r="JD28" s="288"/>
      <c r="JE28" s="288"/>
      <c r="JF28" s="288"/>
      <c r="JG28" s="288"/>
      <c r="JH28" s="289"/>
      <c r="JI28" s="289"/>
      <c r="JJ28" s="289"/>
      <c r="JK28" s="289"/>
      <c r="JL28" s="289"/>
      <c r="JM28" s="289"/>
      <c r="JN28" s="362">
        <v>0</v>
      </c>
      <c r="JO28" s="362">
        <v>0</v>
      </c>
      <c r="JP28" s="362">
        <v>0</v>
      </c>
      <c r="JQ28" s="362">
        <v>0</v>
      </c>
      <c r="JR28" s="362">
        <v>0</v>
      </c>
      <c r="JS28" s="362">
        <v>0</v>
      </c>
      <c r="JT28" s="362">
        <v>0</v>
      </c>
      <c r="JU28" s="362">
        <v>0</v>
      </c>
      <c r="JV28" s="362">
        <v>0</v>
      </c>
      <c r="JW28" s="362">
        <v>0</v>
      </c>
      <c r="JX28" s="274">
        <v>0</v>
      </c>
      <c r="JY28" s="274">
        <v>0</v>
      </c>
      <c r="JZ28" s="274">
        <v>0</v>
      </c>
      <c r="KA28" s="274">
        <v>0</v>
      </c>
      <c r="KB28" s="275">
        <v>0</v>
      </c>
      <c r="KC28" s="275">
        <v>0</v>
      </c>
      <c r="KD28" s="275">
        <v>0</v>
      </c>
      <c r="KE28" s="275">
        <v>0</v>
      </c>
      <c r="KF28" s="275">
        <v>0</v>
      </c>
      <c r="KG28" s="275">
        <v>0</v>
      </c>
      <c r="KH28" s="276">
        <v>0</v>
      </c>
      <c r="KI28" s="276">
        <v>0</v>
      </c>
      <c r="KJ28" s="276">
        <v>0</v>
      </c>
      <c r="KK28" s="276">
        <v>0</v>
      </c>
      <c r="KL28" s="277">
        <v>0</v>
      </c>
      <c r="KM28" s="277">
        <v>0</v>
      </c>
      <c r="KN28" s="277">
        <v>0</v>
      </c>
      <c r="KO28" s="277">
        <v>0</v>
      </c>
      <c r="KP28" s="277">
        <v>0</v>
      </c>
      <c r="KQ28" s="277">
        <v>0</v>
      </c>
      <c r="KR28" s="298">
        <v>0</v>
      </c>
      <c r="KS28" s="298">
        <v>0</v>
      </c>
      <c r="KT28" s="298">
        <v>0</v>
      </c>
      <c r="KU28" s="298">
        <v>0</v>
      </c>
      <c r="KV28" s="299">
        <v>0</v>
      </c>
      <c r="KW28" s="299">
        <v>0</v>
      </c>
      <c r="KX28" s="299">
        <v>0</v>
      </c>
      <c r="KY28" s="299">
        <v>0</v>
      </c>
      <c r="KZ28" s="299">
        <v>0</v>
      </c>
      <c r="LA28" s="299">
        <v>0</v>
      </c>
      <c r="LB28" s="296"/>
      <c r="LC28" s="296"/>
      <c r="LD28" s="296"/>
      <c r="LE28" s="296"/>
      <c r="LF28" s="297"/>
      <c r="LG28" s="297"/>
      <c r="LH28" s="297"/>
      <c r="LI28" s="297"/>
      <c r="LJ28" s="297"/>
      <c r="LK28" s="297"/>
      <c r="LL28" s="292">
        <v>0</v>
      </c>
      <c r="LM28" s="292">
        <v>0</v>
      </c>
      <c r="LN28" s="292">
        <v>0</v>
      </c>
      <c r="LO28" s="292">
        <v>0</v>
      </c>
      <c r="LP28" s="293">
        <v>0</v>
      </c>
      <c r="LQ28" s="293">
        <v>0</v>
      </c>
      <c r="LR28" s="293">
        <v>0</v>
      </c>
      <c r="LS28" s="293">
        <v>0</v>
      </c>
      <c r="LT28" s="293">
        <v>0</v>
      </c>
      <c r="LU28" s="293">
        <v>0</v>
      </c>
      <c r="LV28" s="45">
        <f t="shared" si="2"/>
        <v>0</v>
      </c>
      <c r="LW28" s="45">
        <f t="shared" si="13"/>
        <v>0</v>
      </c>
      <c r="LX28" s="45">
        <f t="shared" si="14"/>
        <v>0</v>
      </c>
      <c r="LY28" s="45">
        <f t="shared" si="15"/>
        <v>0</v>
      </c>
      <c r="LZ28" s="234">
        <f t="shared" si="16"/>
        <v>0</v>
      </c>
      <c r="MA28" s="234">
        <f t="shared" si="17"/>
        <v>0</v>
      </c>
      <c r="MB28" s="234">
        <f t="shared" si="18"/>
        <v>0</v>
      </c>
      <c r="MC28" s="234">
        <f t="shared" si="19"/>
        <v>0</v>
      </c>
      <c r="MD28" s="234">
        <f t="shared" si="20"/>
        <v>0</v>
      </c>
      <c r="ME28" s="234">
        <f t="shared" si="21"/>
        <v>0</v>
      </c>
      <c r="MF28" s="914">
        <v>0</v>
      </c>
      <c r="MG28" s="914">
        <v>0</v>
      </c>
      <c r="MH28" s="914">
        <v>0</v>
      </c>
      <c r="MI28" s="914">
        <v>0</v>
      </c>
      <c r="MJ28" s="915">
        <v>0</v>
      </c>
      <c r="MK28" s="915">
        <v>0</v>
      </c>
      <c r="ML28" s="915">
        <v>0</v>
      </c>
      <c r="MM28" s="915">
        <v>0</v>
      </c>
      <c r="MN28" s="915">
        <v>0</v>
      </c>
      <c r="MO28" s="915">
        <v>0</v>
      </c>
      <c r="MP28" s="414"/>
      <c r="MQ28" s="414">
        <v>1.25</v>
      </c>
      <c r="MR28" s="414"/>
      <c r="MS28" s="414">
        <v>1.25</v>
      </c>
      <c r="MT28" s="415"/>
      <c r="MU28" s="415">
        <v>1</v>
      </c>
      <c r="MV28" s="415">
        <v>2</v>
      </c>
      <c r="MW28" s="415"/>
      <c r="MX28" s="415"/>
      <c r="MY28" s="415"/>
      <c r="MZ28" s="949">
        <f t="shared" si="3"/>
        <v>0</v>
      </c>
      <c r="NA28" s="949">
        <f t="shared" si="4"/>
        <v>1.25</v>
      </c>
      <c r="NB28" s="949">
        <f t="shared" si="5"/>
        <v>0</v>
      </c>
      <c r="NC28" s="949">
        <f t="shared" si="6"/>
        <v>1.25</v>
      </c>
      <c r="ND28" s="950">
        <f t="shared" si="7"/>
        <v>0</v>
      </c>
      <c r="NE28" s="950">
        <f t="shared" si="8"/>
        <v>1</v>
      </c>
      <c r="NF28" s="950">
        <f t="shared" si="9"/>
        <v>2</v>
      </c>
      <c r="NG28" s="950">
        <f t="shared" si="10"/>
        <v>0</v>
      </c>
      <c r="NH28" s="950">
        <f t="shared" si="11"/>
        <v>0</v>
      </c>
      <c r="NI28" s="950">
        <f t="shared" si="12"/>
        <v>0</v>
      </c>
    </row>
    <row r="29" spans="1:373" ht="39" thickBot="1" x14ac:dyDescent="0.3">
      <c r="A29" s="555">
        <v>21</v>
      </c>
      <c r="B29" s="34" t="s">
        <v>41</v>
      </c>
      <c r="C29" s="34" t="s">
        <v>42</v>
      </c>
      <c r="D29" s="262">
        <v>0</v>
      </c>
      <c r="E29" s="262">
        <v>0</v>
      </c>
      <c r="F29" s="262">
        <v>0</v>
      </c>
      <c r="G29" s="262">
        <v>0</v>
      </c>
      <c r="H29" s="263">
        <v>0</v>
      </c>
      <c r="I29" s="263">
        <v>0</v>
      </c>
      <c r="J29" s="263">
        <v>0</v>
      </c>
      <c r="K29" s="263">
        <v>0</v>
      </c>
      <c r="L29" s="263">
        <v>0</v>
      </c>
      <c r="M29" s="263">
        <v>0</v>
      </c>
      <c r="N29" s="264">
        <v>0</v>
      </c>
      <c r="O29" s="264">
        <v>0</v>
      </c>
      <c r="P29" s="264">
        <v>0</v>
      </c>
      <c r="Q29" s="264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6">
        <v>0</v>
      </c>
      <c r="Y29" s="266">
        <v>0</v>
      </c>
      <c r="Z29" s="266">
        <v>0</v>
      </c>
      <c r="AA29" s="266">
        <v>0</v>
      </c>
      <c r="AB29" s="267">
        <v>0</v>
      </c>
      <c r="AC29" s="267">
        <v>0</v>
      </c>
      <c r="AD29" s="267">
        <v>0</v>
      </c>
      <c r="AE29" s="267">
        <v>0</v>
      </c>
      <c r="AF29" s="267">
        <v>0</v>
      </c>
      <c r="AG29" s="267">
        <v>0</v>
      </c>
      <c r="AH29" s="268">
        <v>0</v>
      </c>
      <c r="AI29" s="268">
        <v>0</v>
      </c>
      <c r="AJ29" s="268">
        <v>0</v>
      </c>
      <c r="AK29" s="268">
        <v>0</v>
      </c>
      <c r="AL29" s="269">
        <v>0</v>
      </c>
      <c r="AM29" s="269">
        <v>0</v>
      </c>
      <c r="AN29" s="269">
        <v>0</v>
      </c>
      <c r="AO29" s="269">
        <v>0</v>
      </c>
      <c r="AP29" s="269">
        <v>0</v>
      </c>
      <c r="AQ29" s="269">
        <v>0</v>
      </c>
      <c r="AR29" s="270">
        <v>0</v>
      </c>
      <c r="AS29" s="270">
        <v>0</v>
      </c>
      <c r="AT29" s="270">
        <v>0</v>
      </c>
      <c r="AU29" s="270">
        <v>0</v>
      </c>
      <c r="AV29" s="271">
        <v>0</v>
      </c>
      <c r="AW29" s="271">
        <v>0</v>
      </c>
      <c r="AX29" s="271">
        <v>0</v>
      </c>
      <c r="AY29" s="271">
        <v>0</v>
      </c>
      <c r="AZ29" s="271">
        <v>0</v>
      </c>
      <c r="BA29" s="271">
        <v>0</v>
      </c>
      <c r="BB29" s="272">
        <v>0</v>
      </c>
      <c r="BC29" s="272">
        <v>0</v>
      </c>
      <c r="BD29" s="272">
        <v>0</v>
      </c>
      <c r="BE29" s="272">
        <v>0</v>
      </c>
      <c r="BF29" s="273">
        <v>0</v>
      </c>
      <c r="BG29" s="273">
        <v>0</v>
      </c>
      <c r="BH29" s="273">
        <v>0</v>
      </c>
      <c r="BI29" s="273">
        <v>0</v>
      </c>
      <c r="BJ29" s="273">
        <v>0</v>
      </c>
      <c r="BK29" s="273">
        <v>0</v>
      </c>
      <c r="BL29" s="880">
        <v>0</v>
      </c>
      <c r="BM29" s="880">
        <v>0</v>
      </c>
      <c r="BN29" s="880">
        <v>0</v>
      </c>
      <c r="BO29" s="880">
        <v>0</v>
      </c>
      <c r="BP29" s="881">
        <v>0</v>
      </c>
      <c r="BQ29" s="881">
        <v>0</v>
      </c>
      <c r="BR29" s="881">
        <v>0</v>
      </c>
      <c r="BS29" s="881">
        <v>0</v>
      </c>
      <c r="BT29" s="881">
        <v>0</v>
      </c>
      <c r="BU29" s="881">
        <v>0</v>
      </c>
      <c r="BV29" s="276">
        <v>0</v>
      </c>
      <c r="BW29" s="276">
        <v>0</v>
      </c>
      <c r="BX29" s="276">
        <v>0</v>
      </c>
      <c r="BY29" s="276">
        <v>0</v>
      </c>
      <c r="BZ29" s="277">
        <v>0</v>
      </c>
      <c r="CA29" s="277">
        <v>0</v>
      </c>
      <c r="CB29" s="277">
        <v>0</v>
      </c>
      <c r="CC29" s="277">
        <v>0</v>
      </c>
      <c r="CD29" s="277">
        <v>0</v>
      </c>
      <c r="CE29" s="277">
        <v>0</v>
      </c>
      <c r="CF29" s="278">
        <v>0</v>
      </c>
      <c r="CG29" s="278"/>
      <c r="CH29" s="278"/>
      <c r="CI29" s="278"/>
      <c r="CJ29" s="279">
        <v>0</v>
      </c>
      <c r="CK29" s="279"/>
      <c r="CL29" s="279"/>
      <c r="CM29" s="279"/>
      <c r="CN29" s="279"/>
      <c r="CO29" s="279"/>
      <c r="CP29" s="280">
        <v>0</v>
      </c>
      <c r="CQ29" s="280">
        <v>0</v>
      </c>
      <c r="CR29" s="280">
        <v>0</v>
      </c>
      <c r="CS29" s="280">
        <v>0</v>
      </c>
      <c r="CT29" s="281">
        <v>0</v>
      </c>
      <c r="CU29" s="281">
        <v>0</v>
      </c>
      <c r="CV29" s="281">
        <v>0</v>
      </c>
      <c r="CW29" s="281">
        <v>0</v>
      </c>
      <c r="CX29" s="281">
        <v>0</v>
      </c>
      <c r="CY29" s="281">
        <v>0</v>
      </c>
      <c r="CZ29" s="282">
        <v>0</v>
      </c>
      <c r="DA29" s="282">
        <v>0</v>
      </c>
      <c r="DB29" s="282">
        <v>0</v>
      </c>
      <c r="DC29" s="282">
        <v>0</v>
      </c>
      <c r="DD29" s="283">
        <v>0</v>
      </c>
      <c r="DE29" s="283">
        <v>0</v>
      </c>
      <c r="DF29" s="283">
        <v>0</v>
      </c>
      <c r="DG29" s="283">
        <v>0</v>
      </c>
      <c r="DH29" s="283">
        <v>0</v>
      </c>
      <c r="DI29" s="283">
        <v>0</v>
      </c>
      <c r="DJ29" s="276">
        <v>0</v>
      </c>
      <c r="DK29" s="276">
        <v>0</v>
      </c>
      <c r="DL29" s="276">
        <v>0</v>
      </c>
      <c r="DM29" s="276">
        <v>0</v>
      </c>
      <c r="DN29" s="277">
        <v>0</v>
      </c>
      <c r="DO29" s="277">
        <v>0</v>
      </c>
      <c r="DP29" s="277">
        <v>0</v>
      </c>
      <c r="DQ29" s="277">
        <v>0</v>
      </c>
      <c r="DR29" s="277">
        <v>0</v>
      </c>
      <c r="DS29" s="277">
        <v>0</v>
      </c>
      <c r="DT29" s="284">
        <v>0</v>
      </c>
      <c r="DU29" s="284">
        <v>0</v>
      </c>
      <c r="DV29" s="284">
        <v>0</v>
      </c>
      <c r="DW29" s="284">
        <v>0</v>
      </c>
      <c r="DX29" s="285">
        <v>0</v>
      </c>
      <c r="DY29" s="285">
        <v>0</v>
      </c>
      <c r="DZ29" s="285">
        <v>0</v>
      </c>
      <c r="EA29" s="285">
        <v>0</v>
      </c>
      <c r="EB29" s="285">
        <v>0</v>
      </c>
      <c r="EC29" s="285">
        <v>0</v>
      </c>
      <c r="ED29" s="286">
        <v>0</v>
      </c>
      <c r="EE29" s="286">
        <v>0</v>
      </c>
      <c r="EF29" s="286">
        <v>0</v>
      </c>
      <c r="EG29" s="286">
        <v>0</v>
      </c>
      <c r="EH29" s="287">
        <v>0</v>
      </c>
      <c r="EI29" s="287">
        <v>0</v>
      </c>
      <c r="EJ29" s="287">
        <v>0</v>
      </c>
      <c r="EK29" s="287">
        <v>0</v>
      </c>
      <c r="EL29" s="287">
        <v>0</v>
      </c>
      <c r="EM29" s="287">
        <v>0</v>
      </c>
      <c r="EN29" s="274"/>
      <c r="EO29" s="274"/>
      <c r="EP29" s="274"/>
      <c r="EQ29" s="274"/>
      <c r="ER29" s="275"/>
      <c r="ES29" s="275"/>
      <c r="ET29" s="275"/>
      <c r="EU29" s="275"/>
      <c r="EV29" s="275"/>
      <c r="EW29" s="275"/>
      <c r="EX29" s="286">
        <v>0</v>
      </c>
      <c r="EY29" s="286">
        <v>0</v>
      </c>
      <c r="EZ29" s="286">
        <v>0</v>
      </c>
      <c r="FA29" s="286">
        <v>0</v>
      </c>
      <c r="FB29" s="287">
        <v>0</v>
      </c>
      <c r="FC29" s="287">
        <v>0</v>
      </c>
      <c r="FD29" s="287">
        <v>0</v>
      </c>
      <c r="FE29" s="287">
        <v>0</v>
      </c>
      <c r="FF29" s="287">
        <v>0</v>
      </c>
      <c r="FG29" s="287">
        <v>0</v>
      </c>
      <c r="FH29" s="288">
        <v>0</v>
      </c>
      <c r="FI29" s="288">
        <v>0</v>
      </c>
      <c r="FJ29" s="288">
        <v>0</v>
      </c>
      <c r="FK29" s="288">
        <v>0</v>
      </c>
      <c r="FL29" s="289">
        <v>0</v>
      </c>
      <c r="FM29" s="289">
        <v>0</v>
      </c>
      <c r="FN29" s="289">
        <v>0</v>
      </c>
      <c r="FO29" s="289">
        <v>0</v>
      </c>
      <c r="FP29" s="289">
        <v>0</v>
      </c>
      <c r="FQ29" s="289">
        <v>0</v>
      </c>
      <c r="FR29" s="290">
        <v>0</v>
      </c>
      <c r="FS29" s="290"/>
      <c r="FT29" s="290"/>
      <c r="FU29" s="290"/>
      <c r="FV29" s="291">
        <v>0</v>
      </c>
      <c r="FW29" s="291"/>
      <c r="FX29" s="291"/>
      <c r="FY29" s="291"/>
      <c r="FZ29" s="291"/>
      <c r="GA29" s="291"/>
      <c r="GB29" s="292"/>
      <c r="GC29" s="292"/>
      <c r="GD29" s="292"/>
      <c r="GE29" s="292"/>
      <c r="GF29" s="293"/>
      <c r="GG29" s="293"/>
      <c r="GH29" s="293"/>
      <c r="GI29" s="293"/>
      <c r="GJ29" s="293"/>
      <c r="GK29" s="293"/>
      <c r="GL29" s="284">
        <v>0</v>
      </c>
      <c r="GM29" s="284">
        <v>0</v>
      </c>
      <c r="GN29" s="284">
        <v>0</v>
      </c>
      <c r="GO29" s="284">
        <v>0</v>
      </c>
      <c r="GP29" s="285">
        <v>0</v>
      </c>
      <c r="GQ29" s="285">
        <v>0</v>
      </c>
      <c r="GR29" s="285">
        <v>0</v>
      </c>
      <c r="GS29" s="285">
        <v>0</v>
      </c>
      <c r="GT29" s="285">
        <v>0</v>
      </c>
      <c r="GU29" s="285">
        <v>0</v>
      </c>
      <c r="GV29" s="294">
        <v>0</v>
      </c>
      <c r="GW29" s="294">
        <v>0</v>
      </c>
      <c r="GX29" s="294">
        <v>0</v>
      </c>
      <c r="GY29" s="294">
        <v>0</v>
      </c>
      <c r="GZ29" s="295">
        <v>0</v>
      </c>
      <c r="HA29" s="295">
        <v>0</v>
      </c>
      <c r="HB29" s="295">
        <v>0</v>
      </c>
      <c r="HC29" s="295">
        <v>0</v>
      </c>
      <c r="HD29" s="295">
        <v>0</v>
      </c>
      <c r="HE29" s="295">
        <v>0</v>
      </c>
      <c r="HF29" s="296">
        <v>0</v>
      </c>
      <c r="HG29" s="296">
        <v>0</v>
      </c>
      <c r="HH29" s="296">
        <v>0</v>
      </c>
      <c r="HI29" s="296">
        <v>0</v>
      </c>
      <c r="HJ29" s="297">
        <v>0</v>
      </c>
      <c r="HK29" s="297">
        <v>0</v>
      </c>
      <c r="HL29" s="297">
        <v>0</v>
      </c>
      <c r="HM29" s="297"/>
      <c r="HN29" s="297"/>
      <c r="HO29" s="297"/>
      <c r="HP29" s="955">
        <v>0</v>
      </c>
      <c r="HQ29" s="955">
        <v>0</v>
      </c>
      <c r="HR29" s="955">
        <v>0</v>
      </c>
      <c r="HS29" s="955">
        <v>0</v>
      </c>
      <c r="HT29" s="532">
        <v>0</v>
      </c>
      <c r="HU29" s="532">
        <v>0</v>
      </c>
      <c r="HV29" s="532">
        <v>0</v>
      </c>
      <c r="HW29" s="532">
        <v>0</v>
      </c>
      <c r="HX29" s="532">
        <v>0</v>
      </c>
      <c r="HY29" s="532">
        <v>0</v>
      </c>
      <c r="HZ29" s="286"/>
      <c r="IA29" s="286"/>
      <c r="IB29" s="286"/>
      <c r="IC29" s="286"/>
      <c r="ID29" s="287"/>
      <c r="IE29" s="287"/>
      <c r="IF29" s="287"/>
      <c r="IG29" s="287"/>
      <c r="IH29" s="287"/>
      <c r="II29" s="287"/>
      <c r="IJ29" s="296">
        <v>0</v>
      </c>
      <c r="IK29" s="296">
        <v>0</v>
      </c>
      <c r="IL29" s="296">
        <v>0</v>
      </c>
      <c r="IM29" s="296">
        <v>0</v>
      </c>
      <c r="IN29" s="297">
        <v>0</v>
      </c>
      <c r="IO29" s="297">
        <v>0</v>
      </c>
      <c r="IP29" s="297">
        <v>0</v>
      </c>
      <c r="IQ29" s="297">
        <v>0</v>
      </c>
      <c r="IR29" s="297">
        <v>0</v>
      </c>
      <c r="IS29" s="297">
        <v>0</v>
      </c>
      <c r="IT29" s="280">
        <v>0</v>
      </c>
      <c r="IU29" s="280">
        <v>0</v>
      </c>
      <c r="IV29" s="280">
        <v>0</v>
      </c>
      <c r="IW29" s="280">
        <v>0</v>
      </c>
      <c r="IX29" s="281">
        <v>0</v>
      </c>
      <c r="IY29" s="281">
        <v>0</v>
      </c>
      <c r="IZ29" s="281">
        <v>0</v>
      </c>
      <c r="JA29" s="281">
        <v>0</v>
      </c>
      <c r="JB29" s="281">
        <v>0</v>
      </c>
      <c r="JC29" s="281">
        <v>0</v>
      </c>
      <c r="JD29" s="288"/>
      <c r="JE29" s="288"/>
      <c r="JF29" s="288"/>
      <c r="JG29" s="288"/>
      <c r="JH29" s="289"/>
      <c r="JI29" s="289"/>
      <c r="JJ29" s="289"/>
      <c r="JK29" s="289"/>
      <c r="JL29" s="289"/>
      <c r="JM29" s="289"/>
      <c r="JN29" s="362">
        <v>0</v>
      </c>
      <c r="JO29" s="362">
        <v>0</v>
      </c>
      <c r="JP29" s="362">
        <v>0</v>
      </c>
      <c r="JQ29" s="362">
        <v>0</v>
      </c>
      <c r="JR29" s="362">
        <v>0</v>
      </c>
      <c r="JS29" s="362">
        <v>0</v>
      </c>
      <c r="JT29" s="362">
        <v>0</v>
      </c>
      <c r="JU29" s="362">
        <v>0</v>
      </c>
      <c r="JV29" s="362">
        <v>0</v>
      </c>
      <c r="JW29" s="362">
        <v>0</v>
      </c>
      <c r="JX29" s="274">
        <v>0</v>
      </c>
      <c r="JY29" s="274">
        <v>0</v>
      </c>
      <c r="JZ29" s="274">
        <v>0</v>
      </c>
      <c r="KA29" s="274">
        <v>0</v>
      </c>
      <c r="KB29" s="275">
        <v>0</v>
      </c>
      <c r="KC29" s="275">
        <v>0</v>
      </c>
      <c r="KD29" s="275">
        <v>0</v>
      </c>
      <c r="KE29" s="275">
        <v>0</v>
      </c>
      <c r="KF29" s="275">
        <v>0</v>
      </c>
      <c r="KG29" s="275">
        <v>0</v>
      </c>
      <c r="KH29" s="276">
        <v>0</v>
      </c>
      <c r="KI29" s="276">
        <v>0</v>
      </c>
      <c r="KJ29" s="276">
        <v>0</v>
      </c>
      <c r="KK29" s="276">
        <v>0</v>
      </c>
      <c r="KL29" s="277">
        <v>0</v>
      </c>
      <c r="KM29" s="277">
        <v>0</v>
      </c>
      <c r="KN29" s="277">
        <v>0</v>
      </c>
      <c r="KO29" s="277">
        <v>0</v>
      </c>
      <c r="KP29" s="277">
        <v>0</v>
      </c>
      <c r="KQ29" s="277">
        <v>0</v>
      </c>
      <c r="KR29" s="298">
        <v>0</v>
      </c>
      <c r="KS29" s="298">
        <v>0</v>
      </c>
      <c r="KT29" s="298">
        <v>0</v>
      </c>
      <c r="KU29" s="298">
        <v>0</v>
      </c>
      <c r="KV29" s="299">
        <v>0</v>
      </c>
      <c r="KW29" s="299">
        <v>0</v>
      </c>
      <c r="KX29" s="299">
        <v>0</v>
      </c>
      <c r="KY29" s="299">
        <v>0</v>
      </c>
      <c r="KZ29" s="299">
        <v>0</v>
      </c>
      <c r="LA29" s="299">
        <v>0</v>
      </c>
      <c r="LB29" s="296"/>
      <c r="LC29" s="296"/>
      <c r="LD29" s="296"/>
      <c r="LE29" s="296"/>
      <c r="LF29" s="297"/>
      <c r="LG29" s="297"/>
      <c r="LH29" s="297"/>
      <c r="LI29" s="297"/>
      <c r="LJ29" s="297"/>
      <c r="LK29" s="297"/>
      <c r="LL29" s="292">
        <v>0</v>
      </c>
      <c r="LM29" s="292">
        <v>0</v>
      </c>
      <c r="LN29" s="292">
        <v>0</v>
      </c>
      <c r="LO29" s="292">
        <v>0</v>
      </c>
      <c r="LP29" s="293">
        <v>0</v>
      </c>
      <c r="LQ29" s="293">
        <v>0</v>
      </c>
      <c r="LR29" s="293">
        <v>0</v>
      </c>
      <c r="LS29" s="293">
        <v>0</v>
      </c>
      <c r="LT29" s="293">
        <v>0</v>
      </c>
      <c r="LU29" s="293">
        <v>0</v>
      </c>
      <c r="LV29" s="45">
        <f t="shared" si="2"/>
        <v>0</v>
      </c>
      <c r="LW29" s="45">
        <f t="shared" si="13"/>
        <v>0</v>
      </c>
      <c r="LX29" s="45">
        <f t="shared" si="14"/>
        <v>0</v>
      </c>
      <c r="LY29" s="45">
        <f t="shared" si="15"/>
        <v>0</v>
      </c>
      <c r="LZ29" s="234">
        <f t="shared" si="16"/>
        <v>0</v>
      </c>
      <c r="MA29" s="234">
        <f t="shared" si="17"/>
        <v>0</v>
      </c>
      <c r="MB29" s="234">
        <f t="shared" si="18"/>
        <v>0</v>
      </c>
      <c r="MC29" s="234">
        <f t="shared" si="19"/>
        <v>0</v>
      </c>
      <c r="MD29" s="234">
        <f t="shared" si="20"/>
        <v>0</v>
      </c>
      <c r="ME29" s="234">
        <f t="shared" si="21"/>
        <v>0</v>
      </c>
      <c r="MF29" s="914">
        <v>0</v>
      </c>
      <c r="MG29" s="914">
        <v>0</v>
      </c>
      <c r="MH29" s="914">
        <v>0</v>
      </c>
      <c r="MI29" s="914">
        <v>0</v>
      </c>
      <c r="MJ29" s="915">
        <v>0</v>
      </c>
      <c r="MK29" s="915">
        <v>0</v>
      </c>
      <c r="ML29" s="915">
        <v>0</v>
      </c>
      <c r="MM29" s="915">
        <v>0</v>
      </c>
      <c r="MN29" s="915">
        <v>0</v>
      </c>
      <c r="MO29" s="915">
        <v>0</v>
      </c>
      <c r="MP29" s="414"/>
      <c r="MQ29" s="414"/>
      <c r="MR29" s="414"/>
      <c r="MS29" s="414"/>
      <c r="MT29" s="415"/>
      <c r="MU29" s="415"/>
      <c r="MV29" s="415"/>
      <c r="MW29" s="415"/>
      <c r="MX29" s="415"/>
      <c r="MY29" s="415"/>
      <c r="MZ29" s="949">
        <f t="shared" si="3"/>
        <v>0</v>
      </c>
      <c r="NA29" s="949">
        <f t="shared" si="4"/>
        <v>0</v>
      </c>
      <c r="NB29" s="949">
        <f t="shared" si="5"/>
        <v>0</v>
      </c>
      <c r="NC29" s="949">
        <f t="shared" si="6"/>
        <v>0</v>
      </c>
      <c r="ND29" s="950">
        <f t="shared" si="7"/>
        <v>0</v>
      </c>
      <c r="NE29" s="950">
        <f t="shared" si="8"/>
        <v>0</v>
      </c>
      <c r="NF29" s="950">
        <f t="shared" si="9"/>
        <v>0</v>
      </c>
      <c r="NG29" s="950">
        <f t="shared" si="10"/>
        <v>0</v>
      </c>
      <c r="NH29" s="950">
        <f t="shared" si="11"/>
        <v>0</v>
      </c>
      <c r="NI29" s="950">
        <f t="shared" si="12"/>
        <v>0</v>
      </c>
    </row>
    <row r="30" spans="1:373" ht="39" thickBot="1" x14ac:dyDescent="0.3">
      <c r="A30" s="555">
        <v>22</v>
      </c>
      <c r="B30" s="34" t="s">
        <v>43</v>
      </c>
      <c r="C30" s="35" t="s">
        <v>200</v>
      </c>
      <c r="D30" s="262">
        <v>0.93</v>
      </c>
      <c r="E30" s="262">
        <v>1.7</v>
      </c>
      <c r="F30" s="262">
        <v>1.7</v>
      </c>
      <c r="G30" s="262">
        <v>1.7</v>
      </c>
      <c r="H30" s="263"/>
      <c r="I30" s="263">
        <v>20</v>
      </c>
      <c r="J30" s="263">
        <v>20</v>
      </c>
      <c r="K30" s="263">
        <v>0</v>
      </c>
      <c r="L30" s="263">
        <v>0</v>
      </c>
      <c r="M30" s="263">
        <v>0</v>
      </c>
      <c r="N30" s="264">
        <v>0</v>
      </c>
      <c r="O30" s="264">
        <v>0</v>
      </c>
      <c r="P30" s="264">
        <v>0</v>
      </c>
      <c r="Q30" s="264">
        <v>0</v>
      </c>
      <c r="R30" s="265">
        <v>0</v>
      </c>
      <c r="S30" s="265">
        <v>0</v>
      </c>
      <c r="T30" s="265">
        <v>0</v>
      </c>
      <c r="U30" s="265">
        <v>0</v>
      </c>
      <c r="V30" s="265">
        <v>0</v>
      </c>
      <c r="W30" s="265">
        <v>0</v>
      </c>
      <c r="X30" s="266">
        <v>0</v>
      </c>
      <c r="Y30" s="266">
        <v>0</v>
      </c>
      <c r="Z30" s="266">
        <v>0</v>
      </c>
      <c r="AA30" s="266">
        <v>0</v>
      </c>
      <c r="AB30" s="267">
        <v>0</v>
      </c>
      <c r="AC30" s="267">
        <v>0</v>
      </c>
      <c r="AD30" s="267">
        <v>0</v>
      </c>
      <c r="AE30" s="267">
        <v>0</v>
      </c>
      <c r="AF30" s="267">
        <v>0</v>
      </c>
      <c r="AG30" s="267">
        <v>0</v>
      </c>
      <c r="AH30" s="268">
        <v>0</v>
      </c>
      <c r="AI30" s="268">
        <v>0</v>
      </c>
      <c r="AJ30" s="268">
        <v>0</v>
      </c>
      <c r="AK30" s="268">
        <v>0</v>
      </c>
      <c r="AL30" s="269">
        <v>0</v>
      </c>
      <c r="AM30" s="269">
        <v>0</v>
      </c>
      <c r="AN30" s="269">
        <v>0</v>
      </c>
      <c r="AO30" s="269">
        <v>0</v>
      </c>
      <c r="AP30" s="269">
        <v>0</v>
      </c>
      <c r="AQ30" s="269">
        <v>0</v>
      </c>
      <c r="AR30" s="270">
        <v>0.81</v>
      </c>
      <c r="AS30" s="270">
        <v>0.81</v>
      </c>
      <c r="AT30" s="270">
        <v>0</v>
      </c>
      <c r="AU30" s="270">
        <v>0.81</v>
      </c>
      <c r="AV30" s="271">
        <v>0</v>
      </c>
      <c r="AW30" s="271">
        <v>0</v>
      </c>
      <c r="AX30" s="271">
        <v>0</v>
      </c>
      <c r="AY30" s="271">
        <v>0</v>
      </c>
      <c r="AZ30" s="271">
        <v>0</v>
      </c>
      <c r="BA30" s="271">
        <v>0</v>
      </c>
      <c r="BB30" s="272">
        <v>0.4</v>
      </c>
      <c r="BC30" s="272">
        <v>0.33</v>
      </c>
      <c r="BD30" s="272">
        <v>0.33</v>
      </c>
      <c r="BE30" s="272">
        <v>0.33</v>
      </c>
      <c r="BF30" s="273">
        <v>0</v>
      </c>
      <c r="BG30" s="273">
        <v>0</v>
      </c>
      <c r="BH30" s="273">
        <v>0</v>
      </c>
      <c r="BI30" s="273">
        <v>0</v>
      </c>
      <c r="BJ30" s="273">
        <v>0</v>
      </c>
      <c r="BK30" s="273">
        <v>0</v>
      </c>
      <c r="BL30" s="880">
        <v>0.5</v>
      </c>
      <c r="BM30" s="880">
        <v>0</v>
      </c>
      <c r="BN30" s="880">
        <v>0</v>
      </c>
      <c r="BO30" s="880">
        <v>0</v>
      </c>
      <c r="BP30" s="881">
        <v>0</v>
      </c>
      <c r="BQ30" s="881">
        <v>0</v>
      </c>
      <c r="BR30" s="881">
        <v>0</v>
      </c>
      <c r="BS30" s="881">
        <v>0</v>
      </c>
      <c r="BT30" s="881">
        <v>0</v>
      </c>
      <c r="BU30" s="881">
        <v>0</v>
      </c>
      <c r="BV30" s="276">
        <v>0</v>
      </c>
      <c r="BW30" s="276">
        <v>0</v>
      </c>
      <c r="BX30" s="276">
        <v>0</v>
      </c>
      <c r="BY30" s="276">
        <v>0</v>
      </c>
      <c r="BZ30" s="277">
        <v>0</v>
      </c>
      <c r="CA30" s="277">
        <v>0</v>
      </c>
      <c r="CB30" s="277">
        <v>0</v>
      </c>
      <c r="CC30" s="277">
        <v>0</v>
      </c>
      <c r="CD30" s="277">
        <v>0</v>
      </c>
      <c r="CE30" s="277">
        <v>0</v>
      </c>
      <c r="CF30" s="278">
        <v>0</v>
      </c>
      <c r="CG30" s="278"/>
      <c r="CH30" s="278"/>
      <c r="CI30" s="278"/>
      <c r="CJ30" s="279">
        <v>0</v>
      </c>
      <c r="CK30" s="279"/>
      <c r="CL30" s="279"/>
      <c r="CM30" s="279"/>
      <c r="CN30" s="279"/>
      <c r="CO30" s="279"/>
      <c r="CP30" s="280">
        <v>0</v>
      </c>
      <c r="CQ30" s="280">
        <v>0</v>
      </c>
      <c r="CR30" s="280">
        <v>0</v>
      </c>
      <c r="CS30" s="280">
        <v>0</v>
      </c>
      <c r="CT30" s="281">
        <v>0</v>
      </c>
      <c r="CU30" s="281">
        <v>0</v>
      </c>
      <c r="CV30" s="281">
        <v>0</v>
      </c>
      <c r="CW30" s="281">
        <v>0</v>
      </c>
      <c r="CX30" s="281">
        <v>0</v>
      </c>
      <c r="CY30" s="281">
        <v>0</v>
      </c>
      <c r="CZ30" s="282">
        <v>0.05</v>
      </c>
      <c r="DA30" s="282">
        <v>0</v>
      </c>
      <c r="DB30" s="282">
        <v>0</v>
      </c>
      <c r="DC30" s="282">
        <v>0</v>
      </c>
      <c r="DD30" s="283">
        <v>0</v>
      </c>
      <c r="DE30" s="283">
        <v>0</v>
      </c>
      <c r="DF30" s="283">
        <v>0</v>
      </c>
      <c r="DG30" s="283">
        <v>0</v>
      </c>
      <c r="DH30" s="283">
        <v>0</v>
      </c>
      <c r="DI30" s="283">
        <v>0</v>
      </c>
      <c r="DJ30" s="276">
        <v>0</v>
      </c>
      <c r="DK30" s="276">
        <v>0</v>
      </c>
      <c r="DL30" s="276">
        <v>0</v>
      </c>
      <c r="DM30" s="276">
        <v>0</v>
      </c>
      <c r="DN30" s="277">
        <v>0</v>
      </c>
      <c r="DO30" s="277">
        <v>0</v>
      </c>
      <c r="DP30" s="277">
        <v>0</v>
      </c>
      <c r="DQ30" s="277">
        <v>0</v>
      </c>
      <c r="DR30" s="277">
        <v>0</v>
      </c>
      <c r="DS30" s="277">
        <v>0</v>
      </c>
      <c r="DT30" s="284">
        <v>0</v>
      </c>
      <c r="DU30" s="284">
        <v>0</v>
      </c>
      <c r="DV30" s="284">
        <v>0</v>
      </c>
      <c r="DW30" s="284">
        <v>0</v>
      </c>
      <c r="DX30" s="285">
        <v>0</v>
      </c>
      <c r="DY30" s="285">
        <v>0</v>
      </c>
      <c r="DZ30" s="285">
        <v>0</v>
      </c>
      <c r="EA30" s="285">
        <v>0</v>
      </c>
      <c r="EB30" s="285">
        <v>0</v>
      </c>
      <c r="EC30" s="285">
        <v>0</v>
      </c>
      <c r="ED30" s="286">
        <v>0.25</v>
      </c>
      <c r="EE30" s="286">
        <v>0.24</v>
      </c>
      <c r="EF30" s="286">
        <v>0.24</v>
      </c>
      <c r="EG30" s="286">
        <v>0.24</v>
      </c>
      <c r="EH30" s="287">
        <v>0</v>
      </c>
      <c r="EI30" s="287">
        <v>0</v>
      </c>
      <c r="EJ30" s="287">
        <v>0</v>
      </c>
      <c r="EK30" s="287">
        <v>0</v>
      </c>
      <c r="EL30" s="287">
        <v>0</v>
      </c>
      <c r="EM30" s="287">
        <v>0</v>
      </c>
      <c r="EN30" s="274"/>
      <c r="EO30" s="274"/>
      <c r="EP30" s="274"/>
      <c r="EQ30" s="274"/>
      <c r="ER30" s="275"/>
      <c r="ES30" s="275"/>
      <c r="ET30" s="275"/>
      <c r="EU30" s="275"/>
      <c r="EV30" s="275"/>
      <c r="EW30" s="275"/>
      <c r="EX30" s="286">
        <v>0</v>
      </c>
      <c r="EY30" s="286">
        <v>0</v>
      </c>
      <c r="EZ30" s="286">
        <v>0</v>
      </c>
      <c r="FA30" s="286">
        <v>0</v>
      </c>
      <c r="FB30" s="287">
        <v>0</v>
      </c>
      <c r="FC30" s="287">
        <v>0</v>
      </c>
      <c r="FD30" s="287">
        <v>0</v>
      </c>
      <c r="FE30" s="287">
        <v>0</v>
      </c>
      <c r="FF30" s="287">
        <v>0</v>
      </c>
      <c r="FG30" s="287">
        <v>0</v>
      </c>
      <c r="FH30" s="288">
        <v>0</v>
      </c>
      <c r="FI30" s="288">
        <v>0</v>
      </c>
      <c r="FJ30" s="288">
        <v>0</v>
      </c>
      <c r="FK30" s="288">
        <v>0</v>
      </c>
      <c r="FL30" s="289">
        <v>0</v>
      </c>
      <c r="FM30" s="289">
        <v>0</v>
      </c>
      <c r="FN30" s="289">
        <v>0</v>
      </c>
      <c r="FO30" s="289">
        <v>0</v>
      </c>
      <c r="FP30" s="289">
        <v>0</v>
      </c>
      <c r="FQ30" s="289">
        <v>0</v>
      </c>
      <c r="FR30" s="290">
        <v>0</v>
      </c>
      <c r="FS30" s="290"/>
      <c r="FT30" s="290"/>
      <c r="FU30" s="290"/>
      <c r="FV30" s="291">
        <v>0</v>
      </c>
      <c r="FW30" s="291"/>
      <c r="FX30" s="291"/>
      <c r="FY30" s="291"/>
      <c r="FZ30" s="291"/>
      <c r="GA30" s="291"/>
      <c r="GB30" s="292"/>
      <c r="GC30" s="292"/>
      <c r="GD30" s="292"/>
      <c r="GE30" s="292"/>
      <c r="GF30" s="293"/>
      <c r="GG30" s="293"/>
      <c r="GH30" s="293"/>
      <c r="GI30" s="293"/>
      <c r="GJ30" s="293"/>
      <c r="GK30" s="293"/>
      <c r="GL30" s="284">
        <v>0</v>
      </c>
      <c r="GM30" s="284">
        <v>0</v>
      </c>
      <c r="GN30" s="284">
        <v>0</v>
      </c>
      <c r="GO30" s="284">
        <v>0</v>
      </c>
      <c r="GP30" s="285">
        <v>0</v>
      </c>
      <c r="GQ30" s="285">
        <v>0</v>
      </c>
      <c r="GR30" s="285">
        <v>0</v>
      </c>
      <c r="GS30" s="285">
        <v>0</v>
      </c>
      <c r="GT30" s="285">
        <v>0</v>
      </c>
      <c r="GU30" s="285">
        <v>0</v>
      </c>
      <c r="GV30" s="294">
        <v>0</v>
      </c>
      <c r="GW30" s="294">
        <v>0</v>
      </c>
      <c r="GX30" s="294">
        <v>0</v>
      </c>
      <c r="GY30" s="294">
        <v>0</v>
      </c>
      <c r="GZ30" s="295">
        <v>0</v>
      </c>
      <c r="HA30" s="295">
        <v>0</v>
      </c>
      <c r="HB30" s="295">
        <v>0</v>
      </c>
      <c r="HC30" s="295">
        <v>0</v>
      </c>
      <c r="HD30" s="295">
        <v>0</v>
      </c>
      <c r="HE30" s="295">
        <v>0</v>
      </c>
      <c r="HF30" s="296">
        <v>0</v>
      </c>
      <c r="HG30" s="296">
        <v>0</v>
      </c>
      <c r="HH30" s="296">
        <v>0</v>
      </c>
      <c r="HI30" s="296">
        <v>0</v>
      </c>
      <c r="HJ30" s="297">
        <v>0</v>
      </c>
      <c r="HK30" s="297">
        <v>0</v>
      </c>
      <c r="HL30" s="297">
        <v>0</v>
      </c>
      <c r="HM30" s="297"/>
      <c r="HN30" s="297"/>
      <c r="HO30" s="297"/>
      <c r="HP30" s="955">
        <v>0</v>
      </c>
      <c r="HQ30" s="955">
        <v>0</v>
      </c>
      <c r="HR30" s="955">
        <v>0</v>
      </c>
      <c r="HS30" s="955">
        <v>0</v>
      </c>
      <c r="HT30" s="532">
        <v>0</v>
      </c>
      <c r="HU30" s="532">
        <v>0</v>
      </c>
      <c r="HV30" s="532">
        <v>0</v>
      </c>
      <c r="HW30" s="532">
        <v>0</v>
      </c>
      <c r="HX30" s="532">
        <v>0</v>
      </c>
      <c r="HY30" s="532">
        <v>0</v>
      </c>
      <c r="HZ30" s="286"/>
      <c r="IA30" s="286"/>
      <c r="IB30" s="286"/>
      <c r="IC30" s="286"/>
      <c r="ID30" s="287"/>
      <c r="IE30" s="287"/>
      <c r="IF30" s="287"/>
      <c r="IG30" s="287"/>
      <c r="IH30" s="287"/>
      <c r="II30" s="287"/>
      <c r="IJ30" s="296">
        <v>0.09</v>
      </c>
      <c r="IK30" s="296">
        <v>0</v>
      </c>
      <c r="IL30" s="296">
        <v>0</v>
      </c>
      <c r="IM30" s="296">
        <v>0</v>
      </c>
      <c r="IN30" s="297">
        <v>0</v>
      </c>
      <c r="IO30" s="297">
        <v>0</v>
      </c>
      <c r="IP30" s="297">
        <v>0</v>
      </c>
      <c r="IQ30" s="297">
        <v>0</v>
      </c>
      <c r="IR30" s="297">
        <v>0</v>
      </c>
      <c r="IS30" s="297">
        <v>0</v>
      </c>
      <c r="IT30" s="280">
        <v>0</v>
      </c>
      <c r="IU30" s="280">
        <v>0</v>
      </c>
      <c r="IV30" s="280">
        <v>0</v>
      </c>
      <c r="IW30" s="280">
        <v>0</v>
      </c>
      <c r="IX30" s="281">
        <v>0</v>
      </c>
      <c r="IY30" s="281">
        <v>0</v>
      </c>
      <c r="IZ30" s="281">
        <v>0</v>
      </c>
      <c r="JA30" s="281">
        <v>0</v>
      </c>
      <c r="JB30" s="281">
        <v>0</v>
      </c>
      <c r="JC30" s="281">
        <v>0</v>
      </c>
      <c r="JD30" s="288"/>
      <c r="JE30" s="288"/>
      <c r="JF30" s="288"/>
      <c r="JG30" s="288"/>
      <c r="JH30" s="289"/>
      <c r="JI30" s="289"/>
      <c r="JJ30" s="289"/>
      <c r="JK30" s="289"/>
      <c r="JL30" s="289"/>
      <c r="JM30" s="289"/>
      <c r="JN30" s="362">
        <v>0.25</v>
      </c>
      <c r="JO30" s="362">
        <v>0</v>
      </c>
      <c r="JP30" s="362">
        <v>0</v>
      </c>
      <c r="JQ30" s="362">
        <v>0</v>
      </c>
      <c r="JR30" s="362">
        <v>0</v>
      </c>
      <c r="JS30" s="362">
        <v>0</v>
      </c>
      <c r="JT30" s="362">
        <v>0</v>
      </c>
      <c r="JU30" s="362">
        <v>0</v>
      </c>
      <c r="JV30" s="362">
        <v>0</v>
      </c>
      <c r="JW30" s="362">
        <v>0</v>
      </c>
      <c r="JX30" s="274">
        <v>0</v>
      </c>
      <c r="JY30" s="274">
        <v>0</v>
      </c>
      <c r="JZ30" s="274">
        <v>0</v>
      </c>
      <c r="KA30" s="274">
        <v>0</v>
      </c>
      <c r="KB30" s="275">
        <v>0</v>
      </c>
      <c r="KC30" s="275">
        <v>0</v>
      </c>
      <c r="KD30" s="275">
        <v>0</v>
      </c>
      <c r="KE30" s="275">
        <v>0</v>
      </c>
      <c r="KF30" s="275">
        <v>0</v>
      </c>
      <c r="KG30" s="275">
        <v>0</v>
      </c>
      <c r="KH30" s="276">
        <v>0.05</v>
      </c>
      <c r="KI30" s="276">
        <v>0</v>
      </c>
      <c r="KJ30" s="276">
        <v>0</v>
      </c>
      <c r="KK30" s="276">
        <v>0</v>
      </c>
      <c r="KL30" s="277">
        <v>0</v>
      </c>
      <c r="KM30" s="277">
        <v>0</v>
      </c>
      <c r="KN30" s="277">
        <v>0</v>
      </c>
      <c r="KO30" s="277">
        <v>0</v>
      </c>
      <c r="KP30" s="277">
        <v>0</v>
      </c>
      <c r="KQ30" s="277">
        <v>0</v>
      </c>
      <c r="KR30" s="298">
        <v>0</v>
      </c>
      <c r="KS30" s="298">
        <v>0</v>
      </c>
      <c r="KT30" s="298">
        <v>0</v>
      </c>
      <c r="KU30" s="298">
        <v>0</v>
      </c>
      <c r="KV30" s="299">
        <v>0</v>
      </c>
      <c r="KW30" s="299">
        <v>0</v>
      </c>
      <c r="KX30" s="299">
        <v>0</v>
      </c>
      <c r="KY30" s="299">
        <v>0</v>
      </c>
      <c r="KZ30" s="299">
        <v>0</v>
      </c>
      <c r="LA30" s="299">
        <v>0</v>
      </c>
      <c r="LB30" s="296"/>
      <c r="LC30" s="296"/>
      <c r="LD30" s="296"/>
      <c r="LE30" s="296"/>
      <c r="LF30" s="297"/>
      <c r="LG30" s="297"/>
      <c r="LH30" s="297"/>
      <c r="LI30" s="297"/>
      <c r="LJ30" s="297"/>
      <c r="LK30" s="297"/>
      <c r="LL30" s="292">
        <v>0.17</v>
      </c>
      <c r="LM30" s="292">
        <v>0</v>
      </c>
      <c r="LN30" s="292">
        <v>0</v>
      </c>
      <c r="LO30" s="292">
        <v>0</v>
      </c>
      <c r="LP30" s="293">
        <v>0</v>
      </c>
      <c r="LQ30" s="293">
        <v>0</v>
      </c>
      <c r="LR30" s="293">
        <v>0</v>
      </c>
      <c r="LS30" s="293">
        <v>0</v>
      </c>
      <c r="LT30" s="293">
        <v>0</v>
      </c>
      <c r="LU30" s="293">
        <v>0</v>
      </c>
      <c r="LV30" s="45">
        <f t="shared" si="2"/>
        <v>3.4999999999999996</v>
      </c>
      <c r="LW30" s="45">
        <f t="shared" si="13"/>
        <v>3.08</v>
      </c>
      <c r="LX30" s="45">
        <f t="shared" si="14"/>
        <v>2.2699999999999996</v>
      </c>
      <c r="LY30" s="45">
        <f t="shared" si="15"/>
        <v>3.08</v>
      </c>
      <c r="LZ30" s="234">
        <f t="shared" si="16"/>
        <v>0</v>
      </c>
      <c r="MA30" s="234">
        <f t="shared" si="17"/>
        <v>20</v>
      </c>
      <c r="MB30" s="234">
        <f t="shared" si="18"/>
        <v>20</v>
      </c>
      <c r="MC30" s="234">
        <f t="shared" si="19"/>
        <v>0</v>
      </c>
      <c r="MD30" s="234">
        <f t="shared" si="20"/>
        <v>0</v>
      </c>
      <c r="ME30" s="234">
        <f t="shared" si="21"/>
        <v>0</v>
      </c>
      <c r="MF30" s="914">
        <v>1.5</v>
      </c>
      <c r="MG30" s="914">
        <v>0.65999999999999992</v>
      </c>
      <c r="MH30" s="914">
        <v>0.65999999999999992</v>
      </c>
      <c r="MI30" s="914">
        <v>0.65999999999999992</v>
      </c>
      <c r="MJ30" s="915">
        <v>1</v>
      </c>
      <c r="MK30" s="915">
        <v>1</v>
      </c>
      <c r="ML30" s="915">
        <v>1</v>
      </c>
      <c r="MM30" s="915">
        <v>8</v>
      </c>
      <c r="MN30" s="915">
        <v>8</v>
      </c>
      <c r="MO30" s="915">
        <v>8</v>
      </c>
      <c r="MP30" s="414"/>
      <c r="MQ30" s="414"/>
      <c r="MR30" s="414"/>
      <c r="MS30" s="414"/>
      <c r="MT30" s="415"/>
      <c r="MU30" s="415"/>
      <c r="MV30" s="415"/>
      <c r="MW30" s="415"/>
      <c r="MX30" s="415"/>
      <c r="MY30" s="415"/>
      <c r="MZ30" s="949">
        <f t="shared" si="3"/>
        <v>5</v>
      </c>
      <c r="NA30" s="949">
        <f t="shared" si="4"/>
        <v>3.74</v>
      </c>
      <c r="NB30" s="949">
        <f t="shared" si="5"/>
        <v>2.9299999999999997</v>
      </c>
      <c r="NC30" s="949">
        <f t="shared" si="6"/>
        <v>3.74</v>
      </c>
      <c r="ND30" s="950">
        <f t="shared" si="7"/>
        <v>1</v>
      </c>
      <c r="NE30" s="950">
        <f t="shared" si="8"/>
        <v>21</v>
      </c>
      <c r="NF30" s="950">
        <f t="shared" si="9"/>
        <v>21</v>
      </c>
      <c r="NG30" s="950">
        <f t="shared" si="10"/>
        <v>8</v>
      </c>
      <c r="NH30" s="950">
        <f t="shared" si="11"/>
        <v>8</v>
      </c>
      <c r="NI30" s="950">
        <f t="shared" si="12"/>
        <v>8</v>
      </c>
    </row>
    <row r="31" spans="1:373" ht="51.75" thickBot="1" x14ac:dyDescent="0.3">
      <c r="A31" s="1805">
        <v>23</v>
      </c>
      <c r="B31" s="34" t="s">
        <v>132</v>
      </c>
      <c r="C31" s="34" t="s">
        <v>167</v>
      </c>
      <c r="D31" s="262">
        <v>600</v>
      </c>
      <c r="E31" s="262">
        <v>95.24</v>
      </c>
      <c r="F31" s="262">
        <v>16.010000000000002</v>
      </c>
      <c r="G31" s="262">
        <v>95.24</v>
      </c>
      <c r="H31" s="263">
        <v>11</v>
      </c>
      <c r="I31" s="263">
        <v>0</v>
      </c>
      <c r="J31" s="263">
        <v>3</v>
      </c>
      <c r="K31" s="263">
        <v>0</v>
      </c>
      <c r="L31" s="263">
        <v>0</v>
      </c>
      <c r="M31" s="263">
        <v>0</v>
      </c>
      <c r="N31" s="264">
        <v>70</v>
      </c>
      <c r="O31" s="264">
        <v>41.99</v>
      </c>
      <c r="P31" s="264">
        <v>8.68</v>
      </c>
      <c r="Q31" s="264">
        <v>41.99</v>
      </c>
      <c r="R31" s="265">
        <v>2</v>
      </c>
      <c r="S31" s="265">
        <v>1</v>
      </c>
      <c r="T31" s="265">
        <v>1</v>
      </c>
      <c r="U31" s="265">
        <v>0</v>
      </c>
      <c r="V31" s="265">
        <v>1</v>
      </c>
      <c r="W31" s="265">
        <v>1</v>
      </c>
      <c r="X31" s="266">
        <v>100</v>
      </c>
      <c r="Y31" s="266">
        <v>86.6</v>
      </c>
      <c r="Z31" s="266">
        <v>16.440000000000001</v>
      </c>
      <c r="AA31" s="266">
        <v>86.6</v>
      </c>
      <c r="AB31" s="267">
        <v>17.850000000000001</v>
      </c>
      <c r="AC31" s="267">
        <v>4</v>
      </c>
      <c r="AD31" s="267">
        <v>0</v>
      </c>
      <c r="AE31" s="267">
        <v>0</v>
      </c>
      <c r="AF31" s="267">
        <v>0</v>
      </c>
      <c r="AG31" s="267">
        <v>0</v>
      </c>
      <c r="AH31" s="268">
        <v>80</v>
      </c>
      <c r="AI31" s="268">
        <v>42.18</v>
      </c>
      <c r="AJ31" s="268">
        <v>5.08</v>
      </c>
      <c r="AK31" s="268">
        <v>42.18</v>
      </c>
      <c r="AL31" s="269">
        <v>4</v>
      </c>
      <c r="AM31" s="269">
        <v>0</v>
      </c>
      <c r="AN31" s="269">
        <v>4</v>
      </c>
      <c r="AO31" s="269">
        <v>0</v>
      </c>
      <c r="AP31" s="269">
        <v>0</v>
      </c>
      <c r="AQ31" s="269">
        <v>0</v>
      </c>
      <c r="AR31" s="270">
        <v>30</v>
      </c>
      <c r="AS31" s="270">
        <v>17.899999999999999</v>
      </c>
      <c r="AT31" s="270">
        <v>4.5</v>
      </c>
      <c r="AU31" s="270">
        <v>17.8</v>
      </c>
      <c r="AV31" s="271">
        <v>1</v>
      </c>
      <c r="AW31" s="271">
        <v>0</v>
      </c>
      <c r="AX31" s="271">
        <v>0</v>
      </c>
      <c r="AY31" s="271">
        <v>0</v>
      </c>
      <c r="AZ31" s="271">
        <v>0</v>
      </c>
      <c r="BA31" s="271">
        <v>0</v>
      </c>
      <c r="BB31" s="272">
        <v>175</v>
      </c>
      <c r="BC31" s="272">
        <v>94.24</v>
      </c>
      <c r="BD31" s="272">
        <v>24.31</v>
      </c>
      <c r="BE31" s="272">
        <v>94.24</v>
      </c>
      <c r="BF31" s="273">
        <v>8</v>
      </c>
      <c r="BG31" s="273">
        <v>0</v>
      </c>
      <c r="BH31" s="273">
        <v>0</v>
      </c>
      <c r="BI31" s="273">
        <v>0</v>
      </c>
      <c r="BJ31" s="273">
        <v>0</v>
      </c>
      <c r="BK31" s="273">
        <v>0</v>
      </c>
      <c r="BL31" s="880">
        <v>120</v>
      </c>
      <c r="BM31" s="880">
        <v>52.63</v>
      </c>
      <c r="BN31" s="880">
        <v>5.16</v>
      </c>
      <c r="BO31" s="880">
        <v>52.63</v>
      </c>
      <c r="BP31" s="881">
        <v>2</v>
      </c>
      <c r="BQ31" s="881">
        <v>2</v>
      </c>
      <c r="BR31" s="881">
        <v>2</v>
      </c>
      <c r="BS31" s="881">
        <v>0</v>
      </c>
      <c r="BT31" s="881">
        <v>0</v>
      </c>
      <c r="BU31" s="881">
        <v>0</v>
      </c>
      <c r="BV31" s="276">
        <v>180</v>
      </c>
      <c r="BW31" s="276">
        <v>105</v>
      </c>
      <c r="BX31" s="276">
        <v>14.17</v>
      </c>
      <c r="BY31" s="276">
        <v>104.98</v>
      </c>
      <c r="BZ31" s="277">
        <v>4</v>
      </c>
      <c r="CA31" s="277">
        <v>4</v>
      </c>
      <c r="CB31" s="277">
        <v>4</v>
      </c>
      <c r="CC31" s="277">
        <v>0</v>
      </c>
      <c r="CD31" s="277">
        <v>0</v>
      </c>
      <c r="CE31" s="277">
        <v>0</v>
      </c>
      <c r="CF31" s="278">
        <v>300</v>
      </c>
      <c r="CG31" s="278">
        <v>107.79</v>
      </c>
      <c r="CH31" s="278">
        <v>10.89</v>
      </c>
      <c r="CI31" s="278">
        <v>107.77</v>
      </c>
      <c r="CJ31" s="279">
        <v>9</v>
      </c>
      <c r="CK31" s="279"/>
      <c r="CL31" s="279">
        <v>0</v>
      </c>
      <c r="CM31" s="279">
        <v>0</v>
      </c>
      <c r="CN31" s="279">
        <v>0</v>
      </c>
      <c r="CO31" s="279">
        <v>0</v>
      </c>
      <c r="CP31" s="280">
        <v>80</v>
      </c>
      <c r="CQ31" s="280">
        <v>76.66</v>
      </c>
      <c r="CR31" s="280">
        <v>15.34</v>
      </c>
      <c r="CS31" s="280">
        <v>76.66</v>
      </c>
      <c r="CT31" s="281">
        <v>2</v>
      </c>
      <c r="CU31" s="281">
        <v>2</v>
      </c>
      <c r="CV31" s="281">
        <v>2</v>
      </c>
      <c r="CW31" s="281">
        <v>0</v>
      </c>
      <c r="CX31" s="281">
        <v>2</v>
      </c>
      <c r="CY31" s="281">
        <v>2</v>
      </c>
      <c r="CZ31" s="282">
        <v>75</v>
      </c>
      <c r="DA31" s="282">
        <v>122.8</v>
      </c>
      <c r="DB31" s="282">
        <v>10</v>
      </c>
      <c r="DC31" s="282">
        <v>121.75</v>
      </c>
      <c r="DD31" s="283">
        <v>4</v>
      </c>
      <c r="DE31" s="283">
        <v>4</v>
      </c>
      <c r="DF31" s="283">
        <v>4</v>
      </c>
      <c r="DG31" s="283">
        <v>0</v>
      </c>
      <c r="DH31" s="283">
        <v>0</v>
      </c>
      <c r="DI31" s="283">
        <v>0</v>
      </c>
      <c r="DJ31" s="276">
        <v>40</v>
      </c>
      <c r="DK31" s="276">
        <v>18.46</v>
      </c>
      <c r="DL31" s="276">
        <v>4.32</v>
      </c>
      <c r="DM31" s="276">
        <v>18.46</v>
      </c>
      <c r="DN31" s="277">
        <v>0</v>
      </c>
      <c r="DO31" s="277">
        <v>0</v>
      </c>
      <c r="DP31" s="277">
        <v>0</v>
      </c>
      <c r="DQ31" s="277">
        <v>0</v>
      </c>
      <c r="DR31" s="277">
        <v>0</v>
      </c>
      <c r="DS31" s="277">
        <v>0</v>
      </c>
      <c r="DT31" s="284">
        <v>120</v>
      </c>
      <c r="DU31" s="284">
        <v>92.99</v>
      </c>
      <c r="DV31" s="284">
        <v>13.65</v>
      </c>
      <c r="DW31" s="284">
        <v>92.86</v>
      </c>
      <c r="DX31" s="285">
        <v>3</v>
      </c>
      <c r="DY31" s="285">
        <v>0</v>
      </c>
      <c r="DZ31" s="285">
        <v>3</v>
      </c>
      <c r="EA31" s="285">
        <v>0</v>
      </c>
      <c r="EB31" s="285">
        <v>3</v>
      </c>
      <c r="EC31" s="285">
        <v>3</v>
      </c>
      <c r="ED31" s="286">
        <v>250</v>
      </c>
      <c r="EE31" s="286">
        <v>110.37</v>
      </c>
      <c r="EF31" s="286">
        <v>15.24</v>
      </c>
      <c r="EG31" s="286">
        <v>110.35</v>
      </c>
      <c r="EH31" s="287">
        <v>7</v>
      </c>
      <c r="EI31" s="287">
        <v>0</v>
      </c>
      <c r="EJ31" s="287">
        <v>0</v>
      </c>
      <c r="EK31" s="287">
        <v>0</v>
      </c>
      <c r="EL31" s="287">
        <v>0</v>
      </c>
      <c r="EM31" s="287">
        <v>0</v>
      </c>
      <c r="EN31" s="274">
        <v>116.86</v>
      </c>
      <c r="EO31" s="274">
        <v>122.59</v>
      </c>
      <c r="EP31" s="274">
        <v>22.18</v>
      </c>
      <c r="EQ31" s="274">
        <v>122.59</v>
      </c>
      <c r="ER31" s="275">
        <v>4</v>
      </c>
      <c r="ES31" s="275">
        <v>0</v>
      </c>
      <c r="ET31" s="275"/>
      <c r="EU31" s="275"/>
      <c r="EV31" s="275"/>
      <c r="EW31" s="275"/>
      <c r="EX31" s="286">
        <v>220</v>
      </c>
      <c r="EY31" s="286">
        <v>130.41999999999999</v>
      </c>
      <c r="EZ31" s="286">
        <v>35.99</v>
      </c>
      <c r="FA31" s="286">
        <v>130.4</v>
      </c>
      <c r="FB31" s="287">
        <v>7</v>
      </c>
      <c r="FC31" s="287">
        <v>7</v>
      </c>
      <c r="FD31" s="287">
        <v>7</v>
      </c>
      <c r="FE31" s="287">
        <v>0</v>
      </c>
      <c r="FF31" s="287">
        <v>0</v>
      </c>
      <c r="FG31" s="287">
        <v>0</v>
      </c>
      <c r="FH31" s="288">
        <v>120</v>
      </c>
      <c r="FI31" s="288">
        <v>10.74</v>
      </c>
      <c r="FJ31" s="288">
        <v>0.93</v>
      </c>
      <c r="FK31" s="288">
        <v>10.73</v>
      </c>
      <c r="FL31" s="289">
        <v>4</v>
      </c>
      <c r="FM31" s="289">
        <v>0</v>
      </c>
      <c r="FN31" s="289">
        <v>2</v>
      </c>
      <c r="FO31" s="289">
        <v>0</v>
      </c>
      <c r="FP31" s="289">
        <v>2</v>
      </c>
      <c r="FQ31" s="289">
        <v>2</v>
      </c>
      <c r="FR31" s="290">
        <v>0</v>
      </c>
      <c r="FS31" s="290"/>
      <c r="FT31" s="290"/>
      <c r="FU31" s="290"/>
      <c r="FV31" s="291">
        <v>0</v>
      </c>
      <c r="FW31" s="291"/>
      <c r="FX31" s="291"/>
      <c r="FY31" s="291"/>
      <c r="FZ31" s="291"/>
      <c r="GA31" s="291"/>
      <c r="GB31" s="292">
        <v>250</v>
      </c>
      <c r="GC31" s="292">
        <v>67.81</v>
      </c>
      <c r="GD31" s="292">
        <v>5.52</v>
      </c>
      <c r="GE31" s="292">
        <v>67.81</v>
      </c>
      <c r="GF31" s="293">
        <v>5</v>
      </c>
      <c r="GG31" s="293">
        <v>3</v>
      </c>
      <c r="GH31" s="293">
        <v>3</v>
      </c>
      <c r="GI31" s="293"/>
      <c r="GJ31" s="293">
        <v>3</v>
      </c>
      <c r="GK31" s="293">
        <v>3</v>
      </c>
      <c r="GL31" s="284">
        <v>0</v>
      </c>
      <c r="GM31" s="284">
        <v>0</v>
      </c>
      <c r="GN31" s="284">
        <v>0</v>
      </c>
      <c r="GO31" s="284">
        <v>0</v>
      </c>
      <c r="GP31" s="285">
        <v>0</v>
      </c>
      <c r="GQ31" s="285">
        <v>0</v>
      </c>
      <c r="GR31" s="285">
        <v>0</v>
      </c>
      <c r="GS31" s="285">
        <v>0</v>
      </c>
      <c r="GT31" s="285">
        <v>0</v>
      </c>
      <c r="GU31" s="285">
        <v>0</v>
      </c>
      <c r="GV31" s="294">
        <v>0</v>
      </c>
      <c r="GW31" s="294">
        <v>0</v>
      </c>
      <c r="GX31" s="294">
        <v>0</v>
      </c>
      <c r="GY31" s="294">
        <v>0</v>
      </c>
      <c r="GZ31" s="295">
        <v>0</v>
      </c>
      <c r="HA31" s="295">
        <v>0</v>
      </c>
      <c r="HB31" s="295">
        <v>0</v>
      </c>
      <c r="HC31" s="295">
        <v>0</v>
      </c>
      <c r="HD31" s="295">
        <v>0</v>
      </c>
      <c r="HE31" s="295">
        <v>0</v>
      </c>
      <c r="HF31" s="296">
        <v>0</v>
      </c>
      <c r="HG31" s="296">
        <v>0</v>
      </c>
      <c r="HH31" s="296">
        <v>0</v>
      </c>
      <c r="HI31" s="296">
        <v>0</v>
      </c>
      <c r="HJ31" s="297">
        <v>0</v>
      </c>
      <c r="HK31" s="297">
        <v>0</v>
      </c>
      <c r="HL31" s="297">
        <v>0</v>
      </c>
      <c r="HM31" s="297"/>
      <c r="HN31" s="297"/>
      <c r="HO31" s="297"/>
      <c r="HP31" s="955">
        <v>0</v>
      </c>
      <c r="HQ31" s="955">
        <v>0</v>
      </c>
      <c r="HR31" s="955">
        <v>0</v>
      </c>
      <c r="HS31" s="955">
        <v>0</v>
      </c>
      <c r="HT31" s="532">
        <v>0</v>
      </c>
      <c r="HU31" s="532">
        <v>0</v>
      </c>
      <c r="HV31" s="532">
        <v>0</v>
      </c>
      <c r="HW31" s="532">
        <v>0</v>
      </c>
      <c r="HX31" s="532">
        <v>0</v>
      </c>
      <c r="HY31" s="532">
        <v>0</v>
      </c>
      <c r="HZ31" s="286"/>
      <c r="IA31" s="286"/>
      <c r="IB31" s="286"/>
      <c r="IC31" s="286"/>
      <c r="ID31" s="287"/>
      <c r="IE31" s="287"/>
      <c r="IF31" s="287"/>
      <c r="IG31" s="287"/>
      <c r="IH31" s="287"/>
      <c r="II31" s="287"/>
      <c r="IJ31" s="296">
        <v>0</v>
      </c>
      <c r="IK31" s="296">
        <v>0</v>
      </c>
      <c r="IL31" s="296">
        <v>0</v>
      </c>
      <c r="IM31" s="296">
        <v>0</v>
      </c>
      <c r="IN31" s="297">
        <v>0</v>
      </c>
      <c r="IO31" s="297">
        <v>0</v>
      </c>
      <c r="IP31" s="297">
        <v>0</v>
      </c>
      <c r="IQ31" s="297">
        <v>0</v>
      </c>
      <c r="IR31" s="297">
        <v>0</v>
      </c>
      <c r="IS31" s="297">
        <v>0</v>
      </c>
      <c r="IT31" s="280">
        <v>0</v>
      </c>
      <c r="IU31" s="280">
        <v>0</v>
      </c>
      <c r="IV31" s="280">
        <v>0</v>
      </c>
      <c r="IW31" s="280">
        <v>0</v>
      </c>
      <c r="IX31" s="281">
        <v>0</v>
      </c>
      <c r="IY31" s="281">
        <v>0</v>
      </c>
      <c r="IZ31" s="281">
        <v>0</v>
      </c>
      <c r="JA31" s="281">
        <v>0</v>
      </c>
      <c r="JB31" s="281">
        <v>0</v>
      </c>
      <c r="JC31" s="281">
        <v>0</v>
      </c>
      <c r="JD31" s="288">
        <v>40</v>
      </c>
      <c r="JE31" s="288">
        <v>48.8</v>
      </c>
      <c r="JF31" s="288">
        <v>0.84</v>
      </c>
      <c r="JG31" s="288">
        <v>48.73</v>
      </c>
      <c r="JH31" s="289">
        <v>1</v>
      </c>
      <c r="JI31" s="289">
        <v>0</v>
      </c>
      <c r="JJ31" s="289">
        <v>0</v>
      </c>
      <c r="JK31" s="289">
        <v>0</v>
      </c>
      <c r="JL31" s="289">
        <v>0</v>
      </c>
      <c r="JM31" s="289">
        <v>0</v>
      </c>
      <c r="JN31" s="362">
        <v>80</v>
      </c>
      <c r="JO31" s="362">
        <v>37.72</v>
      </c>
      <c r="JP31" s="362">
        <v>2.5</v>
      </c>
      <c r="JQ31" s="362">
        <v>37.72</v>
      </c>
      <c r="JR31" s="362">
        <v>0</v>
      </c>
      <c r="JS31" s="362">
        <v>0</v>
      </c>
      <c r="JT31" s="362">
        <v>2</v>
      </c>
      <c r="JU31" s="362">
        <v>0</v>
      </c>
      <c r="JV31" s="362">
        <v>2</v>
      </c>
      <c r="JW31" s="362">
        <v>0</v>
      </c>
      <c r="JX31" s="274">
        <v>0</v>
      </c>
      <c r="JY31" s="274">
        <v>0</v>
      </c>
      <c r="JZ31" s="274">
        <v>0</v>
      </c>
      <c r="KA31" s="274">
        <v>0</v>
      </c>
      <c r="KB31" s="275">
        <v>0</v>
      </c>
      <c r="KC31" s="275">
        <v>0</v>
      </c>
      <c r="KD31" s="275">
        <v>0</v>
      </c>
      <c r="KE31" s="275">
        <v>0</v>
      </c>
      <c r="KF31" s="275">
        <v>0</v>
      </c>
      <c r="KG31" s="275">
        <v>0</v>
      </c>
      <c r="KH31" s="276">
        <v>0</v>
      </c>
      <c r="KI31" s="276">
        <v>0</v>
      </c>
      <c r="KJ31" s="276">
        <v>0</v>
      </c>
      <c r="KK31" s="276">
        <v>0</v>
      </c>
      <c r="KL31" s="277">
        <v>0</v>
      </c>
      <c r="KM31" s="277">
        <v>0</v>
      </c>
      <c r="KN31" s="277">
        <v>0</v>
      </c>
      <c r="KO31" s="277">
        <v>0</v>
      </c>
      <c r="KP31" s="277">
        <v>0</v>
      </c>
      <c r="KQ31" s="277">
        <v>0</v>
      </c>
      <c r="KR31" s="298">
        <v>0</v>
      </c>
      <c r="KS31" s="298">
        <v>0</v>
      </c>
      <c r="KT31" s="298">
        <v>0</v>
      </c>
      <c r="KU31" s="298">
        <v>0</v>
      </c>
      <c r="KV31" s="299">
        <v>0</v>
      </c>
      <c r="KW31" s="299">
        <v>0</v>
      </c>
      <c r="KX31" s="299">
        <v>0</v>
      </c>
      <c r="KY31" s="299">
        <v>0</v>
      </c>
      <c r="KZ31" s="299">
        <v>0</v>
      </c>
      <c r="LA31" s="299">
        <v>0</v>
      </c>
      <c r="LB31" s="296"/>
      <c r="LC31" s="296"/>
      <c r="LD31" s="296"/>
      <c r="LE31" s="296"/>
      <c r="LF31" s="297"/>
      <c r="LG31" s="297"/>
      <c r="LH31" s="297"/>
      <c r="LI31" s="297"/>
      <c r="LJ31" s="297"/>
      <c r="LK31" s="297"/>
      <c r="LL31" s="292">
        <v>50</v>
      </c>
      <c r="LM31" s="292">
        <v>18.5</v>
      </c>
      <c r="LN31" s="292">
        <v>2</v>
      </c>
      <c r="LO31" s="292">
        <v>18.18</v>
      </c>
      <c r="LP31" s="293">
        <v>0</v>
      </c>
      <c r="LQ31" s="293">
        <v>2</v>
      </c>
      <c r="LR31" s="293">
        <v>0</v>
      </c>
      <c r="LS31" s="293">
        <v>0</v>
      </c>
      <c r="LT31" s="293">
        <v>2</v>
      </c>
      <c r="LU31" s="293">
        <v>2</v>
      </c>
      <c r="LV31" s="45">
        <f t="shared" si="2"/>
        <v>3096.86</v>
      </c>
      <c r="LW31" s="45">
        <f t="shared" si="13"/>
        <v>1501.4299999999998</v>
      </c>
      <c r="LX31" s="45">
        <f t="shared" si="14"/>
        <v>233.75000000000003</v>
      </c>
      <c r="LY31" s="45">
        <f t="shared" si="15"/>
        <v>1499.67</v>
      </c>
      <c r="LZ31" s="234">
        <f t="shared" si="16"/>
        <v>95.85</v>
      </c>
      <c r="MA31" s="234">
        <f t="shared" si="17"/>
        <v>29</v>
      </c>
      <c r="MB31" s="234">
        <f t="shared" si="18"/>
        <v>37</v>
      </c>
      <c r="MC31" s="234">
        <f t="shared" si="19"/>
        <v>0</v>
      </c>
      <c r="MD31" s="234">
        <f t="shared" si="20"/>
        <v>15</v>
      </c>
      <c r="ME31" s="234">
        <f t="shared" si="21"/>
        <v>13</v>
      </c>
      <c r="MF31" s="914">
        <v>0</v>
      </c>
      <c r="MG31" s="914">
        <v>0</v>
      </c>
      <c r="MH31" s="914">
        <v>0</v>
      </c>
      <c r="MI31" s="914">
        <v>0</v>
      </c>
      <c r="MJ31" s="915">
        <v>0</v>
      </c>
      <c r="MK31" s="915">
        <v>0</v>
      </c>
      <c r="ML31" s="915">
        <v>0</v>
      </c>
      <c r="MM31" s="915">
        <v>0</v>
      </c>
      <c r="MN31" s="915">
        <v>0</v>
      </c>
      <c r="MO31" s="915">
        <v>0</v>
      </c>
      <c r="MP31" s="414"/>
      <c r="MQ31" s="414">
        <v>1000</v>
      </c>
      <c r="MR31" s="414"/>
      <c r="MS31" s="414">
        <v>1000</v>
      </c>
      <c r="MT31" s="415"/>
      <c r="MU31" s="415"/>
      <c r="MV31" s="415"/>
      <c r="MW31" s="415"/>
      <c r="MX31" s="415"/>
      <c r="MY31" s="415"/>
      <c r="MZ31" s="949">
        <f t="shared" si="3"/>
        <v>3096.86</v>
      </c>
      <c r="NA31" s="949">
        <f t="shared" si="4"/>
        <v>2501.4299999999998</v>
      </c>
      <c r="NB31" s="949">
        <f t="shared" si="5"/>
        <v>233.75000000000003</v>
      </c>
      <c r="NC31" s="949">
        <f t="shared" si="6"/>
        <v>2499.67</v>
      </c>
      <c r="ND31" s="950">
        <f t="shared" si="7"/>
        <v>95.85</v>
      </c>
      <c r="NE31" s="950">
        <f t="shared" si="8"/>
        <v>29</v>
      </c>
      <c r="NF31" s="950">
        <f t="shared" si="9"/>
        <v>37</v>
      </c>
      <c r="NG31" s="950">
        <f t="shared" si="10"/>
        <v>0</v>
      </c>
      <c r="NH31" s="950">
        <f t="shared" si="11"/>
        <v>15</v>
      </c>
      <c r="NI31" s="950">
        <f t="shared" si="12"/>
        <v>13</v>
      </c>
    </row>
    <row r="32" spans="1:373" ht="26.25" thickBot="1" x14ac:dyDescent="0.3">
      <c r="A32" s="1805"/>
      <c r="B32" s="34" t="s">
        <v>168</v>
      </c>
      <c r="C32" s="34" t="s">
        <v>166</v>
      </c>
      <c r="D32" s="262">
        <v>475</v>
      </c>
      <c r="E32" s="262">
        <v>437.7</v>
      </c>
      <c r="F32" s="262">
        <v>100.08</v>
      </c>
      <c r="G32" s="262">
        <v>437.7</v>
      </c>
      <c r="H32" s="263">
        <v>7</v>
      </c>
      <c r="I32" s="263">
        <v>0</v>
      </c>
      <c r="J32" s="263">
        <v>0</v>
      </c>
      <c r="K32" s="263">
        <v>0</v>
      </c>
      <c r="L32" s="263">
        <v>0</v>
      </c>
      <c r="M32" s="263">
        <v>0</v>
      </c>
      <c r="N32" s="264">
        <v>0</v>
      </c>
      <c r="O32" s="264">
        <v>0</v>
      </c>
      <c r="P32" s="264">
        <v>0</v>
      </c>
      <c r="Q32" s="264">
        <v>0</v>
      </c>
      <c r="R32" s="265">
        <v>0</v>
      </c>
      <c r="S32" s="265">
        <v>0</v>
      </c>
      <c r="T32" s="265">
        <v>0</v>
      </c>
      <c r="U32" s="265">
        <v>0</v>
      </c>
      <c r="V32" s="265">
        <v>0</v>
      </c>
      <c r="W32" s="265">
        <v>0</v>
      </c>
      <c r="X32" s="266">
        <v>0</v>
      </c>
      <c r="Y32" s="266">
        <v>0</v>
      </c>
      <c r="Z32" s="266">
        <v>0</v>
      </c>
      <c r="AA32" s="266">
        <v>0</v>
      </c>
      <c r="AB32" s="267">
        <v>0</v>
      </c>
      <c r="AC32" s="267">
        <v>0</v>
      </c>
      <c r="AD32" s="267">
        <v>0</v>
      </c>
      <c r="AE32" s="267">
        <v>0</v>
      </c>
      <c r="AF32" s="267">
        <v>0</v>
      </c>
      <c r="AG32" s="267">
        <v>0</v>
      </c>
      <c r="AH32" s="268">
        <v>0</v>
      </c>
      <c r="AI32" s="268">
        <v>0</v>
      </c>
      <c r="AJ32" s="268">
        <v>0</v>
      </c>
      <c r="AK32" s="268">
        <v>0</v>
      </c>
      <c r="AL32" s="269">
        <v>0</v>
      </c>
      <c r="AM32" s="269">
        <v>0</v>
      </c>
      <c r="AN32" s="269">
        <v>0</v>
      </c>
      <c r="AO32" s="269">
        <v>0</v>
      </c>
      <c r="AP32" s="269">
        <v>0</v>
      </c>
      <c r="AQ32" s="269">
        <v>0</v>
      </c>
      <c r="AR32" s="270">
        <v>0</v>
      </c>
      <c r="AS32" s="270">
        <v>0</v>
      </c>
      <c r="AT32" s="270">
        <v>0</v>
      </c>
      <c r="AU32" s="270">
        <v>0</v>
      </c>
      <c r="AV32" s="271">
        <v>0</v>
      </c>
      <c r="AW32" s="271">
        <v>0</v>
      </c>
      <c r="AX32" s="271">
        <v>0</v>
      </c>
      <c r="AY32" s="271">
        <v>0</v>
      </c>
      <c r="AZ32" s="271">
        <v>0</v>
      </c>
      <c r="BA32" s="271">
        <v>0</v>
      </c>
      <c r="BB32" s="272">
        <v>100</v>
      </c>
      <c r="BC32" s="272">
        <v>68.150000000000006</v>
      </c>
      <c r="BD32" s="272">
        <v>4.5599999999999996</v>
      </c>
      <c r="BE32" s="272">
        <v>68.150000000000006</v>
      </c>
      <c r="BF32" s="273">
        <v>4</v>
      </c>
      <c r="BG32" s="273">
        <v>0</v>
      </c>
      <c r="BH32" s="273">
        <v>0</v>
      </c>
      <c r="BI32" s="273">
        <v>0</v>
      </c>
      <c r="BJ32" s="273">
        <v>0</v>
      </c>
      <c r="BK32" s="273">
        <v>0</v>
      </c>
      <c r="BL32" s="880">
        <v>0</v>
      </c>
      <c r="BM32" s="880">
        <v>0</v>
      </c>
      <c r="BN32" s="880">
        <v>0</v>
      </c>
      <c r="BO32" s="880">
        <v>0</v>
      </c>
      <c r="BP32" s="881">
        <v>0</v>
      </c>
      <c r="BQ32" s="881">
        <v>0</v>
      </c>
      <c r="BR32" s="881">
        <v>0</v>
      </c>
      <c r="BS32" s="881">
        <v>0</v>
      </c>
      <c r="BT32" s="881">
        <v>0</v>
      </c>
      <c r="BU32" s="881">
        <v>0</v>
      </c>
      <c r="BV32" s="276">
        <v>0</v>
      </c>
      <c r="BW32" s="276">
        <v>0</v>
      </c>
      <c r="BX32" s="276">
        <v>0</v>
      </c>
      <c r="BY32" s="276">
        <v>0</v>
      </c>
      <c r="BZ32" s="277">
        <v>0</v>
      </c>
      <c r="CA32" s="277">
        <v>0</v>
      </c>
      <c r="CB32" s="277">
        <v>0</v>
      </c>
      <c r="CC32" s="277">
        <v>0</v>
      </c>
      <c r="CD32" s="277">
        <v>0</v>
      </c>
      <c r="CE32" s="277">
        <v>0</v>
      </c>
      <c r="CF32" s="278">
        <v>360</v>
      </c>
      <c r="CG32" s="278">
        <v>367.59</v>
      </c>
      <c r="CH32" s="278">
        <v>0</v>
      </c>
      <c r="CI32" s="278">
        <v>367.55</v>
      </c>
      <c r="CJ32" s="279">
        <v>4</v>
      </c>
      <c r="CK32" s="279"/>
      <c r="CL32" s="279">
        <v>4</v>
      </c>
      <c r="CM32" s="279">
        <v>0</v>
      </c>
      <c r="CN32" s="279"/>
      <c r="CO32" s="279"/>
      <c r="CP32" s="280">
        <v>0</v>
      </c>
      <c r="CQ32" s="280">
        <v>0</v>
      </c>
      <c r="CR32" s="280">
        <v>0</v>
      </c>
      <c r="CS32" s="280">
        <v>0</v>
      </c>
      <c r="CT32" s="281">
        <v>0</v>
      </c>
      <c r="CU32" s="281">
        <v>0</v>
      </c>
      <c r="CV32" s="281">
        <v>0</v>
      </c>
      <c r="CW32" s="281">
        <v>0</v>
      </c>
      <c r="CX32" s="281">
        <v>0</v>
      </c>
      <c r="CY32" s="281">
        <v>0</v>
      </c>
      <c r="CZ32" s="282">
        <v>75</v>
      </c>
      <c r="DA32" s="282">
        <v>0</v>
      </c>
      <c r="DB32" s="282">
        <v>0</v>
      </c>
      <c r="DC32" s="282">
        <v>0</v>
      </c>
      <c r="DD32" s="283">
        <v>1</v>
      </c>
      <c r="DE32" s="283">
        <v>0</v>
      </c>
      <c r="DF32" s="283">
        <v>0</v>
      </c>
      <c r="DG32" s="283">
        <v>0</v>
      </c>
      <c r="DH32" s="283">
        <v>0</v>
      </c>
      <c r="DI32" s="283">
        <v>0</v>
      </c>
      <c r="DJ32" s="276">
        <v>0</v>
      </c>
      <c r="DK32" s="276">
        <v>0</v>
      </c>
      <c r="DL32" s="276">
        <v>0</v>
      </c>
      <c r="DM32" s="276">
        <v>0</v>
      </c>
      <c r="DN32" s="277">
        <v>0</v>
      </c>
      <c r="DO32" s="277">
        <v>0</v>
      </c>
      <c r="DP32" s="277">
        <v>0</v>
      </c>
      <c r="DQ32" s="277">
        <v>0</v>
      </c>
      <c r="DR32" s="277">
        <v>0</v>
      </c>
      <c r="DS32" s="277">
        <v>0</v>
      </c>
      <c r="DT32" s="284">
        <v>0</v>
      </c>
      <c r="DU32" s="284">
        <v>0</v>
      </c>
      <c r="DV32" s="284">
        <v>0</v>
      </c>
      <c r="DW32" s="284">
        <v>0</v>
      </c>
      <c r="DX32" s="285">
        <v>0</v>
      </c>
      <c r="DY32" s="285">
        <v>0</v>
      </c>
      <c r="DZ32" s="285">
        <v>0</v>
      </c>
      <c r="EA32" s="285">
        <v>0</v>
      </c>
      <c r="EB32" s="285">
        <v>0</v>
      </c>
      <c r="EC32" s="285">
        <v>0</v>
      </c>
      <c r="ED32" s="286">
        <v>75</v>
      </c>
      <c r="EE32" s="286">
        <v>105</v>
      </c>
      <c r="EF32" s="286">
        <v>16.73</v>
      </c>
      <c r="EG32" s="286">
        <v>105</v>
      </c>
      <c r="EH32" s="287">
        <v>3</v>
      </c>
      <c r="EI32" s="287">
        <v>0</v>
      </c>
      <c r="EJ32" s="287">
        <v>0</v>
      </c>
      <c r="EK32" s="287">
        <v>0</v>
      </c>
      <c r="EL32" s="287">
        <v>0</v>
      </c>
      <c r="EM32" s="287">
        <v>0</v>
      </c>
      <c r="EN32" s="274"/>
      <c r="EO32" s="274"/>
      <c r="EP32" s="274"/>
      <c r="EQ32" s="274"/>
      <c r="ER32" s="275"/>
      <c r="ES32" s="275"/>
      <c r="ET32" s="275"/>
      <c r="EU32" s="275"/>
      <c r="EV32" s="275"/>
      <c r="EW32" s="275"/>
      <c r="EX32" s="286">
        <v>0</v>
      </c>
      <c r="EY32" s="286">
        <v>0</v>
      </c>
      <c r="EZ32" s="286">
        <v>0</v>
      </c>
      <c r="FA32" s="286">
        <v>0</v>
      </c>
      <c r="FB32" s="287">
        <v>0</v>
      </c>
      <c r="FC32" s="287">
        <v>0</v>
      </c>
      <c r="FD32" s="287">
        <v>0</v>
      </c>
      <c r="FE32" s="287">
        <v>0</v>
      </c>
      <c r="FF32" s="287">
        <v>0</v>
      </c>
      <c r="FG32" s="287">
        <v>0</v>
      </c>
      <c r="FH32" s="288">
        <v>0</v>
      </c>
      <c r="FI32" s="288">
        <v>0</v>
      </c>
      <c r="FJ32" s="288">
        <v>0</v>
      </c>
      <c r="FK32" s="288">
        <v>0</v>
      </c>
      <c r="FL32" s="289">
        <v>2</v>
      </c>
      <c r="FM32" s="289">
        <v>0</v>
      </c>
      <c r="FN32" s="289">
        <v>0</v>
      </c>
      <c r="FO32" s="289">
        <v>0</v>
      </c>
      <c r="FP32" s="289">
        <v>0</v>
      </c>
      <c r="FQ32" s="289">
        <v>0</v>
      </c>
      <c r="FR32" s="290">
        <v>0</v>
      </c>
      <c r="FS32" s="290"/>
      <c r="FT32" s="290"/>
      <c r="FU32" s="290"/>
      <c r="FV32" s="291">
        <v>0</v>
      </c>
      <c r="FW32" s="291"/>
      <c r="FX32" s="291"/>
      <c r="FY32" s="291"/>
      <c r="FZ32" s="291"/>
      <c r="GA32" s="291"/>
      <c r="GB32" s="292"/>
      <c r="GC32" s="292"/>
      <c r="GD32" s="292"/>
      <c r="GE32" s="292"/>
      <c r="GF32" s="293">
        <v>2</v>
      </c>
      <c r="GG32" s="293"/>
      <c r="GH32" s="293"/>
      <c r="GI32" s="293"/>
      <c r="GJ32" s="293"/>
      <c r="GK32" s="293"/>
      <c r="GL32" s="284">
        <v>0</v>
      </c>
      <c r="GM32" s="284">
        <v>0</v>
      </c>
      <c r="GN32" s="284">
        <v>0</v>
      </c>
      <c r="GO32" s="284">
        <v>0</v>
      </c>
      <c r="GP32" s="285">
        <v>0</v>
      </c>
      <c r="GQ32" s="285">
        <v>0</v>
      </c>
      <c r="GR32" s="285">
        <v>0</v>
      </c>
      <c r="GS32" s="285">
        <v>0</v>
      </c>
      <c r="GT32" s="285">
        <v>0</v>
      </c>
      <c r="GU32" s="285">
        <v>0</v>
      </c>
      <c r="GV32" s="294">
        <v>0</v>
      </c>
      <c r="GW32" s="294">
        <v>0</v>
      </c>
      <c r="GX32" s="294">
        <v>0</v>
      </c>
      <c r="GY32" s="294">
        <v>0</v>
      </c>
      <c r="GZ32" s="295">
        <v>0</v>
      </c>
      <c r="HA32" s="295">
        <v>0</v>
      </c>
      <c r="HB32" s="295">
        <v>0</v>
      </c>
      <c r="HC32" s="295">
        <v>0</v>
      </c>
      <c r="HD32" s="295">
        <v>0</v>
      </c>
      <c r="HE32" s="295">
        <v>0</v>
      </c>
      <c r="HF32" s="296">
        <v>0</v>
      </c>
      <c r="HG32" s="296">
        <v>0</v>
      </c>
      <c r="HH32" s="296">
        <v>0</v>
      </c>
      <c r="HI32" s="296">
        <v>0</v>
      </c>
      <c r="HJ32" s="297">
        <v>0</v>
      </c>
      <c r="HK32" s="297">
        <v>0</v>
      </c>
      <c r="HL32" s="297">
        <v>0</v>
      </c>
      <c r="HM32" s="297"/>
      <c r="HN32" s="297"/>
      <c r="HO32" s="297"/>
      <c r="HP32" s="955">
        <v>0</v>
      </c>
      <c r="HQ32" s="955">
        <v>0</v>
      </c>
      <c r="HR32" s="955">
        <v>0</v>
      </c>
      <c r="HS32" s="955">
        <v>0</v>
      </c>
      <c r="HT32" s="532">
        <v>0</v>
      </c>
      <c r="HU32" s="532">
        <v>0</v>
      </c>
      <c r="HV32" s="532">
        <v>0</v>
      </c>
      <c r="HW32" s="532">
        <v>0</v>
      </c>
      <c r="HX32" s="532">
        <v>0</v>
      </c>
      <c r="HY32" s="532">
        <v>0</v>
      </c>
      <c r="HZ32" s="286"/>
      <c r="IA32" s="286"/>
      <c r="IB32" s="286"/>
      <c r="IC32" s="286"/>
      <c r="ID32" s="287"/>
      <c r="IE32" s="287"/>
      <c r="IF32" s="287"/>
      <c r="IG32" s="287"/>
      <c r="IH32" s="287"/>
      <c r="II32" s="287"/>
      <c r="IJ32" s="296">
        <v>0</v>
      </c>
      <c r="IK32" s="296">
        <v>0</v>
      </c>
      <c r="IL32" s="296">
        <v>0</v>
      </c>
      <c r="IM32" s="296">
        <v>0</v>
      </c>
      <c r="IN32" s="297">
        <v>0</v>
      </c>
      <c r="IO32" s="297">
        <v>0</v>
      </c>
      <c r="IP32" s="297">
        <v>0</v>
      </c>
      <c r="IQ32" s="297">
        <v>0</v>
      </c>
      <c r="IR32" s="297">
        <v>0</v>
      </c>
      <c r="IS32" s="297">
        <v>0</v>
      </c>
      <c r="IT32" s="280">
        <v>0</v>
      </c>
      <c r="IU32" s="280">
        <v>0</v>
      </c>
      <c r="IV32" s="280">
        <v>0</v>
      </c>
      <c r="IW32" s="280">
        <v>0</v>
      </c>
      <c r="IX32" s="281">
        <v>0</v>
      </c>
      <c r="IY32" s="281">
        <v>0</v>
      </c>
      <c r="IZ32" s="281">
        <v>0</v>
      </c>
      <c r="JA32" s="281">
        <v>0</v>
      </c>
      <c r="JB32" s="281">
        <v>0</v>
      </c>
      <c r="JC32" s="281">
        <v>0</v>
      </c>
      <c r="JD32" s="288">
        <v>0</v>
      </c>
      <c r="JE32" s="288">
        <v>0</v>
      </c>
      <c r="JF32" s="288">
        <v>0</v>
      </c>
      <c r="JG32" s="288">
        <v>0</v>
      </c>
      <c r="JH32" s="289">
        <v>0</v>
      </c>
      <c r="JI32" s="289">
        <v>0</v>
      </c>
      <c r="JJ32" s="289">
        <v>0</v>
      </c>
      <c r="JK32" s="289">
        <v>0</v>
      </c>
      <c r="JL32" s="289">
        <v>0</v>
      </c>
      <c r="JM32" s="289">
        <v>0</v>
      </c>
      <c r="JN32" s="362">
        <v>0</v>
      </c>
      <c r="JO32" s="362">
        <v>0</v>
      </c>
      <c r="JP32" s="362">
        <v>0</v>
      </c>
      <c r="JQ32" s="362">
        <v>0</v>
      </c>
      <c r="JR32" s="362">
        <v>0</v>
      </c>
      <c r="JS32" s="362">
        <v>0</v>
      </c>
      <c r="JT32" s="362">
        <v>0</v>
      </c>
      <c r="JU32" s="362">
        <v>0</v>
      </c>
      <c r="JV32" s="362">
        <v>0</v>
      </c>
      <c r="JW32" s="362">
        <v>0</v>
      </c>
      <c r="JX32" s="274">
        <v>0</v>
      </c>
      <c r="JY32" s="274">
        <v>0</v>
      </c>
      <c r="JZ32" s="274">
        <v>0</v>
      </c>
      <c r="KA32" s="274">
        <v>0</v>
      </c>
      <c r="KB32" s="275">
        <v>0</v>
      </c>
      <c r="KC32" s="275">
        <v>0</v>
      </c>
      <c r="KD32" s="275">
        <v>0</v>
      </c>
      <c r="KE32" s="275">
        <v>0</v>
      </c>
      <c r="KF32" s="275">
        <v>0</v>
      </c>
      <c r="KG32" s="275">
        <v>0</v>
      </c>
      <c r="KH32" s="276">
        <v>0</v>
      </c>
      <c r="KI32" s="276">
        <v>0</v>
      </c>
      <c r="KJ32" s="276">
        <v>0</v>
      </c>
      <c r="KK32" s="276">
        <v>0</v>
      </c>
      <c r="KL32" s="277">
        <v>0</v>
      </c>
      <c r="KM32" s="277">
        <v>0</v>
      </c>
      <c r="KN32" s="277">
        <v>0</v>
      </c>
      <c r="KO32" s="277">
        <v>0</v>
      </c>
      <c r="KP32" s="277">
        <v>0</v>
      </c>
      <c r="KQ32" s="277">
        <v>0</v>
      </c>
      <c r="KR32" s="298">
        <v>0</v>
      </c>
      <c r="KS32" s="298">
        <v>0</v>
      </c>
      <c r="KT32" s="298">
        <v>0</v>
      </c>
      <c r="KU32" s="298">
        <v>0</v>
      </c>
      <c r="KV32" s="299">
        <v>0</v>
      </c>
      <c r="KW32" s="299">
        <v>0</v>
      </c>
      <c r="KX32" s="299">
        <v>0</v>
      </c>
      <c r="KY32" s="299">
        <v>0</v>
      </c>
      <c r="KZ32" s="299">
        <v>0</v>
      </c>
      <c r="LA32" s="299">
        <v>0</v>
      </c>
      <c r="LB32" s="296"/>
      <c r="LC32" s="296"/>
      <c r="LD32" s="296"/>
      <c r="LE32" s="296"/>
      <c r="LF32" s="297"/>
      <c r="LG32" s="297"/>
      <c r="LH32" s="297"/>
      <c r="LI32" s="297"/>
      <c r="LJ32" s="297"/>
      <c r="LK32" s="297"/>
      <c r="LL32" s="292">
        <v>0</v>
      </c>
      <c r="LM32" s="292">
        <v>0</v>
      </c>
      <c r="LN32" s="292">
        <v>0</v>
      </c>
      <c r="LO32" s="292">
        <v>0</v>
      </c>
      <c r="LP32" s="293">
        <v>0</v>
      </c>
      <c r="LQ32" s="293">
        <v>0</v>
      </c>
      <c r="LR32" s="293">
        <v>0</v>
      </c>
      <c r="LS32" s="293">
        <v>0</v>
      </c>
      <c r="LT32" s="293">
        <v>0</v>
      </c>
      <c r="LU32" s="293">
        <v>0</v>
      </c>
      <c r="LV32" s="45">
        <f t="shared" si="2"/>
        <v>1085</v>
      </c>
      <c r="LW32" s="45">
        <f t="shared" si="13"/>
        <v>978.44</v>
      </c>
      <c r="LX32" s="45">
        <f t="shared" si="14"/>
        <v>121.37</v>
      </c>
      <c r="LY32" s="45">
        <f t="shared" si="15"/>
        <v>978.40000000000009</v>
      </c>
      <c r="LZ32" s="234">
        <f t="shared" si="16"/>
        <v>23</v>
      </c>
      <c r="MA32" s="234">
        <f t="shared" si="17"/>
        <v>0</v>
      </c>
      <c r="MB32" s="234">
        <f t="shared" si="18"/>
        <v>4</v>
      </c>
      <c r="MC32" s="234">
        <f t="shared" si="19"/>
        <v>0</v>
      </c>
      <c r="MD32" s="234">
        <f t="shared" si="20"/>
        <v>0</v>
      </c>
      <c r="ME32" s="234">
        <f t="shared" si="21"/>
        <v>0</v>
      </c>
      <c r="MF32" s="914">
        <v>0</v>
      </c>
      <c r="MG32" s="914">
        <v>0</v>
      </c>
      <c r="MH32" s="914">
        <v>0</v>
      </c>
      <c r="MI32" s="914">
        <v>0</v>
      </c>
      <c r="MJ32" s="915">
        <v>0</v>
      </c>
      <c r="MK32" s="915">
        <v>0</v>
      </c>
      <c r="ML32" s="915">
        <v>0</v>
      </c>
      <c r="MM32" s="915">
        <v>0</v>
      </c>
      <c r="MN32" s="915">
        <v>0</v>
      </c>
      <c r="MO32" s="915">
        <v>0</v>
      </c>
      <c r="MP32" s="414"/>
      <c r="MQ32" s="414"/>
      <c r="MR32" s="414"/>
      <c r="MS32" s="414"/>
      <c r="MT32" s="414"/>
      <c r="MU32" s="414"/>
      <c r="MV32" s="414"/>
      <c r="MW32" s="414"/>
      <c r="MX32" s="414"/>
      <c r="MY32" s="414"/>
      <c r="MZ32" s="949">
        <f t="shared" si="3"/>
        <v>1085</v>
      </c>
      <c r="NA32" s="949">
        <f t="shared" si="4"/>
        <v>978.44</v>
      </c>
      <c r="NB32" s="949">
        <f t="shared" si="5"/>
        <v>121.37</v>
      </c>
      <c r="NC32" s="949">
        <f t="shared" si="6"/>
        <v>978.40000000000009</v>
      </c>
      <c r="ND32" s="950">
        <f t="shared" si="7"/>
        <v>23</v>
      </c>
      <c r="NE32" s="950">
        <f t="shared" si="8"/>
        <v>0</v>
      </c>
      <c r="NF32" s="950">
        <f t="shared" si="9"/>
        <v>4</v>
      </c>
      <c r="NG32" s="950">
        <f t="shared" si="10"/>
        <v>0</v>
      </c>
      <c r="NH32" s="950">
        <f t="shared" si="11"/>
        <v>0</v>
      </c>
      <c r="NI32" s="950">
        <f t="shared" si="12"/>
        <v>0</v>
      </c>
    </row>
    <row r="33" spans="1:373" ht="26.25" thickBot="1" x14ac:dyDescent="0.3">
      <c r="A33" s="555">
        <v>24</v>
      </c>
      <c r="B33" s="34" t="s">
        <v>44</v>
      </c>
      <c r="C33" s="35" t="s">
        <v>201</v>
      </c>
      <c r="D33" s="262">
        <v>514.5</v>
      </c>
      <c r="E33" s="262">
        <v>429.2</v>
      </c>
      <c r="F33" s="262">
        <v>94.59</v>
      </c>
      <c r="G33" s="262">
        <v>429.2</v>
      </c>
      <c r="H33" s="263">
        <v>14</v>
      </c>
      <c r="I33" s="263">
        <v>0</v>
      </c>
      <c r="J33" s="263">
        <v>0</v>
      </c>
      <c r="K33" s="263">
        <v>0</v>
      </c>
      <c r="L33" s="263">
        <v>0</v>
      </c>
      <c r="M33" s="263">
        <v>0</v>
      </c>
      <c r="N33" s="264">
        <v>183.75</v>
      </c>
      <c r="O33" s="264">
        <v>177.22</v>
      </c>
      <c r="P33" s="264">
        <v>49.94</v>
      </c>
      <c r="Q33" s="264">
        <v>177.22</v>
      </c>
      <c r="R33" s="265">
        <v>5</v>
      </c>
      <c r="S33" s="265">
        <v>5</v>
      </c>
      <c r="T33" s="265">
        <v>5</v>
      </c>
      <c r="U33" s="265">
        <v>5</v>
      </c>
      <c r="V33" s="265">
        <v>5</v>
      </c>
      <c r="W33" s="265">
        <v>5</v>
      </c>
      <c r="X33" s="266">
        <v>147</v>
      </c>
      <c r="Y33" s="266">
        <v>95.89</v>
      </c>
      <c r="Z33" s="266">
        <v>15.78</v>
      </c>
      <c r="AA33" s="266">
        <v>95.89</v>
      </c>
      <c r="AB33" s="267">
        <v>4</v>
      </c>
      <c r="AC33" s="267">
        <v>4</v>
      </c>
      <c r="AD33" s="267">
        <v>4</v>
      </c>
      <c r="AE33" s="267">
        <v>0</v>
      </c>
      <c r="AF33" s="267">
        <v>0</v>
      </c>
      <c r="AG33" s="267">
        <v>0</v>
      </c>
      <c r="AH33" s="268">
        <v>147</v>
      </c>
      <c r="AI33" s="268">
        <v>89.68</v>
      </c>
      <c r="AJ33" s="268">
        <v>14.35</v>
      </c>
      <c r="AK33" s="268">
        <v>89.68</v>
      </c>
      <c r="AL33" s="269">
        <v>4</v>
      </c>
      <c r="AM33" s="269">
        <v>0</v>
      </c>
      <c r="AN33" s="269">
        <v>4</v>
      </c>
      <c r="AO33" s="269">
        <v>0</v>
      </c>
      <c r="AP33" s="269">
        <v>0</v>
      </c>
      <c r="AQ33" s="269">
        <v>0</v>
      </c>
      <c r="AR33" s="270">
        <v>330.75</v>
      </c>
      <c r="AS33" s="270">
        <v>263.77999999999997</v>
      </c>
      <c r="AT33" s="270">
        <v>15.03</v>
      </c>
      <c r="AU33" s="270">
        <v>263.77</v>
      </c>
      <c r="AV33" s="271">
        <v>9</v>
      </c>
      <c r="AW33" s="271">
        <v>0</v>
      </c>
      <c r="AX33" s="271">
        <v>6</v>
      </c>
      <c r="AY33" s="271">
        <v>0</v>
      </c>
      <c r="AZ33" s="271">
        <v>6</v>
      </c>
      <c r="BA33" s="271">
        <v>6</v>
      </c>
      <c r="BB33" s="272">
        <v>73.5</v>
      </c>
      <c r="BC33" s="272">
        <v>69.11</v>
      </c>
      <c r="BD33" s="272">
        <v>24.29</v>
      </c>
      <c r="BE33" s="272">
        <v>69.11</v>
      </c>
      <c r="BF33" s="273"/>
      <c r="BG33" s="273">
        <v>0</v>
      </c>
      <c r="BH33" s="273">
        <v>0</v>
      </c>
      <c r="BI33" s="273">
        <v>0</v>
      </c>
      <c r="BJ33" s="273">
        <v>0</v>
      </c>
      <c r="BK33" s="273">
        <v>0</v>
      </c>
      <c r="BL33" s="880">
        <v>330.75</v>
      </c>
      <c r="BM33" s="880">
        <v>340</v>
      </c>
      <c r="BN33" s="880">
        <v>37.619999999999997</v>
      </c>
      <c r="BO33" s="880">
        <v>340</v>
      </c>
      <c r="BP33" s="881">
        <v>9</v>
      </c>
      <c r="BQ33" s="881">
        <v>9</v>
      </c>
      <c r="BR33" s="881">
        <v>9</v>
      </c>
      <c r="BS33" s="881">
        <v>0</v>
      </c>
      <c r="BT33" s="881">
        <v>0</v>
      </c>
      <c r="BU33" s="881">
        <v>0</v>
      </c>
      <c r="BV33" s="276">
        <v>220.5</v>
      </c>
      <c r="BW33" s="276">
        <v>196</v>
      </c>
      <c r="BX33" s="276">
        <v>25</v>
      </c>
      <c r="BY33" s="276">
        <v>196</v>
      </c>
      <c r="BZ33" s="277">
        <v>6</v>
      </c>
      <c r="CA33" s="277">
        <v>6</v>
      </c>
      <c r="CB33" s="277">
        <v>6</v>
      </c>
      <c r="CC33" s="277">
        <v>0</v>
      </c>
      <c r="CD33" s="277">
        <v>6</v>
      </c>
      <c r="CE33" s="277">
        <v>6</v>
      </c>
      <c r="CF33" s="278">
        <v>147</v>
      </c>
      <c r="CG33" s="278">
        <v>130.04</v>
      </c>
      <c r="CH33" s="278">
        <v>25.37</v>
      </c>
      <c r="CI33" s="278">
        <v>129.87</v>
      </c>
      <c r="CJ33" s="279">
        <v>4</v>
      </c>
      <c r="CK33" s="279"/>
      <c r="CL33" s="279">
        <v>3</v>
      </c>
      <c r="CM33" s="279">
        <v>0</v>
      </c>
      <c r="CN33" s="279">
        <v>3</v>
      </c>
      <c r="CO33" s="279">
        <v>0</v>
      </c>
      <c r="CP33" s="280">
        <v>36.75</v>
      </c>
      <c r="CQ33" s="280">
        <v>34.39</v>
      </c>
      <c r="CR33" s="280">
        <v>0</v>
      </c>
      <c r="CS33" s="280">
        <v>34.39</v>
      </c>
      <c r="CT33" s="281">
        <v>1</v>
      </c>
      <c r="CU33" s="281">
        <v>1</v>
      </c>
      <c r="CV33" s="281">
        <v>1</v>
      </c>
      <c r="CW33" s="281">
        <v>0</v>
      </c>
      <c r="CX33" s="281">
        <v>1</v>
      </c>
      <c r="CY33" s="281">
        <v>1</v>
      </c>
      <c r="CZ33" s="282">
        <v>183.75</v>
      </c>
      <c r="DA33" s="282">
        <v>265</v>
      </c>
      <c r="DB33" s="282">
        <v>30.6</v>
      </c>
      <c r="DC33" s="282">
        <v>252.39</v>
      </c>
      <c r="DD33" s="283">
        <v>5</v>
      </c>
      <c r="DE33" s="283">
        <v>14</v>
      </c>
      <c r="DF33" s="283">
        <v>29</v>
      </c>
      <c r="DG33" s="283">
        <v>0</v>
      </c>
      <c r="DH33" s="283">
        <v>29</v>
      </c>
      <c r="DI33" s="283">
        <v>29</v>
      </c>
      <c r="DJ33" s="276">
        <v>0</v>
      </c>
      <c r="DK33" s="276">
        <v>0</v>
      </c>
      <c r="DL33" s="276">
        <v>0</v>
      </c>
      <c r="DM33" s="276">
        <v>0</v>
      </c>
      <c r="DN33" s="277">
        <v>0</v>
      </c>
      <c r="DO33" s="277">
        <v>0</v>
      </c>
      <c r="DP33" s="277">
        <v>0</v>
      </c>
      <c r="DQ33" s="277">
        <v>0</v>
      </c>
      <c r="DR33" s="277">
        <v>0</v>
      </c>
      <c r="DS33" s="277">
        <v>0</v>
      </c>
      <c r="DT33" s="284">
        <v>110.25</v>
      </c>
      <c r="DU33" s="284">
        <v>105</v>
      </c>
      <c r="DV33" s="284">
        <v>13.64</v>
      </c>
      <c r="DW33" s="284">
        <v>103.36</v>
      </c>
      <c r="DX33" s="285">
        <v>3</v>
      </c>
      <c r="DY33" s="285">
        <v>0</v>
      </c>
      <c r="DZ33" s="285">
        <v>3</v>
      </c>
      <c r="EA33" s="285">
        <v>0</v>
      </c>
      <c r="EB33" s="285">
        <v>3</v>
      </c>
      <c r="EC33" s="285">
        <v>3</v>
      </c>
      <c r="ED33" s="286">
        <v>147</v>
      </c>
      <c r="EE33" s="286">
        <v>121.34</v>
      </c>
      <c r="EF33" s="286">
        <v>11.99</v>
      </c>
      <c r="EG33" s="286">
        <v>121.33</v>
      </c>
      <c r="EH33" s="287">
        <v>4</v>
      </c>
      <c r="EI33" s="287">
        <v>0</v>
      </c>
      <c r="EJ33" s="287">
        <v>4</v>
      </c>
      <c r="EK33" s="287">
        <v>0</v>
      </c>
      <c r="EL33" s="287">
        <v>4</v>
      </c>
      <c r="EM33" s="287">
        <v>0</v>
      </c>
      <c r="EN33" s="274">
        <v>36.75</v>
      </c>
      <c r="EO33" s="274">
        <v>41.63</v>
      </c>
      <c r="EP33" s="274">
        <v>18.98</v>
      </c>
      <c r="EQ33" s="274">
        <v>41.63</v>
      </c>
      <c r="ER33" s="275">
        <v>1</v>
      </c>
      <c r="ES33" s="275"/>
      <c r="ET33" s="275"/>
      <c r="EU33" s="275"/>
      <c r="EV33" s="275"/>
      <c r="EW33" s="275"/>
      <c r="EX33" s="286">
        <v>90</v>
      </c>
      <c r="EY33" s="286">
        <v>82.68</v>
      </c>
      <c r="EZ33" s="286">
        <v>11.4</v>
      </c>
      <c r="FA33" s="286">
        <v>82.59</v>
      </c>
      <c r="FB33" s="287">
        <v>3</v>
      </c>
      <c r="FC33" s="287">
        <v>3</v>
      </c>
      <c r="FD33" s="287">
        <v>3</v>
      </c>
      <c r="FE33" s="287">
        <v>0</v>
      </c>
      <c r="FF33" s="287">
        <v>0</v>
      </c>
      <c r="FG33" s="287">
        <v>0</v>
      </c>
      <c r="FH33" s="288">
        <v>0</v>
      </c>
      <c r="FI33" s="288">
        <v>0</v>
      </c>
      <c r="FJ33" s="288">
        <v>0</v>
      </c>
      <c r="FK33" s="288">
        <v>0</v>
      </c>
      <c r="FL33" s="289">
        <v>0</v>
      </c>
      <c r="FM33" s="289">
        <v>0</v>
      </c>
      <c r="FN33" s="289">
        <v>0</v>
      </c>
      <c r="FO33" s="289">
        <v>0</v>
      </c>
      <c r="FP33" s="289">
        <v>0</v>
      </c>
      <c r="FQ33" s="289">
        <v>0</v>
      </c>
      <c r="FR33" s="290">
        <v>0</v>
      </c>
      <c r="FS33" s="290"/>
      <c r="FT33" s="290"/>
      <c r="FU33" s="290"/>
      <c r="FV33" s="291">
        <v>0</v>
      </c>
      <c r="FW33" s="291"/>
      <c r="FX33" s="291"/>
      <c r="FY33" s="291"/>
      <c r="FZ33" s="291"/>
      <c r="GA33" s="291"/>
      <c r="GB33" s="292">
        <v>36.75</v>
      </c>
      <c r="GC33" s="292">
        <v>51.15</v>
      </c>
      <c r="GD33" s="292">
        <v>5.89</v>
      </c>
      <c r="GE33" s="292">
        <v>51.15</v>
      </c>
      <c r="GF33" s="293">
        <v>1</v>
      </c>
      <c r="GG33" s="293">
        <v>1</v>
      </c>
      <c r="GH33" s="293">
        <v>1</v>
      </c>
      <c r="GI33" s="293"/>
      <c r="GJ33" s="293">
        <v>1</v>
      </c>
      <c r="GK33" s="293">
        <v>1</v>
      </c>
      <c r="GL33" s="284">
        <v>0</v>
      </c>
      <c r="GM33" s="284">
        <v>0</v>
      </c>
      <c r="GN33" s="284">
        <v>0</v>
      </c>
      <c r="GO33" s="284">
        <v>0</v>
      </c>
      <c r="GP33" s="285">
        <v>0</v>
      </c>
      <c r="GQ33" s="285">
        <v>0</v>
      </c>
      <c r="GR33" s="285">
        <v>0</v>
      </c>
      <c r="GS33" s="285">
        <v>0</v>
      </c>
      <c r="GT33" s="285">
        <v>0</v>
      </c>
      <c r="GU33" s="285">
        <v>0</v>
      </c>
      <c r="GV33" s="294">
        <v>0</v>
      </c>
      <c r="GW33" s="294">
        <v>0</v>
      </c>
      <c r="GX33" s="294">
        <v>0</v>
      </c>
      <c r="GY33" s="294">
        <v>0</v>
      </c>
      <c r="GZ33" s="295">
        <v>0</v>
      </c>
      <c r="HA33" s="295">
        <v>0</v>
      </c>
      <c r="HB33" s="295">
        <v>0</v>
      </c>
      <c r="HC33" s="295">
        <v>0</v>
      </c>
      <c r="HD33" s="295">
        <v>0</v>
      </c>
      <c r="HE33" s="295">
        <v>0</v>
      </c>
      <c r="HF33" s="296">
        <v>0</v>
      </c>
      <c r="HG33" s="296">
        <v>0</v>
      </c>
      <c r="HH33" s="296">
        <v>0</v>
      </c>
      <c r="HI33" s="296">
        <v>0</v>
      </c>
      <c r="HJ33" s="297">
        <v>0</v>
      </c>
      <c r="HK33" s="297">
        <v>0</v>
      </c>
      <c r="HL33" s="297">
        <v>0</v>
      </c>
      <c r="HM33" s="297"/>
      <c r="HN33" s="297"/>
      <c r="HO33" s="297"/>
      <c r="HP33" s="955">
        <v>0</v>
      </c>
      <c r="HQ33" s="955">
        <v>0</v>
      </c>
      <c r="HR33" s="955">
        <v>0</v>
      </c>
      <c r="HS33" s="955">
        <v>0</v>
      </c>
      <c r="HT33" s="532">
        <v>0</v>
      </c>
      <c r="HU33" s="532">
        <v>0</v>
      </c>
      <c r="HV33" s="532">
        <v>0</v>
      </c>
      <c r="HW33" s="532">
        <v>0</v>
      </c>
      <c r="HX33" s="532">
        <v>0</v>
      </c>
      <c r="HY33" s="532">
        <v>0</v>
      </c>
      <c r="HZ33" s="286"/>
      <c r="IA33" s="286"/>
      <c r="IB33" s="286"/>
      <c r="IC33" s="286"/>
      <c r="ID33" s="287"/>
      <c r="IE33" s="287"/>
      <c r="IF33" s="287"/>
      <c r="IG33" s="287"/>
      <c r="IH33" s="287"/>
      <c r="II33" s="287"/>
      <c r="IJ33" s="296">
        <v>110.25</v>
      </c>
      <c r="IK33" s="296">
        <v>130</v>
      </c>
      <c r="IL33" s="296">
        <v>24.12</v>
      </c>
      <c r="IM33" s="296">
        <v>130</v>
      </c>
      <c r="IN33" s="297">
        <v>3</v>
      </c>
      <c r="IO33" s="297">
        <v>3</v>
      </c>
      <c r="IP33" s="297">
        <v>3</v>
      </c>
      <c r="IQ33" s="297">
        <v>0</v>
      </c>
      <c r="IR33" s="297">
        <v>0</v>
      </c>
      <c r="IS33" s="297">
        <v>0</v>
      </c>
      <c r="IT33" s="280">
        <v>120.5</v>
      </c>
      <c r="IU33" s="280">
        <v>109.03</v>
      </c>
      <c r="IV33" s="280">
        <v>6.83</v>
      </c>
      <c r="IW33" s="280">
        <v>109.03</v>
      </c>
      <c r="IX33" s="281">
        <v>3</v>
      </c>
      <c r="IY33" s="281">
        <v>3</v>
      </c>
      <c r="IZ33" s="281">
        <v>3</v>
      </c>
      <c r="JA33" s="281">
        <v>0</v>
      </c>
      <c r="JB33" s="281">
        <v>0</v>
      </c>
      <c r="JC33" s="281">
        <v>0</v>
      </c>
      <c r="JD33" s="288"/>
      <c r="JE33" s="288"/>
      <c r="JF33" s="288"/>
      <c r="JG33" s="288"/>
      <c r="JH33" s="289"/>
      <c r="JI33" s="289"/>
      <c r="JJ33" s="289"/>
      <c r="JK33" s="289"/>
      <c r="JL33" s="289"/>
      <c r="JM33" s="289"/>
      <c r="JN33" s="362">
        <v>0</v>
      </c>
      <c r="JO33" s="362">
        <v>0</v>
      </c>
      <c r="JP33" s="362">
        <v>0</v>
      </c>
      <c r="JQ33" s="362">
        <v>0</v>
      </c>
      <c r="JR33" s="362">
        <v>0</v>
      </c>
      <c r="JS33" s="362">
        <v>0</v>
      </c>
      <c r="JT33" s="362">
        <v>0</v>
      </c>
      <c r="JU33" s="362">
        <v>0</v>
      </c>
      <c r="JV33" s="362">
        <v>0</v>
      </c>
      <c r="JW33" s="362">
        <v>0</v>
      </c>
      <c r="JX33" s="274">
        <v>0</v>
      </c>
      <c r="JY33" s="274">
        <v>0</v>
      </c>
      <c r="JZ33" s="274">
        <v>0</v>
      </c>
      <c r="KA33" s="274">
        <v>0</v>
      </c>
      <c r="KB33" s="275">
        <v>0</v>
      </c>
      <c r="KC33" s="275">
        <v>0</v>
      </c>
      <c r="KD33" s="275">
        <v>0</v>
      </c>
      <c r="KE33" s="275">
        <v>0</v>
      </c>
      <c r="KF33" s="275">
        <v>0</v>
      </c>
      <c r="KG33" s="275">
        <v>0</v>
      </c>
      <c r="KH33" s="276">
        <v>147</v>
      </c>
      <c r="KI33" s="276">
        <v>147</v>
      </c>
      <c r="KJ33" s="276">
        <v>31.54</v>
      </c>
      <c r="KK33" s="276">
        <v>123.88</v>
      </c>
      <c r="KL33" s="277">
        <v>4</v>
      </c>
      <c r="KM33" s="277">
        <v>4</v>
      </c>
      <c r="KN33" s="277">
        <v>4</v>
      </c>
      <c r="KO33" s="277">
        <v>0</v>
      </c>
      <c r="KP33" s="277">
        <v>4</v>
      </c>
      <c r="KQ33" s="277">
        <v>4</v>
      </c>
      <c r="KR33" s="298">
        <v>0</v>
      </c>
      <c r="KS33" s="298">
        <v>0</v>
      </c>
      <c r="KT33" s="298">
        <v>0</v>
      </c>
      <c r="KU33" s="298">
        <v>0</v>
      </c>
      <c r="KV33" s="299">
        <v>0</v>
      </c>
      <c r="KW33" s="299">
        <v>0</v>
      </c>
      <c r="KX33" s="299">
        <v>0</v>
      </c>
      <c r="KY33" s="299">
        <v>0</v>
      </c>
      <c r="KZ33" s="299">
        <v>0</v>
      </c>
      <c r="LA33" s="299">
        <v>0</v>
      </c>
      <c r="LB33" s="296"/>
      <c r="LC33" s="296"/>
      <c r="LD33" s="296"/>
      <c r="LE33" s="296"/>
      <c r="LF33" s="297"/>
      <c r="LG33" s="297"/>
      <c r="LH33" s="297"/>
      <c r="LI33" s="297"/>
      <c r="LJ33" s="297"/>
      <c r="LK33" s="297"/>
      <c r="LL33" s="292">
        <v>110.25</v>
      </c>
      <c r="LM33" s="292">
        <v>200</v>
      </c>
      <c r="LN33" s="292">
        <v>80.73</v>
      </c>
      <c r="LO33" s="292">
        <v>199.94</v>
      </c>
      <c r="LP33" s="293">
        <v>5</v>
      </c>
      <c r="LQ33" s="293">
        <v>0</v>
      </c>
      <c r="LR33" s="293">
        <v>0</v>
      </c>
      <c r="LS33" s="293">
        <v>0</v>
      </c>
      <c r="LT33" s="293">
        <v>0</v>
      </c>
      <c r="LU33" s="293">
        <v>0</v>
      </c>
      <c r="LV33" s="45">
        <f t="shared" si="2"/>
        <v>3224</v>
      </c>
      <c r="LW33" s="45">
        <f t="shared" si="13"/>
        <v>3078.1400000000003</v>
      </c>
      <c r="LX33" s="45">
        <f t="shared" si="14"/>
        <v>537.69000000000005</v>
      </c>
      <c r="LY33" s="45">
        <f t="shared" si="15"/>
        <v>3040.4300000000007</v>
      </c>
      <c r="LZ33" s="234">
        <f t="shared" si="16"/>
        <v>88</v>
      </c>
      <c r="MA33" s="234">
        <f t="shared" si="17"/>
        <v>53</v>
      </c>
      <c r="MB33" s="234">
        <f t="shared" si="18"/>
        <v>88</v>
      </c>
      <c r="MC33" s="234">
        <f t="shared" si="19"/>
        <v>5</v>
      </c>
      <c r="MD33" s="234">
        <f t="shared" si="20"/>
        <v>62</v>
      </c>
      <c r="ME33" s="234">
        <f t="shared" si="21"/>
        <v>55</v>
      </c>
      <c r="MF33" s="914">
        <v>0</v>
      </c>
      <c r="MG33" s="914">
        <v>0</v>
      </c>
      <c r="MH33" s="914">
        <v>0</v>
      </c>
      <c r="MI33" s="914">
        <v>0</v>
      </c>
      <c r="MJ33" s="915">
        <v>0</v>
      </c>
      <c r="MK33" s="915">
        <v>0</v>
      </c>
      <c r="ML33" s="915">
        <v>0</v>
      </c>
      <c r="MM33" s="915">
        <v>0</v>
      </c>
      <c r="MN33" s="915">
        <v>0</v>
      </c>
      <c r="MO33" s="915">
        <v>0</v>
      </c>
      <c r="MP33" s="414"/>
      <c r="MQ33" s="414">
        <v>110.24</v>
      </c>
      <c r="MR33" s="414"/>
      <c r="MS33" s="414">
        <v>109.83</v>
      </c>
      <c r="MT33" s="415"/>
      <c r="MU33" s="415">
        <v>1</v>
      </c>
      <c r="MV33" s="415">
        <v>1</v>
      </c>
      <c r="MW33" s="415"/>
      <c r="MX33" s="415"/>
      <c r="MY33" s="415"/>
      <c r="MZ33" s="949">
        <f t="shared" si="3"/>
        <v>3224</v>
      </c>
      <c r="NA33" s="949">
        <f t="shared" si="4"/>
        <v>3188.38</v>
      </c>
      <c r="NB33" s="949">
        <f t="shared" si="5"/>
        <v>537.69000000000005</v>
      </c>
      <c r="NC33" s="949">
        <f t="shared" si="6"/>
        <v>3150.2600000000007</v>
      </c>
      <c r="ND33" s="950">
        <f t="shared" si="7"/>
        <v>88</v>
      </c>
      <c r="NE33" s="950">
        <f t="shared" si="8"/>
        <v>54</v>
      </c>
      <c r="NF33" s="950">
        <f t="shared" si="9"/>
        <v>89</v>
      </c>
      <c r="NG33" s="950">
        <f t="shared" si="10"/>
        <v>5</v>
      </c>
      <c r="NH33" s="950">
        <f t="shared" si="11"/>
        <v>62</v>
      </c>
      <c r="NI33" s="950">
        <f t="shared" si="12"/>
        <v>55</v>
      </c>
    </row>
    <row r="34" spans="1:373" ht="26.25" thickBot="1" x14ac:dyDescent="0.3">
      <c r="A34" s="555">
        <v>25</v>
      </c>
      <c r="B34" s="34" t="s">
        <v>45</v>
      </c>
      <c r="C34" s="35" t="s">
        <v>46</v>
      </c>
      <c r="D34" s="262">
        <v>160</v>
      </c>
      <c r="E34" s="262">
        <v>147</v>
      </c>
      <c r="F34" s="262">
        <v>55.4</v>
      </c>
      <c r="G34" s="262">
        <v>147</v>
      </c>
      <c r="H34" s="263">
        <v>1</v>
      </c>
      <c r="I34" s="263">
        <v>0</v>
      </c>
      <c r="J34" s="263">
        <v>0</v>
      </c>
      <c r="K34" s="263">
        <v>0</v>
      </c>
      <c r="L34" s="263">
        <v>0</v>
      </c>
      <c r="M34" s="263">
        <v>0</v>
      </c>
      <c r="N34" s="264">
        <v>350</v>
      </c>
      <c r="O34" s="264">
        <v>269.87</v>
      </c>
      <c r="P34" s="264">
        <v>36.849999999999994</v>
      </c>
      <c r="Q34" s="264">
        <v>269.87</v>
      </c>
      <c r="R34" s="265">
        <v>2</v>
      </c>
      <c r="S34" s="265">
        <v>2</v>
      </c>
      <c r="T34" s="265">
        <v>2</v>
      </c>
      <c r="U34" s="265">
        <v>2</v>
      </c>
      <c r="V34" s="265">
        <v>2</v>
      </c>
      <c r="W34" s="265">
        <v>2</v>
      </c>
      <c r="X34" s="266">
        <v>90</v>
      </c>
      <c r="Y34" s="266">
        <v>67.599999999999994</v>
      </c>
      <c r="Z34" s="266">
        <v>10.9</v>
      </c>
      <c r="AA34" s="266">
        <v>67.599999999999994</v>
      </c>
      <c r="AB34" s="267">
        <v>1</v>
      </c>
      <c r="AC34" s="267">
        <v>0</v>
      </c>
      <c r="AD34" s="267">
        <v>0</v>
      </c>
      <c r="AE34" s="267">
        <v>0</v>
      </c>
      <c r="AF34" s="267">
        <v>0</v>
      </c>
      <c r="AG34" s="267">
        <v>0</v>
      </c>
      <c r="AH34" s="268">
        <v>0</v>
      </c>
      <c r="AI34" s="268">
        <v>0</v>
      </c>
      <c r="AJ34" s="268">
        <v>0</v>
      </c>
      <c r="AK34" s="268">
        <v>0</v>
      </c>
      <c r="AL34" s="269">
        <v>0</v>
      </c>
      <c r="AM34" s="269">
        <v>0</v>
      </c>
      <c r="AN34" s="269">
        <v>0</v>
      </c>
      <c r="AO34" s="269">
        <v>0</v>
      </c>
      <c r="AP34" s="269">
        <v>0</v>
      </c>
      <c r="AQ34" s="269">
        <v>0</v>
      </c>
      <c r="AR34" s="270">
        <v>0</v>
      </c>
      <c r="AS34" s="270">
        <v>0</v>
      </c>
      <c r="AT34" s="270">
        <v>0</v>
      </c>
      <c r="AU34" s="270">
        <v>0</v>
      </c>
      <c r="AV34" s="271">
        <v>0</v>
      </c>
      <c r="AW34" s="271">
        <v>0</v>
      </c>
      <c r="AX34" s="271">
        <v>0</v>
      </c>
      <c r="AY34" s="271">
        <v>0</v>
      </c>
      <c r="AZ34" s="271">
        <v>0</v>
      </c>
      <c r="BA34" s="271">
        <v>0</v>
      </c>
      <c r="BB34" s="272">
        <v>75</v>
      </c>
      <c r="BC34" s="272">
        <v>50.95</v>
      </c>
      <c r="BD34" s="272">
        <v>16.670000000000002</v>
      </c>
      <c r="BE34" s="272">
        <v>50.95</v>
      </c>
      <c r="BF34" s="273">
        <v>1</v>
      </c>
      <c r="BG34" s="273">
        <v>0</v>
      </c>
      <c r="BH34" s="273">
        <v>0</v>
      </c>
      <c r="BI34" s="273">
        <v>0</v>
      </c>
      <c r="BJ34" s="273">
        <v>0</v>
      </c>
      <c r="BK34" s="273">
        <v>0</v>
      </c>
      <c r="BL34" s="880">
        <v>90</v>
      </c>
      <c r="BM34" s="880">
        <v>46.77</v>
      </c>
      <c r="BN34" s="880">
        <v>1.6</v>
      </c>
      <c r="BO34" s="880">
        <v>46.77</v>
      </c>
      <c r="BP34" s="881">
        <v>1</v>
      </c>
      <c r="BQ34" s="881">
        <v>1</v>
      </c>
      <c r="BR34" s="881">
        <v>1</v>
      </c>
      <c r="BS34" s="881">
        <v>0</v>
      </c>
      <c r="BT34" s="881">
        <v>0</v>
      </c>
      <c r="BU34" s="881">
        <v>0</v>
      </c>
      <c r="BV34" s="276">
        <v>175</v>
      </c>
      <c r="BW34" s="276">
        <v>135.06</v>
      </c>
      <c r="BX34" s="276">
        <v>22.27</v>
      </c>
      <c r="BY34" s="276">
        <v>134.63999999999999</v>
      </c>
      <c r="BZ34" s="277">
        <v>2</v>
      </c>
      <c r="CA34" s="277">
        <v>2</v>
      </c>
      <c r="CB34" s="277">
        <v>2</v>
      </c>
      <c r="CC34" s="277">
        <v>0</v>
      </c>
      <c r="CD34" s="277">
        <v>0</v>
      </c>
      <c r="CE34" s="277">
        <v>0</v>
      </c>
      <c r="CF34" s="278">
        <v>150.32</v>
      </c>
      <c r="CG34" s="278">
        <v>166.79</v>
      </c>
      <c r="CH34" s="278">
        <v>44.69</v>
      </c>
      <c r="CI34" s="278">
        <v>165.32</v>
      </c>
      <c r="CJ34" s="279">
        <v>2</v>
      </c>
      <c r="CK34" s="279"/>
      <c r="CL34" s="279">
        <v>0</v>
      </c>
      <c r="CM34" s="279">
        <v>0</v>
      </c>
      <c r="CN34" s="279"/>
      <c r="CO34" s="279">
        <v>0</v>
      </c>
      <c r="CP34" s="280">
        <v>75</v>
      </c>
      <c r="CQ34" s="280">
        <v>69.97</v>
      </c>
      <c r="CR34" s="280">
        <v>12.07</v>
      </c>
      <c r="CS34" s="280">
        <v>69.97</v>
      </c>
      <c r="CT34" s="281">
        <v>1</v>
      </c>
      <c r="CU34" s="281">
        <v>1</v>
      </c>
      <c r="CV34" s="281">
        <v>1</v>
      </c>
      <c r="CW34" s="281">
        <v>0</v>
      </c>
      <c r="CX34" s="281">
        <v>1</v>
      </c>
      <c r="CY34" s="281">
        <v>1</v>
      </c>
      <c r="CZ34" s="282">
        <v>170</v>
      </c>
      <c r="DA34" s="282">
        <v>215.1</v>
      </c>
      <c r="DB34" s="282">
        <v>36</v>
      </c>
      <c r="DC34" s="282">
        <v>192.71</v>
      </c>
      <c r="DD34" s="283">
        <v>2</v>
      </c>
      <c r="DE34" s="283">
        <v>2</v>
      </c>
      <c r="DF34" s="283">
        <v>2</v>
      </c>
      <c r="DG34" s="283">
        <v>0</v>
      </c>
      <c r="DH34" s="283">
        <v>2</v>
      </c>
      <c r="DI34" s="283">
        <v>2</v>
      </c>
      <c r="DJ34" s="276">
        <v>100</v>
      </c>
      <c r="DK34" s="276">
        <v>84.39</v>
      </c>
      <c r="DL34" s="276">
        <v>22.69</v>
      </c>
      <c r="DM34" s="276">
        <v>84.39</v>
      </c>
      <c r="DN34" s="277">
        <v>1</v>
      </c>
      <c r="DO34" s="277">
        <v>0</v>
      </c>
      <c r="DP34" s="277">
        <v>0</v>
      </c>
      <c r="DQ34" s="277">
        <v>0</v>
      </c>
      <c r="DR34" s="277">
        <v>0</v>
      </c>
      <c r="DS34" s="277">
        <v>0</v>
      </c>
      <c r="DT34" s="284">
        <v>100</v>
      </c>
      <c r="DU34" s="284">
        <v>61.53</v>
      </c>
      <c r="DV34" s="284">
        <v>6.12</v>
      </c>
      <c r="DW34" s="284">
        <v>60.59</v>
      </c>
      <c r="DX34" s="285">
        <v>1</v>
      </c>
      <c r="DY34" s="285">
        <v>0</v>
      </c>
      <c r="DZ34" s="285">
        <v>1</v>
      </c>
      <c r="EA34" s="285">
        <v>0</v>
      </c>
      <c r="EB34" s="285">
        <v>8</v>
      </c>
      <c r="EC34" s="285">
        <v>8</v>
      </c>
      <c r="ED34" s="286">
        <v>100</v>
      </c>
      <c r="EE34" s="286">
        <v>57.94</v>
      </c>
      <c r="EF34" s="286">
        <v>11.68</v>
      </c>
      <c r="EG34" s="286">
        <v>57.91</v>
      </c>
      <c r="EH34" s="287">
        <v>1</v>
      </c>
      <c r="EI34" s="287">
        <v>0</v>
      </c>
      <c r="EJ34" s="287">
        <v>0</v>
      </c>
      <c r="EK34" s="287">
        <v>0</v>
      </c>
      <c r="EL34" s="287">
        <v>0</v>
      </c>
      <c r="EM34" s="287">
        <v>0</v>
      </c>
      <c r="EN34" s="274">
        <v>100</v>
      </c>
      <c r="EO34" s="274">
        <v>76.03</v>
      </c>
      <c r="EP34" s="274">
        <v>20.67</v>
      </c>
      <c r="EQ34" s="274">
        <v>76.03</v>
      </c>
      <c r="ER34" s="275">
        <v>1</v>
      </c>
      <c r="ES34" s="275"/>
      <c r="ET34" s="275"/>
      <c r="EU34" s="275"/>
      <c r="EV34" s="275"/>
      <c r="EW34" s="275"/>
      <c r="EX34" s="286">
        <v>100</v>
      </c>
      <c r="EY34" s="286">
        <v>43.32</v>
      </c>
      <c r="EZ34" s="286">
        <v>7.82</v>
      </c>
      <c r="FA34" s="286">
        <v>38.68</v>
      </c>
      <c r="FB34" s="287">
        <v>1</v>
      </c>
      <c r="FC34" s="287">
        <v>1</v>
      </c>
      <c r="FD34" s="287">
        <v>1</v>
      </c>
      <c r="FE34" s="287">
        <v>0</v>
      </c>
      <c r="FF34" s="287">
        <v>0</v>
      </c>
      <c r="FG34" s="287">
        <v>0</v>
      </c>
      <c r="FH34" s="288">
        <v>100</v>
      </c>
      <c r="FI34" s="288">
        <v>43.35</v>
      </c>
      <c r="FJ34" s="288">
        <v>3.93</v>
      </c>
      <c r="FK34" s="288">
        <v>43.19</v>
      </c>
      <c r="FL34" s="289">
        <v>1</v>
      </c>
      <c r="FM34" s="289">
        <v>0</v>
      </c>
      <c r="FN34" s="289">
        <v>1</v>
      </c>
      <c r="FO34" s="289">
        <v>0</v>
      </c>
      <c r="FP34" s="289">
        <v>1</v>
      </c>
      <c r="FQ34" s="289">
        <v>1</v>
      </c>
      <c r="FR34" s="290">
        <v>0</v>
      </c>
      <c r="FS34" s="290"/>
      <c r="FT34" s="290"/>
      <c r="FU34" s="290"/>
      <c r="FV34" s="291">
        <v>0</v>
      </c>
      <c r="FW34" s="291"/>
      <c r="FX34" s="291"/>
      <c r="FY34" s="291"/>
      <c r="FZ34" s="291"/>
      <c r="GA34" s="291"/>
      <c r="GB34" s="292">
        <v>100</v>
      </c>
      <c r="GC34" s="292">
        <v>71.13</v>
      </c>
      <c r="GD34" s="292">
        <v>1.8</v>
      </c>
      <c r="GE34" s="292">
        <v>71.13</v>
      </c>
      <c r="GF34" s="293">
        <v>1</v>
      </c>
      <c r="GG34" s="293"/>
      <c r="GH34" s="293"/>
      <c r="GI34" s="293"/>
      <c r="GJ34" s="293"/>
      <c r="GK34" s="293"/>
      <c r="GL34" s="284">
        <v>0</v>
      </c>
      <c r="GM34" s="284">
        <v>0</v>
      </c>
      <c r="GN34" s="284">
        <v>0</v>
      </c>
      <c r="GO34" s="284">
        <v>0</v>
      </c>
      <c r="GP34" s="285">
        <v>0</v>
      </c>
      <c r="GQ34" s="285">
        <v>0</v>
      </c>
      <c r="GR34" s="285">
        <v>0</v>
      </c>
      <c r="GS34" s="285">
        <v>0</v>
      </c>
      <c r="GT34" s="285">
        <v>0</v>
      </c>
      <c r="GU34" s="285">
        <v>0</v>
      </c>
      <c r="GV34" s="294">
        <v>0</v>
      </c>
      <c r="GW34" s="294">
        <v>0</v>
      </c>
      <c r="GX34" s="294">
        <v>0</v>
      </c>
      <c r="GY34" s="294">
        <v>0</v>
      </c>
      <c r="GZ34" s="295">
        <v>0</v>
      </c>
      <c r="HA34" s="295">
        <v>0</v>
      </c>
      <c r="HB34" s="295">
        <v>0</v>
      </c>
      <c r="HC34" s="295">
        <v>0</v>
      </c>
      <c r="HD34" s="295">
        <v>0</v>
      </c>
      <c r="HE34" s="295">
        <v>0</v>
      </c>
      <c r="HF34" s="296">
        <v>0</v>
      </c>
      <c r="HG34" s="296">
        <v>0</v>
      </c>
      <c r="HH34" s="296">
        <v>0</v>
      </c>
      <c r="HI34" s="296">
        <v>0</v>
      </c>
      <c r="HJ34" s="297">
        <v>0</v>
      </c>
      <c r="HK34" s="297">
        <v>0</v>
      </c>
      <c r="HL34" s="297">
        <v>0</v>
      </c>
      <c r="HM34" s="297"/>
      <c r="HN34" s="297"/>
      <c r="HO34" s="297"/>
      <c r="HP34" s="955">
        <v>0</v>
      </c>
      <c r="HQ34" s="955">
        <v>0</v>
      </c>
      <c r="HR34" s="955">
        <v>0</v>
      </c>
      <c r="HS34" s="955">
        <v>0</v>
      </c>
      <c r="HT34" s="532">
        <v>0</v>
      </c>
      <c r="HU34" s="532">
        <v>0</v>
      </c>
      <c r="HV34" s="532">
        <v>0</v>
      </c>
      <c r="HW34" s="532">
        <v>0</v>
      </c>
      <c r="HX34" s="532">
        <v>0</v>
      </c>
      <c r="HY34" s="532">
        <v>0</v>
      </c>
      <c r="HZ34" s="286"/>
      <c r="IA34" s="286"/>
      <c r="IB34" s="286"/>
      <c r="IC34" s="286"/>
      <c r="ID34" s="287"/>
      <c r="IE34" s="287"/>
      <c r="IF34" s="287"/>
      <c r="IG34" s="287"/>
      <c r="IH34" s="287"/>
      <c r="II34" s="287"/>
      <c r="IJ34" s="296">
        <v>0</v>
      </c>
      <c r="IK34" s="296">
        <v>0</v>
      </c>
      <c r="IL34" s="296">
        <v>0</v>
      </c>
      <c r="IM34" s="296">
        <v>0</v>
      </c>
      <c r="IN34" s="297">
        <v>0</v>
      </c>
      <c r="IO34" s="297">
        <v>0</v>
      </c>
      <c r="IP34" s="297">
        <v>0</v>
      </c>
      <c r="IQ34" s="297">
        <v>0</v>
      </c>
      <c r="IR34" s="297">
        <v>0</v>
      </c>
      <c r="IS34" s="297">
        <v>0</v>
      </c>
      <c r="IT34" s="280">
        <v>0</v>
      </c>
      <c r="IU34" s="280">
        <v>0</v>
      </c>
      <c r="IV34" s="280">
        <v>0</v>
      </c>
      <c r="IW34" s="280">
        <v>0</v>
      </c>
      <c r="IX34" s="281">
        <v>0</v>
      </c>
      <c r="IY34" s="281">
        <v>0</v>
      </c>
      <c r="IZ34" s="281">
        <v>0</v>
      </c>
      <c r="JA34" s="281">
        <v>0</v>
      </c>
      <c r="JB34" s="281">
        <v>0</v>
      </c>
      <c r="JC34" s="281">
        <v>0</v>
      </c>
      <c r="JD34" s="288"/>
      <c r="JE34" s="288"/>
      <c r="JF34" s="288"/>
      <c r="JG34" s="288"/>
      <c r="JH34" s="289"/>
      <c r="JI34" s="289"/>
      <c r="JJ34" s="289"/>
      <c r="JK34" s="289"/>
      <c r="JL34" s="289"/>
      <c r="JM34" s="289"/>
      <c r="JN34" s="362">
        <v>0</v>
      </c>
      <c r="JO34" s="362">
        <v>0</v>
      </c>
      <c r="JP34" s="362">
        <v>0</v>
      </c>
      <c r="JQ34" s="362">
        <v>0</v>
      </c>
      <c r="JR34" s="362">
        <v>0</v>
      </c>
      <c r="JS34" s="362">
        <v>0</v>
      </c>
      <c r="JT34" s="362">
        <v>0</v>
      </c>
      <c r="JU34" s="362">
        <v>0</v>
      </c>
      <c r="JV34" s="362">
        <v>0</v>
      </c>
      <c r="JW34" s="362">
        <v>0</v>
      </c>
      <c r="JX34" s="274">
        <v>0</v>
      </c>
      <c r="JY34" s="274">
        <v>0</v>
      </c>
      <c r="JZ34" s="274">
        <v>0</v>
      </c>
      <c r="KA34" s="274">
        <v>0</v>
      </c>
      <c r="KB34" s="275">
        <v>0</v>
      </c>
      <c r="KC34" s="275">
        <v>0</v>
      </c>
      <c r="KD34" s="275">
        <v>0</v>
      </c>
      <c r="KE34" s="275">
        <v>0</v>
      </c>
      <c r="KF34" s="275">
        <v>0</v>
      </c>
      <c r="KG34" s="275">
        <v>0</v>
      </c>
      <c r="KH34" s="276">
        <v>0</v>
      </c>
      <c r="KI34" s="276">
        <v>0</v>
      </c>
      <c r="KJ34" s="276">
        <v>0</v>
      </c>
      <c r="KK34" s="276">
        <v>0</v>
      </c>
      <c r="KL34" s="277">
        <v>0</v>
      </c>
      <c r="KM34" s="277">
        <v>0</v>
      </c>
      <c r="KN34" s="277">
        <v>0</v>
      </c>
      <c r="KO34" s="277">
        <v>0</v>
      </c>
      <c r="KP34" s="277">
        <v>0</v>
      </c>
      <c r="KQ34" s="277">
        <v>0</v>
      </c>
      <c r="KR34" s="298">
        <v>0</v>
      </c>
      <c r="KS34" s="298">
        <v>0</v>
      </c>
      <c r="KT34" s="298">
        <v>0</v>
      </c>
      <c r="KU34" s="298">
        <v>0</v>
      </c>
      <c r="KV34" s="299">
        <v>0</v>
      </c>
      <c r="KW34" s="299">
        <v>0</v>
      </c>
      <c r="KX34" s="299">
        <v>0</v>
      </c>
      <c r="KY34" s="299">
        <v>0</v>
      </c>
      <c r="KZ34" s="299">
        <v>0</v>
      </c>
      <c r="LA34" s="299">
        <v>0</v>
      </c>
      <c r="LB34" s="296"/>
      <c r="LC34" s="296"/>
      <c r="LD34" s="296"/>
      <c r="LE34" s="296"/>
      <c r="LF34" s="297"/>
      <c r="LG34" s="297"/>
      <c r="LH34" s="297"/>
      <c r="LI34" s="297"/>
      <c r="LJ34" s="297"/>
      <c r="LK34" s="297"/>
      <c r="LL34" s="292">
        <v>0</v>
      </c>
      <c r="LM34" s="292">
        <v>0</v>
      </c>
      <c r="LN34" s="292">
        <v>0</v>
      </c>
      <c r="LO34" s="292">
        <v>0</v>
      </c>
      <c r="LP34" s="293">
        <v>0</v>
      </c>
      <c r="LQ34" s="293">
        <v>0</v>
      </c>
      <c r="LR34" s="293">
        <v>0</v>
      </c>
      <c r="LS34" s="293">
        <v>0</v>
      </c>
      <c r="LT34" s="293">
        <v>0</v>
      </c>
      <c r="LU34" s="293">
        <v>0</v>
      </c>
      <c r="LV34" s="45">
        <f t="shared" si="2"/>
        <v>2035.32</v>
      </c>
      <c r="LW34" s="45">
        <f t="shared" si="13"/>
        <v>1606.7999999999997</v>
      </c>
      <c r="LX34" s="45">
        <f t="shared" si="14"/>
        <v>311.16000000000003</v>
      </c>
      <c r="LY34" s="45">
        <f t="shared" si="15"/>
        <v>1576.7500000000005</v>
      </c>
      <c r="LZ34" s="234">
        <f t="shared" si="16"/>
        <v>20</v>
      </c>
      <c r="MA34" s="234">
        <f t="shared" si="17"/>
        <v>9</v>
      </c>
      <c r="MB34" s="234">
        <f t="shared" si="18"/>
        <v>11</v>
      </c>
      <c r="MC34" s="234">
        <f t="shared" si="19"/>
        <v>2</v>
      </c>
      <c r="MD34" s="234">
        <f t="shared" si="20"/>
        <v>14</v>
      </c>
      <c r="ME34" s="234">
        <f t="shared" si="21"/>
        <v>14</v>
      </c>
      <c r="MF34" s="914">
        <v>0</v>
      </c>
      <c r="MG34" s="914">
        <v>0</v>
      </c>
      <c r="MH34" s="914">
        <v>0</v>
      </c>
      <c r="MI34" s="914">
        <v>0</v>
      </c>
      <c r="MJ34" s="915">
        <v>0</v>
      </c>
      <c r="MK34" s="915">
        <v>0</v>
      </c>
      <c r="ML34" s="915">
        <v>0</v>
      </c>
      <c r="MM34" s="915">
        <v>0</v>
      </c>
      <c r="MN34" s="915">
        <v>0</v>
      </c>
      <c r="MO34" s="915">
        <v>0</v>
      </c>
      <c r="MP34" s="414"/>
      <c r="MQ34" s="414"/>
      <c r="MR34" s="414"/>
      <c r="MS34" s="414"/>
      <c r="MT34" s="415"/>
      <c r="MU34" s="415"/>
      <c r="MV34" s="415"/>
      <c r="MW34" s="415"/>
      <c r="MX34" s="415"/>
      <c r="MY34" s="415"/>
      <c r="MZ34" s="949">
        <f t="shared" si="3"/>
        <v>2035.32</v>
      </c>
      <c r="NA34" s="949">
        <f t="shared" si="4"/>
        <v>1606.7999999999997</v>
      </c>
      <c r="NB34" s="949">
        <f t="shared" si="5"/>
        <v>311.16000000000003</v>
      </c>
      <c r="NC34" s="949">
        <f t="shared" si="6"/>
        <v>1576.7500000000005</v>
      </c>
      <c r="ND34" s="950">
        <f t="shared" si="7"/>
        <v>20</v>
      </c>
      <c r="NE34" s="950">
        <f t="shared" si="8"/>
        <v>9</v>
      </c>
      <c r="NF34" s="950">
        <f t="shared" si="9"/>
        <v>11</v>
      </c>
      <c r="NG34" s="950">
        <f t="shared" si="10"/>
        <v>2</v>
      </c>
      <c r="NH34" s="950">
        <f t="shared" si="11"/>
        <v>14</v>
      </c>
      <c r="NI34" s="950">
        <f t="shared" si="12"/>
        <v>14</v>
      </c>
    </row>
    <row r="35" spans="1:373" ht="39" thickBot="1" x14ac:dyDescent="0.3">
      <c r="A35" s="555">
        <v>26</v>
      </c>
      <c r="B35" s="34" t="s">
        <v>47</v>
      </c>
      <c r="C35" s="34" t="s">
        <v>202</v>
      </c>
      <c r="D35" s="262">
        <v>0.45</v>
      </c>
      <c r="E35" s="262">
        <v>0.6</v>
      </c>
      <c r="F35" s="262">
        <v>0</v>
      </c>
      <c r="G35" s="262">
        <v>0.6</v>
      </c>
      <c r="H35" s="263">
        <v>0</v>
      </c>
      <c r="I35" s="263">
        <v>0</v>
      </c>
      <c r="J35" s="263">
        <v>12</v>
      </c>
      <c r="K35" s="263">
        <v>0</v>
      </c>
      <c r="L35" s="263">
        <v>12</v>
      </c>
      <c r="M35" s="263">
        <v>12</v>
      </c>
      <c r="N35" s="264">
        <v>0.45</v>
      </c>
      <c r="O35" s="264">
        <v>0.76</v>
      </c>
      <c r="P35" s="264">
        <v>0.46</v>
      </c>
      <c r="Q35" s="264">
        <v>0.76</v>
      </c>
      <c r="R35" s="265">
        <v>9</v>
      </c>
      <c r="S35" s="265">
        <v>9</v>
      </c>
      <c r="T35" s="265">
        <v>15</v>
      </c>
      <c r="U35" s="265">
        <v>0</v>
      </c>
      <c r="V35" s="265">
        <v>15</v>
      </c>
      <c r="W35" s="265">
        <v>15</v>
      </c>
      <c r="X35" s="266">
        <v>0.45</v>
      </c>
      <c r="Y35" s="266">
        <v>0.45</v>
      </c>
      <c r="Z35" s="266">
        <v>0.45</v>
      </c>
      <c r="AA35" s="266">
        <v>0.45</v>
      </c>
      <c r="AB35" s="267">
        <v>9</v>
      </c>
      <c r="AC35" s="267">
        <v>9</v>
      </c>
      <c r="AD35" s="267">
        <v>9</v>
      </c>
      <c r="AE35" s="267">
        <v>0</v>
      </c>
      <c r="AF35" s="267">
        <v>9</v>
      </c>
      <c r="AG35" s="267">
        <v>9</v>
      </c>
      <c r="AH35" s="268">
        <v>0.4</v>
      </c>
      <c r="AI35" s="268">
        <v>0</v>
      </c>
      <c r="AJ35" s="268">
        <v>0</v>
      </c>
      <c r="AK35" s="268">
        <v>0</v>
      </c>
      <c r="AL35" s="269">
        <v>8</v>
      </c>
      <c r="AM35" s="269">
        <v>0</v>
      </c>
      <c r="AN35" s="269">
        <v>0</v>
      </c>
      <c r="AO35" s="269">
        <v>0</v>
      </c>
      <c r="AP35" s="269">
        <v>0</v>
      </c>
      <c r="AQ35" s="269">
        <v>0</v>
      </c>
      <c r="AR35" s="270">
        <v>0.3</v>
      </c>
      <c r="AS35" s="270">
        <v>0</v>
      </c>
      <c r="AT35" s="270">
        <v>0</v>
      </c>
      <c r="AU35" s="270">
        <v>0</v>
      </c>
      <c r="AV35" s="271">
        <v>6</v>
      </c>
      <c r="AW35" s="271">
        <v>0</v>
      </c>
      <c r="AX35" s="271">
        <v>0</v>
      </c>
      <c r="AY35" s="271">
        <v>0</v>
      </c>
      <c r="AZ35" s="271">
        <v>0</v>
      </c>
      <c r="BA35" s="271">
        <v>0</v>
      </c>
      <c r="BB35" s="272">
        <v>0.4</v>
      </c>
      <c r="BC35" s="272">
        <v>0.45</v>
      </c>
      <c r="BD35" s="272">
        <v>0</v>
      </c>
      <c r="BE35" s="272">
        <v>0.45</v>
      </c>
      <c r="BF35" s="273">
        <v>8</v>
      </c>
      <c r="BG35" s="273">
        <v>9</v>
      </c>
      <c r="BH35" s="273">
        <v>9</v>
      </c>
      <c r="BI35" s="273">
        <v>0</v>
      </c>
      <c r="BJ35" s="273">
        <v>9</v>
      </c>
      <c r="BK35" s="273">
        <v>9</v>
      </c>
      <c r="BL35" s="880">
        <v>0.3</v>
      </c>
      <c r="BM35" s="880">
        <v>0</v>
      </c>
      <c r="BN35" s="880">
        <v>0</v>
      </c>
      <c r="BO35" s="880">
        <v>0</v>
      </c>
      <c r="BP35" s="881">
        <v>6</v>
      </c>
      <c r="BQ35" s="881">
        <v>0</v>
      </c>
      <c r="BR35" s="881">
        <v>0</v>
      </c>
      <c r="BS35" s="881">
        <v>0</v>
      </c>
      <c r="BT35" s="881">
        <v>0</v>
      </c>
      <c r="BU35" s="881">
        <v>0</v>
      </c>
      <c r="BV35" s="276">
        <v>1</v>
      </c>
      <c r="BW35" s="276">
        <v>1</v>
      </c>
      <c r="BX35" s="276">
        <v>0.49</v>
      </c>
      <c r="BY35" s="276">
        <v>0.49</v>
      </c>
      <c r="BZ35" s="277">
        <v>19</v>
      </c>
      <c r="CA35" s="277">
        <v>10</v>
      </c>
      <c r="CB35" s="277">
        <v>10</v>
      </c>
      <c r="CC35" s="277">
        <v>0</v>
      </c>
      <c r="CD35" s="277">
        <v>10</v>
      </c>
      <c r="CE35" s="277">
        <v>10</v>
      </c>
      <c r="CF35" s="278">
        <v>0.4</v>
      </c>
      <c r="CG35" s="278">
        <v>0.94</v>
      </c>
      <c r="CH35" s="278">
        <v>0.34</v>
      </c>
      <c r="CI35" s="278">
        <v>0.94</v>
      </c>
      <c r="CJ35" s="279">
        <v>8</v>
      </c>
      <c r="CK35" s="279">
        <v>7</v>
      </c>
      <c r="CL35" s="279">
        <v>19</v>
      </c>
      <c r="CM35" s="279">
        <v>0</v>
      </c>
      <c r="CN35" s="279">
        <v>19</v>
      </c>
      <c r="CO35" s="279">
        <v>17</v>
      </c>
      <c r="CP35" s="280">
        <v>0.45</v>
      </c>
      <c r="CQ35" s="280">
        <v>0.55000000000000004</v>
      </c>
      <c r="CR35" s="280">
        <v>0.55000000000000004</v>
      </c>
      <c r="CS35" s="280">
        <v>0.55000000000000004</v>
      </c>
      <c r="CT35" s="281">
        <v>9</v>
      </c>
      <c r="CU35" s="281">
        <v>11</v>
      </c>
      <c r="CV35" s="281">
        <v>11</v>
      </c>
      <c r="CW35" s="281">
        <v>0</v>
      </c>
      <c r="CX35" s="281">
        <v>11</v>
      </c>
      <c r="CY35" s="281">
        <v>11</v>
      </c>
      <c r="CZ35" s="282">
        <v>0.45</v>
      </c>
      <c r="DA35" s="282">
        <v>0.5</v>
      </c>
      <c r="DB35" s="282">
        <v>0</v>
      </c>
      <c r="DC35" s="282">
        <v>0</v>
      </c>
      <c r="DD35" s="283">
        <v>9</v>
      </c>
      <c r="DE35" s="283">
        <v>0</v>
      </c>
      <c r="DF35" s="283">
        <v>0</v>
      </c>
      <c r="DG35" s="283">
        <v>0</v>
      </c>
      <c r="DH35" s="283">
        <v>0</v>
      </c>
      <c r="DI35" s="283">
        <v>0</v>
      </c>
      <c r="DJ35" s="276">
        <v>0.4</v>
      </c>
      <c r="DK35" s="276">
        <v>0.45</v>
      </c>
      <c r="DL35" s="276">
        <v>0.3</v>
      </c>
      <c r="DM35" s="276">
        <v>0.45</v>
      </c>
      <c r="DN35" s="277">
        <v>8</v>
      </c>
      <c r="DO35" s="277">
        <v>3</v>
      </c>
      <c r="DP35" s="277">
        <v>3</v>
      </c>
      <c r="DQ35" s="277">
        <v>0</v>
      </c>
      <c r="DR35" s="277">
        <v>3</v>
      </c>
      <c r="DS35" s="277">
        <v>3</v>
      </c>
      <c r="DT35" s="284">
        <v>0.4</v>
      </c>
      <c r="DU35" s="284">
        <v>0</v>
      </c>
      <c r="DV35" s="284">
        <v>0</v>
      </c>
      <c r="DW35" s="284">
        <v>0</v>
      </c>
      <c r="DX35" s="285">
        <v>8</v>
      </c>
      <c r="DY35" s="285">
        <v>0</v>
      </c>
      <c r="DZ35" s="285">
        <v>0</v>
      </c>
      <c r="EA35" s="285">
        <v>0</v>
      </c>
      <c r="EB35" s="285">
        <v>0</v>
      </c>
      <c r="EC35" s="285">
        <v>0</v>
      </c>
      <c r="ED35" s="286">
        <v>0.45</v>
      </c>
      <c r="EE35" s="286">
        <v>0.6</v>
      </c>
      <c r="EF35" s="286">
        <v>0</v>
      </c>
      <c r="EG35" s="286">
        <v>0.51</v>
      </c>
      <c r="EH35" s="287">
        <v>9</v>
      </c>
      <c r="EI35" s="287">
        <v>0</v>
      </c>
      <c r="EJ35" s="287">
        <v>10</v>
      </c>
      <c r="EK35" s="287">
        <v>0</v>
      </c>
      <c r="EL35" s="287">
        <v>10</v>
      </c>
      <c r="EM35" s="287">
        <v>10</v>
      </c>
      <c r="EN35" s="274">
        <v>0.45</v>
      </c>
      <c r="EO35" s="274">
        <v>0.49</v>
      </c>
      <c r="EP35" s="274">
        <v>0</v>
      </c>
      <c r="EQ35" s="274">
        <v>0.49</v>
      </c>
      <c r="ER35" s="275">
        <v>9</v>
      </c>
      <c r="ES35" s="275"/>
      <c r="ET35" s="275"/>
      <c r="EU35" s="275"/>
      <c r="EV35" s="275"/>
      <c r="EW35" s="275"/>
      <c r="EX35" s="286">
        <v>0.45</v>
      </c>
      <c r="EY35" s="286">
        <v>0.25</v>
      </c>
      <c r="EZ35" s="286">
        <v>0.25</v>
      </c>
      <c r="FA35" s="286">
        <v>0.25</v>
      </c>
      <c r="FB35" s="287">
        <v>9</v>
      </c>
      <c r="FC35" s="287">
        <v>5</v>
      </c>
      <c r="FD35" s="287">
        <v>5</v>
      </c>
      <c r="FE35" s="287">
        <v>4</v>
      </c>
      <c r="FF35" s="287">
        <v>5</v>
      </c>
      <c r="FG35" s="287">
        <v>5</v>
      </c>
      <c r="FH35" s="288">
        <v>0.45</v>
      </c>
      <c r="FI35" s="288">
        <v>0.45</v>
      </c>
      <c r="FJ35" s="288">
        <v>0.45</v>
      </c>
      <c r="FK35" s="288">
        <v>0.45</v>
      </c>
      <c r="FL35" s="289">
        <v>9</v>
      </c>
      <c r="FM35" s="289">
        <v>9</v>
      </c>
      <c r="FN35" s="289">
        <v>9</v>
      </c>
      <c r="FO35" s="289">
        <v>0</v>
      </c>
      <c r="FP35" s="289">
        <v>9</v>
      </c>
      <c r="FQ35" s="289">
        <v>9</v>
      </c>
      <c r="FR35" s="290">
        <v>0.45</v>
      </c>
      <c r="FS35" s="290">
        <v>0.47</v>
      </c>
      <c r="FT35" s="290">
        <v>0.47</v>
      </c>
      <c r="FU35" s="290">
        <v>0.47</v>
      </c>
      <c r="FV35" s="291">
        <v>9</v>
      </c>
      <c r="FW35" s="291">
        <v>9</v>
      </c>
      <c r="FX35" s="291">
        <v>9</v>
      </c>
      <c r="FY35" s="291"/>
      <c r="FZ35" s="291">
        <v>9</v>
      </c>
      <c r="GA35" s="291">
        <v>9</v>
      </c>
      <c r="GB35" s="292">
        <v>1</v>
      </c>
      <c r="GC35" s="292">
        <v>0.5</v>
      </c>
      <c r="GD35" s="292">
        <v>0</v>
      </c>
      <c r="GE35" s="292">
        <v>0.5</v>
      </c>
      <c r="GF35" s="293">
        <v>19</v>
      </c>
      <c r="GG35" s="293">
        <v>0</v>
      </c>
      <c r="GH35" s="293">
        <v>10</v>
      </c>
      <c r="GI35" s="293"/>
      <c r="GJ35" s="293">
        <v>10</v>
      </c>
      <c r="GK35" s="293">
        <v>10</v>
      </c>
      <c r="GL35" s="284">
        <v>0.4</v>
      </c>
      <c r="GM35" s="284">
        <v>0</v>
      </c>
      <c r="GN35" s="284">
        <v>0</v>
      </c>
      <c r="GO35" s="284">
        <v>0</v>
      </c>
      <c r="GP35" s="285">
        <v>8</v>
      </c>
      <c r="GQ35" s="285">
        <v>0</v>
      </c>
      <c r="GR35" s="285">
        <v>0</v>
      </c>
      <c r="GS35" s="285">
        <v>0</v>
      </c>
      <c r="GT35" s="285">
        <v>0</v>
      </c>
      <c r="GU35" s="285">
        <v>0</v>
      </c>
      <c r="GV35" s="294">
        <v>0.4</v>
      </c>
      <c r="GW35" s="294">
        <v>0.37</v>
      </c>
      <c r="GX35" s="294">
        <v>0.37</v>
      </c>
      <c r="GY35" s="294">
        <v>0.37</v>
      </c>
      <c r="GZ35" s="295">
        <v>8</v>
      </c>
      <c r="HA35" s="295">
        <v>0</v>
      </c>
      <c r="HB35" s="295">
        <v>7</v>
      </c>
      <c r="HC35" s="295">
        <v>0</v>
      </c>
      <c r="HD35" s="295">
        <v>7</v>
      </c>
      <c r="HE35" s="295">
        <v>7</v>
      </c>
      <c r="HF35" s="296">
        <v>0.45</v>
      </c>
      <c r="HG35" s="296">
        <v>0.55000000000000004</v>
      </c>
      <c r="HH35" s="296">
        <v>15</v>
      </c>
      <c r="HI35" s="296">
        <v>0.55000000000000004</v>
      </c>
      <c r="HJ35" s="297">
        <v>9</v>
      </c>
      <c r="HK35" s="297">
        <v>4</v>
      </c>
      <c r="HL35" s="297">
        <v>10</v>
      </c>
      <c r="HM35" s="297"/>
      <c r="HN35" s="297">
        <v>10</v>
      </c>
      <c r="HO35" s="297">
        <v>10</v>
      </c>
      <c r="HP35" s="955">
        <v>0.45</v>
      </c>
      <c r="HQ35" s="955">
        <v>0.45</v>
      </c>
      <c r="HR35" s="955">
        <v>0.45</v>
      </c>
      <c r="HS35" s="955">
        <v>0.45</v>
      </c>
      <c r="HT35" s="532">
        <v>9</v>
      </c>
      <c r="HU35" s="532">
        <v>9</v>
      </c>
      <c r="HV35" s="532">
        <v>9</v>
      </c>
      <c r="HW35" s="532">
        <v>0</v>
      </c>
      <c r="HX35" s="532">
        <v>9</v>
      </c>
      <c r="HY35" s="532">
        <v>9</v>
      </c>
      <c r="HZ35" s="286"/>
      <c r="IA35" s="286"/>
      <c r="IB35" s="286"/>
      <c r="IC35" s="286"/>
      <c r="ID35" s="287"/>
      <c r="IE35" s="287"/>
      <c r="IF35" s="287"/>
      <c r="IG35" s="287"/>
      <c r="IH35" s="287"/>
      <c r="II35" s="287"/>
      <c r="IJ35" s="296">
        <v>0.45</v>
      </c>
      <c r="IK35" s="296">
        <v>0.51</v>
      </c>
      <c r="IL35" s="296">
        <v>0.3</v>
      </c>
      <c r="IM35" s="296">
        <v>0.51</v>
      </c>
      <c r="IN35" s="297">
        <v>9</v>
      </c>
      <c r="IO35" s="297">
        <v>6</v>
      </c>
      <c r="IP35" s="297">
        <v>10</v>
      </c>
      <c r="IQ35" s="297">
        <v>0</v>
      </c>
      <c r="IR35" s="297">
        <v>10</v>
      </c>
      <c r="IS35" s="297">
        <v>10</v>
      </c>
      <c r="IT35" s="280">
        <v>0.45</v>
      </c>
      <c r="IU35" s="280">
        <v>0.45</v>
      </c>
      <c r="IV35" s="280">
        <v>0.45</v>
      </c>
      <c r="IW35" s="280">
        <v>0.45</v>
      </c>
      <c r="IX35" s="281">
        <v>9</v>
      </c>
      <c r="IY35" s="281">
        <v>9</v>
      </c>
      <c r="IZ35" s="281">
        <v>9</v>
      </c>
      <c r="JA35" s="281">
        <v>0</v>
      </c>
      <c r="JB35" s="281">
        <v>9</v>
      </c>
      <c r="JC35" s="281">
        <v>9</v>
      </c>
      <c r="JD35" s="288">
        <v>0.4</v>
      </c>
      <c r="JE35" s="288">
        <v>0</v>
      </c>
      <c r="JF35" s="288">
        <v>0</v>
      </c>
      <c r="JG35" s="288">
        <v>0</v>
      </c>
      <c r="JH35" s="289">
        <v>8</v>
      </c>
      <c r="JI35" s="289">
        <v>0</v>
      </c>
      <c r="JJ35" s="289">
        <v>0</v>
      </c>
      <c r="JK35" s="289">
        <v>0</v>
      </c>
      <c r="JL35" s="289">
        <v>0</v>
      </c>
      <c r="JM35" s="289">
        <v>0</v>
      </c>
      <c r="JN35" s="362">
        <v>0.4</v>
      </c>
      <c r="JO35" s="362">
        <v>0</v>
      </c>
      <c r="JP35" s="362">
        <v>0</v>
      </c>
      <c r="JQ35" s="362">
        <v>0</v>
      </c>
      <c r="JR35" s="362">
        <v>8</v>
      </c>
      <c r="JS35" s="362">
        <v>0</v>
      </c>
      <c r="JT35" s="362">
        <v>0</v>
      </c>
      <c r="JU35" s="362">
        <v>0</v>
      </c>
      <c r="JV35" s="362">
        <v>0</v>
      </c>
      <c r="JW35" s="362">
        <v>0</v>
      </c>
      <c r="JX35" s="274">
        <v>0.25</v>
      </c>
      <c r="JY35" s="274">
        <v>0.26</v>
      </c>
      <c r="JZ35" s="274">
        <v>0.26</v>
      </c>
      <c r="KA35" s="274">
        <v>0.26</v>
      </c>
      <c r="KB35" s="275">
        <v>5</v>
      </c>
      <c r="KC35" s="275">
        <v>5</v>
      </c>
      <c r="KD35" s="275">
        <v>5</v>
      </c>
      <c r="KE35" s="275">
        <v>0</v>
      </c>
      <c r="KF35" s="275">
        <v>5</v>
      </c>
      <c r="KG35" s="275">
        <v>5</v>
      </c>
      <c r="KH35" s="276">
        <v>0.4</v>
      </c>
      <c r="KI35" s="276">
        <v>0</v>
      </c>
      <c r="KJ35" s="276">
        <v>0</v>
      </c>
      <c r="KK35" s="276">
        <v>0</v>
      </c>
      <c r="KL35" s="277">
        <v>8</v>
      </c>
      <c r="KM35" s="277">
        <v>0</v>
      </c>
      <c r="KN35" s="277">
        <v>0</v>
      </c>
      <c r="KO35" s="277">
        <v>0</v>
      </c>
      <c r="KP35" s="277">
        <v>0</v>
      </c>
      <c r="KQ35" s="277">
        <v>0</v>
      </c>
      <c r="KR35" s="298">
        <v>0.45</v>
      </c>
      <c r="KS35" s="298">
        <v>0.9</v>
      </c>
      <c r="KT35" s="298">
        <v>0</v>
      </c>
      <c r="KU35" s="298">
        <v>0.86</v>
      </c>
      <c r="KV35" s="299">
        <v>9</v>
      </c>
      <c r="KW35" s="299">
        <v>0</v>
      </c>
      <c r="KX35" s="299">
        <v>17</v>
      </c>
      <c r="KY35" s="299">
        <v>0</v>
      </c>
      <c r="KZ35" s="299">
        <v>17</v>
      </c>
      <c r="LA35" s="299">
        <v>17</v>
      </c>
      <c r="LB35" s="296">
        <v>0.4</v>
      </c>
      <c r="LC35" s="296">
        <v>0.5</v>
      </c>
      <c r="LD35" s="296">
        <v>0</v>
      </c>
      <c r="LE35" s="296">
        <v>0.5</v>
      </c>
      <c r="LF35" s="297">
        <v>8</v>
      </c>
      <c r="LG35" s="297">
        <v>0</v>
      </c>
      <c r="LH35" s="297">
        <v>10</v>
      </c>
      <c r="LI35" s="297">
        <v>0</v>
      </c>
      <c r="LJ35" s="297">
        <v>10</v>
      </c>
      <c r="LK35" s="297">
        <v>10</v>
      </c>
      <c r="LL35" s="292">
        <v>0.4</v>
      </c>
      <c r="LM35" s="292">
        <v>0.33</v>
      </c>
      <c r="LN35" s="292">
        <v>0.33</v>
      </c>
      <c r="LO35" s="292">
        <v>0.33</v>
      </c>
      <c r="LP35" s="293">
        <v>0</v>
      </c>
      <c r="LQ35" s="293">
        <v>0</v>
      </c>
      <c r="LR35" s="293">
        <v>0</v>
      </c>
      <c r="LS35" s="293">
        <v>0</v>
      </c>
      <c r="LT35" s="293">
        <v>0</v>
      </c>
      <c r="LU35" s="293">
        <v>0</v>
      </c>
      <c r="LV35" s="45">
        <f t="shared" si="2"/>
        <v>14.4</v>
      </c>
      <c r="LW35" s="45">
        <f t="shared" si="13"/>
        <v>12.779999999999998</v>
      </c>
      <c r="LX35" s="45">
        <f t="shared" si="14"/>
        <v>20.919999999999998</v>
      </c>
      <c r="LY35" s="45">
        <f t="shared" si="15"/>
        <v>11.639999999999999</v>
      </c>
      <c r="LZ35" s="234">
        <f t="shared" si="16"/>
        <v>269</v>
      </c>
      <c r="MA35" s="234">
        <f t="shared" si="17"/>
        <v>114</v>
      </c>
      <c r="MB35" s="234">
        <f t="shared" si="18"/>
        <v>208</v>
      </c>
      <c r="MC35" s="234">
        <f t="shared" si="19"/>
        <v>4</v>
      </c>
      <c r="MD35" s="234">
        <f t="shared" si="20"/>
        <v>208</v>
      </c>
      <c r="ME35" s="234">
        <f t="shared" si="21"/>
        <v>206</v>
      </c>
      <c r="MF35" s="914">
        <v>0</v>
      </c>
      <c r="MG35" s="914">
        <v>0</v>
      </c>
      <c r="MH35" s="914">
        <v>0</v>
      </c>
      <c r="MI35" s="914">
        <v>0</v>
      </c>
      <c r="MJ35" s="915">
        <v>8</v>
      </c>
      <c r="MK35" s="915">
        <v>0</v>
      </c>
      <c r="ML35" s="915">
        <v>0</v>
      </c>
      <c r="MM35" s="915">
        <v>0</v>
      </c>
      <c r="MN35" s="915">
        <v>0</v>
      </c>
      <c r="MO35" s="915">
        <v>0</v>
      </c>
      <c r="MP35" s="414"/>
      <c r="MQ35" s="414">
        <v>3.56</v>
      </c>
      <c r="MR35" s="414"/>
      <c r="MS35" s="414">
        <v>3.56</v>
      </c>
      <c r="MT35" s="415"/>
      <c r="MU35" s="415"/>
      <c r="MV35" s="415">
        <v>16</v>
      </c>
      <c r="MW35" s="415"/>
      <c r="MX35" s="415">
        <v>16</v>
      </c>
      <c r="MY35" s="415">
        <v>16</v>
      </c>
      <c r="MZ35" s="949">
        <f t="shared" si="3"/>
        <v>14.4</v>
      </c>
      <c r="NA35" s="949">
        <f t="shared" si="4"/>
        <v>16.339999999999996</v>
      </c>
      <c r="NB35" s="949">
        <f t="shared" si="5"/>
        <v>20.919999999999998</v>
      </c>
      <c r="NC35" s="949">
        <f t="shared" si="6"/>
        <v>15.2</v>
      </c>
      <c r="ND35" s="950">
        <f t="shared" si="7"/>
        <v>277</v>
      </c>
      <c r="NE35" s="950">
        <f t="shared" si="8"/>
        <v>114</v>
      </c>
      <c r="NF35" s="950">
        <f t="shared" si="9"/>
        <v>224</v>
      </c>
      <c r="NG35" s="950">
        <f t="shared" si="10"/>
        <v>4</v>
      </c>
      <c r="NH35" s="950">
        <f t="shared" si="11"/>
        <v>224</v>
      </c>
      <c r="NI35" s="950">
        <f t="shared" si="12"/>
        <v>222</v>
      </c>
    </row>
    <row r="36" spans="1:373" ht="51.75" thickBot="1" x14ac:dyDescent="0.3">
      <c r="A36" s="555">
        <v>27</v>
      </c>
      <c r="B36" s="34" t="s">
        <v>48</v>
      </c>
      <c r="C36" s="2" t="s">
        <v>49</v>
      </c>
      <c r="D36" s="262">
        <v>0</v>
      </c>
      <c r="E36" s="262">
        <v>0</v>
      </c>
      <c r="F36" s="262">
        <v>0</v>
      </c>
      <c r="G36" s="262">
        <v>0</v>
      </c>
      <c r="H36" s="263">
        <v>0</v>
      </c>
      <c r="I36" s="263">
        <v>0</v>
      </c>
      <c r="J36" s="263">
        <v>0</v>
      </c>
      <c r="K36" s="263">
        <v>0</v>
      </c>
      <c r="L36" s="263">
        <v>0</v>
      </c>
      <c r="M36" s="263">
        <v>0</v>
      </c>
      <c r="N36" s="264">
        <v>0</v>
      </c>
      <c r="O36" s="264">
        <v>0</v>
      </c>
      <c r="P36" s="264">
        <v>0</v>
      </c>
      <c r="Q36" s="264">
        <v>0</v>
      </c>
      <c r="R36" s="265">
        <v>0</v>
      </c>
      <c r="S36" s="265">
        <v>0</v>
      </c>
      <c r="T36" s="265">
        <v>0</v>
      </c>
      <c r="U36" s="265">
        <v>0</v>
      </c>
      <c r="V36" s="265">
        <v>0</v>
      </c>
      <c r="W36" s="265">
        <v>0</v>
      </c>
      <c r="X36" s="266">
        <v>0</v>
      </c>
      <c r="Y36" s="266">
        <v>0</v>
      </c>
      <c r="Z36" s="266">
        <v>0</v>
      </c>
      <c r="AA36" s="266">
        <v>0</v>
      </c>
      <c r="AB36" s="267">
        <v>0</v>
      </c>
      <c r="AC36" s="267">
        <v>0</v>
      </c>
      <c r="AD36" s="267">
        <v>0</v>
      </c>
      <c r="AE36" s="267">
        <v>0</v>
      </c>
      <c r="AF36" s="267">
        <v>0</v>
      </c>
      <c r="AG36" s="267">
        <v>0</v>
      </c>
      <c r="AH36" s="268">
        <v>0</v>
      </c>
      <c r="AI36" s="268">
        <v>0</v>
      </c>
      <c r="AJ36" s="268">
        <v>0</v>
      </c>
      <c r="AK36" s="268">
        <v>0</v>
      </c>
      <c r="AL36" s="269">
        <v>0</v>
      </c>
      <c r="AM36" s="269">
        <v>0</v>
      </c>
      <c r="AN36" s="269">
        <v>0</v>
      </c>
      <c r="AO36" s="269">
        <v>0</v>
      </c>
      <c r="AP36" s="269">
        <v>0</v>
      </c>
      <c r="AQ36" s="269">
        <v>0</v>
      </c>
      <c r="AR36" s="270">
        <v>0</v>
      </c>
      <c r="AS36" s="270">
        <v>0</v>
      </c>
      <c r="AT36" s="270">
        <v>0</v>
      </c>
      <c r="AU36" s="270">
        <v>0</v>
      </c>
      <c r="AV36" s="271">
        <v>0</v>
      </c>
      <c r="AW36" s="271">
        <v>0</v>
      </c>
      <c r="AX36" s="271">
        <v>0</v>
      </c>
      <c r="AY36" s="271">
        <v>0</v>
      </c>
      <c r="AZ36" s="271">
        <v>0</v>
      </c>
      <c r="BA36" s="271">
        <v>0</v>
      </c>
      <c r="BB36" s="272">
        <v>0</v>
      </c>
      <c r="BC36" s="272">
        <v>0</v>
      </c>
      <c r="BD36" s="272">
        <v>0</v>
      </c>
      <c r="BE36" s="272">
        <v>0</v>
      </c>
      <c r="BF36" s="273">
        <v>0</v>
      </c>
      <c r="BG36" s="273">
        <v>0</v>
      </c>
      <c r="BH36" s="273">
        <v>0</v>
      </c>
      <c r="BI36" s="273">
        <v>0</v>
      </c>
      <c r="BJ36" s="273">
        <v>0</v>
      </c>
      <c r="BK36" s="273">
        <v>0</v>
      </c>
      <c r="BL36" s="880">
        <v>0</v>
      </c>
      <c r="BM36" s="880">
        <v>0</v>
      </c>
      <c r="BN36" s="880">
        <v>0</v>
      </c>
      <c r="BO36" s="880">
        <v>0</v>
      </c>
      <c r="BP36" s="881">
        <v>0</v>
      </c>
      <c r="BQ36" s="881">
        <v>0</v>
      </c>
      <c r="BR36" s="881">
        <v>0</v>
      </c>
      <c r="BS36" s="881">
        <v>0</v>
      </c>
      <c r="BT36" s="881">
        <v>0</v>
      </c>
      <c r="BU36" s="881">
        <v>0</v>
      </c>
      <c r="BV36" s="276">
        <v>0</v>
      </c>
      <c r="BW36" s="276">
        <v>0</v>
      </c>
      <c r="BX36" s="276">
        <v>0</v>
      </c>
      <c r="BY36" s="276">
        <v>0</v>
      </c>
      <c r="BZ36" s="277">
        <v>0</v>
      </c>
      <c r="CA36" s="277">
        <v>0</v>
      </c>
      <c r="CB36" s="277">
        <v>0</v>
      </c>
      <c r="CC36" s="277">
        <v>0</v>
      </c>
      <c r="CD36" s="277">
        <v>0</v>
      </c>
      <c r="CE36" s="277">
        <v>0</v>
      </c>
      <c r="CF36" s="278">
        <v>0</v>
      </c>
      <c r="CG36" s="278"/>
      <c r="CH36" s="278"/>
      <c r="CI36" s="278"/>
      <c r="CJ36" s="279">
        <v>0</v>
      </c>
      <c r="CK36" s="279"/>
      <c r="CL36" s="279"/>
      <c r="CM36" s="279"/>
      <c r="CN36" s="279"/>
      <c r="CO36" s="279"/>
      <c r="CP36" s="280">
        <v>0</v>
      </c>
      <c r="CQ36" s="280">
        <v>0</v>
      </c>
      <c r="CR36" s="280">
        <v>0</v>
      </c>
      <c r="CS36" s="280">
        <v>0</v>
      </c>
      <c r="CT36" s="281">
        <v>0</v>
      </c>
      <c r="CU36" s="281">
        <v>0</v>
      </c>
      <c r="CV36" s="281">
        <v>0</v>
      </c>
      <c r="CW36" s="281">
        <v>0</v>
      </c>
      <c r="CX36" s="281">
        <v>0</v>
      </c>
      <c r="CY36" s="281">
        <v>0</v>
      </c>
      <c r="CZ36" s="282">
        <v>0</v>
      </c>
      <c r="DA36" s="282">
        <v>0</v>
      </c>
      <c r="DB36" s="282">
        <v>0</v>
      </c>
      <c r="DC36" s="282">
        <v>0</v>
      </c>
      <c r="DD36" s="283">
        <v>0</v>
      </c>
      <c r="DE36" s="283">
        <v>0</v>
      </c>
      <c r="DF36" s="283">
        <v>0</v>
      </c>
      <c r="DG36" s="283">
        <v>0</v>
      </c>
      <c r="DH36" s="283">
        <v>0</v>
      </c>
      <c r="DI36" s="283">
        <v>0</v>
      </c>
      <c r="DJ36" s="276">
        <v>0</v>
      </c>
      <c r="DK36" s="276">
        <v>0</v>
      </c>
      <c r="DL36" s="276">
        <v>0</v>
      </c>
      <c r="DM36" s="276">
        <v>0</v>
      </c>
      <c r="DN36" s="277">
        <v>0</v>
      </c>
      <c r="DO36" s="277">
        <v>0</v>
      </c>
      <c r="DP36" s="277">
        <v>0</v>
      </c>
      <c r="DQ36" s="277">
        <v>0</v>
      </c>
      <c r="DR36" s="277">
        <v>0</v>
      </c>
      <c r="DS36" s="277">
        <v>0</v>
      </c>
      <c r="DT36" s="284">
        <v>0</v>
      </c>
      <c r="DU36" s="284">
        <v>0</v>
      </c>
      <c r="DV36" s="284">
        <v>0</v>
      </c>
      <c r="DW36" s="284">
        <v>0</v>
      </c>
      <c r="DX36" s="285">
        <v>0</v>
      </c>
      <c r="DY36" s="285">
        <v>0</v>
      </c>
      <c r="DZ36" s="285">
        <v>0</v>
      </c>
      <c r="EA36" s="285">
        <v>0</v>
      </c>
      <c r="EB36" s="285">
        <v>0</v>
      </c>
      <c r="EC36" s="285">
        <v>0</v>
      </c>
      <c r="ED36" s="286">
        <v>0</v>
      </c>
      <c r="EE36" s="286">
        <v>0</v>
      </c>
      <c r="EF36" s="286">
        <v>0</v>
      </c>
      <c r="EG36" s="286">
        <v>0</v>
      </c>
      <c r="EH36" s="287">
        <v>0</v>
      </c>
      <c r="EI36" s="287">
        <v>0</v>
      </c>
      <c r="EJ36" s="287">
        <v>0</v>
      </c>
      <c r="EK36" s="287">
        <v>0</v>
      </c>
      <c r="EL36" s="287">
        <v>0</v>
      </c>
      <c r="EM36" s="287">
        <v>0</v>
      </c>
      <c r="EN36" s="274"/>
      <c r="EO36" s="274"/>
      <c r="EP36" s="274"/>
      <c r="EQ36" s="274"/>
      <c r="ER36" s="275"/>
      <c r="ES36" s="275"/>
      <c r="ET36" s="275"/>
      <c r="EU36" s="275"/>
      <c r="EV36" s="275"/>
      <c r="EW36" s="275"/>
      <c r="EX36" s="286">
        <v>0</v>
      </c>
      <c r="EY36" s="286">
        <v>0</v>
      </c>
      <c r="EZ36" s="286">
        <v>0</v>
      </c>
      <c r="FA36" s="286">
        <v>0</v>
      </c>
      <c r="FB36" s="287">
        <v>0</v>
      </c>
      <c r="FC36" s="287">
        <v>0</v>
      </c>
      <c r="FD36" s="287">
        <v>0</v>
      </c>
      <c r="FE36" s="287">
        <v>0</v>
      </c>
      <c r="FF36" s="287">
        <v>0</v>
      </c>
      <c r="FG36" s="287">
        <v>0</v>
      </c>
      <c r="FH36" s="288">
        <v>0</v>
      </c>
      <c r="FI36" s="288">
        <v>0</v>
      </c>
      <c r="FJ36" s="288">
        <v>0</v>
      </c>
      <c r="FK36" s="288">
        <v>0</v>
      </c>
      <c r="FL36" s="289">
        <v>0</v>
      </c>
      <c r="FM36" s="289">
        <v>0</v>
      </c>
      <c r="FN36" s="289">
        <v>0</v>
      </c>
      <c r="FO36" s="289">
        <v>0</v>
      </c>
      <c r="FP36" s="289">
        <v>0</v>
      </c>
      <c r="FQ36" s="289">
        <v>0</v>
      </c>
      <c r="FR36" s="290">
        <v>0</v>
      </c>
      <c r="FS36" s="290"/>
      <c r="FT36" s="290"/>
      <c r="FU36" s="290"/>
      <c r="FV36" s="291">
        <v>0</v>
      </c>
      <c r="FW36" s="291"/>
      <c r="FX36" s="291"/>
      <c r="FY36" s="291"/>
      <c r="FZ36" s="291"/>
      <c r="GA36" s="291"/>
      <c r="GB36" s="292"/>
      <c r="GC36" s="292"/>
      <c r="GD36" s="292"/>
      <c r="GE36" s="292"/>
      <c r="GF36" s="293"/>
      <c r="GG36" s="293"/>
      <c r="GH36" s="293"/>
      <c r="GI36" s="293"/>
      <c r="GJ36" s="293"/>
      <c r="GK36" s="293"/>
      <c r="GL36" s="284">
        <v>0</v>
      </c>
      <c r="GM36" s="284">
        <v>0</v>
      </c>
      <c r="GN36" s="284">
        <v>0</v>
      </c>
      <c r="GO36" s="284">
        <v>0</v>
      </c>
      <c r="GP36" s="285">
        <v>0</v>
      </c>
      <c r="GQ36" s="285">
        <v>0</v>
      </c>
      <c r="GR36" s="285">
        <v>0</v>
      </c>
      <c r="GS36" s="285">
        <v>0</v>
      </c>
      <c r="GT36" s="285">
        <v>0</v>
      </c>
      <c r="GU36" s="285">
        <v>0</v>
      </c>
      <c r="GV36" s="294">
        <v>0</v>
      </c>
      <c r="GW36" s="294">
        <v>0</v>
      </c>
      <c r="GX36" s="294">
        <v>0</v>
      </c>
      <c r="GY36" s="294">
        <v>0</v>
      </c>
      <c r="GZ36" s="295">
        <v>0</v>
      </c>
      <c r="HA36" s="295">
        <v>0</v>
      </c>
      <c r="HB36" s="295">
        <v>0</v>
      </c>
      <c r="HC36" s="295">
        <v>0</v>
      </c>
      <c r="HD36" s="295">
        <v>0</v>
      </c>
      <c r="HE36" s="295">
        <v>0</v>
      </c>
      <c r="HF36" s="296">
        <v>0</v>
      </c>
      <c r="HG36" s="296">
        <v>0</v>
      </c>
      <c r="HH36" s="296">
        <v>0</v>
      </c>
      <c r="HI36" s="296">
        <v>0</v>
      </c>
      <c r="HJ36" s="297">
        <v>0</v>
      </c>
      <c r="HK36" s="297">
        <v>0</v>
      </c>
      <c r="HL36" s="297">
        <v>0</v>
      </c>
      <c r="HM36" s="297"/>
      <c r="HN36" s="297"/>
      <c r="HO36" s="297"/>
      <c r="HP36" s="955">
        <v>0</v>
      </c>
      <c r="HQ36" s="955">
        <v>0</v>
      </c>
      <c r="HR36" s="955">
        <v>0</v>
      </c>
      <c r="HS36" s="955">
        <v>0</v>
      </c>
      <c r="HT36" s="532">
        <v>0</v>
      </c>
      <c r="HU36" s="532">
        <v>0</v>
      </c>
      <c r="HV36" s="532">
        <v>0</v>
      </c>
      <c r="HW36" s="532">
        <v>0</v>
      </c>
      <c r="HX36" s="532">
        <v>0</v>
      </c>
      <c r="HY36" s="532">
        <v>0</v>
      </c>
      <c r="HZ36" s="286"/>
      <c r="IA36" s="286"/>
      <c r="IB36" s="286"/>
      <c r="IC36" s="286"/>
      <c r="ID36" s="287"/>
      <c r="IE36" s="287"/>
      <c r="IF36" s="287"/>
      <c r="IG36" s="287"/>
      <c r="IH36" s="287"/>
      <c r="II36" s="287"/>
      <c r="IJ36" s="296">
        <v>0</v>
      </c>
      <c r="IK36" s="296">
        <v>0</v>
      </c>
      <c r="IL36" s="296">
        <v>0</v>
      </c>
      <c r="IM36" s="296">
        <v>0</v>
      </c>
      <c r="IN36" s="297">
        <v>0</v>
      </c>
      <c r="IO36" s="297">
        <v>0</v>
      </c>
      <c r="IP36" s="297">
        <v>0</v>
      </c>
      <c r="IQ36" s="297">
        <v>0</v>
      </c>
      <c r="IR36" s="297">
        <v>0</v>
      </c>
      <c r="IS36" s="297">
        <v>0</v>
      </c>
      <c r="IT36" s="280">
        <v>0</v>
      </c>
      <c r="IU36" s="280">
        <v>0</v>
      </c>
      <c r="IV36" s="280">
        <v>0</v>
      </c>
      <c r="IW36" s="280">
        <v>0</v>
      </c>
      <c r="IX36" s="281">
        <v>0</v>
      </c>
      <c r="IY36" s="281">
        <v>0</v>
      </c>
      <c r="IZ36" s="281">
        <v>0</v>
      </c>
      <c r="JA36" s="281">
        <v>0</v>
      </c>
      <c r="JB36" s="281">
        <v>0</v>
      </c>
      <c r="JC36" s="281">
        <v>0</v>
      </c>
      <c r="JD36" s="288"/>
      <c r="JE36" s="288"/>
      <c r="JF36" s="288"/>
      <c r="JG36" s="288"/>
      <c r="JH36" s="289"/>
      <c r="JI36" s="289"/>
      <c r="JJ36" s="289"/>
      <c r="JK36" s="289"/>
      <c r="JL36" s="289"/>
      <c r="JM36" s="289"/>
      <c r="JN36" s="362">
        <v>0</v>
      </c>
      <c r="JO36" s="362">
        <v>0</v>
      </c>
      <c r="JP36" s="362">
        <v>0</v>
      </c>
      <c r="JQ36" s="362">
        <v>0</v>
      </c>
      <c r="JR36" s="362">
        <v>0</v>
      </c>
      <c r="JS36" s="362">
        <v>0</v>
      </c>
      <c r="JT36" s="362">
        <v>0</v>
      </c>
      <c r="JU36" s="362">
        <v>0</v>
      </c>
      <c r="JV36" s="362">
        <v>0</v>
      </c>
      <c r="JW36" s="362">
        <v>0</v>
      </c>
      <c r="JX36" s="274">
        <v>0</v>
      </c>
      <c r="JY36" s="274">
        <v>0</v>
      </c>
      <c r="JZ36" s="274">
        <v>0</v>
      </c>
      <c r="KA36" s="274">
        <v>0</v>
      </c>
      <c r="KB36" s="275">
        <v>0</v>
      </c>
      <c r="KC36" s="275">
        <v>0</v>
      </c>
      <c r="KD36" s="275">
        <v>0</v>
      </c>
      <c r="KE36" s="275">
        <v>0</v>
      </c>
      <c r="KF36" s="275">
        <v>0</v>
      </c>
      <c r="KG36" s="275">
        <v>0</v>
      </c>
      <c r="KH36" s="276">
        <v>0</v>
      </c>
      <c r="KI36" s="276">
        <v>0</v>
      </c>
      <c r="KJ36" s="276">
        <v>0</v>
      </c>
      <c r="KK36" s="276">
        <v>0</v>
      </c>
      <c r="KL36" s="277">
        <v>0</v>
      </c>
      <c r="KM36" s="277">
        <v>0</v>
      </c>
      <c r="KN36" s="277">
        <v>0</v>
      </c>
      <c r="KO36" s="277">
        <v>0</v>
      </c>
      <c r="KP36" s="277">
        <v>0</v>
      </c>
      <c r="KQ36" s="277">
        <v>0</v>
      </c>
      <c r="KR36" s="298">
        <v>0</v>
      </c>
      <c r="KS36" s="298">
        <v>0</v>
      </c>
      <c r="KT36" s="298">
        <v>0</v>
      </c>
      <c r="KU36" s="298">
        <v>0</v>
      </c>
      <c r="KV36" s="299">
        <v>0</v>
      </c>
      <c r="KW36" s="299">
        <v>0</v>
      </c>
      <c r="KX36" s="299">
        <v>0</v>
      </c>
      <c r="KY36" s="299">
        <v>0</v>
      </c>
      <c r="KZ36" s="299">
        <v>0</v>
      </c>
      <c r="LA36" s="299">
        <v>0</v>
      </c>
      <c r="LB36" s="296"/>
      <c r="LC36" s="296"/>
      <c r="LD36" s="296"/>
      <c r="LE36" s="296"/>
      <c r="LF36" s="297"/>
      <c r="LG36" s="297"/>
      <c r="LH36" s="297"/>
      <c r="LI36" s="297"/>
      <c r="LJ36" s="297"/>
      <c r="LK36" s="297"/>
      <c r="LL36" s="292">
        <v>0</v>
      </c>
      <c r="LM36" s="292">
        <v>0</v>
      </c>
      <c r="LN36" s="292">
        <v>0</v>
      </c>
      <c r="LO36" s="292">
        <v>0</v>
      </c>
      <c r="LP36" s="293">
        <v>0</v>
      </c>
      <c r="LQ36" s="293">
        <v>0</v>
      </c>
      <c r="LR36" s="293">
        <v>0</v>
      </c>
      <c r="LS36" s="293">
        <v>0</v>
      </c>
      <c r="LT36" s="293">
        <v>0</v>
      </c>
      <c r="LU36" s="293">
        <v>0</v>
      </c>
      <c r="LV36" s="45">
        <f t="shared" si="2"/>
        <v>0</v>
      </c>
      <c r="LW36" s="45">
        <f t="shared" si="13"/>
        <v>0</v>
      </c>
      <c r="LX36" s="45">
        <f t="shared" si="14"/>
        <v>0</v>
      </c>
      <c r="LY36" s="45">
        <f t="shared" si="15"/>
        <v>0</v>
      </c>
      <c r="LZ36" s="234">
        <f t="shared" si="16"/>
        <v>0</v>
      </c>
      <c r="MA36" s="234">
        <f t="shared" si="17"/>
        <v>0</v>
      </c>
      <c r="MB36" s="234">
        <f t="shared" si="18"/>
        <v>0</v>
      </c>
      <c r="MC36" s="234">
        <f t="shared" si="19"/>
        <v>0</v>
      </c>
      <c r="MD36" s="234">
        <f t="shared" si="20"/>
        <v>0</v>
      </c>
      <c r="ME36" s="234">
        <f t="shared" si="21"/>
        <v>0</v>
      </c>
      <c r="MF36" s="914">
        <v>0</v>
      </c>
      <c r="MG36" s="914">
        <v>0</v>
      </c>
      <c r="MH36" s="914">
        <v>0</v>
      </c>
      <c r="MI36" s="914">
        <v>0</v>
      </c>
      <c r="MJ36" s="915">
        <v>0</v>
      </c>
      <c r="MK36" s="915">
        <v>0</v>
      </c>
      <c r="ML36" s="915">
        <v>0</v>
      </c>
      <c r="MM36" s="915">
        <v>0</v>
      </c>
      <c r="MN36" s="915">
        <v>0</v>
      </c>
      <c r="MO36" s="915">
        <v>0</v>
      </c>
      <c r="MP36" s="414"/>
      <c r="MQ36" s="414">
        <v>13.5</v>
      </c>
      <c r="MR36" s="414"/>
      <c r="MS36" s="414">
        <v>7.6</v>
      </c>
      <c r="MT36" s="415"/>
      <c r="MU36" s="415"/>
      <c r="MV36" s="415">
        <v>6</v>
      </c>
      <c r="MW36" s="415"/>
      <c r="MX36" s="415"/>
      <c r="MY36" s="415"/>
      <c r="MZ36" s="949">
        <f t="shared" si="3"/>
        <v>0</v>
      </c>
      <c r="NA36" s="949">
        <f t="shared" si="4"/>
        <v>13.5</v>
      </c>
      <c r="NB36" s="949">
        <f t="shared" si="5"/>
        <v>0</v>
      </c>
      <c r="NC36" s="949">
        <f t="shared" si="6"/>
        <v>7.6</v>
      </c>
      <c r="ND36" s="950">
        <f t="shared" si="7"/>
        <v>0</v>
      </c>
      <c r="NE36" s="950">
        <f t="shared" si="8"/>
        <v>0</v>
      </c>
      <c r="NF36" s="950">
        <f t="shared" si="9"/>
        <v>6</v>
      </c>
      <c r="NG36" s="950">
        <f t="shared" si="10"/>
        <v>0</v>
      </c>
      <c r="NH36" s="950">
        <f t="shared" si="11"/>
        <v>0</v>
      </c>
      <c r="NI36" s="950">
        <f t="shared" si="12"/>
        <v>0</v>
      </c>
    </row>
    <row r="37" spans="1:373" ht="39" thickBot="1" x14ac:dyDescent="0.3">
      <c r="A37" s="555">
        <v>28</v>
      </c>
      <c r="B37" s="34" t="s">
        <v>50</v>
      </c>
      <c r="C37" s="35" t="s">
        <v>203</v>
      </c>
      <c r="D37" s="262">
        <v>400</v>
      </c>
      <c r="E37" s="262">
        <v>376.02</v>
      </c>
      <c r="F37" s="262">
        <v>76.02</v>
      </c>
      <c r="G37" s="262">
        <v>376.02</v>
      </c>
      <c r="H37" s="263">
        <v>0</v>
      </c>
      <c r="I37" s="263">
        <v>0</v>
      </c>
      <c r="J37" s="263">
        <v>16712</v>
      </c>
      <c r="K37" s="263"/>
      <c r="L37" s="263">
        <v>16712</v>
      </c>
      <c r="M37" s="263">
        <v>16712</v>
      </c>
      <c r="N37" s="264">
        <v>15</v>
      </c>
      <c r="O37" s="264">
        <v>14.98</v>
      </c>
      <c r="P37" s="264">
        <v>7.85</v>
      </c>
      <c r="Q37" s="264">
        <v>14.98</v>
      </c>
      <c r="R37" s="265">
        <v>524</v>
      </c>
      <c r="S37" s="265">
        <v>351</v>
      </c>
      <c r="T37" s="265">
        <v>663</v>
      </c>
      <c r="U37" s="265">
        <v>0</v>
      </c>
      <c r="V37" s="265">
        <v>663</v>
      </c>
      <c r="W37" s="265">
        <v>663</v>
      </c>
      <c r="X37" s="266">
        <v>24</v>
      </c>
      <c r="Y37" s="266">
        <v>19.16</v>
      </c>
      <c r="Z37" s="266">
        <v>0</v>
      </c>
      <c r="AA37" s="266">
        <v>19.16</v>
      </c>
      <c r="AB37" s="267">
        <v>838</v>
      </c>
      <c r="AC37" s="267">
        <v>13</v>
      </c>
      <c r="AD37" s="267">
        <v>839</v>
      </c>
      <c r="AE37" s="267">
        <v>0</v>
      </c>
      <c r="AF37" s="267">
        <v>839</v>
      </c>
      <c r="AG37" s="267">
        <v>839</v>
      </c>
      <c r="AH37" s="268">
        <v>15</v>
      </c>
      <c r="AI37" s="268">
        <v>11.5</v>
      </c>
      <c r="AJ37" s="268">
        <v>1.08</v>
      </c>
      <c r="AK37" s="268">
        <v>11.5</v>
      </c>
      <c r="AL37" s="269">
        <v>524</v>
      </c>
      <c r="AM37" s="269">
        <v>193</v>
      </c>
      <c r="AN37" s="269">
        <v>513</v>
      </c>
      <c r="AO37" s="269">
        <v>120</v>
      </c>
      <c r="AP37" s="269">
        <v>513</v>
      </c>
      <c r="AQ37" s="269">
        <v>513</v>
      </c>
      <c r="AR37" s="270">
        <v>18</v>
      </c>
      <c r="AS37" s="270">
        <v>17.7</v>
      </c>
      <c r="AT37" s="270">
        <v>3.66</v>
      </c>
      <c r="AU37" s="270">
        <v>17.68</v>
      </c>
      <c r="AV37" s="271">
        <v>629</v>
      </c>
      <c r="AW37" s="271">
        <v>168</v>
      </c>
      <c r="AX37" s="271">
        <v>817</v>
      </c>
      <c r="AY37" s="271">
        <v>0</v>
      </c>
      <c r="AZ37" s="271">
        <v>817</v>
      </c>
      <c r="BA37" s="271">
        <v>817</v>
      </c>
      <c r="BB37" s="272">
        <v>25</v>
      </c>
      <c r="BC37" s="272">
        <v>17.579999999999998</v>
      </c>
      <c r="BD37" s="272">
        <v>1.38</v>
      </c>
      <c r="BE37" s="272">
        <v>17.579999999999998</v>
      </c>
      <c r="BF37" s="273">
        <v>873</v>
      </c>
      <c r="BG37" s="273">
        <v>80</v>
      </c>
      <c r="BH37" s="273">
        <v>715</v>
      </c>
      <c r="BI37" s="273">
        <v>0</v>
      </c>
      <c r="BJ37" s="273">
        <v>715</v>
      </c>
      <c r="BK37" s="273">
        <v>714</v>
      </c>
      <c r="BL37" s="880">
        <v>24</v>
      </c>
      <c r="BM37" s="880">
        <v>19.91</v>
      </c>
      <c r="BN37" s="880">
        <v>0.34</v>
      </c>
      <c r="BO37" s="880">
        <v>19.91</v>
      </c>
      <c r="BP37" s="881">
        <v>838</v>
      </c>
      <c r="BQ37" s="881">
        <v>15</v>
      </c>
      <c r="BR37" s="881">
        <v>877</v>
      </c>
      <c r="BS37" s="881">
        <v>0</v>
      </c>
      <c r="BT37" s="881">
        <v>877</v>
      </c>
      <c r="BU37" s="881">
        <v>877</v>
      </c>
      <c r="BV37" s="276">
        <v>25</v>
      </c>
      <c r="BW37" s="276">
        <v>13.99</v>
      </c>
      <c r="BX37" s="276">
        <v>0</v>
      </c>
      <c r="BY37" s="276">
        <v>13.99</v>
      </c>
      <c r="BZ37" s="277">
        <v>873</v>
      </c>
      <c r="CA37" s="277">
        <v>0</v>
      </c>
      <c r="CB37" s="277">
        <v>633</v>
      </c>
      <c r="CC37" s="277">
        <v>0</v>
      </c>
      <c r="CD37" s="277">
        <v>633</v>
      </c>
      <c r="CE37" s="277">
        <v>633</v>
      </c>
      <c r="CF37" s="278">
        <v>85</v>
      </c>
      <c r="CG37" s="278">
        <v>68</v>
      </c>
      <c r="CH37" s="278">
        <v>30.02</v>
      </c>
      <c r="CI37" s="278">
        <v>68</v>
      </c>
      <c r="CJ37" s="279">
        <v>2968</v>
      </c>
      <c r="CK37" s="279">
        <v>1334</v>
      </c>
      <c r="CL37" s="279">
        <v>3020</v>
      </c>
      <c r="CM37" s="279">
        <v>0</v>
      </c>
      <c r="CN37" s="279">
        <v>3020</v>
      </c>
      <c r="CO37" s="279">
        <v>2869</v>
      </c>
      <c r="CP37" s="280">
        <v>50</v>
      </c>
      <c r="CQ37" s="280">
        <v>38.450000000000003</v>
      </c>
      <c r="CR37" s="280">
        <v>0.25</v>
      </c>
      <c r="CS37" s="280">
        <v>38.450000000000003</v>
      </c>
      <c r="CT37" s="281">
        <v>1746</v>
      </c>
      <c r="CU37" s="281">
        <v>11</v>
      </c>
      <c r="CV37" s="281">
        <v>1694</v>
      </c>
      <c r="CW37" s="281">
        <v>0</v>
      </c>
      <c r="CX37" s="281">
        <v>1694</v>
      </c>
      <c r="CY37" s="281">
        <v>1694</v>
      </c>
      <c r="CZ37" s="282">
        <v>75</v>
      </c>
      <c r="DA37" s="282">
        <v>55</v>
      </c>
      <c r="DB37" s="282">
        <v>34.1</v>
      </c>
      <c r="DC37" s="282">
        <v>55</v>
      </c>
      <c r="DD37" s="283">
        <v>2619</v>
      </c>
      <c r="DE37" s="283">
        <v>1028</v>
      </c>
      <c r="DF37" s="283">
        <v>2538</v>
      </c>
      <c r="DG37" s="283">
        <v>448</v>
      </c>
      <c r="DH37" s="283">
        <v>2090</v>
      </c>
      <c r="DI37" s="283">
        <v>2090</v>
      </c>
      <c r="DJ37" s="276">
        <v>25</v>
      </c>
      <c r="DK37" s="276">
        <v>17.18</v>
      </c>
      <c r="DL37" s="276">
        <v>0</v>
      </c>
      <c r="DM37" s="276">
        <v>17.18</v>
      </c>
      <c r="DN37" s="277">
        <v>873</v>
      </c>
      <c r="DO37" s="277">
        <v>0</v>
      </c>
      <c r="DP37" s="277">
        <v>765</v>
      </c>
      <c r="DQ37" s="277">
        <v>0</v>
      </c>
      <c r="DR37" s="277">
        <v>765</v>
      </c>
      <c r="DS37" s="277">
        <v>765</v>
      </c>
      <c r="DT37" s="284">
        <v>35</v>
      </c>
      <c r="DU37" s="284">
        <v>37</v>
      </c>
      <c r="DV37" s="284">
        <v>12</v>
      </c>
      <c r="DW37" s="284">
        <v>36.979999999999997</v>
      </c>
      <c r="DX37" s="285">
        <v>1222</v>
      </c>
      <c r="DY37" s="285">
        <v>534</v>
      </c>
      <c r="DZ37" s="285">
        <v>1632</v>
      </c>
      <c r="EA37" s="285">
        <v>0</v>
      </c>
      <c r="EB37" s="285">
        <v>1632</v>
      </c>
      <c r="EC37" s="285">
        <v>1632</v>
      </c>
      <c r="ED37" s="286">
        <v>40</v>
      </c>
      <c r="EE37" s="286">
        <v>51.69</v>
      </c>
      <c r="EF37" s="286">
        <v>6.69</v>
      </c>
      <c r="EG37" s="286">
        <v>51.68</v>
      </c>
      <c r="EH37" s="287">
        <v>1397</v>
      </c>
      <c r="EI37" s="287">
        <v>2000</v>
      </c>
      <c r="EJ37" s="287">
        <v>4009</v>
      </c>
      <c r="EK37" s="287">
        <v>0</v>
      </c>
      <c r="EL37" s="287">
        <v>4009</v>
      </c>
      <c r="EM37" s="287">
        <v>4009</v>
      </c>
      <c r="EN37" s="274">
        <v>30</v>
      </c>
      <c r="EO37" s="274">
        <v>33.26</v>
      </c>
      <c r="EP37" s="274">
        <v>0.68</v>
      </c>
      <c r="EQ37" s="274">
        <v>33.26</v>
      </c>
      <c r="ER37" s="275">
        <v>1048</v>
      </c>
      <c r="ES37" s="275">
        <v>0</v>
      </c>
      <c r="ET37" s="275">
        <v>1331</v>
      </c>
      <c r="EU37" s="275">
        <v>0</v>
      </c>
      <c r="EV37" s="275">
        <v>1331</v>
      </c>
      <c r="EW37" s="275">
        <v>1331</v>
      </c>
      <c r="EX37" s="286">
        <v>42.88</v>
      </c>
      <c r="EY37" s="286">
        <v>78</v>
      </c>
      <c r="EZ37" s="286">
        <v>8.02</v>
      </c>
      <c r="FA37" s="286">
        <v>77.989999999999995</v>
      </c>
      <c r="FB37" s="287">
        <v>1397</v>
      </c>
      <c r="FC37" s="287">
        <v>345</v>
      </c>
      <c r="FD37" s="287">
        <v>3439</v>
      </c>
      <c r="FE37" s="287">
        <v>1</v>
      </c>
      <c r="FF37" s="287">
        <v>3392</v>
      </c>
      <c r="FG37" s="287">
        <v>2723</v>
      </c>
      <c r="FH37" s="288">
        <v>35</v>
      </c>
      <c r="FI37" s="288">
        <v>31.5</v>
      </c>
      <c r="FJ37" s="288">
        <v>5.49</v>
      </c>
      <c r="FK37" s="288">
        <v>31.49</v>
      </c>
      <c r="FL37" s="289">
        <v>1222</v>
      </c>
      <c r="FM37" s="289">
        <v>184</v>
      </c>
      <c r="FN37" s="289">
        <v>1337</v>
      </c>
      <c r="FO37" s="289">
        <v>0</v>
      </c>
      <c r="FP37" s="289">
        <v>1337</v>
      </c>
      <c r="FQ37" s="289">
        <v>1337</v>
      </c>
      <c r="FR37" s="290">
        <v>1.5</v>
      </c>
      <c r="FS37" s="290">
        <v>1.35</v>
      </c>
      <c r="FT37" s="290">
        <v>7.0000000000000007E-2</v>
      </c>
      <c r="FU37" s="290">
        <v>1.35</v>
      </c>
      <c r="FV37" s="291">
        <v>52</v>
      </c>
      <c r="FW37" s="291">
        <v>0</v>
      </c>
      <c r="FX37" s="291">
        <v>57</v>
      </c>
      <c r="FY37" s="291">
        <v>0</v>
      </c>
      <c r="FZ37" s="291">
        <v>57</v>
      </c>
      <c r="GA37" s="291">
        <v>56</v>
      </c>
      <c r="GB37" s="292">
        <v>0</v>
      </c>
      <c r="GC37" s="292">
        <v>95.02</v>
      </c>
      <c r="GD37" s="292">
        <v>20.45</v>
      </c>
      <c r="GE37" s="292">
        <v>95.02</v>
      </c>
      <c r="GF37" s="293">
        <v>0</v>
      </c>
      <c r="GG37" s="293">
        <v>909</v>
      </c>
      <c r="GH37" s="293">
        <v>4223</v>
      </c>
      <c r="GI37" s="293"/>
      <c r="GJ37" s="293">
        <v>4223</v>
      </c>
      <c r="GK37" s="293">
        <v>4109</v>
      </c>
      <c r="GL37" s="284">
        <v>16</v>
      </c>
      <c r="GM37" s="284">
        <v>12.79</v>
      </c>
      <c r="GN37" s="284">
        <v>0</v>
      </c>
      <c r="GO37" s="284">
        <v>12.79</v>
      </c>
      <c r="GP37" s="285">
        <v>559</v>
      </c>
      <c r="GQ37" s="285">
        <v>0</v>
      </c>
      <c r="GR37" s="285">
        <v>575</v>
      </c>
      <c r="GS37" s="285">
        <v>0</v>
      </c>
      <c r="GT37" s="285">
        <v>575</v>
      </c>
      <c r="GU37" s="285">
        <v>575</v>
      </c>
      <c r="GV37" s="294">
        <v>3</v>
      </c>
      <c r="GW37" s="294">
        <v>0</v>
      </c>
      <c r="GX37" s="294">
        <v>0</v>
      </c>
      <c r="GY37" s="294">
        <v>0</v>
      </c>
      <c r="GZ37" s="295">
        <v>105</v>
      </c>
      <c r="HA37" s="295">
        <v>0</v>
      </c>
      <c r="HB37" s="295">
        <v>0</v>
      </c>
      <c r="HC37" s="295">
        <v>0</v>
      </c>
      <c r="HD37" s="295">
        <v>0</v>
      </c>
      <c r="HE37" s="295">
        <v>0</v>
      </c>
      <c r="HF37" s="296">
        <v>6.72</v>
      </c>
      <c r="HG37" s="296">
        <v>4.9000000000000004</v>
      </c>
      <c r="HH37" s="296">
        <v>0</v>
      </c>
      <c r="HI37" s="296">
        <v>4.9000000000000004</v>
      </c>
      <c r="HJ37" s="297">
        <v>235</v>
      </c>
      <c r="HK37" s="297">
        <v>0</v>
      </c>
      <c r="HL37" s="297">
        <v>193</v>
      </c>
      <c r="HM37" s="297"/>
      <c r="HN37" s="297">
        <v>193</v>
      </c>
      <c r="HO37" s="297">
        <v>193</v>
      </c>
      <c r="HP37" s="955">
        <v>8.5</v>
      </c>
      <c r="HQ37" s="955">
        <v>8.27</v>
      </c>
      <c r="HR37" s="955">
        <v>0.48</v>
      </c>
      <c r="HS37" s="955">
        <v>8.27</v>
      </c>
      <c r="HT37" s="532">
        <v>297</v>
      </c>
      <c r="HU37" s="532">
        <v>22</v>
      </c>
      <c r="HV37" s="532">
        <v>368</v>
      </c>
      <c r="HW37" s="532">
        <v>0</v>
      </c>
      <c r="HX37" s="532">
        <v>368</v>
      </c>
      <c r="HY37" s="532">
        <v>368</v>
      </c>
      <c r="HZ37" s="286"/>
      <c r="IA37" s="286"/>
      <c r="IB37" s="286"/>
      <c r="IC37" s="286"/>
      <c r="ID37" s="287"/>
      <c r="IE37" s="287"/>
      <c r="IF37" s="287"/>
      <c r="IG37" s="287"/>
      <c r="IH37" s="287"/>
      <c r="II37" s="287"/>
      <c r="IJ37" s="296">
        <v>9</v>
      </c>
      <c r="IK37" s="296">
        <v>7.29</v>
      </c>
      <c r="IL37" s="296">
        <v>0.76</v>
      </c>
      <c r="IM37" s="296">
        <v>7.29</v>
      </c>
      <c r="IN37" s="297">
        <v>314</v>
      </c>
      <c r="IO37" s="297">
        <v>34</v>
      </c>
      <c r="IP37" s="297">
        <v>327</v>
      </c>
      <c r="IQ37" s="297">
        <v>0</v>
      </c>
      <c r="IR37" s="297">
        <v>320</v>
      </c>
      <c r="IS37" s="297">
        <v>310</v>
      </c>
      <c r="IT37" s="280">
        <v>3.4</v>
      </c>
      <c r="IU37" s="280">
        <v>3.58</v>
      </c>
      <c r="IV37" s="280">
        <v>0.16</v>
      </c>
      <c r="IW37" s="280">
        <v>3.58</v>
      </c>
      <c r="IX37" s="281">
        <v>119</v>
      </c>
      <c r="IY37" s="281">
        <v>7</v>
      </c>
      <c r="IZ37" s="281">
        <v>159</v>
      </c>
      <c r="JA37" s="281">
        <v>0</v>
      </c>
      <c r="JB37" s="281">
        <v>159</v>
      </c>
      <c r="JC37" s="281">
        <v>159</v>
      </c>
      <c r="JD37" s="288">
        <v>15</v>
      </c>
      <c r="JE37" s="288">
        <v>18.28</v>
      </c>
      <c r="JF37" s="288">
        <v>3.52</v>
      </c>
      <c r="JG37" s="288">
        <v>18.25</v>
      </c>
      <c r="JH37" s="289">
        <v>524</v>
      </c>
      <c r="JI37" s="289">
        <v>137</v>
      </c>
      <c r="JJ37" s="289">
        <v>795</v>
      </c>
      <c r="JK37" s="289">
        <v>3</v>
      </c>
      <c r="JL37" s="289">
        <v>795</v>
      </c>
      <c r="JM37" s="289">
        <v>795</v>
      </c>
      <c r="JN37" s="362">
        <v>12</v>
      </c>
      <c r="JO37" s="362">
        <v>6.14</v>
      </c>
      <c r="JP37" s="362">
        <v>1.08</v>
      </c>
      <c r="JQ37" s="362">
        <v>6.14</v>
      </c>
      <c r="JR37" s="362">
        <v>419</v>
      </c>
      <c r="JS37" s="362">
        <v>48</v>
      </c>
      <c r="JT37" s="362">
        <v>273</v>
      </c>
      <c r="JU37" s="362">
        <v>0</v>
      </c>
      <c r="JV37" s="362">
        <v>273</v>
      </c>
      <c r="JW37" s="362">
        <v>273</v>
      </c>
      <c r="JX37" s="274">
        <v>20</v>
      </c>
      <c r="JY37" s="274">
        <v>9.5</v>
      </c>
      <c r="JZ37" s="274">
        <v>1.5</v>
      </c>
      <c r="KA37" s="274">
        <v>9.5</v>
      </c>
      <c r="KB37" s="275">
        <v>698</v>
      </c>
      <c r="KC37" s="275">
        <v>66</v>
      </c>
      <c r="KD37" s="275">
        <v>422</v>
      </c>
      <c r="KE37" s="275">
        <v>0</v>
      </c>
      <c r="KF37" s="275">
        <v>422</v>
      </c>
      <c r="KG37" s="275">
        <v>422</v>
      </c>
      <c r="KH37" s="276">
        <v>30</v>
      </c>
      <c r="KI37" s="276">
        <v>50</v>
      </c>
      <c r="KJ37" s="276">
        <v>46.53</v>
      </c>
      <c r="KK37" s="276">
        <v>46.53</v>
      </c>
      <c r="KL37" s="277">
        <v>1048</v>
      </c>
      <c r="KM37" s="277">
        <v>1639</v>
      </c>
      <c r="KN37" s="277">
        <v>1639</v>
      </c>
      <c r="KO37" s="277">
        <v>126</v>
      </c>
      <c r="KP37" s="277">
        <v>1639</v>
      </c>
      <c r="KQ37" s="277">
        <v>1639</v>
      </c>
      <c r="KR37" s="298">
        <v>15</v>
      </c>
      <c r="KS37" s="298">
        <v>11.36</v>
      </c>
      <c r="KT37" s="298">
        <v>0</v>
      </c>
      <c r="KU37" s="298">
        <v>11.36</v>
      </c>
      <c r="KV37" s="299">
        <v>524</v>
      </c>
      <c r="KW37" s="299">
        <v>0</v>
      </c>
      <c r="KX37" s="299">
        <v>507</v>
      </c>
      <c r="KY37" s="299">
        <v>0</v>
      </c>
      <c r="KZ37" s="299">
        <v>507</v>
      </c>
      <c r="LA37" s="299">
        <v>507</v>
      </c>
      <c r="LB37" s="296"/>
      <c r="LC37" s="296">
        <v>0.43</v>
      </c>
      <c r="LD37" s="296">
        <v>0</v>
      </c>
      <c r="LE37" s="296">
        <v>0.43</v>
      </c>
      <c r="LF37" s="297"/>
      <c r="LG37" s="297">
        <v>0</v>
      </c>
      <c r="LH37" s="297">
        <v>19</v>
      </c>
      <c r="LI37" s="297"/>
      <c r="LJ37" s="297">
        <v>19</v>
      </c>
      <c r="LK37" s="297">
        <v>19</v>
      </c>
      <c r="LL37" s="292">
        <v>9</v>
      </c>
      <c r="LM37" s="292">
        <v>5.97</v>
      </c>
      <c r="LN37" s="292">
        <v>0.96</v>
      </c>
      <c r="LO37" s="292">
        <v>5.96</v>
      </c>
      <c r="LP37" s="293">
        <v>0</v>
      </c>
      <c r="LQ37" s="293">
        <v>0</v>
      </c>
      <c r="LR37" s="293">
        <v>265</v>
      </c>
      <c r="LS37" s="293">
        <v>0</v>
      </c>
      <c r="LT37" s="293">
        <v>265</v>
      </c>
      <c r="LU37" s="293">
        <v>265</v>
      </c>
      <c r="LV37" s="45">
        <f t="shared" si="2"/>
        <v>1113</v>
      </c>
      <c r="LW37" s="45">
        <f t="shared" si="13"/>
        <v>1135.8</v>
      </c>
      <c r="LX37" s="45">
        <f t="shared" si="14"/>
        <v>263.08999999999997</v>
      </c>
      <c r="LY37" s="45">
        <f t="shared" si="15"/>
        <v>1132.22</v>
      </c>
      <c r="LZ37" s="234">
        <f t="shared" si="16"/>
        <v>24485</v>
      </c>
      <c r="MA37" s="234">
        <f t="shared" si="17"/>
        <v>9118</v>
      </c>
      <c r="MB37" s="234">
        <f t="shared" si="18"/>
        <v>51356</v>
      </c>
      <c r="MC37" s="234">
        <f t="shared" si="19"/>
        <v>698</v>
      </c>
      <c r="MD37" s="234">
        <f t="shared" si="20"/>
        <v>50854</v>
      </c>
      <c r="ME37" s="234">
        <f t="shared" si="21"/>
        <v>49908</v>
      </c>
      <c r="MF37" s="914">
        <v>878</v>
      </c>
      <c r="MG37" s="914">
        <v>1102.8900000000001</v>
      </c>
      <c r="MH37" s="914">
        <v>151.04749999999999</v>
      </c>
      <c r="MI37" s="914">
        <v>1098.9775000000002</v>
      </c>
      <c r="MJ37" s="915">
        <v>31905</v>
      </c>
      <c r="MK37" s="915">
        <v>8916</v>
      </c>
      <c r="ML37" s="915">
        <v>49321</v>
      </c>
      <c r="MM37" s="915">
        <v>790</v>
      </c>
      <c r="MN37" s="915">
        <v>48197</v>
      </c>
      <c r="MO37" s="915">
        <v>45679</v>
      </c>
      <c r="MP37" s="414"/>
      <c r="MQ37" s="414"/>
      <c r="MR37" s="414"/>
      <c r="MS37" s="414"/>
      <c r="MT37" s="415"/>
      <c r="MU37" s="415"/>
      <c r="MV37" s="415"/>
      <c r="MW37" s="415"/>
      <c r="MX37" s="415"/>
      <c r="MY37" s="415"/>
      <c r="MZ37" s="949">
        <f t="shared" si="3"/>
        <v>1991</v>
      </c>
      <c r="NA37" s="949">
        <f t="shared" si="4"/>
        <v>2238.69</v>
      </c>
      <c r="NB37" s="949">
        <f t="shared" si="5"/>
        <v>414.13749999999993</v>
      </c>
      <c r="NC37" s="949">
        <f t="shared" si="6"/>
        <v>2231.1975000000002</v>
      </c>
      <c r="ND37" s="950">
        <f t="shared" si="7"/>
        <v>56390</v>
      </c>
      <c r="NE37" s="950">
        <f t="shared" si="8"/>
        <v>18034</v>
      </c>
      <c r="NF37" s="950">
        <f t="shared" si="9"/>
        <v>100677</v>
      </c>
      <c r="NG37" s="950">
        <f t="shared" si="10"/>
        <v>1488</v>
      </c>
      <c r="NH37" s="950">
        <f t="shared" si="11"/>
        <v>99051</v>
      </c>
      <c r="NI37" s="950">
        <f t="shared" si="12"/>
        <v>95587</v>
      </c>
    </row>
    <row r="38" spans="1:373" ht="26.25" thickBot="1" x14ac:dyDescent="0.3">
      <c r="A38" s="555">
        <v>29</v>
      </c>
      <c r="B38" s="34" t="s">
        <v>51</v>
      </c>
      <c r="C38" s="2" t="s">
        <v>204</v>
      </c>
      <c r="D38" s="262">
        <v>4</v>
      </c>
      <c r="E38" s="262">
        <v>0</v>
      </c>
      <c r="F38" s="262">
        <v>0</v>
      </c>
      <c r="G38" s="262">
        <v>0</v>
      </c>
      <c r="H38" s="263">
        <v>10</v>
      </c>
      <c r="I38" s="263">
        <v>0</v>
      </c>
      <c r="J38" s="263">
        <v>0</v>
      </c>
      <c r="K38" s="263">
        <v>0</v>
      </c>
      <c r="L38" s="263">
        <v>0</v>
      </c>
      <c r="M38" s="263">
        <v>0</v>
      </c>
      <c r="N38" s="264">
        <v>4</v>
      </c>
      <c r="O38" s="264">
        <v>0</v>
      </c>
      <c r="P38" s="264">
        <v>0</v>
      </c>
      <c r="Q38" s="264">
        <v>0</v>
      </c>
      <c r="R38" s="265">
        <v>10</v>
      </c>
      <c r="S38" s="265">
        <v>0</v>
      </c>
      <c r="T38" s="265">
        <v>0</v>
      </c>
      <c r="U38" s="265">
        <v>0</v>
      </c>
      <c r="V38" s="265">
        <v>0</v>
      </c>
      <c r="W38" s="265">
        <v>0</v>
      </c>
      <c r="X38" s="266">
        <v>4</v>
      </c>
      <c r="Y38" s="266">
        <v>0</v>
      </c>
      <c r="Z38" s="266">
        <v>0</v>
      </c>
      <c r="AA38" s="266">
        <v>0</v>
      </c>
      <c r="AB38" s="267">
        <v>0</v>
      </c>
      <c r="AC38" s="267">
        <v>10</v>
      </c>
      <c r="AD38" s="267">
        <v>0</v>
      </c>
      <c r="AE38" s="267">
        <v>0</v>
      </c>
      <c r="AF38" s="267">
        <v>0</v>
      </c>
      <c r="AG38" s="267">
        <v>0</v>
      </c>
      <c r="AH38" s="268">
        <v>4</v>
      </c>
      <c r="AI38" s="268">
        <v>0</v>
      </c>
      <c r="AJ38" s="268">
        <v>0</v>
      </c>
      <c r="AK38" s="268">
        <v>0</v>
      </c>
      <c r="AL38" s="269">
        <v>10</v>
      </c>
      <c r="AM38" s="269">
        <v>0</v>
      </c>
      <c r="AN38" s="269">
        <v>0</v>
      </c>
      <c r="AO38" s="269">
        <v>0</v>
      </c>
      <c r="AP38" s="269">
        <v>0</v>
      </c>
      <c r="AQ38" s="269">
        <v>0</v>
      </c>
      <c r="AR38" s="270">
        <v>4</v>
      </c>
      <c r="AS38" s="270">
        <v>0</v>
      </c>
      <c r="AT38" s="270">
        <v>0</v>
      </c>
      <c r="AU38" s="270">
        <v>0</v>
      </c>
      <c r="AV38" s="271">
        <v>10</v>
      </c>
      <c r="AW38" s="271">
        <v>0</v>
      </c>
      <c r="AX38" s="271">
        <v>0</v>
      </c>
      <c r="AY38" s="271"/>
      <c r="AZ38" s="271">
        <v>0</v>
      </c>
      <c r="BA38" s="271">
        <v>0</v>
      </c>
      <c r="BB38" s="272">
        <v>2</v>
      </c>
      <c r="BC38" s="272">
        <v>0.4</v>
      </c>
      <c r="BD38" s="272">
        <v>0.4</v>
      </c>
      <c r="BE38" s="272">
        <v>0.4</v>
      </c>
      <c r="BF38" s="273">
        <v>5</v>
      </c>
      <c r="BG38" s="273">
        <v>1</v>
      </c>
      <c r="BH38" s="273">
        <v>1</v>
      </c>
      <c r="BI38" s="273">
        <v>0</v>
      </c>
      <c r="BJ38" s="273">
        <v>1</v>
      </c>
      <c r="BK38" s="273">
        <v>1</v>
      </c>
      <c r="BL38" s="880">
        <v>6</v>
      </c>
      <c r="BM38" s="880">
        <v>9</v>
      </c>
      <c r="BN38" s="880">
        <v>0</v>
      </c>
      <c r="BO38" s="880">
        <v>9</v>
      </c>
      <c r="BP38" s="881">
        <v>15</v>
      </c>
      <c r="BQ38" s="881">
        <v>0</v>
      </c>
      <c r="BR38" s="881">
        <v>14</v>
      </c>
      <c r="BS38" s="881">
        <v>0</v>
      </c>
      <c r="BT38" s="881">
        <v>14</v>
      </c>
      <c r="BU38" s="881">
        <v>0</v>
      </c>
      <c r="BV38" s="276">
        <v>4</v>
      </c>
      <c r="BW38" s="276">
        <v>0</v>
      </c>
      <c r="BX38" s="276">
        <v>0</v>
      </c>
      <c r="BY38" s="276">
        <v>0</v>
      </c>
      <c r="BZ38" s="277">
        <v>10</v>
      </c>
      <c r="CA38" s="277">
        <v>0</v>
      </c>
      <c r="CB38" s="277">
        <v>0</v>
      </c>
      <c r="CC38" s="277">
        <v>0</v>
      </c>
      <c r="CD38" s="277">
        <v>0</v>
      </c>
      <c r="CE38" s="277">
        <v>0</v>
      </c>
      <c r="CF38" s="278">
        <v>4</v>
      </c>
      <c r="CG38" s="278"/>
      <c r="CH38" s="278"/>
      <c r="CI38" s="278"/>
      <c r="CJ38" s="279">
        <v>10</v>
      </c>
      <c r="CK38" s="279"/>
      <c r="CL38" s="279"/>
      <c r="CM38" s="279"/>
      <c r="CN38" s="279"/>
      <c r="CO38" s="279"/>
      <c r="CP38" s="280">
        <v>4</v>
      </c>
      <c r="CQ38" s="280">
        <v>0</v>
      </c>
      <c r="CR38" s="280">
        <v>0</v>
      </c>
      <c r="CS38" s="280">
        <v>0</v>
      </c>
      <c r="CT38" s="281">
        <v>10</v>
      </c>
      <c r="CU38" s="281">
        <v>0</v>
      </c>
      <c r="CV38" s="281">
        <v>0</v>
      </c>
      <c r="CW38" s="281">
        <v>0</v>
      </c>
      <c r="CX38" s="281">
        <v>0</v>
      </c>
      <c r="CY38" s="281">
        <v>0</v>
      </c>
      <c r="CZ38" s="282">
        <v>4</v>
      </c>
      <c r="DA38" s="282">
        <v>0</v>
      </c>
      <c r="DB38" s="282">
        <v>0</v>
      </c>
      <c r="DC38" s="282">
        <v>0</v>
      </c>
      <c r="DD38" s="283">
        <v>10</v>
      </c>
      <c r="DE38" s="283">
        <v>0</v>
      </c>
      <c r="DF38" s="283">
        <v>0</v>
      </c>
      <c r="DG38" s="283">
        <v>0</v>
      </c>
      <c r="DH38" s="283">
        <v>0</v>
      </c>
      <c r="DI38" s="283">
        <v>0</v>
      </c>
      <c r="DJ38" s="276"/>
      <c r="DK38" s="276"/>
      <c r="DL38" s="276"/>
      <c r="DM38" s="276"/>
      <c r="DN38" s="277"/>
      <c r="DO38" s="277"/>
      <c r="DP38" s="277"/>
      <c r="DQ38" s="277"/>
      <c r="DR38" s="277"/>
      <c r="DS38" s="277"/>
      <c r="DT38" s="284">
        <v>4</v>
      </c>
      <c r="DU38" s="284">
        <v>0</v>
      </c>
      <c r="DV38" s="284">
        <v>0</v>
      </c>
      <c r="DW38" s="284">
        <v>0</v>
      </c>
      <c r="DX38" s="285">
        <v>10</v>
      </c>
      <c r="DY38" s="285">
        <v>0</v>
      </c>
      <c r="DZ38" s="285">
        <v>0</v>
      </c>
      <c r="EA38" s="285">
        <v>0</v>
      </c>
      <c r="EB38" s="285">
        <v>0</v>
      </c>
      <c r="EC38" s="285">
        <v>0</v>
      </c>
      <c r="ED38" s="286">
        <v>4</v>
      </c>
      <c r="EE38" s="286">
        <v>0</v>
      </c>
      <c r="EF38" s="286">
        <v>0</v>
      </c>
      <c r="EG38" s="286">
        <v>0</v>
      </c>
      <c r="EH38" s="287">
        <v>10</v>
      </c>
      <c r="EI38" s="287">
        <v>0</v>
      </c>
      <c r="EJ38" s="287">
        <v>0</v>
      </c>
      <c r="EK38" s="287">
        <v>0</v>
      </c>
      <c r="EL38" s="287">
        <v>0</v>
      </c>
      <c r="EM38" s="287">
        <v>0</v>
      </c>
      <c r="EN38" s="274">
        <v>4</v>
      </c>
      <c r="EO38" s="274"/>
      <c r="EP38" s="274"/>
      <c r="EQ38" s="274"/>
      <c r="ER38" s="275">
        <v>10</v>
      </c>
      <c r="ES38" s="275"/>
      <c r="ET38" s="275"/>
      <c r="EU38" s="275"/>
      <c r="EV38" s="275"/>
      <c r="EW38" s="275"/>
      <c r="EX38" s="286">
        <v>4</v>
      </c>
      <c r="EY38" s="286">
        <v>0</v>
      </c>
      <c r="EZ38" s="286">
        <v>0</v>
      </c>
      <c r="FA38" s="286">
        <v>0</v>
      </c>
      <c r="FB38" s="287">
        <v>10</v>
      </c>
      <c r="FC38" s="287">
        <v>0</v>
      </c>
      <c r="FD38" s="287">
        <v>0</v>
      </c>
      <c r="FE38" s="287">
        <v>0</v>
      </c>
      <c r="FF38" s="287">
        <v>0</v>
      </c>
      <c r="FG38" s="287">
        <v>0</v>
      </c>
      <c r="FH38" s="288">
        <v>4</v>
      </c>
      <c r="FI38" s="288">
        <v>1.6</v>
      </c>
      <c r="FJ38" s="288">
        <v>0.4</v>
      </c>
      <c r="FK38" s="288">
        <v>1.6</v>
      </c>
      <c r="FL38" s="289">
        <v>10</v>
      </c>
      <c r="FM38" s="289">
        <v>0</v>
      </c>
      <c r="FN38" s="289">
        <v>3</v>
      </c>
      <c r="FO38" s="289"/>
      <c r="FP38" s="289">
        <v>3</v>
      </c>
      <c r="FQ38" s="289">
        <v>3</v>
      </c>
      <c r="FR38" s="290">
        <v>4</v>
      </c>
      <c r="FS38" s="290"/>
      <c r="FT38" s="290"/>
      <c r="FU38" s="290"/>
      <c r="FV38" s="291">
        <v>10</v>
      </c>
      <c r="FW38" s="291"/>
      <c r="FX38" s="291"/>
      <c r="FY38" s="291"/>
      <c r="FZ38" s="291"/>
      <c r="GA38" s="291"/>
      <c r="GB38" s="292">
        <v>4</v>
      </c>
      <c r="GC38" s="292">
        <v>0</v>
      </c>
      <c r="GD38" s="292">
        <v>0</v>
      </c>
      <c r="GE38" s="292">
        <v>0</v>
      </c>
      <c r="GF38" s="293">
        <v>10</v>
      </c>
      <c r="GG38" s="293">
        <v>0</v>
      </c>
      <c r="GH38" s="293"/>
      <c r="GI38" s="293"/>
      <c r="GJ38" s="293"/>
      <c r="GK38" s="293"/>
      <c r="GL38" s="284">
        <v>0</v>
      </c>
      <c r="GM38" s="284">
        <v>0</v>
      </c>
      <c r="GN38" s="284">
        <v>0</v>
      </c>
      <c r="GO38" s="284">
        <v>0</v>
      </c>
      <c r="GP38" s="285">
        <v>0</v>
      </c>
      <c r="GQ38" s="285">
        <v>0</v>
      </c>
      <c r="GR38" s="285">
        <v>0</v>
      </c>
      <c r="GS38" s="285">
        <v>0</v>
      </c>
      <c r="GT38" s="285">
        <v>0</v>
      </c>
      <c r="GU38" s="285">
        <v>0</v>
      </c>
      <c r="GV38" s="294">
        <v>0</v>
      </c>
      <c r="GW38" s="294">
        <v>0</v>
      </c>
      <c r="GX38" s="294">
        <v>0</v>
      </c>
      <c r="GY38" s="294">
        <v>0</v>
      </c>
      <c r="GZ38" s="295">
        <v>0</v>
      </c>
      <c r="HA38" s="295">
        <v>0</v>
      </c>
      <c r="HB38" s="295">
        <v>0</v>
      </c>
      <c r="HC38" s="295">
        <v>0</v>
      </c>
      <c r="HD38" s="295">
        <v>0</v>
      </c>
      <c r="HE38" s="295">
        <v>0</v>
      </c>
      <c r="HF38" s="296">
        <v>0</v>
      </c>
      <c r="HG38" s="296">
        <v>0</v>
      </c>
      <c r="HH38" s="296">
        <v>0</v>
      </c>
      <c r="HI38" s="296">
        <v>0</v>
      </c>
      <c r="HJ38" s="297">
        <v>0</v>
      </c>
      <c r="HK38" s="297">
        <v>0</v>
      </c>
      <c r="HL38" s="297">
        <v>0</v>
      </c>
      <c r="HM38" s="297"/>
      <c r="HN38" s="297"/>
      <c r="HO38" s="297"/>
      <c r="HP38" s="955">
        <v>0</v>
      </c>
      <c r="HQ38" s="955">
        <v>0</v>
      </c>
      <c r="HR38" s="955">
        <v>0</v>
      </c>
      <c r="HS38" s="955">
        <v>0</v>
      </c>
      <c r="HT38" s="532">
        <v>0</v>
      </c>
      <c r="HU38" s="532">
        <v>0</v>
      </c>
      <c r="HV38" s="532">
        <v>0</v>
      </c>
      <c r="HW38" s="532">
        <v>0</v>
      </c>
      <c r="HX38" s="532">
        <v>0</v>
      </c>
      <c r="HY38" s="532">
        <v>0</v>
      </c>
      <c r="HZ38" s="286"/>
      <c r="IA38" s="286"/>
      <c r="IB38" s="286"/>
      <c r="IC38" s="286"/>
      <c r="ID38" s="287"/>
      <c r="IE38" s="287"/>
      <c r="IF38" s="287"/>
      <c r="IG38" s="287"/>
      <c r="IH38" s="287"/>
      <c r="II38" s="287"/>
      <c r="IJ38" s="296">
        <v>4</v>
      </c>
      <c r="IK38" s="296">
        <v>0</v>
      </c>
      <c r="IL38" s="296">
        <v>0</v>
      </c>
      <c r="IM38" s="296">
        <v>0</v>
      </c>
      <c r="IN38" s="297">
        <v>10</v>
      </c>
      <c r="IO38" s="297">
        <v>0</v>
      </c>
      <c r="IP38" s="297">
        <v>0</v>
      </c>
      <c r="IQ38" s="297">
        <v>0</v>
      </c>
      <c r="IR38" s="297">
        <v>0</v>
      </c>
      <c r="IS38" s="297">
        <v>0</v>
      </c>
      <c r="IT38" s="280">
        <v>4</v>
      </c>
      <c r="IU38" s="280">
        <v>0</v>
      </c>
      <c r="IV38" s="280">
        <v>0</v>
      </c>
      <c r="IW38" s="280">
        <v>0</v>
      </c>
      <c r="IX38" s="281">
        <v>10</v>
      </c>
      <c r="IY38" s="281">
        <v>0</v>
      </c>
      <c r="IZ38" s="281">
        <v>0</v>
      </c>
      <c r="JA38" s="281">
        <v>0</v>
      </c>
      <c r="JB38" s="281">
        <v>0</v>
      </c>
      <c r="JC38" s="281">
        <v>0</v>
      </c>
      <c r="JD38" s="288">
        <v>0</v>
      </c>
      <c r="JE38" s="288">
        <v>0</v>
      </c>
      <c r="JF38" s="288">
        <v>0</v>
      </c>
      <c r="JG38" s="288">
        <v>0</v>
      </c>
      <c r="JH38" s="289">
        <v>0</v>
      </c>
      <c r="JI38" s="289">
        <v>0</v>
      </c>
      <c r="JJ38" s="289">
        <v>0</v>
      </c>
      <c r="JK38" s="289">
        <v>0</v>
      </c>
      <c r="JL38" s="289">
        <v>0</v>
      </c>
      <c r="JM38" s="289">
        <v>0</v>
      </c>
      <c r="JN38" s="362">
        <v>0</v>
      </c>
      <c r="JO38" s="362">
        <v>21.6</v>
      </c>
      <c r="JP38" s="362">
        <v>0</v>
      </c>
      <c r="JQ38" s="362">
        <v>21.6</v>
      </c>
      <c r="JR38" s="362">
        <v>0</v>
      </c>
      <c r="JS38" s="362">
        <v>0</v>
      </c>
      <c r="JT38" s="362">
        <v>54</v>
      </c>
      <c r="JU38" s="362">
        <v>0</v>
      </c>
      <c r="JV38" s="362">
        <v>54</v>
      </c>
      <c r="JW38" s="362">
        <v>54</v>
      </c>
      <c r="JX38" s="274">
        <v>12</v>
      </c>
      <c r="JY38" s="274">
        <v>0</v>
      </c>
      <c r="JZ38" s="274">
        <v>0</v>
      </c>
      <c r="KA38" s="274">
        <v>0</v>
      </c>
      <c r="KB38" s="275">
        <v>30</v>
      </c>
      <c r="KC38" s="275">
        <v>0</v>
      </c>
      <c r="KD38" s="275">
        <v>0</v>
      </c>
      <c r="KE38" s="275">
        <v>0</v>
      </c>
      <c r="KF38" s="275">
        <v>0</v>
      </c>
      <c r="KG38" s="275">
        <v>0</v>
      </c>
      <c r="KH38" s="276">
        <v>4</v>
      </c>
      <c r="KI38" s="276">
        <v>0</v>
      </c>
      <c r="KJ38" s="276">
        <v>0</v>
      </c>
      <c r="KK38" s="276">
        <v>0</v>
      </c>
      <c r="KL38" s="277">
        <v>10</v>
      </c>
      <c r="KM38" s="277">
        <v>0</v>
      </c>
      <c r="KN38" s="277">
        <v>0</v>
      </c>
      <c r="KO38" s="277">
        <v>0</v>
      </c>
      <c r="KP38" s="277">
        <v>0</v>
      </c>
      <c r="KQ38" s="277">
        <v>0</v>
      </c>
      <c r="KR38" s="298">
        <v>4</v>
      </c>
      <c r="KS38" s="298">
        <v>0</v>
      </c>
      <c r="KT38" s="298">
        <v>0</v>
      </c>
      <c r="KU38" s="298">
        <v>0</v>
      </c>
      <c r="KV38" s="299">
        <v>10</v>
      </c>
      <c r="KW38" s="299">
        <v>0</v>
      </c>
      <c r="KX38" s="299">
        <v>0</v>
      </c>
      <c r="KY38" s="299">
        <v>0</v>
      </c>
      <c r="KZ38" s="299">
        <v>0</v>
      </c>
      <c r="LA38" s="299">
        <v>0</v>
      </c>
      <c r="LB38" s="296">
        <v>4</v>
      </c>
      <c r="LC38" s="296"/>
      <c r="LD38" s="296"/>
      <c r="LE38" s="296"/>
      <c r="LF38" s="297">
        <v>10</v>
      </c>
      <c r="LG38" s="297"/>
      <c r="LH38" s="297"/>
      <c r="LI38" s="297"/>
      <c r="LJ38" s="297"/>
      <c r="LK38" s="297"/>
      <c r="LL38" s="292">
        <v>4</v>
      </c>
      <c r="LM38" s="292">
        <v>0</v>
      </c>
      <c r="LN38" s="292">
        <v>0</v>
      </c>
      <c r="LO38" s="292">
        <v>0</v>
      </c>
      <c r="LP38" s="293">
        <v>0</v>
      </c>
      <c r="LQ38" s="293">
        <v>0</v>
      </c>
      <c r="LR38" s="293">
        <v>0</v>
      </c>
      <c r="LS38" s="293">
        <v>0</v>
      </c>
      <c r="LT38" s="293">
        <v>0</v>
      </c>
      <c r="LU38" s="293">
        <v>0</v>
      </c>
      <c r="LV38" s="45">
        <f t="shared" si="2"/>
        <v>108</v>
      </c>
      <c r="LW38" s="45">
        <f t="shared" si="13"/>
        <v>32.6</v>
      </c>
      <c r="LX38" s="45">
        <f t="shared" si="14"/>
        <v>0.8</v>
      </c>
      <c r="LY38" s="45">
        <f t="shared" si="15"/>
        <v>32.6</v>
      </c>
      <c r="LZ38" s="234">
        <f t="shared" si="16"/>
        <v>250</v>
      </c>
      <c r="MA38" s="234">
        <f t="shared" si="17"/>
        <v>11</v>
      </c>
      <c r="MB38" s="234">
        <f t="shared" si="18"/>
        <v>72</v>
      </c>
      <c r="MC38" s="234">
        <f t="shared" si="19"/>
        <v>0</v>
      </c>
      <c r="MD38" s="234">
        <f t="shared" si="20"/>
        <v>72</v>
      </c>
      <c r="ME38" s="234">
        <f t="shared" si="21"/>
        <v>58</v>
      </c>
      <c r="MF38" s="914">
        <v>0</v>
      </c>
      <c r="MG38" s="914">
        <v>0</v>
      </c>
      <c r="MH38" s="914">
        <v>0</v>
      </c>
      <c r="MI38" s="914">
        <v>0</v>
      </c>
      <c r="MJ38" s="915">
        <v>0</v>
      </c>
      <c r="MK38" s="915">
        <v>0</v>
      </c>
      <c r="ML38" s="915">
        <v>0</v>
      </c>
      <c r="MM38" s="915">
        <v>0</v>
      </c>
      <c r="MN38" s="915">
        <v>0</v>
      </c>
      <c r="MO38" s="915">
        <v>0</v>
      </c>
      <c r="MP38" s="414"/>
      <c r="MQ38" s="414"/>
      <c r="MR38" s="414"/>
      <c r="MS38" s="414"/>
      <c r="MT38" s="415"/>
      <c r="MU38" s="415"/>
      <c r="MV38" s="415"/>
      <c r="MW38" s="415"/>
      <c r="MX38" s="415"/>
      <c r="MY38" s="415"/>
      <c r="MZ38" s="949">
        <f t="shared" si="3"/>
        <v>108</v>
      </c>
      <c r="NA38" s="949">
        <f t="shared" si="4"/>
        <v>32.6</v>
      </c>
      <c r="NB38" s="949">
        <f t="shared" si="5"/>
        <v>0.8</v>
      </c>
      <c r="NC38" s="949">
        <f t="shared" si="6"/>
        <v>32.6</v>
      </c>
      <c r="ND38" s="950">
        <f t="shared" si="7"/>
        <v>250</v>
      </c>
      <c r="NE38" s="950">
        <f t="shared" si="8"/>
        <v>11</v>
      </c>
      <c r="NF38" s="950">
        <f t="shared" si="9"/>
        <v>72</v>
      </c>
      <c r="NG38" s="950">
        <f t="shared" si="10"/>
        <v>0</v>
      </c>
      <c r="NH38" s="950">
        <f t="shared" si="11"/>
        <v>72</v>
      </c>
      <c r="NI38" s="950">
        <f t="shared" si="12"/>
        <v>58</v>
      </c>
    </row>
    <row r="39" spans="1:373" ht="39" thickBot="1" x14ac:dyDescent="0.3">
      <c r="A39" s="555">
        <v>30</v>
      </c>
      <c r="B39" s="34" t="s">
        <v>52</v>
      </c>
      <c r="C39" s="2" t="s">
        <v>53</v>
      </c>
      <c r="D39" s="262">
        <v>12</v>
      </c>
      <c r="E39" s="262">
        <v>5.35</v>
      </c>
      <c r="F39" s="262">
        <v>0.56999999999999995</v>
      </c>
      <c r="G39" s="262">
        <v>5.35</v>
      </c>
      <c r="H39" s="263">
        <v>160</v>
      </c>
      <c r="I39" s="263">
        <v>20</v>
      </c>
      <c r="J39" s="263">
        <v>60</v>
      </c>
      <c r="K39" s="263">
        <v>0</v>
      </c>
      <c r="L39" s="263">
        <v>60</v>
      </c>
      <c r="M39" s="263">
        <v>60</v>
      </c>
      <c r="N39" s="264">
        <v>0.3</v>
      </c>
      <c r="O39" s="264">
        <v>4.75</v>
      </c>
      <c r="P39" s="264">
        <v>0.72</v>
      </c>
      <c r="Q39" s="264">
        <v>4.75</v>
      </c>
      <c r="R39" s="265">
        <v>70</v>
      </c>
      <c r="S39" s="265">
        <v>8</v>
      </c>
      <c r="T39" s="265">
        <v>53</v>
      </c>
      <c r="U39" s="265">
        <v>0</v>
      </c>
      <c r="V39" s="265">
        <v>83</v>
      </c>
      <c r="W39" s="265">
        <v>83</v>
      </c>
      <c r="X39" s="266">
        <v>2.16</v>
      </c>
      <c r="Y39" s="266">
        <v>3.32</v>
      </c>
      <c r="Z39" s="266">
        <v>3.32</v>
      </c>
      <c r="AA39" s="266">
        <v>3.32</v>
      </c>
      <c r="AB39" s="267">
        <v>20</v>
      </c>
      <c r="AC39" s="267">
        <v>37</v>
      </c>
      <c r="AD39" s="267">
        <v>37</v>
      </c>
      <c r="AE39" s="267">
        <v>0</v>
      </c>
      <c r="AF39" s="267">
        <v>37</v>
      </c>
      <c r="AG39" s="267">
        <v>37</v>
      </c>
      <c r="AH39" s="268">
        <v>1.35</v>
      </c>
      <c r="AI39" s="268">
        <v>0.36</v>
      </c>
      <c r="AJ39" s="268">
        <v>0.36</v>
      </c>
      <c r="AK39" s="268">
        <v>0.36</v>
      </c>
      <c r="AL39" s="269">
        <v>15</v>
      </c>
      <c r="AM39" s="269">
        <v>4</v>
      </c>
      <c r="AN39" s="269">
        <v>4</v>
      </c>
      <c r="AO39" s="269">
        <v>0</v>
      </c>
      <c r="AP39" s="269">
        <v>0</v>
      </c>
      <c r="AQ39" s="269">
        <v>0</v>
      </c>
      <c r="AR39" s="270">
        <v>12</v>
      </c>
      <c r="AS39" s="270">
        <v>0.64</v>
      </c>
      <c r="AT39" s="270">
        <v>0</v>
      </c>
      <c r="AU39" s="270">
        <v>0.63</v>
      </c>
      <c r="AV39" s="271">
        <v>18</v>
      </c>
      <c r="AW39" s="271">
        <v>3</v>
      </c>
      <c r="AX39" s="271">
        <v>6</v>
      </c>
      <c r="AY39" s="271">
        <v>0</v>
      </c>
      <c r="AZ39" s="271">
        <v>6</v>
      </c>
      <c r="BA39" s="271">
        <v>6</v>
      </c>
      <c r="BB39" s="272">
        <v>1.8</v>
      </c>
      <c r="BC39" s="272">
        <v>1.44</v>
      </c>
      <c r="BD39" s="272">
        <v>1.44</v>
      </c>
      <c r="BE39" s="272">
        <v>1.44</v>
      </c>
      <c r="BF39" s="273">
        <v>20</v>
      </c>
      <c r="BG39" s="273">
        <v>16</v>
      </c>
      <c r="BH39" s="273">
        <v>16</v>
      </c>
      <c r="BI39" s="273">
        <v>0</v>
      </c>
      <c r="BJ39" s="273">
        <v>16</v>
      </c>
      <c r="BK39" s="273">
        <v>16</v>
      </c>
      <c r="BL39" s="880">
        <v>1.8</v>
      </c>
      <c r="BM39" s="880">
        <v>1.17</v>
      </c>
      <c r="BN39" s="880">
        <v>1.17</v>
      </c>
      <c r="BO39" s="880">
        <v>1.17</v>
      </c>
      <c r="BP39" s="881">
        <v>16</v>
      </c>
      <c r="BQ39" s="881">
        <v>13</v>
      </c>
      <c r="BR39" s="881">
        <v>13</v>
      </c>
      <c r="BS39" s="881">
        <v>0</v>
      </c>
      <c r="BT39" s="881">
        <v>13</v>
      </c>
      <c r="BU39" s="881">
        <v>13</v>
      </c>
      <c r="BV39" s="276">
        <v>3</v>
      </c>
      <c r="BW39" s="276">
        <v>5</v>
      </c>
      <c r="BX39" s="276">
        <v>2.96</v>
      </c>
      <c r="BY39" s="276">
        <v>2.96</v>
      </c>
      <c r="BZ39" s="277">
        <v>27</v>
      </c>
      <c r="CA39" s="277">
        <v>33</v>
      </c>
      <c r="CB39" s="277">
        <v>33</v>
      </c>
      <c r="CC39" s="277">
        <v>0</v>
      </c>
      <c r="CD39" s="277">
        <v>33</v>
      </c>
      <c r="CE39" s="277">
        <v>33</v>
      </c>
      <c r="CF39" s="278">
        <v>2</v>
      </c>
      <c r="CG39" s="278">
        <v>4</v>
      </c>
      <c r="CH39" s="278">
        <v>2.42</v>
      </c>
      <c r="CI39" s="278">
        <v>3.94</v>
      </c>
      <c r="CJ39" s="279">
        <v>55</v>
      </c>
      <c r="CK39" s="279">
        <v>27</v>
      </c>
      <c r="CL39" s="279">
        <v>44</v>
      </c>
      <c r="CM39" s="279">
        <v>0</v>
      </c>
      <c r="CN39" s="279">
        <v>44</v>
      </c>
      <c r="CO39" s="279">
        <v>40</v>
      </c>
      <c r="CP39" s="280">
        <v>0.9</v>
      </c>
      <c r="CQ39" s="280">
        <v>1.43</v>
      </c>
      <c r="CR39" s="280">
        <v>1.43</v>
      </c>
      <c r="CS39" s="280">
        <v>1.43</v>
      </c>
      <c r="CT39" s="281">
        <v>10</v>
      </c>
      <c r="CU39" s="281">
        <v>16</v>
      </c>
      <c r="CV39" s="281">
        <v>16</v>
      </c>
      <c r="CW39" s="281">
        <v>0</v>
      </c>
      <c r="CX39" s="281">
        <v>16</v>
      </c>
      <c r="CY39" s="281">
        <v>16</v>
      </c>
      <c r="CZ39" s="282">
        <v>1.8</v>
      </c>
      <c r="DA39" s="282">
        <v>1.52</v>
      </c>
      <c r="DB39" s="282">
        <v>0</v>
      </c>
      <c r="DC39" s="282">
        <v>1.35</v>
      </c>
      <c r="DD39" s="283">
        <v>20</v>
      </c>
      <c r="DE39" s="283">
        <v>15</v>
      </c>
      <c r="DF39" s="283">
        <v>15</v>
      </c>
      <c r="DG39" s="283">
        <v>0</v>
      </c>
      <c r="DH39" s="283">
        <v>21</v>
      </c>
      <c r="DI39" s="283">
        <v>21</v>
      </c>
      <c r="DJ39" s="276">
        <v>0.45</v>
      </c>
      <c r="DK39" s="276">
        <v>0</v>
      </c>
      <c r="DL39" s="276">
        <v>0</v>
      </c>
      <c r="DM39" s="276">
        <v>0</v>
      </c>
      <c r="DN39" s="277">
        <v>5</v>
      </c>
      <c r="DO39" s="277">
        <v>0</v>
      </c>
      <c r="DP39" s="277">
        <v>0</v>
      </c>
      <c r="DQ39" s="277">
        <v>0</v>
      </c>
      <c r="DR39" s="277">
        <v>0</v>
      </c>
      <c r="DS39" s="277">
        <v>0</v>
      </c>
      <c r="DT39" s="284">
        <v>1.8</v>
      </c>
      <c r="DU39" s="284">
        <v>4.1900000000000004</v>
      </c>
      <c r="DV39" s="284">
        <v>2.84</v>
      </c>
      <c r="DW39" s="284">
        <v>4.18</v>
      </c>
      <c r="DX39" s="285">
        <v>20</v>
      </c>
      <c r="DY39" s="285">
        <v>31</v>
      </c>
      <c r="DZ39" s="285">
        <v>46</v>
      </c>
      <c r="EA39" s="285">
        <v>0</v>
      </c>
      <c r="EB39" s="285">
        <v>46</v>
      </c>
      <c r="EC39" s="285">
        <v>46</v>
      </c>
      <c r="ED39" s="286">
        <v>4</v>
      </c>
      <c r="EE39" s="286">
        <v>3</v>
      </c>
      <c r="EF39" s="286">
        <v>1.1100000000000001</v>
      </c>
      <c r="EG39" s="286">
        <v>3</v>
      </c>
      <c r="EH39" s="287">
        <v>25</v>
      </c>
      <c r="EI39" s="287">
        <v>12</v>
      </c>
      <c r="EJ39" s="287">
        <v>33</v>
      </c>
      <c r="EK39" s="287">
        <v>0</v>
      </c>
      <c r="EL39" s="287">
        <v>33</v>
      </c>
      <c r="EM39" s="287">
        <v>33</v>
      </c>
      <c r="EN39" s="274">
        <v>0.45</v>
      </c>
      <c r="EO39" s="274">
        <v>1.1599999999999999</v>
      </c>
      <c r="EP39" s="274">
        <v>0.45</v>
      </c>
      <c r="EQ39" s="274">
        <v>1.1599999999999999</v>
      </c>
      <c r="ER39" s="275">
        <v>5</v>
      </c>
      <c r="ES39" s="275">
        <v>8</v>
      </c>
      <c r="ET39" s="275">
        <v>9</v>
      </c>
      <c r="EU39" s="275">
        <v>0</v>
      </c>
      <c r="EV39" s="275">
        <v>9</v>
      </c>
      <c r="EW39" s="275">
        <v>9</v>
      </c>
      <c r="EX39" s="286">
        <v>0.9</v>
      </c>
      <c r="EY39" s="286">
        <v>0.72</v>
      </c>
      <c r="EZ39" s="286">
        <v>0.36</v>
      </c>
      <c r="FA39" s="286">
        <v>0.63</v>
      </c>
      <c r="FB39" s="287">
        <v>10</v>
      </c>
      <c r="FC39" s="287">
        <v>4</v>
      </c>
      <c r="FD39" s="287">
        <v>7</v>
      </c>
      <c r="FE39" s="287">
        <v>0</v>
      </c>
      <c r="FF39" s="287">
        <v>7</v>
      </c>
      <c r="FG39" s="287">
        <v>7</v>
      </c>
      <c r="FH39" s="288">
        <v>2</v>
      </c>
      <c r="FI39" s="288">
        <v>5.35</v>
      </c>
      <c r="FJ39" s="288">
        <v>3.04</v>
      </c>
      <c r="FK39" s="288">
        <v>5.35</v>
      </c>
      <c r="FL39" s="289">
        <v>40</v>
      </c>
      <c r="FM39" s="289">
        <v>34</v>
      </c>
      <c r="FN39" s="289">
        <v>60</v>
      </c>
      <c r="FO39" s="289">
        <v>0</v>
      </c>
      <c r="FP39" s="289">
        <v>60</v>
      </c>
      <c r="FQ39" s="289">
        <v>60</v>
      </c>
      <c r="FR39" s="290">
        <v>0.27</v>
      </c>
      <c r="FS39" s="290">
        <v>0.27</v>
      </c>
      <c r="FT39" s="290">
        <v>0</v>
      </c>
      <c r="FU39" s="290">
        <v>0.27</v>
      </c>
      <c r="FV39" s="291">
        <v>5</v>
      </c>
      <c r="FW39" s="291">
        <v>0</v>
      </c>
      <c r="FX39" s="291">
        <v>3</v>
      </c>
      <c r="FY39" s="291">
        <v>0</v>
      </c>
      <c r="FZ39" s="291">
        <v>3</v>
      </c>
      <c r="GA39" s="291">
        <v>3</v>
      </c>
      <c r="GB39" s="292">
        <v>3</v>
      </c>
      <c r="GC39" s="292">
        <v>5.46</v>
      </c>
      <c r="GD39" s="292">
        <v>2.5299999999999998</v>
      </c>
      <c r="GE39" s="292">
        <v>5.46</v>
      </c>
      <c r="GF39" s="293">
        <v>40</v>
      </c>
      <c r="GG39" s="293">
        <v>29</v>
      </c>
      <c r="GH39" s="293">
        <v>62</v>
      </c>
      <c r="GI39" s="293"/>
      <c r="GJ39" s="293">
        <v>62</v>
      </c>
      <c r="GK39" s="293">
        <v>56</v>
      </c>
      <c r="GL39" s="284">
        <v>1.35</v>
      </c>
      <c r="GM39" s="284">
        <v>1.71</v>
      </c>
      <c r="GN39" s="284">
        <v>1.62</v>
      </c>
      <c r="GO39" s="284">
        <v>1.71</v>
      </c>
      <c r="GP39" s="285">
        <v>15</v>
      </c>
      <c r="GQ39" s="285">
        <v>18</v>
      </c>
      <c r="GR39" s="285">
        <v>19</v>
      </c>
      <c r="GS39" s="285">
        <v>0</v>
      </c>
      <c r="GT39" s="285">
        <v>19</v>
      </c>
      <c r="GU39" s="285">
        <v>19</v>
      </c>
      <c r="GV39" s="294">
        <v>0.09</v>
      </c>
      <c r="GW39" s="294">
        <v>0</v>
      </c>
      <c r="GX39" s="294">
        <v>0</v>
      </c>
      <c r="GY39" s="294">
        <v>0</v>
      </c>
      <c r="GZ39" s="295">
        <v>1</v>
      </c>
      <c r="HA39" s="295">
        <v>0</v>
      </c>
      <c r="HB39" s="295">
        <v>0</v>
      </c>
      <c r="HC39" s="295">
        <v>0</v>
      </c>
      <c r="HD39" s="295">
        <v>0</v>
      </c>
      <c r="HE39" s="295">
        <v>0</v>
      </c>
      <c r="HF39" s="296">
        <v>1.9</v>
      </c>
      <c r="HG39" s="296">
        <v>0.54</v>
      </c>
      <c r="HH39" s="296">
        <v>0.54</v>
      </c>
      <c r="HI39" s="296">
        <v>0.54</v>
      </c>
      <c r="HJ39" s="297">
        <v>10</v>
      </c>
      <c r="HK39" s="297">
        <v>6</v>
      </c>
      <c r="HL39" s="297">
        <v>6</v>
      </c>
      <c r="HM39" s="297"/>
      <c r="HN39" s="297">
        <v>6</v>
      </c>
      <c r="HO39" s="297">
        <v>6</v>
      </c>
      <c r="HP39" s="955">
        <v>0.9</v>
      </c>
      <c r="HQ39" s="955">
        <v>1.43</v>
      </c>
      <c r="HR39" s="955">
        <v>1.43</v>
      </c>
      <c r="HS39" s="955">
        <v>1.43</v>
      </c>
      <c r="HT39" s="532">
        <v>0</v>
      </c>
      <c r="HU39" s="532">
        <v>16</v>
      </c>
      <c r="HV39" s="532">
        <v>16</v>
      </c>
      <c r="HW39" s="532">
        <v>0</v>
      </c>
      <c r="HX39" s="532">
        <v>16</v>
      </c>
      <c r="HY39" s="532">
        <v>16</v>
      </c>
      <c r="HZ39" s="286"/>
      <c r="IA39" s="286"/>
      <c r="IB39" s="286"/>
      <c r="IC39" s="286"/>
      <c r="ID39" s="287"/>
      <c r="IE39" s="287"/>
      <c r="IF39" s="287"/>
      <c r="IG39" s="287"/>
      <c r="IH39" s="287"/>
      <c r="II39" s="287"/>
      <c r="IJ39" s="296">
        <v>0.26</v>
      </c>
      <c r="IK39" s="296">
        <v>0.36</v>
      </c>
      <c r="IL39" s="296">
        <v>0.36</v>
      </c>
      <c r="IM39" s="296">
        <v>0.36</v>
      </c>
      <c r="IN39" s="297">
        <v>5</v>
      </c>
      <c r="IO39" s="297">
        <v>4</v>
      </c>
      <c r="IP39" s="297">
        <v>4</v>
      </c>
      <c r="IQ39" s="297">
        <v>0</v>
      </c>
      <c r="IR39" s="297">
        <v>4</v>
      </c>
      <c r="IS39" s="297">
        <v>4</v>
      </c>
      <c r="IT39" s="280">
        <v>0.45</v>
      </c>
      <c r="IU39" s="280">
        <v>0.09</v>
      </c>
      <c r="IV39" s="280">
        <v>0.09</v>
      </c>
      <c r="IW39" s="280">
        <v>0.09</v>
      </c>
      <c r="IX39" s="281">
        <v>5</v>
      </c>
      <c r="IY39" s="281">
        <v>1</v>
      </c>
      <c r="IZ39" s="281">
        <v>1</v>
      </c>
      <c r="JA39" s="281">
        <v>0</v>
      </c>
      <c r="JB39" s="281">
        <v>1</v>
      </c>
      <c r="JC39" s="281">
        <v>1</v>
      </c>
      <c r="JD39" s="288">
        <v>0.27</v>
      </c>
      <c r="JE39" s="288">
        <v>0.36</v>
      </c>
      <c r="JF39" s="288">
        <v>0.36</v>
      </c>
      <c r="JG39" s="288">
        <v>0.36</v>
      </c>
      <c r="JH39" s="289">
        <v>3</v>
      </c>
      <c r="JI39" s="289">
        <v>4</v>
      </c>
      <c r="JJ39" s="289">
        <v>4</v>
      </c>
      <c r="JK39" s="289">
        <v>0</v>
      </c>
      <c r="JL39" s="289">
        <v>4</v>
      </c>
      <c r="JM39" s="289">
        <v>4</v>
      </c>
      <c r="JN39" s="362">
        <v>1.1000000000000001</v>
      </c>
      <c r="JO39" s="362">
        <v>3.15</v>
      </c>
      <c r="JP39" s="362">
        <v>3.15</v>
      </c>
      <c r="JQ39" s="362">
        <v>3.15</v>
      </c>
      <c r="JR39" s="362">
        <v>8</v>
      </c>
      <c r="JS39" s="362">
        <v>35</v>
      </c>
      <c r="JT39" s="362">
        <v>35</v>
      </c>
      <c r="JU39" s="362">
        <v>0</v>
      </c>
      <c r="JV39" s="362">
        <v>35</v>
      </c>
      <c r="JW39" s="362">
        <v>35</v>
      </c>
      <c r="JX39" s="274">
        <v>0.09</v>
      </c>
      <c r="JY39" s="274">
        <v>0.09</v>
      </c>
      <c r="JZ39" s="274">
        <v>0.09</v>
      </c>
      <c r="KA39" s="274">
        <v>0.09</v>
      </c>
      <c r="KB39" s="275">
        <v>5</v>
      </c>
      <c r="KC39" s="275">
        <v>1</v>
      </c>
      <c r="KD39" s="275">
        <v>1</v>
      </c>
      <c r="KE39" s="275">
        <v>0</v>
      </c>
      <c r="KF39" s="275">
        <v>1</v>
      </c>
      <c r="KG39" s="275">
        <v>1</v>
      </c>
      <c r="KH39" s="276">
        <v>0.45</v>
      </c>
      <c r="KI39" s="276">
        <v>0.5</v>
      </c>
      <c r="KJ39" s="276">
        <v>0</v>
      </c>
      <c r="KK39" s="276">
        <v>0</v>
      </c>
      <c r="KL39" s="277">
        <v>5</v>
      </c>
      <c r="KM39" s="277">
        <v>0</v>
      </c>
      <c r="KN39" s="277">
        <v>0</v>
      </c>
      <c r="KO39" s="277">
        <v>0</v>
      </c>
      <c r="KP39" s="277">
        <v>0</v>
      </c>
      <c r="KQ39" s="277">
        <v>0</v>
      </c>
      <c r="KR39" s="298">
        <v>0.45</v>
      </c>
      <c r="KS39" s="298">
        <v>0</v>
      </c>
      <c r="KT39" s="298">
        <v>0</v>
      </c>
      <c r="KU39" s="298">
        <v>0</v>
      </c>
      <c r="KV39" s="299">
        <v>5</v>
      </c>
      <c r="KW39" s="299">
        <v>0</v>
      </c>
      <c r="KX39" s="299">
        <v>0</v>
      </c>
      <c r="KY39" s="299">
        <v>0</v>
      </c>
      <c r="KZ39" s="299">
        <v>0</v>
      </c>
      <c r="LA39" s="299">
        <v>0</v>
      </c>
      <c r="LB39" s="296">
        <v>0.18</v>
      </c>
      <c r="LC39" s="296"/>
      <c r="LD39" s="296"/>
      <c r="LE39" s="296"/>
      <c r="LF39" s="297">
        <v>2</v>
      </c>
      <c r="LG39" s="297"/>
      <c r="LH39" s="297"/>
      <c r="LI39" s="297"/>
      <c r="LJ39" s="297"/>
      <c r="LK39" s="297"/>
      <c r="LL39" s="292">
        <v>0.45</v>
      </c>
      <c r="LM39" s="292">
        <v>0.54</v>
      </c>
      <c r="LN39" s="292">
        <v>0.54</v>
      </c>
      <c r="LO39" s="292">
        <v>0.54</v>
      </c>
      <c r="LP39" s="293">
        <v>0</v>
      </c>
      <c r="LQ39" s="293">
        <v>6</v>
      </c>
      <c r="LR39" s="293">
        <v>6</v>
      </c>
      <c r="LS39" s="293">
        <v>0</v>
      </c>
      <c r="LT39" s="293">
        <v>6</v>
      </c>
      <c r="LU39" s="293">
        <v>6</v>
      </c>
      <c r="LV39" s="45">
        <f t="shared" si="2"/>
        <v>59.920000000000023</v>
      </c>
      <c r="LW39" s="45">
        <f t="shared" si="13"/>
        <v>57.900000000000006</v>
      </c>
      <c r="LX39" s="45">
        <f t="shared" si="14"/>
        <v>32.9</v>
      </c>
      <c r="LY39" s="45">
        <f t="shared" si="15"/>
        <v>55.02000000000001</v>
      </c>
      <c r="LZ39" s="234">
        <f t="shared" si="16"/>
        <v>645</v>
      </c>
      <c r="MA39" s="234">
        <f t="shared" si="17"/>
        <v>401</v>
      </c>
      <c r="MB39" s="234">
        <f t="shared" si="18"/>
        <v>609</v>
      </c>
      <c r="MC39" s="234">
        <f t="shared" si="19"/>
        <v>0</v>
      </c>
      <c r="MD39" s="234">
        <f t="shared" si="20"/>
        <v>641</v>
      </c>
      <c r="ME39" s="234">
        <f t="shared" si="21"/>
        <v>631</v>
      </c>
      <c r="MF39" s="914">
        <v>0</v>
      </c>
      <c r="MG39" s="914">
        <v>0</v>
      </c>
      <c r="MH39" s="914">
        <v>0</v>
      </c>
      <c r="MI39" s="914">
        <v>0</v>
      </c>
      <c r="MJ39" s="915">
        <v>0</v>
      </c>
      <c r="MK39" s="915">
        <v>0</v>
      </c>
      <c r="ML39" s="915">
        <v>0</v>
      </c>
      <c r="MM39" s="915">
        <v>0</v>
      </c>
      <c r="MN39" s="915">
        <v>0</v>
      </c>
      <c r="MO39" s="915">
        <v>0</v>
      </c>
      <c r="MP39" s="414"/>
      <c r="MQ39" s="414"/>
      <c r="MR39" s="414"/>
      <c r="MS39" s="414"/>
      <c r="MT39" s="415"/>
      <c r="MU39" s="415"/>
      <c r="MV39" s="415"/>
      <c r="MW39" s="415"/>
      <c r="MX39" s="415"/>
      <c r="MY39" s="415"/>
      <c r="MZ39" s="949">
        <f t="shared" si="3"/>
        <v>59.920000000000023</v>
      </c>
      <c r="NA39" s="949">
        <f t="shared" si="4"/>
        <v>57.900000000000006</v>
      </c>
      <c r="NB39" s="949">
        <f t="shared" si="5"/>
        <v>32.9</v>
      </c>
      <c r="NC39" s="949">
        <f t="shared" si="6"/>
        <v>55.02000000000001</v>
      </c>
      <c r="ND39" s="950">
        <f t="shared" si="7"/>
        <v>645</v>
      </c>
      <c r="NE39" s="950">
        <f t="shared" si="8"/>
        <v>401</v>
      </c>
      <c r="NF39" s="950">
        <f t="shared" si="9"/>
        <v>609</v>
      </c>
      <c r="NG39" s="950">
        <f t="shared" si="10"/>
        <v>0</v>
      </c>
      <c r="NH39" s="950">
        <f t="shared" si="11"/>
        <v>641</v>
      </c>
      <c r="NI39" s="950">
        <f t="shared" si="12"/>
        <v>631</v>
      </c>
    </row>
    <row r="40" spans="1:373" ht="39" thickBot="1" x14ac:dyDescent="0.3">
      <c r="A40" s="555">
        <v>31</v>
      </c>
      <c r="B40" s="34" t="s">
        <v>54</v>
      </c>
      <c r="C40" s="2" t="s">
        <v>205</v>
      </c>
      <c r="D40" s="262">
        <v>0</v>
      </c>
      <c r="E40" s="262">
        <v>0</v>
      </c>
      <c r="F40" s="262">
        <v>0</v>
      </c>
      <c r="G40" s="262">
        <v>0</v>
      </c>
      <c r="H40" s="263">
        <v>0</v>
      </c>
      <c r="I40" s="263">
        <v>0</v>
      </c>
      <c r="J40" s="263">
        <v>0</v>
      </c>
      <c r="K40" s="263">
        <v>0</v>
      </c>
      <c r="L40" s="263">
        <v>0</v>
      </c>
      <c r="M40" s="263">
        <v>0</v>
      </c>
      <c r="N40" s="264">
        <v>0</v>
      </c>
      <c r="O40" s="264">
        <v>0</v>
      </c>
      <c r="P40" s="264">
        <v>0</v>
      </c>
      <c r="Q40" s="264">
        <v>0</v>
      </c>
      <c r="R40" s="265">
        <v>0</v>
      </c>
      <c r="S40" s="265">
        <v>0</v>
      </c>
      <c r="T40" s="265">
        <v>0</v>
      </c>
      <c r="U40" s="265">
        <v>0</v>
      </c>
      <c r="V40" s="265">
        <v>0</v>
      </c>
      <c r="W40" s="265">
        <v>0</v>
      </c>
      <c r="X40" s="266">
        <v>0</v>
      </c>
      <c r="Y40" s="266">
        <v>0</v>
      </c>
      <c r="Z40" s="266">
        <v>0</v>
      </c>
      <c r="AA40" s="266">
        <v>0</v>
      </c>
      <c r="AB40" s="267">
        <v>0</v>
      </c>
      <c r="AC40" s="267">
        <v>0</v>
      </c>
      <c r="AD40" s="267">
        <v>0</v>
      </c>
      <c r="AE40" s="267">
        <v>0</v>
      </c>
      <c r="AF40" s="267">
        <v>0</v>
      </c>
      <c r="AG40" s="267">
        <v>0</v>
      </c>
      <c r="AH40" s="268">
        <v>0</v>
      </c>
      <c r="AI40" s="268">
        <v>0</v>
      </c>
      <c r="AJ40" s="268">
        <v>0</v>
      </c>
      <c r="AK40" s="268">
        <v>0</v>
      </c>
      <c r="AL40" s="269">
        <v>0</v>
      </c>
      <c r="AM40" s="269">
        <v>0</v>
      </c>
      <c r="AN40" s="269">
        <v>0</v>
      </c>
      <c r="AO40" s="269">
        <v>0</v>
      </c>
      <c r="AP40" s="269">
        <v>0</v>
      </c>
      <c r="AQ40" s="269">
        <v>0</v>
      </c>
      <c r="AR40" s="270">
        <v>0</v>
      </c>
      <c r="AS40" s="270">
        <v>0</v>
      </c>
      <c r="AT40" s="270">
        <v>0</v>
      </c>
      <c r="AU40" s="270">
        <v>0</v>
      </c>
      <c r="AV40" s="271">
        <v>0</v>
      </c>
      <c r="AW40" s="271">
        <v>0</v>
      </c>
      <c r="AX40" s="271">
        <v>0</v>
      </c>
      <c r="AY40" s="271">
        <v>0</v>
      </c>
      <c r="AZ40" s="271">
        <v>0</v>
      </c>
      <c r="BA40" s="271">
        <v>0</v>
      </c>
      <c r="BB40" s="272">
        <v>0</v>
      </c>
      <c r="BC40" s="272">
        <v>0</v>
      </c>
      <c r="BD40" s="272">
        <v>0</v>
      </c>
      <c r="BE40" s="272">
        <v>0</v>
      </c>
      <c r="BF40" s="273">
        <v>0</v>
      </c>
      <c r="BG40" s="273">
        <v>0</v>
      </c>
      <c r="BH40" s="273">
        <v>0</v>
      </c>
      <c r="BI40" s="273">
        <v>0</v>
      </c>
      <c r="BJ40" s="273">
        <v>0</v>
      </c>
      <c r="BK40" s="273">
        <v>0</v>
      </c>
      <c r="BL40" s="880">
        <v>0</v>
      </c>
      <c r="BM40" s="880">
        <v>0</v>
      </c>
      <c r="BN40" s="880">
        <v>0</v>
      </c>
      <c r="BO40" s="880">
        <v>0</v>
      </c>
      <c r="BP40" s="881">
        <v>0</v>
      </c>
      <c r="BQ40" s="881">
        <v>0</v>
      </c>
      <c r="BR40" s="881">
        <v>0</v>
      </c>
      <c r="BS40" s="881">
        <v>0</v>
      </c>
      <c r="BT40" s="881">
        <v>0</v>
      </c>
      <c r="BU40" s="881">
        <v>0</v>
      </c>
      <c r="BV40" s="276">
        <v>0</v>
      </c>
      <c r="BW40" s="276">
        <v>0</v>
      </c>
      <c r="BX40" s="276">
        <v>0</v>
      </c>
      <c r="BY40" s="276">
        <v>0</v>
      </c>
      <c r="BZ40" s="277">
        <v>0</v>
      </c>
      <c r="CA40" s="277">
        <v>0</v>
      </c>
      <c r="CB40" s="277">
        <v>0</v>
      </c>
      <c r="CC40" s="277">
        <v>0</v>
      </c>
      <c r="CD40" s="277">
        <v>0</v>
      </c>
      <c r="CE40" s="277">
        <v>0</v>
      </c>
      <c r="CF40" s="278">
        <v>0</v>
      </c>
      <c r="CG40" s="278"/>
      <c r="CH40" s="278"/>
      <c r="CI40" s="278"/>
      <c r="CJ40" s="279">
        <v>0</v>
      </c>
      <c r="CK40" s="279"/>
      <c r="CL40" s="279">
        <v>0</v>
      </c>
      <c r="CM40" s="279">
        <v>0</v>
      </c>
      <c r="CN40" s="279"/>
      <c r="CO40" s="279">
        <v>0</v>
      </c>
      <c r="CP40" s="280">
        <v>0</v>
      </c>
      <c r="CQ40" s="280">
        <v>0</v>
      </c>
      <c r="CR40" s="280">
        <v>0</v>
      </c>
      <c r="CS40" s="280">
        <v>0</v>
      </c>
      <c r="CT40" s="281">
        <v>0</v>
      </c>
      <c r="CU40" s="281">
        <v>0</v>
      </c>
      <c r="CV40" s="281">
        <v>0</v>
      </c>
      <c r="CW40" s="281">
        <v>0</v>
      </c>
      <c r="CX40" s="281">
        <v>0</v>
      </c>
      <c r="CY40" s="281">
        <v>0</v>
      </c>
      <c r="CZ40" s="282">
        <v>0</v>
      </c>
      <c r="DA40" s="282">
        <v>0</v>
      </c>
      <c r="DB40" s="282">
        <v>0</v>
      </c>
      <c r="DC40" s="282">
        <v>0</v>
      </c>
      <c r="DD40" s="283">
        <v>0</v>
      </c>
      <c r="DE40" s="283">
        <v>0</v>
      </c>
      <c r="DF40" s="283">
        <v>0</v>
      </c>
      <c r="DG40" s="283">
        <v>0</v>
      </c>
      <c r="DH40" s="283">
        <v>0</v>
      </c>
      <c r="DI40" s="283">
        <v>0</v>
      </c>
      <c r="DJ40" s="276">
        <v>0</v>
      </c>
      <c r="DK40" s="276">
        <v>0</v>
      </c>
      <c r="DL40" s="276">
        <v>0</v>
      </c>
      <c r="DM40" s="276">
        <v>0</v>
      </c>
      <c r="DN40" s="277">
        <v>0</v>
      </c>
      <c r="DO40" s="277">
        <v>0</v>
      </c>
      <c r="DP40" s="277">
        <v>0</v>
      </c>
      <c r="DQ40" s="277">
        <v>0</v>
      </c>
      <c r="DR40" s="277">
        <v>0</v>
      </c>
      <c r="DS40" s="277">
        <v>0</v>
      </c>
      <c r="DT40" s="284">
        <v>0</v>
      </c>
      <c r="DU40" s="284">
        <v>0</v>
      </c>
      <c r="DV40" s="284">
        <v>0</v>
      </c>
      <c r="DW40" s="284">
        <v>0</v>
      </c>
      <c r="DX40" s="285">
        <v>0</v>
      </c>
      <c r="DY40" s="285">
        <v>0</v>
      </c>
      <c r="DZ40" s="285">
        <v>0</v>
      </c>
      <c r="EA40" s="285">
        <v>0</v>
      </c>
      <c r="EB40" s="285">
        <v>0</v>
      </c>
      <c r="EC40" s="285">
        <v>0</v>
      </c>
      <c r="ED40" s="286">
        <v>0</v>
      </c>
      <c r="EE40" s="286">
        <v>0</v>
      </c>
      <c r="EF40" s="286">
        <v>0</v>
      </c>
      <c r="EG40" s="286">
        <v>0</v>
      </c>
      <c r="EH40" s="287">
        <v>0</v>
      </c>
      <c r="EI40" s="287">
        <v>0</v>
      </c>
      <c r="EJ40" s="287">
        <v>0</v>
      </c>
      <c r="EK40" s="287">
        <v>0</v>
      </c>
      <c r="EL40" s="287">
        <v>0</v>
      </c>
      <c r="EM40" s="287">
        <v>0</v>
      </c>
      <c r="EN40" s="274"/>
      <c r="EO40" s="274"/>
      <c r="EP40" s="274"/>
      <c r="EQ40" s="274"/>
      <c r="ER40" s="275"/>
      <c r="ES40" s="275"/>
      <c r="ET40" s="275"/>
      <c r="EU40" s="275"/>
      <c r="EV40" s="275"/>
      <c r="EW40" s="275"/>
      <c r="EX40" s="286">
        <v>0</v>
      </c>
      <c r="EY40" s="286">
        <v>0</v>
      </c>
      <c r="EZ40" s="286">
        <v>0</v>
      </c>
      <c r="FA40" s="286">
        <v>0</v>
      </c>
      <c r="FB40" s="287">
        <v>0</v>
      </c>
      <c r="FC40" s="287">
        <v>0</v>
      </c>
      <c r="FD40" s="287">
        <v>0</v>
      </c>
      <c r="FE40" s="287">
        <v>0</v>
      </c>
      <c r="FF40" s="287">
        <v>0</v>
      </c>
      <c r="FG40" s="287">
        <v>0</v>
      </c>
      <c r="FH40" s="288">
        <v>0</v>
      </c>
      <c r="FI40" s="288">
        <v>0</v>
      </c>
      <c r="FJ40" s="288">
        <v>0</v>
      </c>
      <c r="FK40" s="288">
        <v>0</v>
      </c>
      <c r="FL40" s="289">
        <v>0</v>
      </c>
      <c r="FM40" s="289">
        <v>0</v>
      </c>
      <c r="FN40" s="289">
        <v>0</v>
      </c>
      <c r="FO40" s="289"/>
      <c r="FP40" s="289">
        <v>0</v>
      </c>
      <c r="FQ40" s="289">
        <v>0</v>
      </c>
      <c r="FR40" s="290">
        <v>0</v>
      </c>
      <c r="FS40" s="290"/>
      <c r="FT40" s="290"/>
      <c r="FU40" s="290"/>
      <c r="FV40" s="291">
        <v>0</v>
      </c>
      <c r="FW40" s="291"/>
      <c r="FX40" s="291"/>
      <c r="FY40" s="291"/>
      <c r="FZ40" s="291"/>
      <c r="GA40" s="291"/>
      <c r="GB40" s="292"/>
      <c r="GC40" s="292"/>
      <c r="GD40" s="292"/>
      <c r="GE40" s="292"/>
      <c r="GF40" s="293"/>
      <c r="GG40" s="293"/>
      <c r="GH40" s="293"/>
      <c r="GI40" s="293"/>
      <c r="GJ40" s="293"/>
      <c r="GK40" s="293"/>
      <c r="GL40" s="284">
        <v>0</v>
      </c>
      <c r="GM40" s="284">
        <v>0</v>
      </c>
      <c r="GN40" s="284">
        <v>0</v>
      </c>
      <c r="GO40" s="284">
        <v>0</v>
      </c>
      <c r="GP40" s="285">
        <v>0</v>
      </c>
      <c r="GQ40" s="285">
        <v>0</v>
      </c>
      <c r="GR40" s="285">
        <v>0</v>
      </c>
      <c r="GS40" s="285">
        <v>0</v>
      </c>
      <c r="GT40" s="285">
        <v>0</v>
      </c>
      <c r="GU40" s="285">
        <v>0</v>
      </c>
      <c r="GV40" s="294">
        <v>0</v>
      </c>
      <c r="GW40" s="294">
        <v>0</v>
      </c>
      <c r="GX40" s="294">
        <v>0</v>
      </c>
      <c r="GY40" s="294">
        <v>0</v>
      </c>
      <c r="GZ40" s="295">
        <v>0</v>
      </c>
      <c r="HA40" s="295">
        <v>0</v>
      </c>
      <c r="HB40" s="295">
        <v>0</v>
      </c>
      <c r="HC40" s="295">
        <v>0</v>
      </c>
      <c r="HD40" s="295">
        <v>0</v>
      </c>
      <c r="HE40" s="295">
        <v>0</v>
      </c>
      <c r="HF40" s="296">
        <v>0</v>
      </c>
      <c r="HG40" s="296">
        <v>0</v>
      </c>
      <c r="HH40" s="296">
        <v>0</v>
      </c>
      <c r="HI40" s="296">
        <v>0</v>
      </c>
      <c r="HJ40" s="297">
        <v>0</v>
      </c>
      <c r="HK40" s="297">
        <v>0</v>
      </c>
      <c r="HL40" s="297">
        <v>0</v>
      </c>
      <c r="HM40" s="297"/>
      <c r="HN40" s="297"/>
      <c r="HO40" s="297"/>
      <c r="HP40" s="955">
        <v>0</v>
      </c>
      <c r="HQ40" s="955">
        <v>0</v>
      </c>
      <c r="HR40" s="955">
        <v>0</v>
      </c>
      <c r="HS40" s="955">
        <v>0</v>
      </c>
      <c r="HT40" s="532">
        <v>0</v>
      </c>
      <c r="HU40" s="532">
        <v>0</v>
      </c>
      <c r="HV40" s="532">
        <v>0</v>
      </c>
      <c r="HW40" s="532">
        <v>0</v>
      </c>
      <c r="HX40" s="532">
        <v>0</v>
      </c>
      <c r="HY40" s="532">
        <v>0</v>
      </c>
      <c r="HZ40" s="286"/>
      <c r="IA40" s="286"/>
      <c r="IB40" s="286"/>
      <c r="IC40" s="286"/>
      <c r="ID40" s="287"/>
      <c r="IE40" s="287"/>
      <c r="IF40" s="287"/>
      <c r="IG40" s="287"/>
      <c r="IH40" s="287"/>
      <c r="II40" s="287"/>
      <c r="IJ40" s="296">
        <v>0</v>
      </c>
      <c r="IK40" s="296">
        <v>0</v>
      </c>
      <c r="IL40" s="296">
        <v>0</v>
      </c>
      <c r="IM40" s="296">
        <v>0</v>
      </c>
      <c r="IN40" s="297">
        <v>0</v>
      </c>
      <c r="IO40" s="297">
        <v>0</v>
      </c>
      <c r="IP40" s="297">
        <v>0</v>
      </c>
      <c r="IQ40" s="297">
        <v>0</v>
      </c>
      <c r="IR40" s="297">
        <v>0</v>
      </c>
      <c r="IS40" s="297">
        <v>0</v>
      </c>
      <c r="IT40" s="280">
        <v>0</v>
      </c>
      <c r="IU40" s="280">
        <v>0</v>
      </c>
      <c r="IV40" s="280">
        <v>0</v>
      </c>
      <c r="IW40" s="280">
        <v>0</v>
      </c>
      <c r="IX40" s="281">
        <v>0</v>
      </c>
      <c r="IY40" s="281">
        <v>0</v>
      </c>
      <c r="IZ40" s="281">
        <v>0</v>
      </c>
      <c r="JA40" s="281">
        <v>0</v>
      </c>
      <c r="JB40" s="281">
        <v>0</v>
      </c>
      <c r="JC40" s="281">
        <v>0</v>
      </c>
      <c r="JD40" s="288"/>
      <c r="JE40" s="288"/>
      <c r="JF40" s="288"/>
      <c r="JG40" s="288"/>
      <c r="JH40" s="289"/>
      <c r="JI40" s="289"/>
      <c r="JJ40" s="289"/>
      <c r="JK40" s="289"/>
      <c r="JL40" s="289"/>
      <c r="JM40" s="289"/>
      <c r="JN40" s="362">
        <v>0</v>
      </c>
      <c r="JO40" s="362">
        <v>0</v>
      </c>
      <c r="JP40" s="362">
        <v>0</v>
      </c>
      <c r="JQ40" s="362">
        <v>0</v>
      </c>
      <c r="JR40" s="362">
        <v>0</v>
      </c>
      <c r="JS40" s="362">
        <v>0</v>
      </c>
      <c r="JT40" s="362">
        <v>0</v>
      </c>
      <c r="JU40" s="362">
        <v>0</v>
      </c>
      <c r="JV40" s="362">
        <v>0</v>
      </c>
      <c r="JW40" s="362">
        <v>0</v>
      </c>
      <c r="JX40" s="274">
        <v>0</v>
      </c>
      <c r="JY40" s="274">
        <v>0</v>
      </c>
      <c r="JZ40" s="274">
        <v>0</v>
      </c>
      <c r="KA40" s="274">
        <v>0</v>
      </c>
      <c r="KB40" s="275">
        <v>0</v>
      </c>
      <c r="KC40" s="275">
        <v>0</v>
      </c>
      <c r="KD40" s="275">
        <v>0</v>
      </c>
      <c r="KE40" s="275">
        <v>0</v>
      </c>
      <c r="KF40" s="275">
        <v>0</v>
      </c>
      <c r="KG40" s="275">
        <v>0</v>
      </c>
      <c r="KH40" s="276">
        <v>0</v>
      </c>
      <c r="KI40" s="276">
        <v>0</v>
      </c>
      <c r="KJ40" s="276">
        <v>0</v>
      </c>
      <c r="KK40" s="276">
        <v>0</v>
      </c>
      <c r="KL40" s="277">
        <v>0</v>
      </c>
      <c r="KM40" s="277">
        <v>0</v>
      </c>
      <c r="KN40" s="277">
        <v>0</v>
      </c>
      <c r="KO40" s="277">
        <v>0</v>
      </c>
      <c r="KP40" s="277">
        <v>0</v>
      </c>
      <c r="KQ40" s="277">
        <v>0</v>
      </c>
      <c r="KR40" s="298">
        <v>0</v>
      </c>
      <c r="KS40" s="298">
        <v>0</v>
      </c>
      <c r="KT40" s="298">
        <v>0</v>
      </c>
      <c r="KU40" s="298">
        <v>0</v>
      </c>
      <c r="KV40" s="299">
        <v>0</v>
      </c>
      <c r="KW40" s="299">
        <v>0</v>
      </c>
      <c r="KX40" s="299">
        <v>0</v>
      </c>
      <c r="KY40" s="299">
        <v>0</v>
      </c>
      <c r="KZ40" s="299">
        <v>0</v>
      </c>
      <c r="LA40" s="299">
        <v>0</v>
      </c>
      <c r="LB40" s="296"/>
      <c r="LC40" s="296"/>
      <c r="LD40" s="296"/>
      <c r="LE40" s="296"/>
      <c r="LF40" s="297"/>
      <c r="LG40" s="297"/>
      <c r="LH40" s="297"/>
      <c r="LI40" s="297"/>
      <c r="LJ40" s="297"/>
      <c r="LK40" s="297"/>
      <c r="LL40" s="292">
        <v>0</v>
      </c>
      <c r="LM40" s="292">
        <v>0</v>
      </c>
      <c r="LN40" s="292">
        <v>0</v>
      </c>
      <c r="LO40" s="292">
        <v>0</v>
      </c>
      <c r="LP40" s="293">
        <v>0</v>
      </c>
      <c r="LQ40" s="293">
        <v>0</v>
      </c>
      <c r="LR40" s="293">
        <v>0</v>
      </c>
      <c r="LS40" s="293">
        <v>0</v>
      </c>
      <c r="LT40" s="293">
        <v>0</v>
      </c>
      <c r="LU40" s="293">
        <v>0</v>
      </c>
      <c r="LV40" s="45">
        <f t="shared" si="2"/>
        <v>0</v>
      </c>
      <c r="LW40" s="45">
        <f t="shared" si="13"/>
        <v>0</v>
      </c>
      <c r="LX40" s="45">
        <f t="shared" si="14"/>
        <v>0</v>
      </c>
      <c r="LY40" s="45">
        <f t="shared" si="15"/>
        <v>0</v>
      </c>
      <c r="LZ40" s="234">
        <f t="shared" si="16"/>
        <v>0</v>
      </c>
      <c r="MA40" s="234">
        <f t="shared" si="17"/>
        <v>0</v>
      </c>
      <c r="MB40" s="234">
        <f t="shared" si="18"/>
        <v>0</v>
      </c>
      <c r="MC40" s="234">
        <f t="shared" si="19"/>
        <v>0</v>
      </c>
      <c r="MD40" s="234">
        <f t="shared" si="20"/>
        <v>0</v>
      </c>
      <c r="ME40" s="234">
        <f t="shared" si="21"/>
        <v>0</v>
      </c>
      <c r="MF40" s="914">
        <v>0</v>
      </c>
      <c r="MG40" s="914">
        <v>0</v>
      </c>
      <c r="MH40" s="914">
        <v>0</v>
      </c>
      <c r="MI40" s="914">
        <v>0</v>
      </c>
      <c r="MJ40" s="915">
        <v>0</v>
      </c>
      <c r="MK40" s="915">
        <v>0</v>
      </c>
      <c r="ML40" s="915">
        <v>0</v>
      </c>
      <c r="MM40" s="915">
        <v>0</v>
      </c>
      <c r="MN40" s="915">
        <v>0</v>
      </c>
      <c r="MO40" s="915">
        <v>0</v>
      </c>
      <c r="MP40" s="414"/>
      <c r="MQ40" s="414"/>
      <c r="MR40" s="414"/>
      <c r="MS40" s="414"/>
      <c r="MT40" s="415"/>
      <c r="MU40" s="415"/>
      <c r="MV40" s="415"/>
      <c r="MW40" s="415"/>
      <c r="MX40" s="415"/>
      <c r="MY40" s="415"/>
      <c r="MZ40" s="949">
        <f t="shared" si="3"/>
        <v>0</v>
      </c>
      <c r="NA40" s="949">
        <f t="shared" si="4"/>
        <v>0</v>
      </c>
      <c r="NB40" s="949">
        <f t="shared" si="5"/>
        <v>0</v>
      </c>
      <c r="NC40" s="949">
        <f t="shared" si="6"/>
        <v>0</v>
      </c>
      <c r="ND40" s="950">
        <f t="shared" si="7"/>
        <v>0</v>
      </c>
      <c r="NE40" s="950">
        <f t="shared" si="8"/>
        <v>0</v>
      </c>
      <c r="NF40" s="950">
        <f t="shared" si="9"/>
        <v>0</v>
      </c>
      <c r="NG40" s="950">
        <f t="shared" si="10"/>
        <v>0</v>
      </c>
      <c r="NH40" s="950">
        <f t="shared" si="11"/>
        <v>0</v>
      </c>
      <c r="NI40" s="950">
        <f t="shared" si="12"/>
        <v>0</v>
      </c>
    </row>
    <row r="41" spans="1:373" ht="39" thickBot="1" x14ac:dyDescent="0.3">
      <c r="A41" s="556">
        <v>32</v>
      </c>
      <c r="B41" s="32" t="s">
        <v>55</v>
      </c>
      <c r="C41" s="9" t="s">
        <v>206</v>
      </c>
      <c r="D41" s="300">
        <v>3.13</v>
      </c>
      <c r="E41" s="300">
        <v>11.01</v>
      </c>
      <c r="F41" s="300">
        <v>6.23</v>
      </c>
      <c r="G41" s="300">
        <v>11.01</v>
      </c>
      <c r="H41" s="301">
        <v>0</v>
      </c>
      <c r="I41" s="301">
        <v>0</v>
      </c>
      <c r="J41" s="301">
        <v>73</v>
      </c>
      <c r="K41" s="301">
        <v>0</v>
      </c>
      <c r="L41" s="301">
        <v>73</v>
      </c>
      <c r="M41" s="301">
        <v>73</v>
      </c>
      <c r="N41" s="302">
        <v>0</v>
      </c>
      <c r="O41" s="302">
        <v>3.05</v>
      </c>
      <c r="P41" s="302">
        <v>0</v>
      </c>
      <c r="Q41" s="302">
        <v>3.05</v>
      </c>
      <c r="R41" s="303">
        <v>0</v>
      </c>
      <c r="S41" s="303">
        <v>0</v>
      </c>
      <c r="T41" s="303">
        <v>19</v>
      </c>
      <c r="U41" s="303">
        <v>0</v>
      </c>
      <c r="V41" s="303">
        <v>19</v>
      </c>
      <c r="W41" s="303">
        <v>19</v>
      </c>
      <c r="X41" s="304">
        <v>0</v>
      </c>
      <c r="Y41" s="304">
        <v>0</v>
      </c>
      <c r="Z41" s="304">
        <v>0</v>
      </c>
      <c r="AA41" s="304">
        <v>0</v>
      </c>
      <c r="AB41" s="305">
        <v>0</v>
      </c>
      <c r="AC41" s="305">
        <v>0</v>
      </c>
      <c r="AD41" s="305">
        <v>0</v>
      </c>
      <c r="AE41" s="305">
        <v>0</v>
      </c>
      <c r="AF41" s="267">
        <v>0</v>
      </c>
      <c r="AG41" s="267">
        <v>0</v>
      </c>
      <c r="AH41" s="306">
        <v>0</v>
      </c>
      <c r="AI41" s="306">
        <v>0</v>
      </c>
      <c r="AJ41" s="306">
        <v>0</v>
      </c>
      <c r="AK41" s="306">
        <v>0</v>
      </c>
      <c r="AL41" s="307">
        <v>0</v>
      </c>
      <c r="AM41" s="307">
        <v>0</v>
      </c>
      <c r="AN41" s="307">
        <v>0</v>
      </c>
      <c r="AO41" s="307">
        <v>0</v>
      </c>
      <c r="AP41" s="307">
        <v>0</v>
      </c>
      <c r="AQ41" s="307">
        <v>0</v>
      </c>
      <c r="AR41" s="308">
        <v>0</v>
      </c>
      <c r="AS41" s="308">
        <v>0</v>
      </c>
      <c r="AT41" s="308">
        <v>0</v>
      </c>
      <c r="AU41" s="308">
        <v>0</v>
      </c>
      <c r="AV41" s="309">
        <v>0</v>
      </c>
      <c r="AW41" s="309">
        <v>0</v>
      </c>
      <c r="AX41" s="309">
        <v>0</v>
      </c>
      <c r="AY41" s="309">
        <v>0</v>
      </c>
      <c r="AZ41" s="309">
        <v>0</v>
      </c>
      <c r="BA41" s="309">
        <v>0</v>
      </c>
      <c r="BB41" s="310">
        <v>0</v>
      </c>
      <c r="BC41" s="310">
        <v>0</v>
      </c>
      <c r="BD41" s="310">
        <v>0</v>
      </c>
      <c r="BE41" s="310">
        <v>0</v>
      </c>
      <c r="BF41" s="311">
        <v>0</v>
      </c>
      <c r="BG41" s="311">
        <v>0</v>
      </c>
      <c r="BH41" s="311">
        <v>0</v>
      </c>
      <c r="BI41" s="311">
        <v>0</v>
      </c>
      <c r="BJ41" s="311">
        <v>0</v>
      </c>
      <c r="BK41" s="311">
        <v>0</v>
      </c>
      <c r="BL41" s="882">
        <v>0</v>
      </c>
      <c r="BM41" s="880">
        <v>0</v>
      </c>
      <c r="BN41" s="880">
        <v>0</v>
      </c>
      <c r="BO41" s="880">
        <v>0</v>
      </c>
      <c r="BP41" s="883">
        <v>0</v>
      </c>
      <c r="BQ41" s="881">
        <v>0</v>
      </c>
      <c r="BR41" s="881">
        <v>0</v>
      </c>
      <c r="BS41" s="881">
        <v>0</v>
      </c>
      <c r="BT41" s="881">
        <v>0</v>
      </c>
      <c r="BU41" s="881">
        <v>0</v>
      </c>
      <c r="BV41" s="314">
        <v>0</v>
      </c>
      <c r="BW41" s="314">
        <v>0</v>
      </c>
      <c r="BX41" s="314">
        <v>0</v>
      </c>
      <c r="BY41" s="314">
        <v>0</v>
      </c>
      <c r="BZ41" s="315">
        <v>0</v>
      </c>
      <c r="CA41" s="315">
        <v>0</v>
      </c>
      <c r="CB41" s="315">
        <v>0</v>
      </c>
      <c r="CC41" s="315">
        <v>0</v>
      </c>
      <c r="CD41" s="277">
        <v>0</v>
      </c>
      <c r="CE41" s="277">
        <v>0</v>
      </c>
      <c r="CF41" s="316">
        <v>2.2000000000000002</v>
      </c>
      <c r="CG41" s="316">
        <v>2.2000000000000002</v>
      </c>
      <c r="CH41" s="316">
        <v>0</v>
      </c>
      <c r="CI41" s="316">
        <v>0.96</v>
      </c>
      <c r="CJ41" s="317">
        <v>0</v>
      </c>
      <c r="CK41" s="317"/>
      <c r="CL41" s="317">
        <v>0</v>
      </c>
      <c r="CM41" s="317">
        <v>0</v>
      </c>
      <c r="CN41" s="317"/>
      <c r="CO41" s="317"/>
      <c r="CP41" s="318">
        <v>0</v>
      </c>
      <c r="CQ41" s="318">
        <v>0</v>
      </c>
      <c r="CR41" s="318">
        <v>0</v>
      </c>
      <c r="CS41" s="318">
        <v>0</v>
      </c>
      <c r="CT41" s="319">
        <v>0</v>
      </c>
      <c r="CU41" s="319">
        <v>0</v>
      </c>
      <c r="CV41" s="319">
        <v>0</v>
      </c>
      <c r="CW41" s="319">
        <v>0</v>
      </c>
      <c r="CX41" s="319">
        <v>0</v>
      </c>
      <c r="CY41" s="319">
        <v>0</v>
      </c>
      <c r="CZ41" s="320">
        <v>0</v>
      </c>
      <c r="DA41" s="320">
        <v>0</v>
      </c>
      <c r="DB41" s="320">
        <v>0</v>
      </c>
      <c r="DC41" s="320">
        <v>0</v>
      </c>
      <c r="DD41" s="321">
        <v>0</v>
      </c>
      <c r="DE41" s="321">
        <v>0</v>
      </c>
      <c r="DF41" s="321">
        <v>0</v>
      </c>
      <c r="DG41" s="321">
        <v>0</v>
      </c>
      <c r="DH41" s="321">
        <v>0</v>
      </c>
      <c r="DI41" s="321">
        <v>0</v>
      </c>
      <c r="DJ41" s="314">
        <v>0</v>
      </c>
      <c r="DK41" s="314">
        <v>0</v>
      </c>
      <c r="DL41" s="314">
        <v>0</v>
      </c>
      <c r="DM41" s="314">
        <v>0</v>
      </c>
      <c r="DN41" s="315">
        <v>0</v>
      </c>
      <c r="DO41" s="315">
        <v>0</v>
      </c>
      <c r="DP41" s="315">
        <v>0</v>
      </c>
      <c r="DQ41" s="315">
        <v>0</v>
      </c>
      <c r="DR41" s="315">
        <v>0</v>
      </c>
      <c r="DS41" s="315">
        <v>0</v>
      </c>
      <c r="DT41" s="322">
        <v>0</v>
      </c>
      <c r="DU41" s="322">
        <v>0</v>
      </c>
      <c r="DV41" s="322">
        <v>0</v>
      </c>
      <c r="DW41" s="322">
        <v>0</v>
      </c>
      <c r="DX41" s="323">
        <v>0</v>
      </c>
      <c r="DY41" s="323">
        <v>0</v>
      </c>
      <c r="DZ41" s="323">
        <v>0</v>
      </c>
      <c r="EA41" s="323">
        <v>0</v>
      </c>
      <c r="EB41" s="323">
        <v>0</v>
      </c>
      <c r="EC41" s="323">
        <v>0</v>
      </c>
      <c r="ED41" s="324">
        <v>0</v>
      </c>
      <c r="EE41" s="324">
        <v>0</v>
      </c>
      <c r="EF41" s="324">
        <v>0</v>
      </c>
      <c r="EG41" s="324">
        <v>0</v>
      </c>
      <c r="EH41" s="325">
        <v>0</v>
      </c>
      <c r="EI41" s="325">
        <v>0</v>
      </c>
      <c r="EJ41" s="325">
        <v>0</v>
      </c>
      <c r="EK41" s="325">
        <v>0</v>
      </c>
      <c r="EL41" s="325">
        <v>0</v>
      </c>
      <c r="EM41" s="325">
        <v>0</v>
      </c>
      <c r="EN41" s="312"/>
      <c r="EO41" s="312"/>
      <c r="EP41" s="312"/>
      <c r="EQ41" s="312"/>
      <c r="ER41" s="313"/>
      <c r="ES41" s="313"/>
      <c r="ET41" s="313"/>
      <c r="EU41" s="313"/>
      <c r="EV41" s="313"/>
      <c r="EW41" s="313"/>
      <c r="EX41" s="324">
        <v>0</v>
      </c>
      <c r="EY41" s="324">
        <v>0</v>
      </c>
      <c r="EZ41" s="324">
        <v>0</v>
      </c>
      <c r="FA41" s="324">
        <v>0</v>
      </c>
      <c r="FB41" s="325">
        <v>0</v>
      </c>
      <c r="FC41" s="325">
        <v>0</v>
      </c>
      <c r="FD41" s="325">
        <v>0</v>
      </c>
      <c r="FE41" s="325">
        <v>0</v>
      </c>
      <c r="FF41" s="325">
        <v>0</v>
      </c>
      <c r="FG41" s="325">
        <v>0</v>
      </c>
      <c r="FH41" s="326">
        <v>0</v>
      </c>
      <c r="FI41" s="326">
        <v>0</v>
      </c>
      <c r="FJ41" s="326">
        <v>0</v>
      </c>
      <c r="FK41" s="326">
        <v>0</v>
      </c>
      <c r="FL41" s="327">
        <v>0</v>
      </c>
      <c r="FM41" s="327">
        <v>0</v>
      </c>
      <c r="FN41" s="327">
        <v>0</v>
      </c>
      <c r="FO41" s="327"/>
      <c r="FP41" s="327">
        <v>0</v>
      </c>
      <c r="FQ41" s="327">
        <v>0</v>
      </c>
      <c r="FR41" s="328"/>
      <c r="FS41" s="328"/>
      <c r="FT41" s="328"/>
      <c r="FU41" s="328"/>
      <c r="FV41" s="329"/>
      <c r="FW41" s="329"/>
      <c r="FX41" s="329"/>
      <c r="FY41" s="329"/>
      <c r="FZ41" s="329"/>
      <c r="GA41" s="329"/>
      <c r="GB41" s="330"/>
      <c r="GC41" s="330">
        <v>6.89</v>
      </c>
      <c r="GD41" s="330">
        <v>0</v>
      </c>
      <c r="GE41" s="330">
        <v>6.89</v>
      </c>
      <c r="GF41" s="331">
        <v>0</v>
      </c>
      <c r="GG41" s="331">
        <v>0</v>
      </c>
      <c r="GH41" s="331">
        <v>43</v>
      </c>
      <c r="GI41" s="331"/>
      <c r="GJ41" s="331">
        <v>43</v>
      </c>
      <c r="GK41" s="331">
        <v>25</v>
      </c>
      <c r="GL41" s="322">
        <v>0</v>
      </c>
      <c r="GM41" s="322">
        <v>0</v>
      </c>
      <c r="GN41" s="322">
        <v>0</v>
      </c>
      <c r="GO41" s="322">
        <v>0</v>
      </c>
      <c r="GP41" s="323">
        <v>0</v>
      </c>
      <c r="GQ41" s="323">
        <v>0</v>
      </c>
      <c r="GR41" s="323">
        <v>0</v>
      </c>
      <c r="GS41" s="323">
        <v>0</v>
      </c>
      <c r="GT41" s="285">
        <v>0</v>
      </c>
      <c r="GU41" s="285">
        <v>0</v>
      </c>
      <c r="GV41" s="332">
        <v>0</v>
      </c>
      <c r="GW41" s="332">
        <v>0</v>
      </c>
      <c r="GX41" s="332">
        <v>0</v>
      </c>
      <c r="GY41" s="332">
        <v>0</v>
      </c>
      <c r="GZ41" s="333">
        <v>0</v>
      </c>
      <c r="HA41" s="333">
        <v>0</v>
      </c>
      <c r="HB41" s="333">
        <v>0</v>
      </c>
      <c r="HC41" s="333">
        <v>0</v>
      </c>
      <c r="HD41" s="333">
        <v>0</v>
      </c>
      <c r="HE41" s="333">
        <v>0</v>
      </c>
      <c r="HF41" s="334">
        <v>0</v>
      </c>
      <c r="HG41" s="334">
        <v>0</v>
      </c>
      <c r="HH41" s="334">
        <v>0</v>
      </c>
      <c r="HI41" s="334">
        <v>0</v>
      </c>
      <c r="HJ41" s="335">
        <v>0</v>
      </c>
      <c r="HK41" s="335">
        <v>0</v>
      </c>
      <c r="HL41" s="335">
        <v>0</v>
      </c>
      <c r="HM41" s="335"/>
      <c r="HN41" s="335"/>
      <c r="HO41" s="335"/>
      <c r="HP41" s="955">
        <v>0</v>
      </c>
      <c r="HQ41" s="955">
        <v>0</v>
      </c>
      <c r="HR41" s="955">
        <v>0</v>
      </c>
      <c r="HS41" s="955">
        <v>0</v>
      </c>
      <c r="HT41" s="532">
        <v>0</v>
      </c>
      <c r="HU41" s="532">
        <v>0</v>
      </c>
      <c r="HV41" s="532">
        <v>0</v>
      </c>
      <c r="HW41" s="532">
        <v>0</v>
      </c>
      <c r="HX41" s="532">
        <v>0</v>
      </c>
      <c r="HY41" s="532">
        <v>0</v>
      </c>
      <c r="HZ41" s="324"/>
      <c r="IA41" s="324"/>
      <c r="IB41" s="324"/>
      <c r="IC41" s="324"/>
      <c r="ID41" s="325"/>
      <c r="IE41" s="325"/>
      <c r="IF41" s="325"/>
      <c r="IG41" s="325"/>
      <c r="IH41" s="325"/>
      <c r="II41" s="325"/>
      <c r="IJ41" s="334">
        <v>0</v>
      </c>
      <c r="IK41" s="334">
        <v>0</v>
      </c>
      <c r="IL41" s="334">
        <v>0</v>
      </c>
      <c r="IM41" s="334">
        <v>0</v>
      </c>
      <c r="IN41" s="335">
        <v>0</v>
      </c>
      <c r="IO41" s="335">
        <v>0</v>
      </c>
      <c r="IP41" s="335">
        <v>0</v>
      </c>
      <c r="IQ41" s="335">
        <v>0</v>
      </c>
      <c r="IR41" s="335">
        <v>0</v>
      </c>
      <c r="IS41" s="335">
        <v>0</v>
      </c>
      <c r="IT41" s="318">
        <v>0</v>
      </c>
      <c r="IU41" s="318">
        <v>0</v>
      </c>
      <c r="IV41" s="318">
        <v>0</v>
      </c>
      <c r="IW41" s="318">
        <v>0</v>
      </c>
      <c r="IX41" s="319">
        <v>0</v>
      </c>
      <c r="IY41" s="319">
        <v>0</v>
      </c>
      <c r="IZ41" s="319">
        <v>0</v>
      </c>
      <c r="JA41" s="319">
        <v>0</v>
      </c>
      <c r="JB41" s="319">
        <v>0</v>
      </c>
      <c r="JC41" s="319">
        <v>0</v>
      </c>
      <c r="JD41" s="326"/>
      <c r="JE41" s="326"/>
      <c r="JF41" s="326"/>
      <c r="JG41" s="326"/>
      <c r="JH41" s="327"/>
      <c r="JI41" s="327"/>
      <c r="JJ41" s="327"/>
      <c r="JK41" s="327"/>
      <c r="JL41" s="327"/>
      <c r="JM41" s="327"/>
      <c r="JN41" s="362">
        <v>0</v>
      </c>
      <c r="JO41" s="362">
        <v>0</v>
      </c>
      <c r="JP41" s="362">
        <v>0</v>
      </c>
      <c r="JQ41" s="362">
        <v>0</v>
      </c>
      <c r="JR41" s="362">
        <v>0</v>
      </c>
      <c r="JS41" s="362">
        <v>0</v>
      </c>
      <c r="JT41" s="362">
        <v>0</v>
      </c>
      <c r="JU41" s="362">
        <v>0</v>
      </c>
      <c r="JV41" s="362">
        <v>0</v>
      </c>
      <c r="JW41" s="362">
        <v>0</v>
      </c>
      <c r="JX41" s="312">
        <v>0</v>
      </c>
      <c r="JY41" s="312">
        <v>0</v>
      </c>
      <c r="JZ41" s="312">
        <v>0</v>
      </c>
      <c r="KA41" s="312">
        <v>0</v>
      </c>
      <c r="KB41" s="313">
        <v>0</v>
      </c>
      <c r="KC41" s="313">
        <v>0</v>
      </c>
      <c r="KD41" s="313">
        <v>0</v>
      </c>
      <c r="KE41" s="313">
        <v>0</v>
      </c>
      <c r="KF41" s="313">
        <v>0</v>
      </c>
      <c r="KG41" s="313">
        <v>0</v>
      </c>
      <c r="KH41" s="314">
        <v>0</v>
      </c>
      <c r="KI41" s="314">
        <v>0</v>
      </c>
      <c r="KJ41" s="314">
        <v>0</v>
      </c>
      <c r="KK41" s="314">
        <v>0</v>
      </c>
      <c r="KL41" s="315">
        <v>0</v>
      </c>
      <c r="KM41" s="315">
        <v>0</v>
      </c>
      <c r="KN41" s="315">
        <v>0</v>
      </c>
      <c r="KO41" s="315">
        <v>0</v>
      </c>
      <c r="KP41" s="315">
        <v>0</v>
      </c>
      <c r="KQ41" s="315">
        <v>0</v>
      </c>
      <c r="KR41" s="336">
        <v>0</v>
      </c>
      <c r="KS41" s="336">
        <v>0</v>
      </c>
      <c r="KT41" s="336">
        <v>0</v>
      </c>
      <c r="KU41" s="336">
        <v>0</v>
      </c>
      <c r="KV41" s="337">
        <v>0</v>
      </c>
      <c r="KW41" s="337">
        <v>0</v>
      </c>
      <c r="KX41" s="337">
        <v>0</v>
      </c>
      <c r="KY41" s="337">
        <v>0</v>
      </c>
      <c r="KZ41" s="337">
        <v>0</v>
      </c>
      <c r="LA41" s="337">
        <v>0</v>
      </c>
      <c r="LB41" s="334"/>
      <c r="LC41" s="334"/>
      <c r="LD41" s="334"/>
      <c r="LE41" s="334"/>
      <c r="LF41" s="335"/>
      <c r="LG41" s="335"/>
      <c r="LH41" s="335"/>
      <c r="LI41" s="335"/>
      <c r="LJ41" s="335"/>
      <c r="LK41" s="335"/>
      <c r="LL41" s="330">
        <v>0</v>
      </c>
      <c r="LM41" s="330">
        <v>0</v>
      </c>
      <c r="LN41" s="330">
        <v>0</v>
      </c>
      <c r="LO41" s="330">
        <v>0</v>
      </c>
      <c r="LP41" s="331">
        <v>0</v>
      </c>
      <c r="LQ41" s="331">
        <v>0</v>
      </c>
      <c r="LR41" s="331">
        <v>0</v>
      </c>
      <c r="LS41" s="331">
        <v>0</v>
      </c>
      <c r="LT41" s="331">
        <v>0</v>
      </c>
      <c r="LU41" s="331">
        <v>0</v>
      </c>
      <c r="LV41" s="45">
        <f t="shared" si="2"/>
        <v>5.33</v>
      </c>
      <c r="LW41" s="45">
        <f t="shared" si="13"/>
        <v>23.15</v>
      </c>
      <c r="LX41" s="45">
        <f t="shared" si="14"/>
        <v>6.23</v>
      </c>
      <c r="LY41" s="45">
        <f t="shared" si="15"/>
        <v>21.91</v>
      </c>
      <c r="LZ41" s="234">
        <f t="shared" si="16"/>
        <v>0</v>
      </c>
      <c r="MA41" s="234">
        <f t="shared" si="17"/>
        <v>0</v>
      </c>
      <c r="MB41" s="234">
        <f t="shared" si="18"/>
        <v>135</v>
      </c>
      <c r="MC41" s="234">
        <f t="shared" si="19"/>
        <v>0</v>
      </c>
      <c r="MD41" s="234">
        <f t="shared" si="20"/>
        <v>135</v>
      </c>
      <c r="ME41" s="234">
        <f t="shared" si="21"/>
        <v>117</v>
      </c>
      <c r="MF41" s="914">
        <v>0</v>
      </c>
      <c r="MG41" s="914">
        <v>0</v>
      </c>
      <c r="MH41" s="914">
        <v>0</v>
      </c>
      <c r="MI41" s="914">
        <v>0</v>
      </c>
      <c r="MJ41" s="915">
        <v>0</v>
      </c>
      <c r="MK41" s="915">
        <v>0</v>
      </c>
      <c r="ML41" s="915">
        <v>0</v>
      </c>
      <c r="MM41" s="915">
        <v>0</v>
      </c>
      <c r="MN41" s="915">
        <v>0</v>
      </c>
      <c r="MO41" s="915">
        <v>0</v>
      </c>
      <c r="MP41" s="416"/>
      <c r="MQ41" s="416"/>
      <c r="MR41" s="416"/>
      <c r="MS41" s="416"/>
      <c r="MT41" s="417"/>
      <c r="MU41" s="417"/>
      <c r="MV41" s="417"/>
      <c r="MW41" s="417"/>
      <c r="MX41" s="417"/>
      <c r="MY41" s="417"/>
      <c r="MZ41" s="949">
        <f t="shared" si="3"/>
        <v>5.33</v>
      </c>
      <c r="NA41" s="949">
        <f t="shared" si="4"/>
        <v>23.15</v>
      </c>
      <c r="NB41" s="949">
        <f t="shared" si="5"/>
        <v>6.23</v>
      </c>
      <c r="NC41" s="949">
        <f t="shared" si="6"/>
        <v>21.91</v>
      </c>
      <c r="ND41" s="950">
        <f t="shared" si="7"/>
        <v>0</v>
      </c>
      <c r="NE41" s="950">
        <f t="shared" si="8"/>
        <v>0</v>
      </c>
      <c r="NF41" s="950">
        <f t="shared" si="9"/>
        <v>135</v>
      </c>
      <c r="NG41" s="950">
        <f t="shared" si="10"/>
        <v>0</v>
      </c>
      <c r="NH41" s="950">
        <f t="shared" si="11"/>
        <v>135</v>
      </c>
      <c r="NI41" s="950">
        <f t="shared" si="12"/>
        <v>117</v>
      </c>
    </row>
    <row r="42" spans="1:373" s="238" customFormat="1" ht="27" customHeight="1" thickBot="1" x14ac:dyDescent="0.3">
      <c r="A42" s="1784" t="s">
        <v>56</v>
      </c>
      <c r="B42" s="1785"/>
      <c r="C42" s="1785"/>
      <c r="D42" s="235">
        <f t="shared" ref="D42:M42" si="22">SUM(D7:D41)</f>
        <v>7352.77</v>
      </c>
      <c r="E42" s="235">
        <f t="shared" si="22"/>
        <v>7507.5600000000013</v>
      </c>
      <c r="F42" s="235">
        <f t="shared" si="22"/>
        <v>1539.57</v>
      </c>
      <c r="G42" s="235">
        <f t="shared" si="22"/>
        <v>7507.5600000000013</v>
      </c>
      <c r="H42" s="236">
        <f t="shared" si="22"/>
        <v>165145</v>
      </c>
      <c r="I42" s="236">
        <f t="shared" si="22"/>
        <v>14512</v>
      </c>
      <c r="J42" s="236">
        <f t="shared" si="22"/>
        <v>130850</v>
      </c>
      <c r="K42" s="236">
        <f t="shared" si="22"/>
        <v>0</v>
      </c>
      <c r="L42" s="236">
        <f t="shared" si="22"/>
        <v>130745</v>
      </c>
      <c r="M42" s="236">
        <f t="shared" si="22"/>
        <v>130745</v>
      </c>
      <c r="N42" s="235">
        <f t="shared" ref="N42:AG42" si="23">SUM(N7:N41)</f>
        <v>2375.81</v>
      </c>
      <c r="O42" s="235">
        <f t="shared" si="23"/>
        <v>3640.0200000000004</v>
      </c>
      <c r="P42" s="235">
        <f t="shared" si="23"/>
        <v>1438.15</v>
      </c>
      <c r="Q42" s="235">
        <f t="shared" si="23"/>
        <v>3640.0200000000004</v>
      </c>
      <c r="R42" s="236">
        <f t="shared" si="23"/>
        <v>21089</v>
      </c>
      <c r="S42" s="236">
        <f t="shared" si="23"/>
        <v>3093</v>
      </c>
      <c r="T42" s="236">
        <f t="shared" si="23"/>
        <v>16855</v>
      </c>
      <c r="U42" s="236">
        <f t="shared" si="23"/>
        <v>26</v>
      </c>
      <c r="V42" s="236">
        <f t="shared" si="23"/>
        <v>16985</v>
      </c>
      <c r="W42" s="236">
        <f t="shared" si="23"/>
        <v>16985</v>
      </c>
      <c r="X42" s="235">
        <f t="shared" si="23"/>
        <v>2596.7099999999996</v>
      </c>
      <c r="Y42" s="235">
        <f t="shared" si="23"/>
        <v>2879.4799999999987</v>
      </c>
      <c r="Z42" s="235">
        <f t="shared" si="23"/>
        <v>665.24000000000024</v>
      </c>
      <c r="AA42" s="235">
        <f t="shared" si="23"/>
        <v>2879.4799999999987</v>
      </c>
      <c r="AB42" s="236">
        <f t="shared" si="23"/>
        <v>23852.85</v>
      </c>
      <c r="AC42" s="236">
        <f t="shared" si="23"/>
        <v>2587</v>
      </c>
      <c r="AD42" s="236">
        <f t="shared" si="23"/>
        <v>16044</v>
      </c>
      <c r="AE42" s="236">
        <f t="shared" si="23"/>
        <v>0</v>
      </c>
      <c r="AF42" s="236">
        <f t="shared" si="23"/>
        <v>16033</v>
      </c>
      <c r="AG42" s="236">
        <f t="shared" si="23"/>
        <v>16033</v>
      </c>
      <c r="AH42" s="235">
        <f t="shared" ref="AH42:BA42" si="24">SUM(AH7:AH41)</f>
        <v>1326.07</v>
      </c>
      <c r="AI42" s="235">
        <f t="shared" si="24"/>
        <v>1526.91</v>
      </c>
      <c r="AJ42" s="235">
        <f t="shared" si="24"/>
        <v>466.12</v>
      </c>
      <c r="AK42" s="235">
        <f t="shared" si="24"/>
        <v>1526.91</v>
      </c>
      <c r="AL42" s="236">
        <f t="shared" si="24"/>
        <v>13061</v>
      </c>
      <c r="AM42" s="236">
        <f t="shared" si="24"/>
        <v>3398</v>
      </c>
      <c r="AN42" s="236">
        <f t="shared" si="24"/>
        <v>12512</v>
      </c>
      <c r="AO42" s="236">
        <f t="shared" si="24"/>
        <v>2610</v>
      </c>
      <c r="AP42" s="236">
        <f t="shared" si="24"/>
        <v>12500</v>
      </c>
      <c r="AQ42" s="236">
        <f t="shared" si="24"/>
        <v>12477</v>
      </c>
      <c r="AR42" s="235">
        <f t="shared" si="24"/>
        <v>1755.9099999999999</v>
      </c>
      <c r="AS42" s="235">
        <f t="shared" si="24"/>
        <v>1623.8200000000004</v>
      </c>
      <c r="AT42" s="235">
        <f t="shared" si="24"/>
        <v>159.80000000000001</v>
      </c>
      <c r="AU42" s="235">
        <f t="shared" si="24"/>
        <v>1623.5400000000002</v>
      </c>
      <c r="AV42" s="236">
        <f t="shared" si="24"/>
        <v>15870</v>
      </c>
      <c r="AW42" s="236">
        <f t="shared" si="24"/>
        <v>1767</v>
      </c>
      <c r="AX42" s="236">
        <f t="shared" si="24"/>
        <v>10439</v>
      </c>
      <c r="AY42" s="236">
        <f t="shared" si="24"/>
        <v>0</v>
      </c>
      <c r="AZ42" s="236">
        <f t="shared" si="24"/>
        <v>10439</v>
      </c>
      <c r="BA42" s="236">
        <f t="shared" si="24"/>
        <v>10439</v>
      </c>
      <c r="BB42" s="235">
        <f t="shared" ref="BB42:BU42" si="25">SUM(BB7:BB41)</f>
        <v>1699.44</v>
      </c>
      <c r="BC42" s="235">
        <f t="shared" si="25"/>
        <v>2085.4599999999996</v>
      </c>
      <c r="BD42" s="235">
        <f t="shared" si="25"/>
        <v>640.24999999999989</v>
      </c>
      <c r="BE42" s="235">
        <f t="shared" si="25"/>
        <v>2085.4599999999996</v>
      </c>
      <c r="BF42" s="236">
        <f t="shared" si="25"/>
        <v>14407</v>
      </c>
      <c r="BG42" s="236">
        <f t="shared" si="25"/>
        <v>2570</v>
      </c>
      <c r="BH42" s="236">
        <f t="shared" si="25"/>
        <v>10508</v>
      </c>
      <c r="BI42" s="236">
        <f t="shared" si="25"/>
        <v>0</v>
      </c>
      <c r="BJ42" s="236">
        <f t="shared" si="25"/>
        <v>10496</v>
      </c>
      <c r="BK42" s="236">
        <f t="shared" si="25"/>
        <v>9938</v>
      </c>
      <c r="BL42" s="235">
        <f t="shared" si="25"/>
        <v>2275.2200000000003</v>
      </c>
      <c r="BM42" s="235">
        <f t="shared" si="25"/>
        <v>2459.15</v>
      </c>
      <c r="BN42" s="235">
        <f t="shared" si="25"/>
        <v>378.85</v>
      </c>
      <c r="BO42" s="235">
        <f t="shared" si="25"/>
        <v>2459.15</v>
      </c>
      <c r="BP42" s="236">
        <f t="shared" si="25"/>
        <v>19294</v>
      </c>
      <c r="BQ42" s="236">
        <f t="shared" si="25"/>
        <v>2330</v>
      </c>
      <c r="BR42" s="236">
        <f t="shared" si="25"/>
        <v>16652</v>
      </c>
      <c r="BS42" s="236">
        <f t="shared" si="25"/>
        <v>0</v>
      </c>
      <c r="BT42" s="236">
        <f t="shared" si="25"/>
        <v>16615</v>
      </c>
      <c r="BU42" s="236">
        <f t="shared" si="25"/>
        <v>14455</v>
      </c>
      <c r="BV42" s="235">
        <f t="shared" ref="BV42:CO42" si="26">SUM(BV7:BV41)</f>
        <v>1585.1599999999999</v>
      </c>
      <c r="BW42" s="235">
        <f t="shared" si="26"/>
        <v>1655.99</v>
      </c>
      <c r="BX42" s="235">
        <f t="shared" si="26"/>
        <v>324.75</v>
      </c>
      <c r="BY42" s="235">
        <f t="shared" si="26"/>
        <v>1648.5300000000002</v>
      </c>
      <c r="BZ42" s="236">
        <f t="shared" si="26"/>
        <v>12980</v>
      </c>
      <c r="CA42" s="236">
        <f t="shared" si="26"/>
        <v>3405</v>
      </c>
      <c r="CB42" s="236">
        <f t="shared" si="26"/>
        <v>17619</v>
      </c>
      <c r="CC42" s="236">
        <f t="shared" si="26"/>
        <v>0</v>
      </c>
      <c r="CD42" s="236">
        <f t="shared" si="26"/>
        <v>17613</v>
      </c>
      <c r="CE42" s="236">
        <f t="shared" si="26"/>
        <v>17613</v>
      </c>
      <c r="CF42" s="235">
        <f t="shared" si="26"/>
        <v>3234.3399999999997</v>
      </c>
      <c r="CG42" s="235">
        <f t="shared" si="26"/>
        <v>3357.11</v>
      </c>
      <c r="CH42" s="235">
        <f t="shared" si="26"/>
        <v>990.25</v>
      </c>
      <c r="CI42" s="235">
        <f t="shared" si="26"/>
        <v>3334.0200000000004</v>
      </c>
      <c r="CJ42" s="236">
        <f t="shared" si="26"/>
        <v>38387</v>
      </c>
      <c r="CK42" s="236">
        <f t="shared" si="26"/>
        <v>11631</v>
      </c>
      <c r="CL42" s="236">
        <f t="shared" si="26"/>
        <v>34148</v>
      </c>
      <c r="CM42" s="236">
        <f t="shared" si="26"/>
        <v>11</v>
      </c>
      <c r="CN42" s="236">
        <f t="shared" si="26"/>
        <v>33398</v>
      </c>
      <c r="CO42" s="236">
        <f t="shared" si="26"/>
        <v>32412</v>
      </c>
      <c r="CP42" s="235">
        <f t="shared" ref="CP42:DI42" si="27">SUM(CP7:CP41)</f>
        <v>657.88</v>
      </c>
      <c r="CQ42" s="235">
        <f t="shared" si="27"/>
        <v>640.24</v>
      </c>
      <c r="CR42" s="235">
        <f t="shared" si="27"/>
        <v>102.16000000000001</v>
      </c>
      <c r="CS42" s="235">
        <f t="shared" si="27"/>
        <v>640.23</v>
      </c>
      <c r="CT42" s="236">
        <f t="shared" si="27"/>
        <v>13453</v>
      </c>
      <c r="CU42" s="236">
        <f t="shared" si="27"/>
        <v>1809</v>
      </c>
      <c r="CV42" s="236">
        <f t="shared" si="27"/>
        <v>13169</v>
      </c>
      <c r="CW42" s="236">
        <f t="shared" si="27"/>
        <v>0</v>
      </c>
      <c r="CX42" s="236">
        <f t="shared" si="27"/>
        <v>13169</v>
      </c>
      <c r="CY42" s="236">
        <f t="shared" si="27"/>
        <v>13169</v>
      </c>
      <c r="CZ42" s="235">
        <f t="shared" si="27"/>
        <v>3390.1800000000003</v>
      </c>
      <c r="DA42" s="235">
        <f t="shared" si="27"/>
        <v>3407.5099999999998</v>
      </c>
      <c r="DB42" s="235">
        <f t="shared" si="27"/>
        <v>564.86</v>
      </c>
      <c r="DC42" s="235">
        <f t="shared" si="27"/>
        <v>3342.9199999999996</v>
      </c>
      <c r="DD42" s="236">
        <f t="shared" si="27"/>
        <v>26947</v>
      </c>
      <c r="DE42" s="236">
        <f t="shared" si="27"/>
        <v>1980</v>
      </c>
      <c r="DF42" s="236">
        <f t="shared" si="27"/>
        <v>12570</v>
      </c>
      <c r="DG42" s="236">
        <f t="shared" si="27"/>
        <v>1881</v>
      </c>
      <c r="DH42" s="236">
        <f t="shared" si="27"/>
        <v>13283</v>
      </c>
      <c r="DI42" s="236">
        <f t="shared" si="27"/>
        <v>13283</v>
      </c>
      <c r="DJ42" s="235">
        <f t="shared" ref="DJ42:DS42" si="28">SUM(DJ7:DJ41)</f>
        <v>583.14</v>
      </c>
      <c r="DK42" s="235">
        <f t="shared" si="28"/>
        <v>338.09999999999997</v>
      </c>
      <c r="DL42" s="235">
        <f t="shared" si="28"/>
        <v>87.149999999999991</v>
      </c>
      <c r="DM42" s="235">
        <f t="shared" si="28"/>
        <v>338.09999999999997</v>
      </c>
      <c r="DN42" s="236">
        <f t="shared" si="28"/>
        <v>4416</v>
      </c>
      <c r="DO42" s="236">
        <f t="shared" si="28"/>
        <v>113</v>
      </c>
      <c r="DP42" s="236">
        <f t="shared" si="28"/>
        <v>3160</v>
      </c>
      <c r="DQ42" s="236">
        <f t="shared" si="28"/>
        <v>0</v>
      </c>
      <c r="DR42" s="236">
        <f t="shared" si="28"/>
        <v>2879</v>
      </c>
      <c r="DS42" s="236">
        <f t="shared" si="28"/>
        <v>3160</v>
      </c>
      <c r="DT42" s="235">
        <f t="shared" ref="DT42:EC42" si="29">SUM(DT7:DT41)</f>
        <v>1173.1100000000001</v>
      </c>
      <c r="DU42" s="235">
        <f t="shared" si="29"/>
        <v>1203.4599999999998</v>
      </c>
      <c r="DV42" s="235">
        <f t="shared" si="29"/>
        <v>183.51000000000002</v>
      </c>
      <c r="DW42" s="235">
        <f t="shared" si="29"/>
        <v>1200.6999999999998</v>
      </c>
      <c r="DX42" s="236">
        <f t="shared" si="29"/>
        <v>11483</v>
      </c>
      <c r="DY42" s="236">
        <f t="shared" si="29"/>
        <v>3634</v>
      </c>
      <c r="DZ42" s="236">
        <f t="shared" si="29"/>
        <v>13073</v>
      </c>
      <c r="EA42" s="236">
        <f t="shared" si="29"/>
        <v>0</v>
      </c>
      <c r="EB42" s="236">
        <f t="shared" si="29"/>
        <v>13080</v>
      </c>
      <c r="EC42" s="236">
        <f t="shared" si="29"/>
        <v>13080</v>
      </c>
      <c r="ED42" s="235">
        <f t="shared" ref="ED42:EM42" si="30">SUM(ED7:ED41)</f>
        <v>1649.3500000000001</v>
      </c>
      <c r="EE42" s="235">
        <f t="shared" si="30"/>
        <v>1481.1699999999998</v>
      </c>
      <c r="EF42" s="235">
        <f t="shared" si="30"/>
        <v>353.98</v>
      </c>
      <c r="EG42" s="235">
        <f t="shared" si="30"/>
        <v>1480.8700000000001</v>
      </c>
      <c r="EH42" s="236">
        <f t="shared" si="30"/>
        <v>19238</v>
      </c>
      <c r="EI42" s="236">
        <f t="shared" si="30"/>
        <v>6693</v>
      </c>
      <c r="EJ42" s="236">
        <f t="shared" si="30"/>
        <v>19740</v>
      </c>
      <c r="EK42" s="236">
        <f t="shared" si="30"/>
        <v>0</v>
      </c>
      <c r="EL42" s="236">
        <f t="shared" si="30"/>
        <v>19281</v>
      </c>
      <c r="EM42" s="236">
        <f t="shared" si="30"/>
        <v>19274</v>
      </c>
      <c r="EN42" s="235">
        <f t="shared" ref="EN42:EW42" si="31">SUM(EN7:EN41)</f>
        <v>857.93000000000006</v>
      </c>
      <c r="EO42" s="235">
        <f t="shared" si="31"/>
        <v>817.06</v>
      </c>
      <c r="EP42" s="235">
        <f t="shared" si="31"/>
        <v>120.65000000000002</v>
      </c>
      <c r="EQ42" s="235">
        <f t="shared" si="31"/>
        <v>817.06</v>
      </c>
      <c r="ER42" s="236">
        <f t="shared" si="31"/>
        <v>8141</v>
      </c>
      <c r="ES42" s="236">
        <f t="shared" si="31"/>
        <v>1222</v>
      </c>
      <c r="ET42" s="236">
        <f t="shared" si="31"/>
        <v>7446</v>
      </c>
      <c r="EU42" s="236">
        <f t="shared" si="31"/>
        <v>0</v>
      </c>
      <c r="EV42" s="236">
        <f t="shared" si="31"/>
        <v>7437</v>
      </c>
      <c r="EW42" s="236">
        <f t="shared" si="31"/>
        <v>7437</v>
      </c>
      <c r="EX42" s="235">
        <f t="shared" ref="EX42:FG42" si="32">SUM(EX7:EX41)</f>
        <v>1403.4300000000003</v>
      </c>
      <c r="EY42" s="235">
        <f t="shared" si="32"/>
        <v>1310.93</v>
      </c>
      <c r="EZ42" s="235">
        <f t="shared" si="32"/>
        <v>237.91000000000003</v>
      </c>
      <c r="FA42" s="235">
        <f t="shared" si="32"/>
        <v>1306.01</v>
      </c>
      <c r="FB42" s="236">
        <f t="shared" si="32"/>
        <v>15772</v>
      </c>
      <c r="FC42" s="236">
        <f t="shared" si="32"/>
        <v>3373</v>
      </c>
      <c r="FD42" s="236">
        <f t="shared" si="32"/>
        <v>15603</v>
      </c>
      <c r="FE42" s="236">
        <f t="shared" si="32"/>
        <v>27</v>
      </c>
      <c r="FF42" s="236">
        <f t="shared" si="32"/>
        <v>15030</v>
      </c>
      <c r="FG42" s="236">
        <f t="shared" si="32"/>
        <v>13161</v>
      </c>
      <c r="FH42" s="235">
        <f t="shared" ref="FH42:FQ42" si="33">SUM(FH7:FH41)</f>
        <v>1415.24</v>
      </c>
      <c r="FI42" s="235">
        <f t="shared" si="33"/>
        <v>1216.74</v>
      </c>
      <c r="FJ42" s="235">
        <f t="shared" si="33"/>
        <v>27</v>
      </c>
      <c r="FK42" s="235">
        <f t="shared" si="33"/>
        <v>1216.4700000000003</v>
      </c>
      <c r="FL42" s="236">
        <f t="shared" si="33"/>
        <v>21641</v>
      </c>
      <c r="FM42" s="236">
        <f t="shared" si="33"/>
        <v>1448</v>
      </c>
      <c r="FN42" s="236">
        <f t="shared" si="33"/>
        <v>19069</v>
      </c>
      <c r="FO42" s="236">
        <f t="shared" si="33"/>
        <v>0</v>
      </c>
      <c r="FP42" s="236">
        <f t="shared" si="33"/>
        <v>19069</v>
      </c>
      <c r="FQ42" s="236">
        <f t="shared" si="33"/>
        <v>19069</v>
      </c>
      <c r="FR42" s="235">
        <f t="shared" ref="FR42:GA42" si="34">SUM(FR7:FR41)</f>
        <v>52.460000000000015</v>
      </c>
      <c r="FS42" s="235">
        <f t="shared" si="34"/>
        <v>43.45000000000001</v>
      </c>
      <c r="FT42" s="235">
        <f t="shared" si="34"/>
        <v>15.790000000000001</v>
      </c>
      <c r="FU42" s="235">
        <f t="shared" si="34"/>
        <v>43.45000000000001</v>
      </c>
      <c r="FV42" s="236">
        <f t="shared" si="34"/>
        <v>1285</v>
      </c>
      <c r="FW42" s="236">
        <f t="shared" si="34"/>
        <v>84</v>
      </c>
      <c r="FX42" s="236">
        <f t="shared" si="34"/>
        <v>598</v>
      </c>
      <c r="FY42" s="236">
        <f t="shared" si="34"/>
        <v>0</v>
      </c>
      <c r="FZ42" s="236">
        <f t="shared" si="34"/>
        <v>554</v>
      </c>
      <c r="GA42" s="236">
        <f t="shared" si="34"/>
        <v>582</v>
      </c>
      <c r="GB42" s="235">
        <f t="shared" ref="GB42:GK42" si="35">SUM(GB7:GB41)</f>
        <v>1579.13</v>
      </c>
      <c r="GC42" s="235">
        <f t="shared" si="35"/>
        <v>2185.1200000000003</v>
      </c>
      <c r="GD42" s="235">
        <f t="shared" si="35"/>
        <v>487.91999999999996</v>
      </c>
      <c r="GE42" s="235">
        <f t="shared" si="35"/>
        <v>2185.1200000000003</v>
      </c>
      <c r="GF42" s="236">
        <f t="shared" si="35"/>
        <v>23311</v>
      </c>
      <c r="GG42" s="236">
        <f t="shared" si="35"/>
        <v>9318</v>
      </c>
      <c r="GH42" s="236">
        <f t="shared" si="35"/>
        <v>32671</v>
      </c>
      <c r="GI42" s="236">
        <f t="shared" si="35"/>
        <v>0</v>
      </c>
      <c r="GJ42" s="236">
        <f t="shared" si="35"/>
        <v>32666</v>
      </c>
      <c r="GK42" s="236">
        <f t="shared" si="35"/>
        <v>29399</v>
      </c>
      <c r="GL42" s="235">
        <f t="shared" ref="GL42:GU42" si="36">SUM(GL7:GL41)</f>
        <v>446.97</v>
      </c>
      <c r="GM42" s="235">
        <f t="shared" si="36"/>
        <v>453.50000000000006</v>
      </c>
      <c r="GN42" s="235">
        <f t="shared" si="36"/>
        <v>60.48</v>
      </c>
      <c r="GO42" s="235">
        <f t="shared" si="36"/>
        <v>453.50000000000006</v>
      </c>
      <c r="GP42" s="236">
        <f t="shared" si="36"/>
        <v>6773</v>
      </c>
      <c r="GQ42" s="236">
        <f t="shared" si="36"/>
        <v>1362</v>
      </c>
      <c r="GR42" s="236">
        <f t="shared" si="36"/>
        <v>6357</v>
      </c>
      <c r="GS42" s="236">
        <f t="shared" si="36"/>
        <v>0</v>
      </c>
      <c r="GT42" s="236">
        <f t="shared" si="36"/>
        <v>6326</v>
      </c>
      <c r="GU42" s="236">
        <f t="shared" si="36"/>
        <v>5759</v>
      </c>
      <c r="GV42" s="235">
        <f t="shared" ref="GV42:HE42" si="37">SUM(GV7:GV41)</f>
        <v>36.74</v>
      </c>
      <c r="GW42" s="235">
        <f t="shared" si="37"/>
        <v>26.190000000000005</v>
      </c>
      <c r="GX42" s="235">
        <f t="shared" si="37"/>
        <v>3.09</v>
      </c>
      <c r="GY42" s="235">
        <f t="shared" si="37"/>
        <v>24.980000000000004</v>
      </c>
      <c r="GZ42" s="236">
        <f t="shared" si="37"/>
        <v>910</v>
      </c>
      <c r="HA42" s="236">
        <f t="shared" si="37"/>
        <v>0</v>
      </c>
      <c r="HB42" s="236">
        <f t="shared" si="37"/>
        <v>350</v>
      </c>
      <c r="HC42" s="236">
        <f t="shared" si="37"/>
        <v>0</v>
      </c>
      <c r="HD42" s="236">
        <f t="shared" si="37"/>
        <v>350</v>
      </c>
      <c r="HE42" s="236">
        <f t="shared" si="37"/>
        <v>350</v>
      </c>
      <c r="HF42" s="235">
        <f t="shared" ref="HF42:HO42" si="38">SUM(HF7:HF41)</f>
        <v>383.62000000000006</v>
      </c>
      <c r="HG42" s="235">
        <f t="shared" si="38"/>
        <v>323.99</v>
      </c>
      <c r="HH42" s="235">
        <f t="shared" si="38"/>
        <v>72.489999999999995</v>
      </c>
      <c r="HI42" s="235">
        <f t="shared" si="38"/>
        <v>323.99</v>
      </c>
      <c r="HJ42" s="236">
        <f t="shared" si="38"/>
        <v>5392</v>
      </c>
      <c r="HK42" s="236">
        <f t="shared" si="38"/>
        <v>462</v>
      </c>
      <c r="HL42" s="236">
        <f t="shared" si="38"/>
        <v>3773</v>
      </c>
      <c r="HM42" s="236">
        <f t="shared" si="38"/>
        <v>0</v>
      </c>
      <c r="HN42" s="236">
        <f t="shared" si="38"/>
        <v>3773</v>
      </c>
      <c r="HO42" s="236">
        <f t="shared" si="38"/>
        <v>3773</v>
      </c>
      <c r="HP42" s="235">
        <f t="shared" ref="HP42:HY42" si="39">SUM(HP7:HP41)</f>
        <v>283.7</v>
      </c>
      <c r="HQ42" s="235">
        <f t="shared" si="39"/>
        <v>283.06999999999994</v>
      </c>
      <c r="HR42" s="235">
        <f t="shared" si="39"/>
        <v>21.84</v>
      </c>
      <c r="HS42" s="235">
        <f t="shared" si="39"/>
        <v>282.98999999999995</v>
      </c>
      <c r="HT42" s="236">
        <f t="shared" si="39"/>
        <v>4555</v>
      </c>
      <c r="HU42" s="236">
        <f t="shared" si="39"/>
        <v>479</v>
      </c>
      <c r="HV42" s="236">
        <f t="shared" si="39"/>
        <v>4174</v>
      </c>
      <c r="HW42" s="236">
        <f t="shared" si="39"/>
        <v>3</v>
      </c>
      <c r="HX42" s="236">
        <f t="shared" si="39"/>
        <v>4174</v>
      </c>
      <c r="HY42" s="236">
        <f t="shared" si="39"/>
        <v>4174</v>
      </c>
      <c r="HZ42" s="235">
        <f t="shared" ref="HZ42:II42" si="40">SUM(HZ7:HZ41)</f>
        <v>0</v>
      </c>
      <c r="IA42" s="235">
        <f t="shared" si="40"/>
        <v>0</v>
      </c>
      <c r="IB42" s="235">
        <f t="shared" si="40"/>
        <v>0</v>
      </c>
      <c r="IC42" s="235">
        <f t="shared" si="40"/>
        <v>0</v>
      </c>
      <c r="ID42" s="236">
        <f t="shared" si="40"/>
        <v>0</v>
      </c>
      <c r="IE42" s="236">
        <f t="shared" si="40"/>
        <v>0</v>
      </c>
      <c r="IF42" s="236">
        <f t="shared" si="40"/>
        <v>0</v>
      </c>
      <c r="IG42" s="236">
        <f t="shared" si="40"/>
        <v>0</v>
      </c>
      <c r="IH42" s="236">
        <f t="shared" si="40"/>
        <v>0</v>
      </c>
      <c r="II42" s="236">
        <f t="shared" si="40"/>
        <v>0</v>
      </c>
      <c r="IJ42" s="235">
        <f t="shared" ref="IJ42:IS42" si="41">SUM(IJ7:IJ41)</f>
        <v>512.07999999999993</v>
      </c>
      <c r="IK42" s="235">
        <f t="shared" si="41"/>
        <v>603.34</v>
      </c>
      <c r="IL42" s="235">
        <f t="shared" si="41"/>
        <v>138.5</v>
      </c>
      <c r="IM42" s="235">
        <f t="shared" si="41"/>
        <v>603.34</v>
      </c>
      <c r="IN42" s="236">
        <f t="shared" si="41"/>
        <v>5860</v>
      </c>
      <c r="IO42" s="236">
        <f t="shared" si="41"/>
        <v>451</v>
      </c>
      <c r="IP42" s="236">
        <f t="shared" si="41"/>
        <v>5247</v>
      </c>
      <c r="IQ42" s="236">
        <f t="shared" si="41"/>
        <v>10</v>
      </c>
      <c r="IR42" s="236">
        <f t="shared" si="41"/>
        <v>5084</v>
      </c>
      <c r="IS42" s="236">
        <f t="shared" si="41"/>
        <v>5019</v>
      </c>
      <c r="IT42" s="235">
        <f t="shared" ref="IT42:JC42" si="42">SUM(IT7:IT41)</f>
        <v>269.20999999999992</v>
      </c>
      <c r="IU42" s="235">
        <f t="shared" si="42"/>
        <v>226.14000000000001</v>
      </c>
      <c r="IV42" s="235">
        <f t="shared" si="42"/>
        <v>19.579999999999998</v>
      </c>
      <c r="IW42" s="235">
        <f t="shared" si="42"/>
        <v>226.14000000000001</v>
      </c>
      <c r="IX42" s="236">
        <f t="shared" si="42"/>
        <v>2761</v>
      </c>
      <c r="IY42" s="236">
        <f t="shared" si="42"/>
        <v>110</v>
      </c>
      <c r="IZ42" s="236">
        <f t="shared" si="42"/>
        <v>2138</v>
      </c>
      <c r="JA42" s="236">
        <f t="shared" si="42"/>
        <v>0</v>
      </c>
      <c r="JB42" s="236">
        <f t="shared" si="42"/>
        <v>2133</v>
      </c>
      <c r="JC42" s="236">
        <f t="shared" si="42"/>
        <v>2133</v>
      </c>
      <c r="JD42" s="235">
        <f t="shared" ref="JD42:JM42" si="43">SUM(JD7:JD41)</f>
        <v>163.26000000000002</v>
      </c>
      <c r="JE42" s="235">
        <f t="shared" si="43"/>
        <v>219.01000000000002</v>
      </c>
      <c r="JF42" s="235">
        <f t="shared" si="43"/>
        <v>21.279999999999998</v>
      </c>
      <c r="JG42" s="235">
        <f t="shared" si="43"/>
        <v>217.69</v>
      </c>
      <c r="JH42" s="236">
        <f t="shared" si="43"/>
        <v>2378</v>
      </c>
      <c r="JI42" s="236">
        <f t="shared" si="43"/>
        <v>578</v>
      </c>
      <c r="JJ42" s="236">
        <f t="shared" si="43"/>
        <v>2702</v>
      </c>
      <c r="JK42" s="236">
        <f t="shared" si="43"/>
        <v>3</v>
      </c>
      <c r="JL42" s="236">
        <f t="shared" si="43"/>
        <v>2702</v>
      </c>
      <c r="JM42" s="236">
        <f t="shared" si="43"/>
        <v>2702</v>
      </c>
      <c r="JN42" s="235">
        <f t="shared" ref="JN42:JW42" si="44">SUM(JN7:JN41)</f>
        <v>707.54</v>
      </c>
      <c r="JO42" s="235">
        <f t="shared" si="44"/>
        <v>876.24000000000024</v>
      </c>
      <c r="JP42" s="235">
        <f t="shared" si="44"/>
        <v>294.08</v>
      </c>
      <c r="JQ42" s="235">
        <f t="shared" si="44"/>
        <v>876.24000000000024</v>
      </c>
      <c r="JR42" s="236">
        <f t="shared" si="44"/>
        <v>7104</v>
      </c>
      <c r="JS42" s="236">
        <f t="shared" si="44"/>
        <v>1273</v>
      </c>
      <c r="JT42" s="236">
        <f t="shared" si="44"/>
        <v>6880</v>
      </c>
      <c r="JU42" s="236">
        <f t="shared" si="44"/>
        <v>0</v>
      </c>
      <c r="JV42" s="236">
        <f t="shared" si="44"/>
        <v>6880</v>
      </c>
      <c r="JW42" s="236">
        <f t="shared" si="44"/>
        <v>6873</v>
      </c>
      <c r="JX42" s="235">
        <f t="shared" ref="JX42:KG42" si="45">SUM(JX7:JX41)</f>
        <v>93.550000000000011</v>
      </c>
      <c r="JY42" s="235">
        <f t="shared" si="45"/>
        <v>65.31</v>
      </c>
      <c r="JZ42" s="235">
        <f t="shared" si="45"/>
        <v>11.979999999999999</v>
      </c>
      <c r="KA42" s="235">
        <f t="shared" si="45"/>
        <v>65.31</v>
      </c>
      <c r="KB42" s="236">
        <f t="shared" si="45"/>
        <v>2935</v>
      </c>
      <c r="KC42" s="236">
        <f t="shared" si="45"/>
        <v>187</v>
      </c>
      <c r="KD42" s="236">
        <f t="shared" si="45"/>
        <v>2478</v>
      </c>
      <c r="KE42" s="236">
        <f t="shared" si="45"/>
        <v>0</v>
      </c>
      <c r="KF42" s="236">
        <f t="shared" si="45"/>
        <v>2367</v>
      </c>
      <c r="KG42" s="236">
        <f t="shared" si="45"/>
        <v>2367</v>
      </c>
      <c r="KH42" s="235">
        <f t="shared" ref="KH42:KQ42" si="46">SUM(KH7:KH41)</f>
        <v>852.04</v>
      </c>
      <c r="KI42" s="235">
        <f t="shared" si="46"/>
        <v>977</v>
      </c>
      <c r="KJ42" s="235">
        <f t="shared" si="46"/>
        <v>411.62</v>
      </c>
      <c r="KK42" s="235">
        <f t="shared" si="46"/>
        <v>906.05000000000007</v>
      </c>
      <c r="KL42" s="236">
        <f t="shared" si="46"/>
        <v>7450</v>
      </c>
      <c r="KM42" s="236">
        <f t="shared" si="46"/>
        <v>4761</v>
      </c>
      <c r="KN42" s="236">
        <f t="shared" si="46"/>
        <v>7485</v>
      </c>
      <c r="KO42" s="236">
        <f t="shared" si="46"/>
        <v>4234</v>
      </c>
      <c r="KP42" s="236">
        <f t="shared" si="46"/>
        <v>12137</v>
      </c>
      <c r="KQ42" s="236">
        <f t="shared" si="46"/>
        <v>12137</v>
      </c>
      <c r="KR42" s="235">
        <f t="shared" ref="KR42:LA42" si="47">SUM(KR7:KR41)</f>
        <v>362.65999999999997</v>
      </c>
      <c r="KS42" s="235">
        <f t="shared" si="47"/>
        <v>226.82999999999998</v>
      </c>
      <c r="KT42" s="235">
        <f t="shared" si="47"/>
        <v>5.25</v>
      </c>
      <c r="KU42" s="235">
        <f t="shared" si="47"/>
        <v>226.72999999999996</v>
      </c>
      <c r="KV42" s="236">
        <f t="shared" si="47"/>
        <v>6384</v>
      </c>
      <c r="KW42" s="236">
        <f t="shared" si="47"/>
        <v>75</v>
      </c>
      <c r="KX42" s="236">
        <f t="shared" si="47"/>
        <v>3786</v>
      </c>
      <c r="KY42" s="236">
        <f t="shared" si="47"/>
        <v>0</v>
      </c>
      <c r="KZ42" s="236">
        <f t="shared" si="47"/>
        <v>3786</v>
      </c>
      <c r="LA42" s="236">
        <f t="shared" si="47"/>
        <v>3786</v>
      </c>
      <c r="LB42" s="235">
        <f t="shared" ref="LB42:LU42" si="48">SUM(LB7:LB41)</f>
        <v>330.53999999999996</v>
      </c>
      <c r="LC42" s="235">
        <f t="shared" si="48"/>
        <v>41.95000000000001</v>
      </c>
      <c r="LD42" s="235">
        <f t="shared" si="48"/>
        <v>77.2</v>
      </c>
      <c r="LE42" s="235">
        <f t="shared" si="48"/>
        <v>41.95000000000001</v>
      </c>
      <c r="LF42" s="236">
        <f t="shared" si="48"/>
        <v>5096</v>
      </c>
      <c r="LG42" s="236">
        <f t="shared" si="48"/>
        <v>104</v>
      </c>
      <c r="LH42" s="236">
        <f t="shared" si="48"/>
        <v>677</v>
      </c>
      <c r="LI42" s="236">
        <f t="shared" si="48"/>
        <v>0</v>
      </c>
      <c r="LJ42" s="236">
        <f t="shared" si="48"/>
        <v>877</v>
      </c>
      <c r="LK42" s="236">
        <f t="shared" si="48"/>
        <v>779</v>
      </c>
      <c r="LL42" s="235">
        <f t="shared" si="48"/>
        <v>355.72999999999996</v>
      </c>
      <c r="LM42" s="235">
        <f t="shared" si="48"/>
        <v>441.57000000000005</v>
      </c>
      <c r="LN42" s="235">
        <f t="shared" si="48"/>
        <v>105.67</v>
      </c>
      <c r="LO42" s="235">
        <f t="shared" si="48"/>
        <v>440.65000000000003</v>
      </c>
      <c r="LP42" s="236">
        <f t="shared" si="48"/>
        <v>1886</v>
      </c>
      <c r="LQ42" s="236">
        <f t="shared" si="48"/>
        <v>129</v>
      </c>
      <c r="LR42" s="236">
        <f t="shared" si="48"/>
        <v>3114</v>
      </c>
      <c r="LS42" s="236">
        <f t="shared" si="48"/>
        <v>0</v>
      </c>
      <c r="LT42" s="236">
        <f t="shared" si="48"/>
        <v>3119</v>
      </c>
      <c r="LU42" s="236">
        <f t="shared" si="48"/>
        <v>3116</v>
      </c>
      <c r="LV42" s="235">
        <f t="shared" ref="LV42:MO42" si="49">SUM(LV7:LV41)</f>
        <v>41760.92</v>
      </c>
      <c r="LW42" s="235">
        <f t="shared" si="49"/>
        <v>44143.420000000006</v>
      </c>
      <c r="LX42" s="235">
        <f t="shared" si="49"/>
        <v>10026.970000000001</v>
      </c>
      <c r="LY42" s="235">
        <f t="shared" si="49"/>
        <v>43965.16</v>
      </c>
      <c r="LZ42" s="236">
        <f t="shared" si="49"/>
        <v>529256.85</v>
      </c>
      <c r="MA42" s="236">
        <f t="shared" si="49"/>
        <v>84938</v>
      </c>
      <c r="MB42" s="236">
        <f t="shared" si="49"/>
        <v>451887</v>
      </c>
      <c r="MC42" s="236">
        <f t="shared" si="49"/>
        <v>8805</v>
      </c>
      <c r="MD42" s="236">
        <f t="shared" si="49"/>
        <v>454980</v>
      </c>
      <c r="ME42" s="236">
        <f t="shared" si="49"/>
        <v>445679</v>
      </c>
      <c r="MF42" s="706">
        <f t="shared" si="49"/>
        <v>9852.630000000001</v>
      </c>
      <c r="MG42" s="706">
        <f t="shared" si="49"/>
        <v>9751.2800000000007</v>
      </c>
      <c r="MH42" s="706">
        <f t="shared" si="49"/>
        <v>1296.3634999999999</v>
      </c>
      <c r="MI42" s="706">
        <f t="shared" si="49"/>
        <v>9556.3945000000003</v>
      </c>
      <c r="MJ42" s="707">
        <f t="shared" si="49"/>
        <v>753410</v>
      </c>
      <c r="MK42" s="707">
        <f t="shared" si="49"/>
        <v>69227.243243243254</v>
      </c>
      <c r="ML42" s="707">
        <f t="shared" si="49"/>
        <v>760368.96396396402</v>
      </c>
      <c r="MM42" s="707">
        <f t="shared" si="49"/>
        <v>3762</v>
      </c>
      <c r="MN42" s="707">
        <f t="shared" si="49"/>
        <v>706667.96396396402</v>
      </c>
      <c r="MO42" s="708">
        <f t="shared" si="49"/>
        <v>676381.96396396402</v>
      </c>
      <c r="MP42" s="235">
        <f t="shared" ref="MP42:MY42" si="50">SUM(MP7:MP41)</f>
        <v>0</v>
      </c>
      <c r="MQ42" s="235">
        <f t="shared" si="50"/>
        <v>4437.53</v>
      </c>
      <c r="MR42" s="235">
        <f t="shared" si="50"/>
        <v>0</v>
      </c>
      <c r="MS42" s="235">
        <f t="shared" si="50"/>
        <v>4427.5400000000009</v>
      </c>
      <c r="MT42" s="236">
        <f t="shared" si="50"/>
        <v>0</v>
      </c>
      <c r="MU42" s="236">
        <f t="shared" si="50"/>
        <v>2</v>
      </c>
      <c r="MV42" s="236">
        <f t="shared" si="50"/>
        <v>24264</v>
      </c>
      <c r="MW42" s="236">
        <f t="shared" si="50"/>
        <v>0</v>
      </c>
      <c r="MX42" s="236">
        <f t="shared" si="50"/>
        <v>24254</v>
      </c>
      <c r="MY42" s="236">
        <f t="shared" si="50"/>
        <v>24254</v>
      </c>
      <c r="MZ42" s="235">
        <f t="shared" ref="MZ42:NI42" si="51">SUM(MZ7:MZ41)</f>
        <v>51613.55</v>
      </c>
      <c r="NA42" s="235">
        <f t="shared" si="51"/>
        <v>58332.23</v>
      </c>
      <c r="NB42" s="235">
        <f t="shared" si="51"/>
        <v>11323.333500000002</v>
      </c>
      <c r="NC42" s="235">
        <f t="shared" si="51"/>
        <v>57949.094500000014</v>
      </c>
      <c r="ND42" s="913">
        <f t="shared" si="51"/>
        <v>1282666.8500000001</v>
      </c>
      <c r="NE42" s="913">
        <f t="shared" si="51"/>
        <v>154167.24324324325</v>
      </c>
      <c r="NF42" s="913">
        <f t="shared" si="51"/>
        <v>1236519.9639639638</v>
      </c>
      <c r="NG42" s="913">
        <f t="shared" si="51"/>
        <v>12567</v>
      </c>
      <c r="NH42" s="913">
        <f t="shared" si="51"/>
        <v>1185901.963963964</v>
      </c>
      <c r="NI42" s="1253">
        <f t="shared" si="51"/>
        <v>1146314.963963964</v>
      </c>
    </row>
    <row r="43" spans="1:373" ht="15.75" thickBot="1" x14ac:dyDescent="0.3">
      <c r="A43" s="1782" t="s">
        <v>260</v>
      </c>
      <c r="B43" s="1783"/>
      <c r="C43" s="1783"/>
      <c r="D43" s="1783"/>
      <c r="E43" s="1783"/>
      <c r="F43" s="1783"/>
      <c r="G43" s="1783"/>
      <c r="H43" s="1783"/>
      <c r="I43" s="1783"/>
      <c r="J43" s="1783"/>
      <c r="K43" s="1783"/>
      <c r="L43" s="1783"/>
      <c r="M43" s="178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43"/>
      <c r="DA43" s="143"/>
      <c r="DB43" s="143"/>
      <c r="DC43" s="143"/>
      <c r="DD43" s="143"/>
      <c r="DE43" s="143"/>
      <c r="DF43" s="143"/>
      <c r="DG43" s="143"/>
      <c r="DH43" s="143"/>
      <c r="DI43" s="14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53"/>
      <c r="DU43" s="153"/>
      <c r="DV43" s="153"/>
      <c r="DW43" s="153"/>
      <c r="DX43" s="153"/>
      <c r="DY43" s="153"/>
      <c r="DZ43" s="153"/>
      <c r="EA43" s="153"/>
      <c r="EB43" s="153"/>
      <c r="EC43" s="153"/>
      <c r="ED43" s="163"/>
      <c r="EE43" s="163"/>
      <c r="EF43" s="163"/>
      <c r="EG43" s="163"/>
      <c r="EH43" s="163"/>
      <c r="EI43" s="163"/>
      <c r="EJ43" s="163"/>
      <c r="EK43" s="163"/>
      <c r="EL43" s="163"/>
      <c r="EM43" s="16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63"/>
      <c r="EY43" s="163"/>
      <c r="EZ43" s="163"/>
      <c r="FA43" s="163"/>
      <c r="FB43" s="163"/>
      <c r="FC43" s="163"/>
      <c r="FD43" s="163"/>
      <c r="FE43" s="163"/>
      <c r="FF43" s="163"/>
      <c r="FG43" s="163"/>
      <c r="FH43" s="173"/>
      <c r="FI43" s="173"/>
      <c r="FJ43" s="173"/>
      <c r="FK43" s="173"/>
      <c r="FL43" s="173"/>
      <c r="FM43" s="173"/>
      <c r="FN43" s="173"/>
      <c r="FO43" s="173"/>
      <c r="FP43" s="173"/>
      <c r="FQ43" s="17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93"/>
      <c r="GC43" s="193"/>
      <c r="GD43" s="193"/>
      <c r="GE43" s="193"/>
      <c r="GF43" s="193"/>
      <c r="GG43" s="193"/>
      <c r="GH43" s="193"/>
      <c r="GI43" s="193"/>
      <c r="GJ43" s="193"/>
      <c r="GK43" s="193"/>
      <c r="GL43" s="153"/>
      <c r="GM43" s="153"/>
      <c r="GN43" s="153"/>
      <c r="GO43" s="153"/>
      <c r="GP43" s="153"/>
      <c r="GQ43" s="153"/>
      <c r="GR43" s="153"/>
      <c r="GS43" s="153"/>
      <c r="GT43" s="153"/>
      <c r="GU43" s="153"/>
      <c r="GV43" s="203"/>
      <c r="GW43" s="203"/>
      <c r="GX43" s="203"/>
      <c r="GY43" s="203"/>
      <c r="GZ43" s="203"/>
      <c r="HA43" s="203"/>
      <c r="HB43" s="203"/>
      <c r="HC43" s="203"/>
      <c r="HD43" s="203"/>
      <c r="HE43" s="203"/>
      <c r="HF43" s="213"/>
      <c r="HG43" s="213"/>
      <c r="HH43" s="213"/>
      <c r="HI43" s="213"/>
      <c r="HJ43" s="213"/>
      <c r="HK43" s="213"/>
      <c r="HL43" s="213"/>
      <c r="HM43" s="213"/>
      <c r="HN43" s="213"/>
      <c r="HO43" s="213"/>
      <c r="HP43" s="53"/>
      <c r="HQ43" s="53"/>
      <c r="HR43" s="53"/>
      <c r="HS43" s="53"/>
      <c r="HT43" s="53"/>
      <c r="HU43" s="53"/>
      <c r="HV43" s="53"/>
      <c r="HW43" s="53"/>
      <c r="HX43" s="53"/>
      <c r="HY43" s="53"/>
      <c r="HZ43" s="163"/>
      <c r="IA43" s="163"/>
      <c r="IB43" s="163"/>
      <c r="IC43" s="163"/>
      <c r="ID43" s="163"/>
      <c r="IE43" s="163"/>
      <c r="IF43" s="163"/>
      <c r="IG43" s="163"/>
      <c r="IH43" s="163"/>
      <c r="II43" s="163"/>
      <c r="IJ43" s="213"/>
      <c r="IK43" s="213"/>
      <c r="IL43" s="213"/>
      <c r="IM43" s="213"/>
      <c r="IN43" s="213"/>
      <c r="IO43" s="213"/>
      <c r="IP43" s="213"/>
      <c r="IQ43" s="213"/>
      <c r="IR43" s="213"/>
      <c r="IS43" s="213"/>
      <c r="IT43" s="133"/>
      <c r="IU43" s="133"/>
      <c r="IV43" s="133"/>
      <c r="IW43" s="133"/>
      <c r="IX43" s="133"/>
      <c r="IY43" s="133"/>
      <c r="IZ43" s="133"/>
      <c r="JA43" s="133"/>
      <c r="JB43" s="133"/>
      <c r="JC43" s="133"/>
      <c r="JD43" s="173"/>
      <c r="JE43" s="173"/>
      <c r="JF43" s="173"/>
      <c r="JG43" s="173"/>
      <c r="JH43" s="173"/>
      <c r="JI43" s="173"/>
      <c r="JJ43" s="173"/>
      <c r="JK43" s="173"/>
      <c r="JL43" s="173"/>
      <c r="JM43" s="173"/>
      <c r="JN43" s="123"/>
      <c r="JO43" s="123"/>
      <c r="JP43" s="123"/>
      <c r="JQ43" s="123"/>
      <c r="JR43" s="123"/>
      <c r="JS43" s="123"/>
      <c r="JT43" s="123"/>
      <c r="JU43" s="123"/>
      <c r="JV43" s="123"/>
      <c r="JW43" s="123"/>
      <c r="JX43" s="103"/>
      <c r="JY43" s="103"/>
      <c r="JZ43" s="103"/>
      <c r="KA43" s="103"/>
      <c r="KB43" s="103"/>
      <c r="KC43" s="103"/>
      <c r="KD43" s="103"/>
      <c r="KE43" s="103"/>
      <c r="KF43" s="103"/>
      <c r="KG43" s="103"/>
      <c r="KH43" s="113"/>
      <c r="KI43" s="113"/>
      <c r="KJ43" s="113"/>
      <c r="KK43" s="113"/>
      <c r="KL43" s="113"/>
      <c r="KM43" s="113"/>
      <c r="KN43" s="113"/>
      <c r="KO43" s="113"/>
      <c r="KP43" s="113"/>
      <c r="KQ43" s="113"/>
      <c r="KV43" s="223"/>
      <c r="KW43" s="223"/>
      <c r="KX43" s="223"/>
      <c r="KY43" s="223"/>
      <c r="KZ43" s="223"/>
      <c r="LA43" s="223"/>
      <c r="LF43" s="216"/>
      <c r="LG43" s="216"/>
      <c r="LH43" s="216"/>
      <c r="LI43" s="216"/>
      <c r="LJ43" s="216"/>
      <c r="LK43" s="216"/>
      <c r="LP43" s="196"/>
      <c r="LQ43" s="196"/>
      <c r="LR43" s="196"/>
      <c r="LS43" s="196"/>
      <c r="LT43" s="196"/>
      <c r="LU43" s="196"/>
      <c r="LZ43" s="46"/>
      <c r="MA43" s="46"/>
      <c r="MB43" s="46"/>
      <c r="MC43" s="46"/>
      <c r="MD43" s="46"/>
      <c r="ME43" s="46"/>
      <c r="MJ43" s="186"/>
      <c r="MK43" s="186"/>
      <c r="ML43" s="186"/>
      <c r="MM43" s="186"/>
      <c r="MN43" s="186"/>
      <c r="MO43" s="186"/>
      <c r="MT43" s="230"/>
      <c r="MU43" s="230"/>
      <c r="MV43" s="230"/>
      <c r="MW43" s="230"/>
      <c r="MX43" s="230"/>
      <c r="MY43" s="230"/>
      <c r="MZ43" s="844"/>
      <c r="NA43" s="844"/>
      <c r="NB43" s="844"/>
      <c r="NC43" s="844"/>
      <c r="ND43" s="844"/>
      <c r="NE43" s="844"/>
      <c r="NF43" s="844"/>
      <c r="NG43" s="844"/>
      <c r="NH43" s="844"/>
      <c r="NI43" s="844"/>
    </row>
    <row r="44" spans="1:373" ht="26.25" thickBot="1" x14ac:dyDescent="0.3">
      <c r="A44" s="555">
        <v>33</v>
      </c>
      <c r="B44" s="34" t="s">
        <v>57</v>
      </c>
      <c r="C44" s="34" t="s">
        <v>207</v>
      </c>
      <c r="D44" s="262"/>
      <c r="E44" s="262"/>
      <c r="F44" s="262"/>
      <c r="G44" s="262"/>
      <c r="H44" s="263"/>
      <c r="I44" s="263"/>
      <c r="J44" s="263"/>
      <c r="K44" s="263"/>
      <c r="L44" s="263"/>
      <c r="M44" s="263"/>
      <c r="N44" s="264">
        <v>0</v>
      </c>
      <c r="O44" s="264">
        <v>0</v>
      </c>
      <c r="P44" s="264">
        <v>0</v>
      </c>
      <c r="Q44" s="264">
        <v>0</v>
      </c>
      <c r="R44" s="265">
        <v>590</v>
      </c>
      <c r="S44" s="265">
        <v>0</v>
      </c>
      <c r="T44" s="265">
        <v>559</v>
      </c>
      <c r="U44" s="265">
        <v>0</v>
      </c>
      <c r="V44" s="265">
        <v>559</v>
      </c>
      <c r="W44" s="265">
        <v>559</v>
      </c>
      <c r="X44" s="266">
        <v>0</v>
      </c>
      <c r="Y44" s="266">
        <v>0</v>
      </c>
      <c r="Z44" s="266">
        <v>0</v>
      </c>
      <c r="AA44" s="266">
        <v>0</v>
      </c>
      <c r="AB44" s="267">
        <v>880</v>
      </c>
      <c r="AC44" s="267"/>
      <c r="AD44" s="267"/>
      <c r="AE44" s="267">
        <v>0</v>
      </c>
      <c r="AF44" s="267">
        <v>0</v>
      </c>
      <c r="AG44" s="267">
        <v>0</v>
      </c>
      <c r="AH44" s="268">
        <v>0</v>
      </c>
      <c r="AI44" s="268">
        <v>0</v>
      </c>
      <c r="AJ44" s="268">
        <v>0</v>
      </c>
      <c r="AK44" s="268">
        <v>0</v>
      </c>
      <c r="AL44" s="269">
        <v>670</v>
      </c>
      <c r="AM44" s="269">
        <v>0</v>
      </c>
      <c r="AN44" s="269">
        <v>0</v>
      </c>
      <c r="AO44" s="269">
        <v>0</v>
      </c>
      <c r="AP44" s="269">
        <v>0</v>
      </c>
      <c r="AQ44" s="269">
        <v>0</v>
      </c>
      <c r="AR44" s="270">
        <v>0</v>
      </c>
      <c r="AS44" s="270">
        <v>0</v>
      </c>
      <c r="AT44" s="270">
        <v>0</v>
      </c>
      <c r="AU44" s="270">
        <v>0</v>
      </c>
      <c r="AV44" s="271">
        <v>605</v>
      </c>
      <c r="AW44" s="271">
        <v>0</v>
      </c>
      <c r="AX44" s="271">
        <v>0</v>
      </c>
      <c r="AY44" s="271">
        <v>0</v>
      </c>
      <c r="AZ44" s="271">
        <v>0</v>
      </c>
      <c r="BA44" s="271">
        <v>0</v>
      </c>
      <c r="BB44" s="272">
        <v>0</v>
      </c>
      <c r="BC44" s="272">
        <v>0</v>
      </c>
      <c r="BD44" s="272">
        <v>0</v>
      </c>
      <c r="BE44" s="272">
        <v>0</v>
      </c>
      <c r="BF44" s="273">
        <v>550</v>
      </c>
      <c r="BG44" s="273">
        <v>0</v>
      </c>
      <c r="BH44" s="273">
        <v>0</v>
      </c>
      <c r="BI44" s="273">
        <v>0</v>
      </c>
      <c r="BJ44" s="273">
        <v>0</v>
      </c>
      <c r="BK44" s="273">
        <v>0</v>
      </c>
      <c r="BL44" s="884">
        <v>0</v>
      </c>
      <c r="BM44" s="884">
        <v>0</v>
      </c>
      <c r="BN44" s="884">
        <v>0</v>
      </c>
      <c r="BO44" s="884">
        <v>0</v>
      </c>
      <c r="BP44" s="885">
        <v>680</v>
      </c>
      <c r="BQ44" s="885">
        <v>0</v>
      </c>
      <c r="BR44" s="885">
        <v>0</v>
      </c>
      <c r="BS44" s="885">
        <v>0</v>
      </c>
      <c r="BT44" s="885">
        <v>0</v>
      </c>
      <c r="BU44" s="885">
        <v>0</v>
      </c>
      <c r="BV44" s="276">
        <v>0</v>
      </c>
      <c r="BW44" s="276">
        <v>0</v>
      </c>
      <c r="BX44" s="276">
        <v>0</v>
      </c>
      <c r="BY44" s="276">
        <v>0</v>
      </c>
      <c r="BZ44" s="277">
        <v>1780</v>
      </c>
      <c r="CA44" s="277">
        <v>0</v>
      </c>
      <c r="CB44" s="277">
        <v>0</v>
      </c>
      <c r="CC44" s="277">
        <v>0</v>
      </c>
      <c r="CD44" s="277">
        <v>0</v>
      </c>
      <c r="CE44" s="277">
        <v>0</v>
      </c>
      <c r="CF44" s="278">
        <v>0</v>
      </c>
      <c r="CG44" s="278"/>
      <c r="CH44" s="278"/>
      <c r="CI44" s="278"/>
      <c r="CJ44" s="279">
        <v>1280</v>
      </c>
      <c r="CK44" s="279"/>
      <c r="CL44" s="279">
        <v>0</v>
      </c>
      <c r="CM44" s="279">
        <v>0</v>
      </c>
      <c r="CN44" s="279">
        <v>0</v>
      </c>
      <c r="CO44" s="279"/>
      <c r="CP44" s="280">
        <v>0</v>
      </c>
      <c r="CQ44" s="280">
        <v>0</v>
      </c>
      <c r="CR44" s="280">
        <v>0</v>
      </c>
      <c r="CS44" s="280">
        <v>0</v>
      </c>
      <c r="CT44" s="281">
        <v>660</v>
      </c>
      <c r="CU44" s="281">
        <v>0</v>
      </c>
      <c r="CV44" s="281">
        <v>0</v>
      </c>
      <c r="CW44" s="281">
        <v>0</v>
      </c>
      <c r="CX44" s="281">
        <v>0</v>
      </c>
      <c r="CY44" s="281">
        <v>0</v>
      </c>
      <c r="CZ44" s="282">
        <v>0</v>
      </c>
      <c r="DA44" s="282">
        <v>0</v>
      </c>
      <c r="DB44" s="282">
        <v>0</v>
      </c>
      <c r="DC44" s="282">
        <v>0</v>
      </c>
      <c r="DD44" s="283">
        <v>820</v>
      </c>
      <c r="DE44" s="283">
        <v>0</v>
      </c>
      <c r="DF44" s="283">
        <v>0</v>
      </c>
      <c r="DG44" s="283">
        <v>820</v>
      </c>
      <c r="DH44" s="283">
        <v>820</v>
      </c>
      <c r="DI44" s="283">
        <v>820</v>
      </c>
      <c r="DJ44" s="276">
        <v>0</v>
      </c>
      <c r="DK44" s="276">
        <v>0</v>
      </c>
      <c r="DL44" s="276">
        <v>0</v>
      </c>
      <c r="DM44" s="276">
        <v>0</v>
      </c>
      <c r="DN44" s="277">
        <v>0</v>
      </c>
      <c r="DO44" s="277">
        <v>0</v>
      </c>
      <c r="DP44" s="277">
        <v>0</v>
      </c>
      <c r="DQ44" s="277">
        <v>0</v>
      </c>
      <c r="DR44" s="277">
        <v>0</v>
      </c>
      <c r="DS44" s="277">
        <v>0</v>
      </c>
      <c r="DT44" s="284">
        <v>0</v>
      </c>
      <c r="DU44" s="284">
        <v>0</v>
      </c>
      <c r="DV44" s="284">
        <v>0</v>
      </c>
      <c r="DW44" s="284">
        <v>0</v>
      </c>
      <c r="DX44" s="285">
        <v>0</v>
      </c>
      <c r="DY44" s="285">
        <v>0</v>
      </c>
      <c r="DZ44" s="285">
        <v>0</v>
      </c>
      <c r="EA44" s="285">
        <v>0</v>
      </c>
      <c r="EB44" s="285">
        <v>0</v>
      </c>
      <c r="EC44" s="285">
        <v>0</v>
      </c>
      <c r="ED44" s="286">
        <v>0</v>
      </c>
      <c r="EE44" s="286">
        <v>0</v>
      </c>
      <c r="EF44" s="286">
        <v>0</v>
      </c>
      <c r="EG44" s="286">
        <v>0</v>
      </c>
      <c r="EH44" s="287">
        <v>680</v>
      </c>
      <c r="EI44" s="287">
        <v>680</v>
      </c>
      <c r="EJ44" s="287">
        <v>680</v>
      </c>
      <c r="EK44" s="287">
        <v>0</v>
      </c>
      <c r="EL44" s="287">
        <v>680</v>
      </c>
      <c r="EM44" s="287">
        <v>680</v>
      </c>
      <c r="EN44" s="274"/>
      <c r="EO44" s="274"/>
      <c r="EP44" s="274"/>
      <c r="EQ44" s="274"/>
      <c r="ER44" s="275"/>
      <c r="ES44" s="275"/>
      <c r="ET44" s="275"/>
      <c r="EU44" s="275"/>
      <c r="EV44" s="275"/>
      <c r="EW44" s="275"/>
      <c r="EX44" s="286">
        <v>0</v>
      </c>
      <c r="EY44" s="286">
        <v>0</v>
      </c>
      <c r="EZ44" s="286">
        <v>0</v>
      </c>
      <c r="FA44" s="286">
        <v>0</v>
      </c>
      <c r="FB44" s="287">
        <v>0</v>
      </c>
      <c r="FC44" s="287">
        <v>0</v>
      </c>
      <c r="FD44" s="287">
        <v>0</v>
      </c>
      <c r="FE44" s="287">
        <v>0</v>
      </c>
      <c r="FF44" s="287">
        <v>0</v>
      </c>
      <c r="FG44" s="287">
        <v>0</v>
      </c>
      <c r="FH44" s="288">
        <v>0</v>
      </c>
      <c r="FI44" s="288">
        <v>0</v>
      </c>
      <c r="FJ44" s="288">
        <v>0</v>
      </c>
      <c r="FK44" s="288">
        <v>0</v>
      </c>
      <c r="FL44" s="289">
        <v>860</v>
      </c>
      <c r="FM44" s="289">
        <v>0</v>
      </c>
      <c r="FN44" s="289">
        <v>0</v>
      </c>
      <c r="FO44" s="289">
        <v>0</v>
      </c>
      <c r="FP44" s="289">
        <v>0</v>
      </c>
      <c r="FQ44" s="289">
        <v>0</v>
      </c>
      <c r="FR44" s="290">
        <v>0</v>
      </c>
      <c r="FS44" s="290"/>
      <c r="FT44" s="290"/>
      <c r="FU44" s="290"/>
      <c r="FV44" s="291">
        <v>0</v>
      </c>
      <c r="FW44" s="291"/>
      <c r="FX44" s="291"/>
      <c r="FY44" s="291"/>
      <c r="FZ44" s="291"/>
      <c r="GA44" s="291"/>
      <c r="GB44" s="292"/>
      <c r="GC44" s="292"/>
      <c r="GD44" s="292"/>
      <c r="GE44" s="292"/>
      <c r="GF44" s="293">
        <v>1060</v>
      </c>
      <c r="GG44" s="293"/>
      <c r="GH44" s="293"/>
      <c r="GI44" s="293"/>
      <c r="GJ44" s="293"/>
      <c r="GK44" s="293"/>
      <c r="GL44" s="284">
        <v>0</v>
      </c>
      <c r="GM44" s="284">
        <v>0</v>
      </c>
      <c r="GN44" s="284">
        <v>0</v>
      </c>
      <c r="GO44" s="284">
        <v>0</v>
      </c>
      <c r="GP44" s="285">
        <v>340</v>
      </c>
      <c r="GQ44" s="285">
        <v>0</v>
      </c>
      <c r="GR44" s="285">
        <v>287</v>
      </c>
      <c r="GS44" s="285">
        <v>0</v>
      </c>
      <c r="GT44" s="285">
        <v>287</v>
      </c>
      <c r="GU44" s="285">
        <v>173</v>
      </c>
      <c r="GV44" s="294">
        <v>0</v>
      </c>
      <c r="GW44" s="294">
        <v>0</v>
      </c>
      <c r="GX44" s="294">
        <v>0</v>
      </c>
      <c r="GY44" s="294">
        <v>0</v>
      </c>
      <c r="GZ44" s="295">
        <v>34</v>
      </c>
      <c r="HA44" s="295">
        <v>34</v>
      </c>
      <c r="HB44" s="295">
        <v>34</v>
      </c>
      <c r="HC44" s="295">
        <v>0</v>
      </c>
      <c r="HD44" s="295">
        <v>0</v>
      </c>
      <c r="HE44" s="295">
        <v>0</v>
      </c>
      <c r="HF44" s="296">
        <v>0</v>
      </c>
      <c r="HG44" s="296">
        <v>0</v>
      </c>
      <c r="HH44" s="296">
        <v>0</v>
      </c>
      <c r="HI44" s="296">
        <v>0</v>
      </c>
      <c r="HJ44" s="297">
        <v>192</v>
      </c>
      <c r="HK44" s="297">
        <v>0</v>
      </c>
      <c r="HL44" s="297">
        <v>200</v>
      </c>
      <c r="HM44" s="297"/>
      <c r="HN44" s="297">
        <v>200</v>
      </c>
      <c r="HO44" s="297">
        <v>200</v>
      </c>
      <c r="HP44" s="341">
        <v>0</v>
      </c>
      <c r="HQ44" s="341">
        <v>0</v>
      </c>
      <c r="HR44" s="341">
        <v>0</v>
      </c>
      <c r="HS44" s="341">
        <v>0</v>
      </c>
      <c r="HT44" s="341">
        <v>0</v>
      </c>
      <c r="HU44" s="341">
        <v>0</v>
      </c>
      <c r="HV44" s="341">
        <v>0</v>
      </c>
      <c r="HW44" s="341">
        <v>0</v>
      </c>
      <c r="HX44" s="341">
        <v>0</v>
      </c>
      <c r="HY44" s="341">
        <v>0</v>
      </c>
      <c r="HZ44" s="286"/>
      <c r="IA44" s="286"/>
      <c r="IB44" s="286"/>
      <c r="IC44" s="286"/>
      <c r="ID44" s="287"/>
      <c r="IE44" s="287"/>
      <c r="IF44" s="287"/>
      <c r="IG44" s="287"/>
      <c r="IH44" s="287"/>
      <c r="II44" s="287"/>
      <c r="IJ44" s="296">
        <v>0</v>
      </c>
      <c r="IK44" s="296">
        <v>0</v>
      </c>
      <c r="IL44" s="296">
        <v>0</v>
      </c>
      <c r="IM44" s="296">
        <v>0</v>
      </c>
      <c r="IN44" s="297">
        <v>360</v>
      </c>
      <c r="IO44" s="297">
        <v>0</v>
      </c>
      <c r="IP44" s="297">
        <v>0</v>
      </c>
      <c r="IQ44" s="297">
        <v>0</v>
      </c>
      <c r="IR44" s="297">
        <v>0</v>
      </c>
      <c r="IS44" s="297">
        <v>0</v>
      </c>
      <c r="IT44" s="280">
        <v>0</v>
      </c>
      <c r="IU44" s="280">
        <v>0</v>
      </c>
      <c r="IV44" s="280">
        <v>0</v>
      </c>
      <c r="IW44" s="280">
        <v>0</v>
      </c>
      <c r="IX44" s="281">
        <v>220</v>
      </c>
      <c r="IY44" s="281">
        <v>0</v>
      </c>
      <c r="IZ44" s="281">
        <v>0</v>
      </c>
      <c r="JA44" s="281">
        <v>0</v>
      </c>
      <c r="JB44" s="281">
        <v>0</v>
      </c>
      <c r="JC44" s="281">
        <v>0</v>
      </c>
      <c r="JD44" s="288">
        <v>0</v>
      </c>
      <c r="JE44" s="288">
        <v>0</v>
      </c>
      <c r="JF44" s="288">
        <v>0</v>
      </c>
      <c r="JG44" s="288">
        <v>0</v>
      </c>
      <c r="JH44" s="289">
        <v>340</v>
      </c>
      <c r="JI44" s="289">
        <v>0</v>
      </c>
      <c r="JJ44" s="289">
        <v>0</v>
      </c>
      <c r="JK44" s="289">
        <v>0</v>
      </c>
      <c r="JL44" s="289">
        <v>0</v>
      </c>
      <c r="JM44" s="289">
        <v>0</v>
      </c>
      <c r="JN44" s="362">
        <v>0</v>
      </c>
      <c r="JO44" s="362">
        <v>0</v>
      </c>
      <c r="JP44" s="362">
        <v>0</v>
      </c>
      <c r="JQ44" s="362">
        <v>0</v>
      </c>
      <c r="JR44" s="362">
        <v>340</v>
      </c>
      <c r="JS44" s="362">
        <v>0</v>
      </c>
      <c r="JT44" s="362">
        <v>0</v>
      </c>
      <c r="JU44" s="362">
        <v>0</v>
      </c>
      <c r="JV44" s="362">
        <v>0</v>
      </c>
      <c r="JW44" s="362">
        <v>0</v>
      </c>
      <c r="JX44" s="274">
        <v>0</v>
      </c>
      <c r="JY44" s="274">
        <v>0</v>
      </c>
      <c r="JZ44" s="274">
        <v>0</v>
      </c>
      <c r="KA44" s="274">
        <v>0</v>
      </c>
      <c r="KB44" s="275">
        <v>270</v>
      </c>
      <c r="KC44" s="275">
        <v>0</v>
      </c>
      <c r="KD44" s="275">
        <v>0</v>
      </c>
      <c r="KE44" s="275">
        <v>0</v>
      </c>
      <c r="KF44" s="275">
        <v>0</v>
      </c>
      <c r="KG44" s="275">
        <v>0</v>
      </c>
      <c r="KH44" s="276">
        <v>0</v>
      </c>
      <c r="KI44" s="276">
        <v>0</v>
      </c>
      <c r="KJ44" s="276">
        <v>0</v>
      </c>
      <c r="KK44" s="276">
        <v>0</v>
      </c>
      <c r="KL44" s="277">
        <v>610</v>
      </c>
      <c r="KM44" s="277">
        <v>0</v>
      </c>
      <c r="KN44" s="277">
        <v>0</v>
      </c>
      <c r="KO44" s="277">
        <v>610</v>
      </c>
      <c r="KP44" s="277">
        <v>610</v>
      </c>
      <c r="KQ44" s="277">
        <v>610</v>
      </c>
      <c r="KR44" s="298">
        <v>0</v>
      </c>
      <c r="KS44" s="298">
        <v>0</v>
      </c>
      <c r="KT44" s="298">
        <v>0</v>
      </c>
      <c r="KU44" s="298">
        <v>0</v>
      </c>
      <c r="KV44" s="299">
        <v>230</v>
      </c>
      <c r="KW44" s="299">
        <v>0</v>
      </c>
      <c r="KX44" s="299">
        <v>230</v>
      </c>
      <c r="KY44" s="299">
        <v>0</v>
      </c>
      <c r="KZ44" s="299">
        <v>0</v>
      </c>
      <c r="LA44" s="299">
        <v>230</v>
      </c>
      <c r="LB44" s="296"/>
      <c r="LC44" s="296"/>
      <c r="LD44" s="296"/>
      <c r="LE44" s="296"/>
      <c r="LF44" s="297">
        <v>140</v>
      </c>
      <c r="LG44" s="297"/>
      <c r="LH44" s="297"/>
      <c r="LI44" s="297"/>
      <c r="LJ44" s="297"/>
      <c r="LK44" s="297"/>
      <c r="LL44" s="292">
        <v>0</v>
      </c>
      <c r="LM44" s="292">
        <v>0</v>
      </c>
      <c r="LN44" s="292">
        <v>0</v>
      </c>
      <c r="LO44" s="292">
        <v>0</v>
      </c>
      <c r="LP44" s="293">
        <v>0</v>
      </c>
      <c r="LQ44" s="293">
        <v>0</v>
      </c>
      <c r="LR44" s="293">
        <v>0</v>
      </c>
      <c r="LS44" s="293">
        <v>0</v>
      </c>
      <c r="LT44" s="293">
        <v>0</v>
      </c>
      <c r="LU44" s="293">
        <v>0</v>
      </c>
      <c r="LV44" s="45">
        <f t="shared" ref="LV44:ME44" si="52">D44+N44+X44+AH44+AR44+BB44+BL44+BV44+CF44+CP44+CZ44+DJ44+DT44+ED44+EN44+EX44+FH44+FR44+GB44+GL44+GV44+HF44+HP44+HZ44+IJ44+IT44+JD44+JN44+JX44+KH44+KR44+LB44+LL44</f>
        <v>0</v>
      </c>
      <c r="LW44" s="45">
        <f t="shared" si="52"/>
        <v>0</v>
      </c>
      <c r="LX44" s="45">
        <f t="shared" si="52"/>
        <v>0</v>
      </c>
      <c r="LY44" s="45">
        <f t="shared" si="52"/>
        <v>0</v>
      </c>
      <c r="LZ44" s="234">
        <f t="shared" si="52"/>
        <v>14191</v>
      </c>
      <c r="MA44" s="234">
        <f t="shared" si="52"/>
        <v>714</v>
      </c>
      <c r="MB44" s="234">
        <f t="shared" si="52"/>
        <v>1990</v>
      </c>
      <c r="MC44" s="234">
        <f t="shared" si="52"/>
        <v>1430</v>
      </c>
      <c r="MD44" s="234">
        <f t="shared" si="52"/>
        <v>3156</v>
      </c>
      <c r="ME44" s="234">
        <f t="shared" si="52"/>
        <v>3272</v>
      </c>
      <c r="MF44" s="914">
        <v>0</v>
      </c>
      <c r="MG44" s="914">
        <v>0</v>
      </c>
      <c r="MH44" s="914">
        <v>0</v>
      </c>
      <c r="MI44" s="914">
        <v>0</v>
      </c>
      <c r="MJ44" s="915">
        <v>0</v>
      </c>
      <c r="MK44" s="915">
        <v>0</v>
      </c>
      <c r="ML44" s="915">
        <v>0</v>
      </c>
      <c r="MM44" s="915">
        <v>0</v>
      </c>
      <c r="MN44" s="915">
        <v>0</v>
      </c>
      <c r="MO44" s="915">
        <v>0</v>
      </c>
      <c r="MP44" s="414"/>
      <c r="MQ44" s="414">
        <v>912.75</v>
      </c>
      <c r="MR44" s="414"/>
      <c r="MS44" s="414">
        <v>912.75</v>
      </c>
      <c r="MT44" s="415"/>
      <c r="MU44" s="415"/>
      <c r="MV44" s="415">
        <v>22300</v>
      </c>
      <c r="MW44" s="415"/>
      <c r="MX44" s="415"/>
      <c r="MY44" s="415"/>
      <c r="MZ44" s="949">
        <f t="shared" ref="MZ44:NI44" si="53">LV44+MF44+MP44</f>
        <v>0</v>
      </c>
      <c r="NA44" s="949">
        <f t="shared" si="53"/>
        <v>912.75</v>
      </c>
      <c r="NB44" s="949">
        <f t="shared" si="53"/>
        <v>0</v>
      </c>
      <c r="NC44" s="949">
        <f t="shared" si="53"/>
        <v>912.75</v>
      </c>
      <c r="ND44" s="950">
        <f t="shared" si="53"/>
        <v>14191</v>
      </c>
      <c r="NE44" s="950">
        <f t="shared" si="53"/>
        <v>714</v>
      </c>
      <c r="NF44" s="950">
        <f t="shared" si="53"/>
        <v>24290</v>
      </c>
      <c r="NG44" s="950">
        <f t="shared" si="53"/>
        <v>1430</v>
      </c>
      <c r="NH44" s="950">
        <f t="shared" si="53"/>
        <v>3156</v>
      </c>
      <c r="NI44" s="950">
        <f t="shared" si="53"/>
        <v>3272</v>
      </c>
    </row>
    <row r="45" spans="1:373" ht="15.75" thickBot="1" x14ac:dyDescent="0.3">
      <c r="A45" s="555">
        <v>34</v>
      </c>
      <c r="B45" s="34" t="s">
        <v>57</v>
      </c>
      <c r="C45" s="3" t="s">
        <v>58</v>
      </c>
      <c r="D45" s="262"/>
      <c r="E45" s="262"/>
      <c r="F45" s="262"/>
      <c r="G45" s="262"/>
      <c r="H45" s="263"/>
      <c r="I45" s="263"/>
      <c r="J45" s="263"/>
      <c r="K45" s="263"/>
      <c r="L45" s="263"/>
      <c r="M45" s="263"/>
      <c r="N45" s="264">
        <v>0</v>
      </c>
      <c r="O45" s="264">
        <v>0</v>
      </c>
      <c r="P45" s="264">
        <v>0</v>
      </c>
      <c r="Q45" s="264">
        <v>0</v>
      </c>
      <c r="R45" s="265">
        <v>0</v>
      </c>
      <c r="S45" s="265">
        <v>0</v>
      </c>
      <c r="T45" s="265">
        <v>0</v>
      </c>
      <c r="U45" s="265">
        <v>0</v>
      </c>
      <c r="V45" s="265">
        <v>0</v>
      </c>
      <c r="W45" s="265">
        <v>0</v>
      </c>
      <c r="X45" s="266"/>
      <c r="Y45" s="266"/>
      <c r="Z45" s="266"/>
      <c r="AA45" s="266"/>
      <c r="AB45" s="267"/>
      <c r="AC45" s="267"/>
      <c r="AD45" s="267"/>
      <c r="AE45" s="267"/>
      <c r="AF45" s="267">
        <v>0</v>
      </c>
      <c r="AG45" s="267">
        <v>0</v>
      </c>
      <c r="AH45" s="268">
        <v>0</v>
      </c>
      <c r="AI45" s="268">
        <v>0</v>
      </c>
      <c r="AJ45" s="268">
        <v>0</v>
      </c>
      <c r="AK45" s="268">
        <v>0</v>
      </c>
      <c r="AL45" s="269">
        <v>0</v>
      </c>
      <c r="AM45" s="269">
        <v>0</v>
      </c>
      <c r="AN45" s="269">
        <v>0</v>
      </c>
      <c r="AO45" s="269">
        <v>0</v>
      </c>
      <c r="AP45" s="269">
        <v>0</v>
      </c>
      <c r="AQ45" s="269">
        <v>0</v>
      </c>
      <c r="AR45" s="270">
        <v>0</v>
      </c>
      <c r="AS45" s="270">
        <v>0</v>
      </c>
      <c r="AT45" s="270">
        <v>0</v>
      </c>
      <c r="AU45" s="270">
        <v>0</v>
      </c>
      <c r="AV45" s="271"/>
      <c r="AW45" s="271">
        <v>0</v>
      </c>
      <c r="AX45" s="271">
        <v>0</v>
      </c>
      <c r="AY45" s="271">
        <v>0</v>
      </c>
      <c r="AZ45" s="271">
        <v>0</v>
      </c>
      <c r="BA45" s="271">
        <v>0</v>
      </c>
      <c r="BB45" s="272">
        <v>0</v>
      </c>
      <c r="BC45" s="272">
        <v>0</v>
      </c>
      <c r="BD45" s="272">
        <v>0</v>
      </c>
      <c r="BE45" s="272">
        <v>0</v>
      </c>
      <c r="BF45" s="273">
        <v>0</v>
      </c>
      <c r="BG45" s="273">
        <v>0</v>
      </c>
      <c r="BH45" s="273">
        <v>0</v>
      </c>
      <c r="BI45" s="273">
        <v>0</v>
      </c>
      <c r="BJ45" s="273">
        <v>0</v>
      </c>
      <c r="BK45" s="273">
        <v>0</v>
      </c>
      <c r="BL45" s="884">
        <v>0</v>
      </c>
      <c r="BM45" s="884">
        <v>0</v>
      </c>
      <c r="BN45" s="884">
        <v>0</v>
      </c>
      <c r="BO45" s="884">
        <v>0</v>
      </c>
      <c r="BP45" s="885">
        <v>0</v>
      </c>
      <c r="BQ45" s="885">
        <v>0</v>
      </c>
      <c r="BR45" s="885">
        <v>0</v>
      </c>
      <c r="BS45" s="885">
        <v>0</v>
      </c>
      <c r="BT45" s="885">
        <v>0</v>
      </c>
      <c r="BU45" s="885">
        <v>0</v>
      </c>
      <c r="BV45" s="276">
        <v>0</v>
      </c>
      <c r="BW45" s="276">
        <v>0</v>
      </c>
      <c r="BX45" s="276">
        <v>0</v>
      </c>
      <c r="BY45" s="276">
        <v>0</v>
      </c>
      <c r="BZ45" s="277">
        <v>0</v>
      </c>
      <c r="CA45" s="277">
        <v>0</v>
      </c>
      <c r="CB45" s="277">
        <v>0</v>
      </c>
      <c r="CC45" s="277">
        <v>0</v>
      </c>
      <c r="CD45" s="277">
        <v>0</v>
      </c>
      <c r="CE45" s="277">
        <v>0</v>
      </c>
      <c r="CF45" s="278">
        <v>0</v>
      </c>
      <c r="CG45" s="278"/>
      <c r="CH45" s="278"/>
      <c r="CI45" s="278"/>
      <c r="CJ45" s="279">
        <v>0</v>
      </c>
      <c r="CK45" s="279"/>
      <c r="CL45" s="279"/>
      <c r="CM45" s="279"/>
      <c r="CN45" s="279"/>
      <c r="CO45" s="279"/>
      <c r="CP45" s="280">
        <v>0</v>
      </c>
      <c r="CQ45" s="280">
        <v>0</v>
      </c>
      <c r="CR45" s="280">
        <v>0</v>
      </c>
      <c r="CS45" s="280">
        <v>0</v>
      </c>
      <c r="CT45" s="281">
        <v>0</v>
      </c>
      <c r="CU45" s="281">
        <v>0</v>
      </c>
      <c r="CV45" s="281">
        <v>0</v>
      </c>
      <c r="CW45" s="281">
        <v>0</v>
      </c>
      <c r="CX45" s="281">
        <v>0</v>
      </c>
      <c r="CY45" s="281">
        <v>0</v>
      </c>
      <c r="CZ45" s="282">
        <v>0</v>
      </c>
      <c r="DA45" s="282">
        <v>0</v>
      </c>
      <c r="DB45" s="282">
        <v>0</v>
      </c>
      <c r="DC45" s="282">
        <v>0</v>
      </c>
      <c r="DD45" s="283">
        <v>0</v>
      </c>
      <c r="DE45" s="283">
        <v>0</v>
      </c>
      <c r="DF45" s="283">
        <v>0</v>
      </c>
      <c r="DG45" s="283">
        <v>0</v>
      </c>
      <c r="DH45" s="283">
        <v>0</v>
      </c>
      <c r="DI45" s="283">
        <v>0</v>
      </c>
      <c r="DJ45" s="276">
        <v>0</v>
      </c>
      <c r="DK45" s="276">
        <v>0</v>
      </c>
      <c r="DL45" s="276">
        <v>0</v>
      </c>
      <c r="DM45" s="276">
        <v>0</v>
      </c>
      <c r="DN45" s="277">
        <v>0</v>
      </c>
      <c r="DO45" s="277">
        <v>0</v>
      </c>
      <c r="DP45" s="277">
        <v>0</v>
      </c>
      <c r="DQ45" s="277">
        <v>0</v>
      </c>
      <c r="DR45" s="277">
        <v>0</v>
      </c>
      <c r="DS45" s="277">
        <v>0</v>
      </c>
      <c r="DT45" s="284">
        <v>0</v>
      </c>
      <c r="DU45" s="284">
        <v>0</v>
      </c>
      <c r="DV45" s="284">
        <v>0</v>
      </c>
      <c r="DW45" s="284">
        <v>0</v>
      </c>
      <c r="DX45" s="285">
        <v>0</v>
      </c>
      <c r="DY45" s="285">
        <v>0</v>
      </c>
      <c r="DZ45" s="285">
        <v>0</v>
      </c>
      <c r="EA45" s="285">
        <v>0</v>
      </c>
      <c r="EB45" s="285">
        <v>0</v>
      </c>
      <c r="EC45" s="285">
        <v>0</v>
      </c>
      <c r="ED45" s="286">
        <v>0</v>
      </c>
      <c r="EE45" s="286">
        <v>0</v>
      </c>
      <c r="EF45" s="286">
        <v>0</v>
      </c>
      <c r="EG45" s="286">
        <v>0</v>
      </c>
      <c r="EH45" s="287">
        <v>0</v>
      </c>
      <c r="EI45" s="287">
        <v>0</v>
      </c>
      <c r="EJ45" s="287">
        <v>0</v>
      </c>
      <c r="EK45" s="287">
        <v>0</v>
      </c>
      <c r="EL45" s="287">
        <v>0</v>
      </c>
      <c r="EM45" s="287">
        <v>0</v>
      </c>
      <c r="EN45" s="274"/>
      <c r="EO45" s="274"/>
      <c r="EP45" s="274"/>
      <c r="EQ45" s="274"/>
      <c r="ER45" s="275"/>
      <c r="ES45" s="275"/>
      <c r="ET45" s="275"/>
      <c r="EU45" s="275"/>
      <c r="EV45" s="275"/>
      <c r="EW45" s="275"/>
      <c r="EX45" s="286">
        <v>0</v>
      </c>
      <c r="EY45" s="286">
        <v>0</v>
      </c>
      <c r="EZ45" s="286">
        <v>0</v>
      </c>
      <c r="FA45" s="286">
        <v>0</v>
      </c>
      <c r="FB45" s="287">
        <v>0</v>
      </c>
      <c r="FC45" s="287">
        <v>0</v>
      </c>
      <c r="FD45" s="287">
        <v>0</v>
      </c>
      <c r="FE45" s="287">
        <v>0</v>
      </c>
      <c r="FF45" s="287">
        <v>0</v>
      </c>
      <c r="FG45" s="287">
        <v>0</v>
      </c>
      <c r="FH45" s="288">
        <v>0</v>
      </c>
      <c r="FI45" s="288">
        <v>0</v>
      </c>
      <c r="FJ45" s="288">
        <v>0</v>
      </c>
      <c r="FK45" s="288">
        <v>0</v>
      </c>
      <c r="FL45" s="289">
        <v>0</v>
      </c>
      <c r="FM45" s="289">
        <v>0</v>
      </c>
      <c r="FN45" s="289">
        <v>0</v>
      </c>
      <c r="FO45" s="289">
        <v>0</v>
      </c>
      <c r="FP45" s="289">
        <v>0</v>
      </c>
      <c r="FQ45" s="289">
        <v>0</v>
      </c>
      <c r="FR45" s="290">
        <v>0</v>
      </c>
      <c r="FS45" s="290"/>
      <c r="FT45" s="290"/>
      <c r="FU45" s="290"/>
      <c r="FV45" s="291">
        <v>0</v>
      </c>
      <c r="FW45" s="291"/>
      <c r="FX45" s="291"/>
      <c r="FY45" s="291"/>
      <c r="FZ45" s="291"/>
      <c r="GA45" s="291"/>
      <c r="GB45" s="292"/>
      <c r="GC45" s="292"/>
      <c r="GD45" s="292"/>
      <c r="GE45" s="292"/>
      <c r="GF45" s="293"/>
      <c r="GG45" s="293"/>
      <c r="GH45" s="293"/>
      <c r="GI45" s="293"/>
      <c r="GJ45" s="293"/>
      <c r="GK45" s="293"/>
      <c r="GL45" s="284">
        <v>0</v>
      </c>
      <c r="GM45" s="284">
        <v>0</v>
      </c>
      <c r="GN45" s="284">
        <v>0</v>
      </c>
      <c r="GO45" s="284">
        <v>0</v>
      </c>
      <c r="GP45" s="285">
        <v>0</v>
      </c>
      <c r="GQ45" s="285">
        <v>0</v>
      </c>
      <c r="GR45" s="285">
        <v>0</v>
      </c>
      <c r="GS45" s="285">
        <v>0</v>
      </c>
      <c r="GT45" s="285">
        <v>0</v>
      </c>
      <c r="GU45" s="285">
        <v>0</v>
      </c>
      <c r="GV45" s="294">
        <v>0</v>
      </c>
      <c r="GW45" s="294">
        <v>0</v>
      </c>
      <c r="GX45" s="294">
        <v>0</v>
      </c>
      <c r="GY45" s="294">
        <v>0</v>
      </c>
      <c r="GZ45" s="295">
        <v>0</v>
      </c>
      <c r="HA45" s="295">
        <v>0</v>
      </c>
      <c r="HB45" s="295">
        <v>0</v>
      </c>
      <c r="HC45" s="295">
        <v>0</v>
      </c>
      <c r="HD45" s="295">
        <v>0</v>
      </c>
      <c r="HE45" s="295">
        <v>0</v>
      </c>
      <c r="HF45" s="296"/>
      <c r="HG45" s="296"/>
      <c r="HH45" s="296"/>
      <c r="HI45" s="296"/>
      <c r="HJ45" s="297"/>
      <c r="HK45" s="297"/>
      <c r="HL45" s="297"/>
      <c r="HM45" s="297"/>
      <c r="HN45" s="297"/>
      <c r="HO45" s="297"/>
      <c r="HP45" s="341">
        <v>0</v>
      </c>
      <c r="HQ45" s="341">
        <v>0</v>
      </c>
      <c r="HR45" s="341">
        <v>0</v>
      </c>
      <c r="HS45" s="341">
        <v>0</v>
      </c>
      <c r="HT45" s="341">
        <v>0</v>
      </c>
      <c r="HU45" s="341">
        <v>0</v>
      </c>
      <c r="HV45" s="341">
        <v>0</v>
      </c>
      <c r="HW45" s="341">
        <v>0</v>
      </c>
      <c r="HX45" s="341">
        <v>0</v>
      </c>
      <c r="HY45" s="341">
        <v>0</v>
      </c>
      <c r="HZ45" s="286"/>
      <c r="IA45" s="286"/>
      <c r="IB45" s="286"/>
      <c r="IC45" s="286"/>
      <c r="ID45" s="287"/>
      <c r="IE45" s="287"/>
      <c r="IF45" s="287"/>
      <c r="IG45" s="287"/>
      <c r="IH45" s="287"/>
      <c r="II45" s="287"/>
      <c r="IJ45" s="296">
        <v>0</v>
      </c>
      <c r="IK45" s="296">
        <v>0</v>
      </c>
      <c r="IL45" s="296">
        <v>0</v>
      </c>
      <c r="IM45" s="296">
        <v>0</v>
      </c>
      <c r="IN45" s="297">
        <v>0</v>
      </c>
      <c r="IO45" s="297">
        <v>0</v>
      </c>
      <c r="IP45" s="297">
        <v>0</v>
      </c>
      <c r="IQ45" s="297">
        <v>0</v>
      </c>
      <c r="IR45" s="297">
        <v>0</v>
      </c>
      <c r="IS45" s="297">
        <v>0</v>
      </c>
      <c r="IT45" s="280">
        <v>0</v>
      </c>
      <c r="IU45" s="280">
        <v>0</v>
      </c>
      <c r="IV45" s="280">
        <v>0</v>
      </c>
      <c r="IW45" s="280">
        <v>0</v>
      </c>
      <c r="IX45" s="281">
        <v>0</v>
      </c>
      <c r="IY45" s="281">
        <v>0</v>
      </c>
      <c r="IZ45" s="281">
        <v>0</v>
      </c>
      <c r="JA45" s="281">
        <v>0</v>
      </c>
      <c r="JB45" s="281">
        <v>0</v>
      </c>
      <c r="JC45" s="281">
        <v>0</v>
      </c>
      <c r="JD45" s="288"/>
      <c r="JE45" s="288"/>
      <c r="JF45" s="288"/>
      <c r="JG45" s="288"/>
      <c r="JH45" s="289"/>
      <c r="JI45" s="289"/>
      <c r="JJ45" s="289"/>
      <c r="JK45" s="289"/>
      <c r="JL45" s="289"/>
      <c r="JM45" s="289"/>
      <c r="JN45" s="362">
        <v>0</v>
      </c>
      <c r="JO45" s="362">
        <v>0</v>
      </c>
      <c r="JP45" s="362">
        <v>0</v>
      </c>
      <c r="JQ45" s="362">
        <v>0</v>
      </c>
      <c r="JR45" s="362">
        <v>0</v>
      </c>
      <c r="JS45" s="362">
        <v>0</v>
      </c>
      <c r="JT45" s="362">
        <v>0</v>
      </c>
      <c r="JU45" s="362">
        <v>0</v>
      </c>
      <c r="JV45" s="362">
        <v>0</v>
      </c>
      <c r="JW45" s="362">
        <v>0</v>
      </c>
      <c r="JX45" s="274">
        <v>0</v>
      </c>
      <c r="JY45" s="274">
        <v>0</v>
      </c>
      <c r="JZ45" s="274">
        <v>0</v>
      </c>
      <c r="KA45" s="274">
        <v>0</v>
      </c>
      <c r="KB45" s="275">
        <v>0</v>
      </c>
      <c r="KC45" s="275">
        <v>0</v>
      </c>
      <c r="KD45" s="275">
        <v>0</v>
      </c>
      <c r="KE45" s="275">
        <v>0</v>
      </c>
      <c r="KF45" s="275">
        <v>0</v>
      </c>
      <c r="KG45" s="275">
        <v>0</v>
      </c>
      <c r="KH45" s="276">
        <v>0</v>
      </c>
      <c r="KI45" s="276">
        <v>0</v>
      </c>
      <c r="KJ45" s="276">
        <v>0</v>
      </c>
      <c r="KK45" s="276">
        <v>0</v>
      </c>
      <c r="KL45" s="277">
        <v>0</v>
      </c>
      <c r="KM45" s="277">
        <v>0</v>
      </c>
      <c r="KN45" s="277">
        <v>0</v>
      </c>
      <c r="KO45" s="277">
        <v>0</v>
      </c>
      <c r="KP45" s="277">
        <v>0</v>
      </c>
      <c r="KQ45" s="277">
        <v>0</v>
      </c>
      <c r="KR45" s="298">
        <v>0</v>
      </c>
      <c r="KS45" s="298">
        <v>0</v>
      </c>
      <c r="KT45" s="298">
        <v>0</v>
      </c>
      <c r="KU45" s="298">
        <v>0</v>
      </c>
      <c r="KV45" s="299">
        <v>0</v>
      </c>
      <c r="KW45" s="299">
        <v>0</v>
      </c>
      <c r="KX45" s="299">
        <v>0</v>
      </c>
      <c r="KY45" s="299">
        <v>0</v>
      </c>
      <c r="KZ45" s="299">
        <v>0</v>
      </c>
      <c r="LA45" s="299">
        <v>0</v>
      </c>
      <c r="LB45" s="296"/>
      <c r="LC45" s="296"/>
      <c r="LD45" s="296"/>
      <c r="LE45" s="296"/>
      <c r="LF45" s="297"/>
      <c r="LG45" s="297"/>
      <c r="LH45" s="297"/>
      <c r="LI45" s="297"/>
      <c r="LJ45" s="297"/>
      <c r="LK45" s="297"/>
      <c r="LL45" s="292">
        <v>0</v>
      </c>
      <c r="LM45" s="292">
        <v>0</v>
      </c>
      <c r="LN45" s="292">
        <v>0</v>
      </c>
      <c r="LO45" s="292">
        <v>0</v>
      </c>
      <c r="LP45" s="293">
        <v>0</v>
      </c>
      <c r="LQ45" s="293">
        <v>0</v>
      </c>
      <c r="LR45" s="293">
        <v>0</v>
      </c>
      <c r="LS45" s="293">
        <v>0</v>
      </c>
      <c r="LT45" s="293">
        <v>0</v>
      </c>
      <c r="LU45" s="293">
        <v>0</v>
      </c>
      <c r="LV45" s="45">
        <f t="shared" ref="LV45:LV65" si="54">D45+N45+X45+AH45+AR45+BB45+BL45+BV45+CF45+CP45+CZ45+DJ45+DT45+ED45+EN45+EX45+FH45+FR45+GB45+GL45+GV45+HF45+HP45+HZ45+IJ45+IT45+JD45+JN45+JX45+KH45+KR45+LB45+LL45</f>
        <v>0</v>
      </c>
      <c r="LW45" s="45">
        <f t="shared" ref="LW45:LW65" si="55">E45+O45+Y45+AI45+AS45+BC45+BM45+BW45+CG45+CQ45+DA45+DK45+DU45+EE45+EO45+EY45+FI45+FS45+GC45+GM45+GW45+HG45+HQ45+IA45+IK45+IU45+JE45+JO45+JY45+KI45+KS45+LC45+LM45</f>
        <v>0</v>
      </c>
      <c r="LX45" s="45">
        <f t="shared" ref="LX45:LX65" si="56">F45+P45+Z45+AJ45+AT45+BD45+BN45+BX45+CH45+CR45+DB45+DL45+DV45+EF45+EP45+EZ45+FJ45+FT45+GD45+GN45+GX45+HH45+HR45+IB45+IL45+IV45+JF45+JP45+JZ45+KJ45+KT45+LD45+LN45</f>
        <v>0</v>
      </c>
      <c r="LY45" s="45">
        <f t="shared" ref="LY45:LY65" si="57">G45+Q45+AA45+AK45+AU45+BE45+BO45+BY45+CI45+CS45+DC45+DM45+DW45+EG45+EQ45+FA45+FK45+FU45+GE45+GO45+GY45+HI45+HS45+IC45+IM45+IW45+JG45+JQ45+KA45+KK45+KU45+LE45+LO45</f>
        <v>0</v>
      </c>
      <c r="LZ45" s="234">
        <f t="shared" ref="LZ45:LZ65" si="58">H45+R45+AB45+AL45+AV45+BF45+BP45+BZ45+CJ45+CT45+DD45+DN45+DX45+EH45+ER45+FB45+FL45+FV45+GF45+GP45+GZ45+HJ45+HT45+ID45+IN45+IX45+JH45+JR45+KB45+KL45+KV45+LF45+LP45</f>
        <v>0</v>
      </c>
      <c r="MA45" s="234">
        <f t="shared" ref="MA45:MA65" si="59">I45+S45+AC45+AM45+AW45+BG45+BQ45+CA45+CK45+CU45+DE45+DO45+DY45+EI45+ES45+FC45+FM45+FW45+GG45+GQ45+HA45+HK45+HU45+IE45+IO45+IY45+JI45+JS45+KC45+KM45+KW45+LG45+LQ45</f>
        <v>0</v>
      </c>
      <c r="MB45" s="234">
        <f t="shared" ref="MB45:MB65" si="60">J45+T45+AD45+AN45+AX45+BH45+BR45+CB45+CL45+CV45+DF45+DP45+DZ45+EJ45+ET45+FD45+FN45+FX45+GH45+GR45+HB45+HL45+HV45+IF45+IP45+IZ45+JJ45+JT45+KD45+KN45+KX45+LH45+LR45</f>
        <v>0</v>
      </c>
      <c r="MC45" s="234">
        <f t="shared" ref="MC45:MC65" si="61">K45+U45+AE45+AO45+AY45+BI45+BS45+CC45+CM45+CW45+DG45+DQ45+EA45+EK45+EU45+FE45+FO45+FY45+GI45+GS45+HC45+HM45+HW45+IG45+IQ45+JA45+JK45+JU45+KE45+KO45+KY45+LI45+LS45</f>
        <v>0</v>
      </c>
      <c r="MD45" s="234">
        <f t="shared" ref="MD45:MD65" si="62">L45+V45+AF45+AP45+AZ45+BJ45+BT45+CD45+CN45+CX45+DH45+DR45+EB45+EL45+EV45+FF45+FP45+FZ45+GJ45+GT45+HD45+HN45+HX45+IH45+IR45+JB45+JL45+JV45+KF45+KP45+KZ45+LJ45+LT45</f>
        <v>0</v>
      </c>
      <c r="ME45" s="234">
        <f t="shared" ref="ME45:ME65" si="63">M45+W45+AG45+AQ45+BA45+BK45+BU45+CE45+CO45+CY45+DI45+DS45+EC45+EM45+EW45+FG45+FQ45+GA45+GK45+GU45+HE45+HO45+HY45+II45+IS45+JC45+JM45+JW45+KG45+KQ45+LA45+LK45+LU45</f>
        <v>0</v>
      </c>
      <c r="MF45" s="914">
        <v>0</v>
      </c>
      <c r="MG45" s="914">
        <v>0</v>
      </c>
      <c r="MH45" s="914">
        <v>0</v>
      </c>
      <c r="MI45" s="914">
        <v>0</v>
      </c>
      <c r="MJ45" s="915">
        <v>0</v>
      </c>
      <c r="MK45" s="915">
        <v>0</v>
      </c>
      <c r="ML45" s="915">
        <v>0</v>
      </c>
      <c r="MM45" s="915">
        <v>0</v>
      </c>
      <c r="MN45" s="915">
        <v>0</v>
      </c>
      <c r="MO45" s="915">
        <v>0</v>
      </c>
      <c r="MP45" s="414"/>
      <c r="MQ45" s="414">
        <v>1000</v>
      </c>
      <c r="MR45" s="414"/>
      <c r="MS45" s="414">
        <v>1000</v>
      </c>
      <c r="MT45" s="415"/>
      <c r="MU45" s="415"/>
      <c r="MV45" s="415"/>
      <c r="MW45" s="415"/>
      <c r="MX45" s="415"/>
      <c r="MY45" s="415"/>
      <c r="MZ45" s="949">
        <f t="shared" ref="MZ45:MZ65" si="64">LV45+MF45+MP45</f>
        <v>0</v>
      </c>
      <c r="NA45" s="949">
        <f t="shared" ref="NA45:NA65" si="65">LW45+MG45+MQ45</f>
        <v>1000</v>
      </c>
      <c r="NB45" s="949">
        <f t="shared" ref="NB45:NB65" si="66">LX45+MH45+MR45</f>
        <v>0</v>
      </c>
      <c r="NC45" s="949">
        <f t="shared" ref="NC45:NC65" si="67">LY45+MI45+MS45</f>
        <v>1000</v>
      </c>
      <c r="ND45" s="950">
        <f t="shared" ref="ND45:ND65" si="68">LZ45+MJ45+MT45</f>
        <v>0</v>
      </c>
      <c r="NE45" s="950">
        <f t="shared" ref="NE45:NE65" si="69">MA45+MK45+MU45</f>
        <v>0</v>
      </c>
      <c r="NF45" s="950">
        <f t="shared" ref="NF45:NF65" si="70">MB45+ML45+MV45</f>
        <v>0</v>
      </c>
      <c r="NG45" s="950">
        <f t="shared" ref="NG45:NG65" si="71">MC45+MM45+MW45</f>
        <v>0</v>
      </c>
      <c r="NH45" s="950">
        <f t="shared" ref="NH45:NH65" si="72">MD45+MN45+MX45</f>
        <v>0</v>
      </c>
      <c r="NI45" s="950">
        <f t="shared" ref="NI45:NI65" si="73">ME45+MO45+MY45</f>
        <v>0</v>
      </c>
    </row>
    <row r="46" spans="1:373" ht="51.75" thickBot="1" x14ac:dyDescent="0.3">
      <c r="A46" s="555">
        <v>35</v>
      </c>
      <c r="B46" s="34" t="s">
        <v>59</v>
      </c>
      <c r="C46" s="2" t="s">
        <v>176</v>
      </c>
      <c r="D46" s="262">
        <v>28</v>
      </c>
      <c r="E46" s="262">
        <v>26.03</v>
      </c>
      <c r="F46" s="262">
        <v>1.77</v>
      </c>
      <c r="G46" s="262">
        <v>26.03</v>
      </c>
      <c r="H46" s="263">
        <v>186</v>
      </c>
      <c r="I46" s="263">
        <v>0</v>
      </c>
      <c r="J46" s="263">
        <v>409</v>
      </c>
      <c r="K46" s="263"/>
      <c r="L46" s="263">
        <v>409</v>
      </c>
      <c r="M46" s="263">
        <v>125</v>
      </c>
      <c r="N46" s="264">
        <v>7</v>
      </c>
      <c r="O46" s="264">
        <v>5</v>
      </c>
      <c r="P46" s="264">
        <v>1.02</v>
      </c>
      <c r="Q46" s="264">
        <v>5</v>
      </c>
      <c r="R46" s="265">
        <v>46</v>
      </c>
      <c r="S46" s="265">
        <v>6</v>
      </c>
      <c r="T46" s="265">
        <v>46</v>
      </c>
      <c r="U46" s="265">
        <v>0</v>
      </c>
      <c r="V46" s="265">
        <v>46</v>
      </c>
      <c r="W46" s="265">
        <v>46</v>
      </c>
      <c r="X46" s="266">
        <v>4.25</v>
      </c>
      <c r="Y46" s="266">
        <v>1.48</v>
      </c>
      <c r="Z46" s="266">
        <v>0</v>
      </c>
      <c r="AA46" s="266">
        <v>1.48</v>
      </c>
      <c r="AB46" s="267">
        <v>28</v>
      </c>
      <c r="AC46" s="267">
        <v>0</v>
      </c>
      <c r="AD46" s="267">
        <v>20</v>
      </c>
      <c r="AE46" s="267">
        <v>0</v>
      </c>
      <c r="AF46" s="267">
        <v>20</v>
      </c>
      <c r="AG46" s="267">
        <v>20</v>
      </c>
      <c r="AH46" s="268">
        <v>4.25</v>
      </c>
      <c r="AI46" s="268">
        <v>3.96</v>
      </c>
      <c r="AJ46" s="268">
        <v>1.1499999999999999</v>
      </c>
      <c r="AK46" s="268">
        <v>3.96</v>
      </c>
      <c r="AL46" s="269">
        <v>28</v>
      </c>
      <c r="AM46" s="269">
        <v>28</v>
      </c>
      <c r="AN46" s="269">
        <v>28</v>
      </c>
      <c r="AO46" s="269">
        <v>28</v>
      </c>
      <c r="AP46" s="269">
        <v>28</v>
      </c>
      <c r="AQ46" s="269">
        <v>28</v>
      </c>
      <c r="AR46" s="270">
        <v>1.25</v>
      </c>
      <c r="AS46" s="270">
        <v>0.45</v>
      </c>
      <c r="AT46" s="270">
        <v>0.03</v>
      </c>
      <c r="AU46" s="270">
        <v>0.45</v>
      </c>
      <c r="AV46" s="271">
        <v>8</v>
      </c>
      <c r="AW46" s="271">
        <v>12</v>
      </c>
      <c r="AX46" s="271">
        <v>28</v>
      </c>
      <c r="AY46" s="271">
        <v>0</v>
      </c>
      <c r="AZ46" s="271">
        <v>28</v>
      </c>
      <c r="BA46" s="271">
        <v>28</v>
      </c>
      <c r="BB46" s="272">
        <v>2.5</v>
      </c>
      <c r="BC46" s="272">
        <v>1.74</v>
      </c>
      <c r="BD46" s="272">
        <v>0.68</v>
      </c>
      <c r="BE46" s="272">
        <v>1.74</v>
      </c>
      <c r="BF46" s="273">
        <v>17</v>
      </c>
      <c r="BG46" s="273">
        <v>0</v>
      </c>
      <c r="BH46" s="273">
        <v>11</v>
      </c>
      <c r="BI46" s="273">
        <v>0</v>
      </c>
      <c r="BJ46" s="273">
        <v>11</v>
      </c>
      <c r="BK46" s="273">
        <v>11</v>
      </c>
      <c r="BL46" s="884">
        <v>1.5</v>
      </c>
      <c r="BM46" s="884">
        <v>0.48</v>
      </c>
      <c r="BN46" s="884">
        <v>0.24</v>
      </c>
      <c r="BO46" s="884">
        <v>0.48</v>
      </c>
      <c r="BP46" s="885">
        <v>10</v>
      </c>
      <c r="BQ46" s="885">
        <v>10</v>
      </c>
      <c r="BR46" s="885">
        <v>10</v>
      </c>
      <c r="BS46" s="885">
        <v>0</v>
      </c>
      <c r="BT46" s="885">
        <v>10</v>
      </c>
      <c r="BU46" s="885">
        <v>10</v>
      </c>
      <c r="BV46" s="276">
        <v>2.5</v>
      </c>
      <c r="BW46" s="276">
        <v>2.65</v>
      </c>
      <c r="BX46" s="276">
        <v>0.65</v>
      </c>
      <c r="BY46" s="276">
        <v>2.65</v>
      </c>
      <c r="BZ46" s="277">
        <v>17</v>
      </c>
      <c r="CA46" s="277">
        <v>3</v>
      </c>
      <c r="CB46" s="277">
        <v>14</v>
      </c>
      <c r="CC46" s="277">
        <v>0</v>
      </c>
      <c r="CD46" s="277">
        <v>14</v>
      </c>
      <c r="CE46" s="277">
        <v>14</v>
      </c>
      <c r="CF46" s="278">
        <v>4</v>
      </c>
      <c r="CG46" s="278">
        <v>4.5</v>
      </c>
      <c r="CH46" s="278">
        <v>0.76</v>
      </c>
      <c r="CI46" s="278">
        <v>4.5</v>
      </c>
      <c r="CJ46" s="279">
        <v>27</v>
      </c>
      <c r="CK46" s="279">
        <v>13</v>
      </c>
      <c r="CL46" s="279">
        <v>29</v>
      </c>
      <c r="CM46" s="279">
        <v>0</v>
      </c>
      <c r="CN46" s="279">
        <v>29</v>
      </c>
      <c r="CO46" s="279">
        <v>26</v>
      </c>
      <c r="CP46" s="280">
        <v>3</v>
      </c>
      <c r="CQ46" s="280">
        <v>1.72</v>
      </c>
      <c r="CR46" s="280">
        <v>0.72</v>
      </c>
      <c r="CS46" s="280">
        <v>1.72</v>
      </c>
      <c r="CT46" s="281">
        <v>20</v>
      </c>
      <c r="CU46" s="281">
        <v>23</v>
      </c>
      <c r="CV46" s="281">
        <v>23</v>
      </c>
      <c r="CW46" s="281">
        <v>0</v>
      </c>
      <c r="CX46" s="281">
        <v>23</v>
      </c>
      <c r="CY46" s="281">
        <v>23</v>
      </c>
      <c r="CZ46" s="282">
        <v>2.5</v>
      </c>
      <c r="DA46" s="282">
        <v>2</v>
      </c>
      <c r="DB46" s="282">
        <v>0.16</v>
      </c>
      <c r="DC46" s="282">
        <v>0.98</v>
      </c>
      <c r="DD46" s="283">
        <v>17</v>
      </c>
      <c r="DE46" s="283">
        <v>6</v>
      </c>
      <c r="DF46" s="283">
        <v>23</v>
      </c>
      <c r="DG46" s="283">
        <v>11</v>
      </c>
      <c r="DH46" s="283">
        <v>23</v>
      </c>
      <c r="DI46" s="283">
        <v>23</v>
      </c>
      <c r="DJ46" s="276">
        <v>1</v>
      </c>
      <c r="DK46" s="276">
        <v>0.95</v>
      </c>
      <c r="DL46" s="276">
        <v>0.04</v>
      </c>
      <c r="DM46" s="276">
        <v>0.95</v>
      </c>
      <c r="DN46" s="277">
        <v>7</v>
      </c>
      <c r="DO46" s="277">
        <v>0</v>
      </c>
      <c r="DP46" s="277">
        <v>7</v>
      </c>
      <c r="DQ46" s="277">
        <v>0</v>
      </c>
      <c r="DR46" s="277">
        <v>7</v>
      </c>
      <c r="DS46" s="277">
        <v>7</v>
      </c>
      <c r="DT46" s="284">
        <v>6</v>
      </c>
      <c r="DU46" s="284">
        <v>2.4</v>
      </c>
      <c r="DV46" s="284">
        <v>0</v>
      </c>
      <c r="DW46" s="284">
        <v>2.39</v>
      </c>
      <c r="DX46" s="285">
        <v>40</v>
      </c>
      <c r="DY46" s="285">
        <v>24</v>
      </c>
      <c r="DZ46" s="285">
        <v>74</v>
      </c>
      <c r="EA46" s="285">
        <v>0</v>
      </c>
      <c r="EB46" s="285">
        <v>74</v>
      </c>
      <c r="EC46" s="285">
        <v>74</v>
      </c>
      <c r="ED46" s="286">
        <v>3</v>
      </c>
      <c r="EE46" s="286">
        <v>1.88</v>
      </c>
      <c r="EF46" s="286">
        <v>0</v>
      </c>
      <c r="EG46" s="286">
        <v>1.88</v>
      </c>
      <c r="EH46" s="287">
        <v>20</v>
      </c>
      <c r="EI46" s="287">
        <v>0</v>
      </c>
      <c r="EJ46" s="287">
        <v>32</v>
      </c>
      <c r="EK46" s="287">
        <v>0</v>
      </c>
      <c r="EL46" s="287">
        <v>32</v>
      </c>
      <c r="EM46" s="287">
        <v>32</v>
      </c>
      <c r="EN46" s="274">
        <v>4.5</v>
      </c>
      <c r="EO46" s="274">
        <v>3.15</v>
      </c>
      <c r="EP46" s="274">
        <v>1.1499999999999999</v>
      </c>
      <c r="EQ46" s="274">
        <v>3.15</v>
      </c>
      <c r="ER46" s="275">
        <v>30</v>
      </c>
      <c r="ES46" s="275"/>
      <c r="ET46" s="275"/>
      <c r="EU46" s="275"/>
      <c r="EV46" s="275"/>
      <c r="EW46" s="275"/>
      <c r="EX46" s="286">
        <v>3.6</v>
      </c>
      <c r="EY46" s="286">
        <v>3</v>
      </c>
      <c r="EZ46" s="286">
        <v>0.52</v>
      </c>
      <c r="FA46" s="286">
        <v>3</v>
      </c>
      <c r="FB46" s="287">
        <v>24</v>
      </c>
      <c r="FC46" s="287">
        <v>0</v>
      </c>
      <c r="FD46" s="287">
        <v>2</v>
      </c>
      <c r="FE46" s="287">
        <v>2</v>
      </c>
      <c r="FF46" s="287">
        <v>2</v>
      </c>
      <c r="FG46" s="287">
        <v>2</v>
      </c>
      <c r="FH46" s="288">
        <v>2.5</v>
      </c>
      <c r="FI46" s="288">
        <v>2.5</v>
      </c>
      <c r="FJ46" s="288">
        <v>0.5</v>
      </c>
      <c r="FK46" s="288">
        <v>2.5</v>
      </c>
      <c r="FL46" s="289">
        <v>17</v>
      </c>
      <c r="FM46" s="289">
        <v>0</v>
      </c>
      <c r="FN46" s="289">
        <v>28</v>
      </c>
      <c r="FO46" s="289">
        <v>0</v>
      </c>
      <c r="FP46" s="289">
        <v>28</v>
      </c>
      <c r="FQ46" s="289">
        <v>28</v>
      </c>
      <c r="FR46" s="290">
        <v>0.15</v>
      </c>
      <c r="FS46" s="290"/>
      <c r="FT46" s="290"/>
      <c r="FU46" s="290"/>
      <c r="FV46" s="291">
        <v>1</v>
      </c>
      <c r="FW46" s="291"/>
      <c r="FX46" s="291"/>
      <c r="FY46" s="291"/>
      <c r="FZ46" s="291"/>
      <c r="GA46" s="291"/>
      <c r="GB46" s="292">
        <v>5</v>
      </c>
      <c r="GC46" s="292">
        <v>3.49</v>
      </c>
      <c r="GD46" s="292">
        <v>0.36</v>
      </c>
      <c r="GE46" s="292">
        <v>3.49</v>
      </c>
      <c r="GF46" s="293">
        <v>33</v>
      </c>
      <c r="GG46" s="293">
        <v>0</v>
      </c>
      <c r="GH46" s="293">
        <v>40</v>
      </c>
      <c r="GI46" s="293"/>
      <c r="GJ46" s="293">
        <v>40</v>
      </c>
      <c r="GK46" s="293">
        <v>40</v>
      </c>
      <c r="GL46" s="284">
        <v>2.5</v>
      </c>
      <c r="GM46" s="284">
        <v>1.52</v>
      </c>
      <c r="GN46" s="284">
        <v>0.24</v>
      </c>
      <c r="GO46" s="284">
        <v>1.52</v>
      </c>
      <c r="GP46" s="285">
        <v>17</v>
      </c>
      <c r="GQ46" s="285">
        <v>0</v>
      </c>
      <c r="GR46" s="285">
        <v>12</v>
      </c>
      <c r="GS46" s="285">
        <v>0</v>
      </c>
      <c r="GT46" s="285">
        <v>12</v>
      </c>
      <c r="GU46" s="285">
        <v>10</v>
      </c>
      <c r="GV46" s="294">
        <v>0.5</v>
      </c>
      <c r="GW46" s="294">
        <v>0.3</v>
      </c>
      <c r="GX46" s="294">
        <v>0</v>
      </c>
      <c r="GY46" s="294">
        <v>0.25</v>
      </c>
      <c r="GZ46" s="295">
        <v>3</v>
      </c>
      <c r="HA46" s="295">
        <v>0</v>
      </c>
      <c r="HB46" s="295">
        <v>4</v>
      </c>
      <c r="HC46" s="295">
        <v>0</v>
      </c>
      <c r="HD46" s="295">
        <v>4</v>
      </c>
      <c r="HE46" s="295">
        <v>4</v>
      </c>
      <c r="HF46" s="296">
        <v>0.86</v>
      </c>
      <c r="HG46" s="296">
        <v>0.5</v>
      </c>
      <c r="HH46" s="296">
        <v>0.04</v>
      </c>
      <c r="HI46" s="296">
        <v>0.5</v>
      </c>
      <c r="HJ46" s="297">
        <v>6</v>
      </c>
      <c r="HK46" s="297">
        <v>0</v>
      </c>
      <c r="HL46" s="297">
        <v>3</v>
      </c>
      <c r="HM46" s="297"/>
      <c r="HN46" s="297">
        <v>3</v>
      </c>
      <c r="HO46" s="297">
        <v>3</v>
      </c>
      <c r="HP46" s="341">
        <v>0.5</v>
      </c>
      <c r="HQ46" s="341">
        <v>0.08</v>
      </c>
      <c r="HR46" s="341">
        <v>0.08</v>
      </c>
      <c r="HS46" s="341">
        <v>0.08</v>
      </c>
      <c r="HT46" s="341">
        <v>3</v>
      </c>
      <c r="HU46" s="341">
        <v>1</v>
      </c>
      <c r="HV46" s="341">
        <v>1</v>
      </c>
      <c r="HW46" s="341">
        <v>0</v>
      </c>
      <c r="HX46" s="341">
        <v>1</v>
      </c>
      <c r="HY46" s="341">
        <v>1</v>
      </c>
      <c r="HZ46" s="286"/>
      <c r="IA46" s="286"/>
      <c r="IB46" s="286"/>
      <c r="IC46" s="286"/>
      <c r="ID46" s="287"/>
      <c r="IE46" s="287">
        <v>0</v>
      </c>
      <c r="IF46" s="287"/>
      <c r="IG46" s="287"/>
      <c r="IH46" s="287"/>
      <c r="II46" s="287"/>
      <c r="IJ46" s="296">
        <v>2.1</v>
      </c>
      <c r="IK46" s="296">
        <v>1.39</v>
      </c>
      <c r="IL46" s="296">
        <v>0.5</v>
      </c>
      <c r="IM46" s="296">
        <v>1.39</v>
      </c>
      <c r="IN46" s="297">
        <v>14</v>
      </c>
      <c r="IO46" s="297">
        <v>18</v>
      </c>
      <c r="IP46" s="297">
        <v>18</v>
      </c>
      <c r="IQ46" s="297">
        <v>0</v>
      </c>
      <c r="IR46" s="297">
        <v>18</v>
      </c>
      <c r="IS46" s="297">
        <v>18</v>
      </c>
      <c r="IT46" s="280">
        <v>1</v>
      </c>
      <c r="IU46" s="280">
        <v>0.23</v>
      </c>
      <c r="IV46" s="280">
        <v>0</v>
      </c>
      <c r="IW46" s="280">
        <v>0.23</v>
      </c>
      <c r="IX46" s="281">
        <v>7</v>
      </c>
      <c r="IY46" s="281">
        <v>0</v>
      </c>
      <c r="IZ46" s="281">
        <v>2</v>
      </c>
      <c r="JA46" s="281">
        <v>0</v>
      </c>
      <c r="JB46" s="281">
        <v>2</v>
      </c>
      <c r="JC46" s="281">
        <v>2</v>
      </c>
      <c r="JD46" s="288">
        <v>0.5</v>
      </c>
      <c r="JE46" s="288">
        <v>0.59</v>
      </c>
      <c r="JF46" s="288">
        <v>0.28000000000000003</v>
      </c>
      <c r="JG46" s="288">
        <v>0.57999999999999996</v>
      </c>
      <c r="JH46" s="289">
        <v>3</v>
      </c>
      <c r="JI46" s="289">
        <v>0</v>
      </c>
      <c r="JJ46" s="289">
        <v>3</v>
      </c>
      <c r="JK46" s="289">
        <v>0</v>
      </c>
      <c r="JL46" s="289">
        <v>3</v>
      </c>
      <c r="JM46" s="289">
        <v>3</v>
      </c>
      <c r="JN46" s="362">
        <v>0.6</v>
      </c>
      <c r="JO46" s="362">
        <v>0.38</v>
      </c>
      <c r="JP46" s="362">
        <v>0</v>
      </c>
      <c r="JQ46" s="362">
        <v>0.38</v>
      </c>
      <c r="JR46" s="362">
        <v>4</v>
      </c>
      <c r="JS46" s="362">
        <v>0</v>
      </c>
      <c r="JT46" s="362">
        <v>8</v>
      </c>
      <c r="JU46" s="362">
        <v>0</v>
      </c>
      <c r="JV46" s="362">
        <v>8</v>
      </c>
      <c r="JW46" s="362">
        <v>8</v>
      </c>
      <c r="JX46" s="274">
        <v>0.5</v>
      </c>
      <c r="JY46" s="274">
        <v>0</v>
      </c>
      <c r="JZ46" s="274">
        <v>0</v>
      </c>
      <c r="KA46" s="274">
        <v>0</v>
      </c>
      <c r="KB46" s="275">
        <v>3</v>
      </c>
      <c r="KC46" s="275">
        <v>0</v>
      </c>
      <c r="KD46" s="275">
        <v>0</v>
      </c>
      <c r="KE46" s="275">
        <v>0</v>
      </c>
      <c r="KF46" s="275">
        <v>0</v>
      </c>
      <c r="KG46" s="275">
        <v>0</v>
      </c>
      <c r="KH46" s="276">
        <v>0.5</v>
      </c>
      <c r="KI46" s="276">
        <v>1</v>
      </c>
      <c r="KJ46" s="276">
        <v>0</v>
      </c>
      <c r="KK46" s="276">
        <v>0</v>
      </c>
      <c r="KL46" s="277">
        <v>3</v>
      </c>
      <c r="KM46" s="277">
        <v>0</v>
      </c>
      <c r="KN46" s="277">
        <v>0</v>
      </c>
      <c r="KO46" s="277">
        <v>5</v>
      </c>
      <c r="KP46" s="277">
        <v>5</v>
      </c>
      <c r="KQ46" s="277">
        <v>5</v>
      </c>
      <c r="KR46" s="298">
        <v>0.6</v>
      </c>
      <c r="KS46" s="298">
        <v>0.16</v>
      </c>
      <c r="KT46" s="298">
        <v>0.06</v>
      </c>
      <c r="KU46" s="298">
        <v>0.16</v>
      </c>
      <c r="KV46" s="299">
        <v>4</v>
      </c>
      <c r="KW46" s="299">
        <v>0</v>
      </c>
      <c r="KX46" s="299">
        <v>2</v>
      </c>
      <c r="KY46" s="299">
        <v>0</v>
      </c>
      <c r="KZ46" s="299">
        <v>2</v>
      </c>
      <c r="LA46" s="299">
        <v>2</v>
      </c>
      <c r="LB46" s="296">
        <v>0.5</v>
      </c>
      <c r="LC46" s="296"/>
      <c r="LD46" s="296"/>
      <c r="LE46" s="296"/>
      <c r="LF46" s="297">
        <v>3</v>
      </c>
      <c r="LG46" s="297"/>
      <c r="LH46" s="297"/>
      <c r="LI46" s="297"/>
      <c r="LJ46" s="297"/>
      <c r="LK46" s="297"/>
      <c r="LL46" s="292">
        <v>0.4</v>
      </c>
      <c r="LM46" s="292">
        <v>0.09</v>
      </c>
      <c r="LN46" s="292">
        <v>0</v>
      </c>
      <c r="LO46" s="292">
        <v>0.09</v>
      </c>
      <c r="LP46" s="293">
        <v>0</v>
      </c>
      <c r="LQ46" s="293">
        <v>0</v>
      </c>
      <c r="LR46" s="293">
        <v>0</v>
      </c>
      <c r="LS46" s="293">
        <v>0</v>
      </c>
      <c r="LT46" s="293">
        <v>0.02</v>
      </c>
      <c r="LU46" s="293">
        <v>0.02</v>
      </c>
      <c r="LV46" s="45">
        <f>D46+N46+X46+AH46+AR46+BB46+BL46+BV46+CF46+CP46+CZ46+DJ46+DT46+ED46+EN46+EX46+FH46+FR46+GB46+GL46+GV46+HF46+HP46+HZ46+IJ46+IT46+JD46+JN46+JX46+KH46+KR46+LB46+LL46</f>
        <v>97.559999999999988</v>
      </c>
      <c r="LW46" s="45">
        <f>E46+O46+Y46+AI46+AS46+BC46+BM46+BW46+CG46+CQ46+DA46+DK46+DU46+EE46+EO46+EY46+FI46+FS46+GC46+GM46+GW46+HG46+HQ46+IA46+IK46+IU46+JE46+JO46+JY46+KI46+KS46+LC46+LM46</f>
        <v>73.61999999999999</v>
      </c>
      <c r="LX46" s="45">
        <f>F46+P46+Z46+AJ46+AT46+BD46+BN46+BX46+CH46+CR46+DB46+DL46+DV46+EF46+EP46+EZ46+FJ46+FT46+GD46+GN46+GX46+HH46+HR46+IB46+IL46+IV46+JF46+JP46+JZ46+KJ46+KT46+LD46+LN46</f>
        <v>10.949999999999998</v>
      </c>
      <c r="LY46" s="45">
        <f>G46+Q46+AA46+AK46+AU46+BE46+BO46+BY46+CI46+CS46+DC46+DM46+DW46+EG46+EQ46+FA46+FK46+FU46+GE46+GO46+GY46+HI46+HS46+IC46+IM46+IW46+JG46+JQ46+KA46+KK46+KU46+LE46+LO46</f>
        <v>71.529999999999987</v>
      </c>
      <c r="LZ46" s="234">
        <f t="shared" si="58"/>
        <v>646</v>
      </c>
      <c r="MA46" s="234">
        <f t="shared" si="59"/>
        <v>144</v>
      </c>
      <c r="MB46" s="234">
        <f t="shared" si="60"/>
        <v>877</v>
      </c>
      <c r="MC46" s="234">
        <f t="shared" si="61"/>
        <v>46</v>
      </c>
      <c r="MD46" s="234">
        <f t="shared" si="62"/>
        <v>882.02</v>
      </c>
      <c r="ME46" s="234">
        <f t="shared" si="63"/>
        <v>593.02</v>
      </c>
      <c r="MF46" s="914">
        <v>0</v>
      </c>
      <c r="MG46" s="914">
        <v>0</v>
      </c>
      <c r="MH46" s="914">
        <v>0</v>
      </c>
      <c r="MI46" s="914">
        <v>0</v>
      </c>
      <c r="MJ46" s="915">
        <v>4</v>
      </c>
      <c r="MK46" s="915">
        <v>0</v>
      </c>
      <c r="ML46" s="915">
        <v>0</v>
      </c>
      <c r="MM46" s="915">
        <v>0</v>
      </c>
      <c r="MN46" s="915">
        <v>0</v>
      </c>
      <c r="MO46" s="915">
        <v>0</v>
      </c>
      <c r="MP46" s="414"/>
      <c r="MQ46" s="414"/>
      <c r="MR46" s="414"/>
      <c r="MS46" s="414"/>
      <c r="MT46" s="415"/>
      <c r="MU46" s="415"/>
      <c r="MV46" s="415"/>
      <c r="MW46" s="415"/>
      <c r="MX46" s="415"/>
      <c r="MY46" s="415"/>
      <c r="MZ46" s="949">
        <f t="shared" si="64"/>
        <v>97.559999999999988</v>
      </c>
      <c r="NA46" s="949">
        <f t="shared" si="65"/>
        <v>73.61999999999999</v>
      </c>
      <c r="NB46" s="949">
        <f t="shared" si="66"/>
        <v>10.949999999999998</v>
      </c>
      <c r="NC46" s="949">
        <f t="shared" si="67"/>
        <v>71.529999999999987</v>
      </c>
      <c r="ND46" s="950">
        <f t="shared" si="68"/>
        <v>650</v>
      </c>
      <c r="NE46" s="950">
        <f t="shared" si="69"/>
        <v>144</v>
      </c>
      <c r="NF46" s="950">
        <f t="shared" si="70"/>
        <v>877</v>
      </c>
      <c r="NG46" s="950">
        <f t="shared" si="71"/>
        <v>46</v>
      </c>
      <c r="NH46" s="950">
        <f t="shared" si="72"/>
        <v>882.02</v>
      </c>
      <c r="NI46" s="950">
        <f t="shared" si="73"/>
        <v>593.02</v>
      </c>
    </row>
    <row r="47" spans="1:373" ht="90" thickBot="1" x14ac:dyDescent="0.3">
      <c r="A47" s="555">
        <v>36</v>
      </c>
      <c r="B47" s="34" t="s">
        <v>62</v>
      </c>
      <c r="C47" s="2" t="s">
        <v>177</v>
      </c>
      <c r="D47" s="262">
        <v>0.25</v>
      </c>
      <c r="E47" s="262">
        <v>0</v>
      </c>
      <c r="F47" s="262">
        <v>0</v>
      </c>
      <c r="G47" s="262">
        <v>0</v>
      </c>
      <c r="H47" s="263">
        <v>1</v>
      </c>
      <c r="I47" s="263">
        <v>0</v>
      </c>
      <c r="J47" s="263">
        <v>0</v>
      </c>
      <c r="K47" s="263"/>
      <c r="L47" s="263"/>
      <c r="M47" s="263"/>
      <c r="N47" s="264">
        <v>0</v>
      </c>
      <c r="O47" s="264">
        <v>0.5</v>
      </c>
      <c r="P47" s="264">
        <v>0</v>
      </c>
      <c r="Q47" s="264">
        <v>0.5</v>
      </c>
      <c r="R47" s="265">
        <v>0</v>
      </c>
      <c r="S47" s="265">
        <v>0</v>
      </c>
      <c r="T47" s="265">
        <v>1</v>
      </c>
      <c r="U47" s="265">
        <v>0</v>
      </c>
      <c r="V47" s="265">
        <v>1</v>
      </c>
      <c r="W47" s="265">
        <v>1</v>
      </c>
      <c r="X47" s="266">
        <v>0</v>
      </c>
      <c r="Y47" s="266">
        <v>0</v>
      </c>
      <c r="Z47" s="266">
        <v>0</v>
      </c>
      <c r="AA47" s="266">
        <v>0</v>
      </c>
      <c r="AB47" s="267">
        <v>0</v>
      </c>
      <c r="AC47" s="267">
        <v>0</v>
      </c>
      <c r="AD47" s="267">
        <v>0</v>
      </c>
      <c r="AE47" s="267">
        <v>0</v>
      </c>
      <c r="AF47" s="267">
        <v>0</v>
      </c>
      <c r="AG47" s="267">
        <v>0</v>
      </c>
      <c r="AH47" s="268">
        <v>0</v>
      </c>
      <c r="AI47" s="268">
        <v>0</v>
      </c>
      <c r="AJ47" s="268">
        <v>0</v>
      </c>
      <c r="AK47" s="268">
        <v>0</v>
      </c>
      <c r="AL47" s="269">
        <v>0</v>
      </c>
      <c r="AM47" s="269">
        <v>0</v>
      </c>
      <c r="AN47" s="269">
        <v>0</v>
      </c>
      <c r="AO47" s="269">
        <v>0</v>
      </c>
      <c r="AP47" s="269">
        <v>0</v>
      </c>
      <c r="AQ47" s="269">
        <v>0</v>
      </c>
      <c r="AR47" s="270">
        <v>0</v>
      </c>
      <c r="AS47" s="270">
        <v>0</v>
      </c>
      <c r="AT47" s="270">
        <v>0</v>
      </c>
      <c r="AU47" s="270">
        <v>0</v>
      </c>
      <c r="AV47" s="271">
        <v>0</v>
      </c>
      <c r="AW47" s="271">
        <v>0</v>
      </c>
      <c r="AX47" s="271">
        <v>0</v>
      </c>
      <c r="AY47" s="271">
        <v>0</v>
      </c>
      <c r="AZ47" s="271">
        <v>0</v>
      </c>
      <c r="BA47" s="271">
        <v>0</v>
      </c>
      <c r="BB47" s="272">
        <v>0</v>
      </c>
      <c r="BC47" s="272">
        <v>0</v>
      </c>
      <c r="BD47" s="272">
        <v>0</v>
      </c>
      <c r="BE47" s="272">
        <v>0</v>
      </c>
      <c r="BF47" s="273">
        <v>0</v>
      </c>
      <c r="BG47" s="273">
        <v>0</v>
      </c>
      <c r="BH47" s="273">
        <v>0</v>
      </c>
      <c r="BI47" s="273">
        <v>0</v>
      </c>
      <c r="BJ47" s="273">
        <v>0</v>
      </c>
      <c r="BK47" s="273">
        <v>0</v>
      </c>
      <c r="BL47" s="884">
        <v>0</v>
      </c>
      <c r="BM47" s="884">
        <v>0</v>
      </c>
      <c r="BN47" s="884">
        <v>0</v>
      </c>
      <c r="BO47" s="884">
        <v>0</v>
      </c>
      <c r="BP47" s="885">
        <v>0</v>
      </c>
      <c r="BQ47" s="885">
        <v>0</v>
      </c>
      <c r="BR47" s="885">
        <v>0</v>
      </c>
      <c r="BS47" s="885">
        <v>0</v>
      </c>
      <c r="BT47" s="885">
        <v>0</v>
      </c>
      <c r="BU47" s="885">
        <v>0</v>
      </c>
      <c r="BV47" s="276">
        <v>0</v>
      </c>
      <c r="BW47" s="276">
        <v>0</v>
      </c>
      <c r="BX47" s="276">
        <v>0</v>
      </c>
      <c r="BY47" s="276">
        <v>0</v>
      </c>
      <c r="BZ47" s="277">
        <v>0</v>
      </c>
      <c r="CA47" s="277">
        <v>0</v>
      </c>
      <c r="CB47" s="277">
        <v>0</v>
      </c>
      <c r="CC47" s="277">
        <v>0</v>
      </c>
      <c r="CD47" s="277">
        <v>0</v>
      </c>
      <c r="CE47" s="277">
        <v>0</v>
      </c>
      <c r="CF47" s="278">
        <v>2.5</v>
      </c>
      <c r="CG47" s="278"/>
      <c r="CH47" s="278"/>
      <c r="CI47" s="278"/>
      <c r="CJ47" s="279">
        <v>1</v>
      </c>
      <c r="CK47" s="279"/>
      <c r="CL47" s="279">
        <v>0</v>
      </c>
      <c r="CM47" s="279">
        <v>0</v>
      </c>
      <c r="CN47" s="279">
        <v>0</v>
      </c>
      <c r="CO47" s="279">
        <v>0</v>
      </c>
      <c r="CP47" s="280">
        <v>0</v>
      </c>
      <c r="CQ47" s="280">
        <v>0</v>
      </c>
      <c r="CR47" s="280">
        <v>0</v>
      </c>
      <c r="CS47" s="280">
        <v>0</v>
      </c>
      <c r="CT47" s="281">
        <v>0</v>
      </c>
      <c r="CU47" s="281">
        <v>0</v>
      </c>
      <c r="CV47" s="281">
        <v>0</v>
      </c>
      <c r="CW47" s="281">
        <v>0</v>
      </c>
      <c r="CX47" s="281">
        <v>0</v>
      </c>
      <c r="CY47" s="281">
        <v>0</v>
      </c>
      <c r="CZ47" s="282">
        <v>0</v>
      </c>
      <c r="DA47" s="282">
        <v>0</v>
      </c>
      <c r="DB47" s="282">
        <v>0</v>
      </c>
      <c r="DC47" s="282">
        <v>0</v>
      </c>
      <c r="DD47" s="283">
        <v>0</v>
      </c>
      <c r="DE47" s="283">
        <v>0</v>
      </c>
      <c r="DF47" s="283">
        <v>0</v>
      </c>
      <c r="DG47" s="283">
        <v>0</v>
      </c>
      <c r="DH47" s="283">
        <v>0</v>
      </c>
      <c r="DI47" s="283">
        <v>0</v>
      </c>
      <c r="DJ47" s="276">
        <v>0</v>
      </c>
      <c r="DK47" s="276">
        <v>0</v>
      </c>
      <c r="DL47" s="276">
        <v>0</v>
      </c>
      <c r="DM47" s="276">
        <v>0</v>
      </c>
      <c r="DN47" s="277">
        <v>0</v>
      </c>
      <c r="DO47" s="277">
        <v>0</v>
      </c>
      <c r="DP47" s="277">
        <v>0</v>
      </c>
      <c r="DQ47" s="277">
        <v>0</v>
      </c>
      <c r="DR47" s="277">
        <v>0</v>
      </c>
      <c r="DS47" s="277">
        <v>0</v>
      </c>
      <c r="DT47" s="284">
        <v>0</v>
      </c>
      <c r="DU47" s="284">
        <v>0</v>
      </c>
      <c r="DV47" s="284">
        <v>0</v>
      </c>
      <c r="DW47" s="284">
        <v>0</v>
      </c>
      <c r="DX47" s="285">
        <v>0</v>
      </c>
      <c r="DY47" s="285">
        <v>0</v>
      </c>
      <c r="DZ47" s="285">
        <v>0</v>
      </c>
      <c r="EA47" s="285">
        <v>0</v>
      </c>
      <c r="EB47" s="285">
        <v>0</v>
      </c>
      <c r="EC47" s="285">
        <v>0</v>
      </c>
      <c r="ED47" s="286">
        <v>0</v>
      </c>
      <c r="EE47" s="286">
        <v>0</v>
      </c>
      <c r="EF47" s="286">
        <v>0</v>
      </c>
      <c r="EG47" s="286">
        <v>0</v>
      </c>
      <c r="EH47" s="287">
        <v>0</v>
      </c>
      <c r="EI47" s="287">
        <v>0</v>
      </c>
      <c r="EJ47" s="287">
        <v>0</v>
      </c>
      <c r="EK47" s="287">
        <v>0</v>
      </c>
      <c r="EL47" s="287">
        <v>0</v>
      </c>
      <c r="EM47" s="287">
        <v>0</v>
      </c>
      <c r="EN47" s="274">
        <v>0</v>
      </c>
      <c r="EO47" s="274"/>
      <c r="EP47" s="274"/>
      <c r="EQ47" s="274"/>
      <c r="ER47" s="275">
        <v>0</v>
      </c>
      <c r="ES47" s="275"/>
      <c r="ET47" s="275"/>
      <c r="EU47" s="275"/>
      <c r="EV47" s="275"/>
      <c r="EW47" s="275"/>
      <c r="EX47" s="286">
        <v>0</v>
      </c>
      <c r="EY47" s="286">
        <v>0</v>
      </c>
      <c r="EZ47" s="286">
        <v>0</v>
      </c>
      <c r="FA47" s="286">
        <v>0</v>
      </c>
      <c r="FB47" s="287">
        <v>0</v>
      </c>
      <c r="FC47" s="287">
        <v>0</v>
      </c>
      <c r="FD47" s="287">
        <v>0</v>
      </c>
      <c r="FE47" s="287">
        <v>0</v>
      </c>
      <c r="FF47" s="287">
        <v>0</v>
      </c>
      <c r="FG47" s="287">
        <v>0</v>
      </c>
      <c r="FH47" s="288">
        <v>0</v>
      </c>
      <c r="FI47" s="288">
        <v>0</v>
      </c>
      <c r="FJ47" s="288">
        <v>0</v>
      </c>
      <c r="FK47" s="288">
        <v>0</v>
      </c>
      <c r="FL47" s="289">
        <v>0</v>
      </c>
      <c r="FM47" s="289">
        <v>0</v>
      </c>
      <c r="FN47" s="289">
        <v>0</v>
      </c>
      <c r="FO47" s="289">
        <v>0</v>
      </c>
      <c r="FP47" s="289">
        <v>0</v>
      </c>
      <c r="FQ47" s="289">
        <v>0</v>
      </c>
      <c r="FR47" s="290">
        <v>0</v>
      </c>
      <c r="FS47" s="290"/>
      <c r="FT47" s="290"/>
      <c r="FU47" s="290"/>
      <c r="FV47" s="291">
        <v>0</v>
      </c>
      <c r="FW47" s="291"/>
      <c r="FX47" s="291"/>
      <c r="FY47" s="291"/>
      <c r="FZ47" s="291"/>
      <c r="GA47" s="291"/>
      <c r="GB47" s="292"/>
      <c r="GC47" s="292"/>
      <c r="GD47" s="292"/>
      <c r="GE47" s="292"/>
      <c r="GF47" s="293"/>
      <c r="GG47" s="293"/>
      <c r="GH47" s="293"/>
      <c r="GI47" s="293"/>
      <c r="GJ47" s="293"/>
      <c r="GK47" s="293"/>
      <c r="GL47" s="284">
        <v>0</v>
      </c>
      <c r="GM47" s="284">
        <v>0</v>
      </c>
      <c r="GN47" s="284">
        <v>0</v>
      </c>
      <c r="GO47" s="284">
        <v>0</v>
      </c>
      <c r="GP47" s="285">
        <v>0</v>
      </c>
      <c r="GQ47" s="285">
        <v>0</v>
      </c>
      <c r="GR47" s="285">
        <v>0</v>
      </c>
      <c r="GS47" s="285">
        <v>0</v>
      </c>
      <c r="GT47" s="285">
        <v>0</v>
      </c>
      <c r="GU47" s="285">
        <v>0</v>
      </c>
      <c r="GV47" s="294">
        <v>0</v>
      </c>
      <c r="GW47" s="294">
        <v>0</v>
      </c>
      <c r="GX47" s="294">
        <v>0</v>
      </c>
      <c r="GY47" s="294">
        <v>0</v>
      </c>
      <c r="GZ47" s="295">
        <v>0</v>
      </c>
      <c r="HA47" s="295">
        <v>0</v>
      </c>
      <c r="HB47" s="295">
        <v>0</v>
      </c>
      <c r="HC47" s="295">
        <v>0</v>
      </c>
      <c r="HD47" s="295">
        <v>0</v>
      </c>
      <c r="HE47" s="295">
        <v>0</v>
      </c>
      <c r="HF47" s="296">
        <v>0</v>
      </c>
      <c r="HG47" s="296">
        <v>0</v>
      </c>
      <c r="HH47" s="296">
        <v>0</v>
      </c>
      <c r="HI47" s="296">
        <v>0</v>
      </c>
      <c r="HJ47" s="297">
        <v>0</v>
      </c>
      <c r="HK47" s="297">
        <v>0</v>
      </c>
      <c r="HL47" s="297">
        <v>0</v>
      </c>
      <c r="HM47" s="297"/>
      <c r="HN47" s="297"/>
      <c r="HO47" s="297"/>
      <c r="HP47" s="341">
        <v>0</v>
      </c>
      <c r="HQ47" s="341">
        <v>0</v>
      </c>
      <c r="HR47" s="341">
        <v>0</v>
      </c>
      <c r="HS47" s="341">
        <v>0</v>
      </c>
      <c r="HT47" s="341">
        <v>0</v>
      </c>
      <c r="HU47" s="341">
        <v>0</v>
      </c>
      <c r="HV47" s="341">
        <v>0</v>
      </c>
      <c r="HW47" s="341">
        <v>0</v>
      </c>
      <c r="HX47" s="341">
        <v>0</v>
      </c>
      <c r="HY47" s="341">
        <v>0</v>
      </c>
      <c r="HZ47" s="286"/>
      <c r="IA47" s="286"/>
      <c r="IB47" s="286"/>
      <c r="IC47" s="286"/>
      <c r="ID47" s="287"/>
      <c r="IE47" s="287"/>
      <c r="IF47" s="287"/>
      <c r="IG47" s="287"/>
      <c r="IH47" s="287"/>
      <c r="II47" s="287"/>
      <c r="IJ47" s="296">
        <v>0</v>
      </c>
      <c r="IK47" s="296">
        <v>0</v>
      </c>
      <c r="IL47" s="296">
        <v>0</v>
      </c>
      <c r="IM47" s="296">
        <v>0</v>
      </c>
      <c r="IN47" s="297">
        <v>0</v>
      </c>
      <c r="IO47" s="297">
        <v>0</v>
      </c>
      <c r="IP47" s="297">
        <v>0</v>
      </c>
      <c r="IQ47" s="297">
        <v>0</v>
      </c>
      <c r="IR47" s="297">
        <v>0</v>
      </c>
      <c r="IS47" s="297">
        <v>0</v>
      </c>
      <c r="IT47" s="280">
        <v>0</v>
      </c>
      <c r="IU47" s="280">
        <v>0</v>
      </c>
      <c r="IV47" s="280">
        <v>0</v>
      </c>
      <c r="IW47" s="280">
        <v>0</v>
      </c>
      <c r="IX47" s="281">
        <v>0</v>
      </c>
      <c r="IY47" s="281">
        <v>0</v>
      </c>
      <c r="IZ47" s="281">
        <v>0</v>
      </c>
      <c r="JA47" s="281">
        <v>0</v>
      </c>
      <c r="JB47" s="281">
        <v>0</v>
      </c>
      <c r="JC47" s="281">
        <v>0</v>
      </c>
      <c r="JD47" s="288"/>
      <c r="JE47" s="288"/>
      <c r="JF47" s="288"/>
      <c r="JG47" s="288"/>
      <c r="JH47" s="289"/>
      <c r="JI47" s="289"/>
      <c r="JJ47" s="289"/>
      <c r="JK47" s="289"/>
      <c r="JL47" s="289"/>
      <c r="JM47" s="289"/>
      <c r="JN47" s="362">
        <v>0</v>
      </c>
      <c r="JO47" s="362">
        <v>0</v>
      </c>
      <c r="JP47" s="362">
        <v>0</v>
      </c>
      <c r="JQ47" s="362">
        <v>0</v>
      </c>
      <c r="JR47" s="362">
        <v>0</v>
      </c>
      <c r="JS47" s="362">
        <v>0</v>
      </c>
      <c r="JT47" s="362">
        <v>0</v>
      </c>
      <c r="JU47" s="362">
        <v>0</v>
      </c>
      <c r="JV47" s="362">
        <v>0</v>
      </c>
      <c r="JW47" s="362">
        <v>0</v>
      </c>
      <c r="JX47" s="274">
        <v>0</v>
      </c>
      <c r="JY47" s="274">
        <v>0</v>
      </c>
      <c r="JZ47" s="274">
        <v>0</v>
      </c>
      <c r="KA47" s="274">
        <v>0</v>
      </c>
      <c r="KB47" s="275">
        <v>0</v>
      </c>
      <c r="KC47" s="275">
        <v>0</v>
      </c>
      <c r="KD47" s="275">
        <v>0</v>
      </c>
      <c r="KE47" s="275">
        <v>0</v>
      </c>
      <c r="KF47" s="275">
        <v>0</v>
      </c>
      <c r="KG47" s="275">
        <v>0</v>
      </c>
      <c r="KH47" s="276">
        <v>0</v>
      </c>
      <c r="KI47" s="276">
        <v>0</v>
      </c>
      <c r="KJ47" s="276">
        <v>0</v>
      </c>
      <c r="KK47" s="276">
        <v>0</v>
      </c>
      <c r="KL47" s="277">
        <v>0</v>
      </c>
      <c r="KM47" s="277">
        <v>0</v>
      </c>
      <c r="KN47" s="277">
        <v>0</v>
      </c>
      <c r="KO47" s="277">
        <v>0</v>
      </c>
      <c r="KP47" s="277">
        <v>0</v>
      </c>
      <c r="KQ47" s="277">
        <v>0</v>
      </c>
      <c r="KR47" s="298">
        <v>0</v>
      </c>
      <c r="KS47" s="298">
        <v>0</v>
      </c>
      <c r="KT47" s="298">
        <v>0</v>
      </c>
      <c r="KU47" s="298">
        <v>0</v>
      </c>
      <c r="KV47" s="299">
        <v>0</v>
      </c>
      <c r="KW47" s="299">
        <v>0</v>
      </c>
      <c r="KX47" s="299">
        <v>0</v>
      </c>
      <c r="KY47" s="299">
        <v>0</v>
      </c>
      <c r="KZ47" s="299">
        <v>0</v>
      </c>
      <c r="LA47" s="299">
        <v>0</v>
      </c>
      <c r="LB47" s="296"/>
      <c r="LC47" s="296"/>
      <c r="LD47" s="296"/>
      <c r="LE47" s="296"/>
      <c r="LF47" s="297"/>
      <c r="LG47" s="297"/>
      <c r="LH47" s="297"/>
      <c r="LI47" s="297"/>
      <c r="LJ47" s="297"/>
      <c r="LK47" s="297"/>
      <c r="LL47" s="292">
        <v>0</v>
      </c>
      <c r="LM47" s="292">
        <v>0</v>
      </c>
      <c r="LN47" s="292">
        <v>0</v>
      </c>
      <c r="LO47" s="292">
        <v>0</v>
      </c>
      <c r="LP47" s="293">
        <v>0</v>
      </c>
      <c r="LQ47" s="293">
        <v>0</v>
      </c>
      <c r="LR47" s="293">
        <v>0</v>
      </c>
      <c r="LS47" s="293">
        <v>0</v>
      </c>
      <c r="LT47" s="293">
        <v>0</v>
      </c>
      <c r="LU47" s="293">
        <v>0</v>
      </c>
      <c r="LV47" s="45">
        <f t="shared" si="54"/>
        <v>2.75</v>
      </c>
      <c r="LW47" s="45">
        <f t="shared" si="55"/>
        <v>0.5</v>
      </c>
      <c r="LX47" s="45">
        <f t="shared" si="56"/>
        <v>0</v>
      </c>
      <c r="LY47" s="45">
        <f t="shared" si="57"/>
        <v>0.5</v>
      </c>
      <c r="LZ47" s="234">
        <f t="shared" si="58"/>
        <v>2</v>
      </c>
      <c r="MA47" s="234">
        <f t="shared" si="59"/>
        <v>0</v>
      </c>
      <c r="MB47" s="234">
        <f t="shared" si="60"/>
        <v>1</v>
      </c>
      <c r="MC47" s="234">
        <f t="shared" si="61"/>
        <v>0</v>
      </c>
      <c r="MD47" s="234">
        <f t="shared" si="62"/>
        <v>1</v>
      </c>
      <c r="ME47" s="234">
        <f t="shared" si="63"/>
        <v>1</v>
      </c>
      <c r="MF47" s="914">
        <v>0</v>
      </c>
      <c r="MG47" s="914">
        <v>0</v>
      </c>
      <c r="MH47" s="914">
        <v>0</v>
      </c>
      <c r="MI47" s="914">
        <v>0</v>
      </c>
      <c r="MJ47" s="915">
        <v>0</v>
      </c>
      <c r="MK47" s="915">
        <v>0</v>
      </c>
      <c r="ML47" s="915">
        <v>0</v>
      </c>
      <c r="MM47" s="915">
        <v>0</v>
      </c>
      <c r="MN47" s="915">
        <v>0</v>
      </c>
      <c r="MO47" s="915">
        <v>0</v>
      </c>
      <c r="MP47" s="414"/>
      <c r="MQ47" s="414"/>
      <c r="MR47" s="414"/>
      <c r="MS47" s="414"/>
      <c r="MT47" s="415"/>
      <c r="MU47" s="415"/>
      <c r="MV47" s="415"/>
      <c r="MW47" s="415"/>
      <c r="MX47" s="415"/>
      <c r="MY47" s="415"/>
      <c r="MZ47" s="949">
        <f t="shared" si="64"/>
        <v>2.75</v>
      </c>
      <c r="NA47" s="949">
        <f t="shared" si="65"/>
        <v>0.5</v>
      </c>
      <c r="NB47" s="949">
        <f t="shared" si="66"/>
        <v>0</v>
      </c>
      <c r="NC47" s="949">
        <f t="shared" si="67"/>
        <v>0.5</v>
      </c>
      <c r="ND47" s="950">
        <f t="shared" si="68"/>
        <v>2</v>
      </c>
      <c r="NE47" s="950">
        <f t="shared" si="69"/>
        <v>0</v>
      </c>
      <c r="NF47" s="950">
        <f t="shared" si="70"/>
        <v>1</v>
      </c>
      <c r="NG47" s="950">
        <f t="shared" si="71"/>
        <v>0</v>
      </c>
      <c r="NH47" s="950">
        <f t="shared" si="72"/>
        <v>1</v>
      </c>
      <c r="NI47" s="950">
        <f t="shared" si="73"/>
        <v>1</v>
      </c>
    </row>
    <row r="48" spans="1:373" ht="77.25" thickBot="1" x14ac:dyDescent="0.3">
      <c r="A48" s="555">
        <v>37</v>
      </c>
      <c r="B48" s="34" t="s">
        <v>60</v>
      </c>
      <c r="C48" s="2" t="s">
        <v>189</v>
      </c>
      <c r="D48" s="262">
        <v>1.84</v>
      </c>
      <c r="E48" s="262">
        <v>2.5</v>
      </c>
      <c r="F48" s="262">
        <v>2.5</v>
      </c>
      <c r="G48" s="262">
        <v>2.5</v>
      </c>
      <c r="H48" s="263">
        <v>1</v>
      </c>
      <c r="I48" s="263">
        <v>1</v>
      </c>
      <c r="J48" s="263">
        <v>2</v>
      </c>
      <c r="K48" s="263"/>
      <c r="L48" s="263">
        <v>2</v>
      </c>
      <c r="M48" s="263">
        <v>2</v>
      </c>
      <c r="N48" s="264">
        <v>1.5</v>
      </c>
      <c r="O48" s="264">
        <v>0</v>
      </c>
      <c r="P48" s="264">
        <v>0</v>
      </c>
      <c r="Q48" s="264">
        <v>0</v>
      </c>
      <c r="R48" s="265">
        <v>1</v>
      </c>
      <c r="S48" s="265">
        <v>0</v>
      </c>
      <c r="T48" s="265">
        <v>0</v>
      </c>
      <c r="U48" s="265">
        <v>0</v>
      </c>
      <c r="V48" s="265">
        <v>0</v>
      </c>
      <c r="W48" s="265">
        <v>0</v>
      </c>
      <c r="X48" s="266">
        <v>0</v>
      </c>
      <c r="Y48" s="266">
        <v>0</v>
      </c>
      <c r="Z48" s="266">
        <v>0</v>
      </c>
      <c r="AA48" s="266">
        <v>0</v>
      </c>
      <c r="AB48" s="267">
        <v>0</v>
      </c>
      <c r="AC48" s="267">
        <v>0</v>
      </c>
      <c r="AD48" s="267">
        <v>0</v>
      </c>
      <c r="AE48" s="267">
        <v>0</v>
      </c>
      <c r="AF48" s="267">
        <v>0</v>
      </c>
      <c r="AG48" s="267">
        <v>0</v>
      </c>
      <c r="AH48" s="268">
        <v>0</v>
      </c>
      <c r="AI48" s="268">
        <v>0</v>
      </c>
      <c r="AJ48" s="268">
        <v>0</v>
      </c>
      <c r="AK48" s="268">
        <v>0</v>
      </c>
      <c r="AL48" s="269">
        <v>0</v>
      </c>
      <c r="AM48" s="269">
        <v>0</v>
      </c>
      <c r="AN48" s="269">
        <v>0</v>
      </c>
      <c r="AO48" s="269">
        <v>0</v>
      </c>
      <c r="AP48" s="269">
        <v>0</v>
      </c>
      <c r="AQ48" s="269">
        <v>0</v>
      </c>
      <c r="AR48" s="270">
        <v>0</v>
      </c>
      <c r="AS48" s="270">
        <v>0</v>
      </c>
      <c r="AT48" s="270">
        <v>0</v>
      </c>
      <c r="AU48" s="270">
        <v>0</v>
      </c>
      <c r="AV48" s="271">
        <v>0</v>
      </c>
      <c r="AW48" s="271">
        <v>0</v>
      </c>
      <c r="AX48" s="271">
        <v>0</v>
      </c>
      <c r="AY48" s="271">
        <v>0</v>
      </c>
      <c r="AZ48" s="271">
        <v>0</v>
      </c>
      <c r="BA48" s="271">
        <v>0</v>
      </c>
      <c r="BB48" s="272">
        <v>0</v>
      </c>
      <c r="BC48" s="272">
        <v>0</v>
      </c>
      <c r="BD48" s="272">
        <v>0</v>
      </c>
      <c r="BE48" s="272">
        <v>0</v>
      </c>
      <c r="BF48" s="273">
        <v>0</v>
      </c>
      <c r="BG48" s="273">
        <v>0</v>
      </c>
      <c r="BH48" s="273">
        <v>0</v>
      </c>
      <c r="BI48" s="273">
        <v>0</v>
      </c>
      <c r="BJ48" s="273">
        <v>0</v>
      </c>
      <c r="BK48" s="273">
        <v>0</v>
      </c>
      <c r="BL48" s="884">
        <v>0</v>
      </c>
      <c r="BM48" s="884">
        <v>0</v>
      </c>
      <c r="BN48" s="884">
        <v>0</v>
      </c>
      <c r="BO48" s="884">
        <v>0</v>
      </c>
      <c r="BP48" s="885">
        <v>0</v>
      </c>
      <c r="BQ48" s="885">
        <v>0</v>
      </c>
      <c r="BR48" s="885">
        <v>0</v>
      </c>
      <c r="BS48" s="885">
        <v>0</v>
      </c>
      <c r="BT48" s="885">
        <v>0</v>
      </c>
      <c r="BU48" s="885">
        <v>0</v>
      </c>
      <c r="BV48" s="276">
        <v>0</v>
      </c>
      <c r="BW48" s="276">
        <v>0</v>
      </c>
      <c r="BX48" s="276">
        <v>0</v>
      </c>
      <c r="BY48" s="276">
        <v>0</v>
      </c>
      <c r="BZ48" s="277">
        <v>0</v>
      </c>
      <c r="CA48" s="277">
        <v>0</v>
      </c>
      <c r="CB48" s="277">
        <v>0</v>
      </c>
      <c r="CC48" s="277">
        <v>0</v>
      </c>
      <c r="CD48" s="277">
        <v>0</v>
      </c>
      <c r="CE48" s="277">
        <v>0</v>
      </c>
      <c r="CF48" s="278">
        <v>1.83</v>
      </c>
      <c r="CG48" s="278">
        <v>2.5</v>
      </c>
      <c r="CH48" s="278">
        <v>0</v>
      </c>
      <c r="CI48" s="278">
        <v>2.5</v>
      </c>
      <c r="CJ48" s="279">
        <v>1</v>
      </c>
      <c r="CK48" s="279"/>
      <c r="CL48" s="279">
        <v>1</v>
      </c>
      <c r="CM48" s="279">
        <v>0</v>
      </c>
      <c r="CN48" s="279">
        <v>1</v>
      </c>
      <c r="CO48" s="279">
        <v>1</v>
      </c>
      <c r="CP48" s="280">
        <v>0</v>
      </c>
      <c r="CQ48" s="280">
        <v>0</v>
      </c>
      <c r="CR48" s="280">
        <v>0</v>
      </c>
      <c r="CS48" s="280">
        <v>0</v>
      </c>
      <c r="CT48" s="281">
        <v>0</v>
      </c>
      <c r="CU48" s="281">
        <v>0</v>
      </c>
      <c r="CV48" s="281">
        <v>0</v>
      </c>
      <c r="CW48" s="281">
        <v>0</v>
      </c>
      <c r="CX48" s="281">
        <v>0</v>
      </c>
      <c r="CY48" s="281">
        <v>0</v>
      </c>
      <c r="CZ48" s="282">
        <v>0</v>
      </c>
      <c r="DA48" s="282">
        <v>0</v>
      </c>
      <c r="DB48" s="282">
        <v>0</v>
      </c>
      <c r="DC48" s="282">
        <v>0</v>
      </c>
      <c r="DD48" s="283">
        <v>0</v>
      </c>
      <c r="DE48" s="283">
        <v>0</v>
      </c>
      <c r="DF48" s="283">
        <v>0</v>
      </c>
      <c r="DG48" s="283">
        <v>0</v>
      </c>
      <c r="DH48" s="283">
        <v>0</v>
      </c>
      <c r="DI48" s="283">
        <v>0</v>
      </c>
      <c r="DJ48" s="276">
        <v>0</v>
      </c>
      <c r="DK48" s="276">
        <v>0</v>
      </c>
      <c r="DL48" s="276">
        <v>0</v>
      </c>
      <c r="DM48" s="276">
        <v>0</v>
      </c>
      <c r="DN48" s="277">
        <v>0</v>
      </c>
      <c r="DO48" s="277">
        <v>0</v>
      </c>
      <c r="DP48" s="277">
        <v>0</v>
      </c>
      <c r="DQ48" s="277">
        <v>0</v>
      </c>
      <c r="DR48" s="277">
        <v>0</v>
      </c>
      <c r="DS48" s="277">
        <v>0</v>
      </c>
      <c r="DT48" s="284">
        <v>1.83</v>
      </c>
      <c r="DU48" s="284">
        <v>0</v>
      </c>
      <c r="DV48" s="284">
        <v>0</v>
      </c>
      <c r="DW48" s="284">
        <v>0</v>
      </c>
      <c r="DX48" s="285">
        <v>1</v>
      </c>
      <c r="DY48" s="285">
        <v>0</v>
      </c>
      <c r="DZ48" s="285">
        <v>0</v>
      </c>
      <c r="EA48" s="285">
        <v>0</v>
      </c>
      <c r="EB48" s="285">
        <v>0</v>
      </c>
      <c r="EC48" s="285">
        <v>0</v>
      </c>
      <c r="ED48" s="286">
        <v>0</v>
      </c>
      <c r="EE48" s="286">
        <v>0</v>
      </c>
      <c r="EF48" s="286">
        <v>0</v>
      </c>
      <c r="EG48" s="286">
        <v>0</v>
      </c>
      <c r="EH48" s="287">
        <v>0</v>
      </c>
      <c r="EI48" s="287">
        <v>0</v>
      </c>
      <c r="EJ48" s="287">
        <v>0</v>
      </c>
      <c r="EK48" s="287">
        <v>0</v>
      </c>
      <c r="EL48" s="287">
        <v>0</v>
      </c>
      <c r="EM48" s="287">
        <v>0</v>
      </c>
      <c r="EN48" s="274">
        <v>0</v>
      </c>
      <c r="EO48" s="274">
        <v>2.5</v>
      </c>
      <c r="EP48" s="274">
        <v>0</v>
      </c>
      <c r="EQ48" s="274">
        <v>2.5</v>
      </c>
      <c r="ER48" s="275">
        <v>0</v>
      </c>
      <c r="ES48" s="275">
        <v>1</v>
      </c>
      <c r="ET48" s="275">
        <v>1</v>
      </c>
      <c r="EU48" s="275">
        <v>0</v>
      </c>
      <c r="EV48" s="275">
        <v>1</v>
      </c>
      <c r="EW48" s="275">
        <v>1</v>
      </c>
      <c r="EX48" s="286">
        <v>0</v>
      </c>
      <c r="EY48" s="286">
        <v>0</v>
      </c>
      <c r="EZ48" s="286">
        <v>0</v>
      </c>
      <c r="FA48" s="286">
        <v>0</v>
      </c>
      <c r="FB48" s="287">
        <v>0</v>
      </c>
      <c r="FC48" s="287">
        <v>0</v>
      </c>
      <c r="FD48" s="287">
        <v>0</v>
      </c>
      <c r="FE48" s="287">
        <v>0</v>
      </c>
      <c r="FF48" s="287">
        <v>0</v>
      </c>
      <c r="FG48" s="287">
        <v>0</v>
      </c>
      <c r="FH48" s="288">
        <v>0</v>
      </c>
      <c r="FI48" s="288">
        <v>0</v>
      </c>
      <c r="FJ48" s="288">
        <v>0</v>
      </c>
      <c r="FK48" s="288">
        <v>0</v>
      </c>
      <c r="FL48" s="289">
        <v>0</v>
      </c>
      <c r="FM48" s="289">
        <v>0</v>
      </c>
      <c r="FN48" s="289">
        <v>0</v>
      </c>
      <c r="FO48" s="289">
        <v>0</v>
      </c>
      <c r="FP48" s="289">
        <v>0</v>
      </c>
      <c r="FQ48" s="289">
        <v>0</v>
      </c>
      <c r="FR48" s="290">
        <v>0</v>
      </c>
      <c r="FS48" s="290">
        <v>1</v>
      </c>
      <c r="FT48" s="290">
        <v>0</v>
      </c>
      <c r="FU48" s="290">
        <v>1</v>
      </c>
      <c r="FV48" s="291">
        <v>0</v>
      </c>
      <c r="FW48" s="291">
        <v>0</v>
      </c>
      <c r="FX48" s="291">
        <v>1</v>
      </c>
      <c r="FY48" s="291">
        <v>1</v>
      </c>
      <c r="FZ48" s="291">
        <v>1</v>
      </c>
      <c r="GA48" s="291">
        <v>1</v>
      </c>
      <c r="GB48" s="292">
        <v>1.5</v>
      </c>
      <c r="GC48" s="292"/>
      <c r="GD48" s="292"/>
      <c r="GE48" s="292"/>
      <c r="GF48" s="293">
        <v>1</v>
      </c>
      <c r="GG48" s="293"/>
      <c r="GH48" s="293"/>
      <c r="GI48" s="293"/>
      <c r="GJ48" s="293"/>
      <c r="GK48" s="293"/>
      <c r="GL48" s="284">
        <v>0</v>
      </c>
      <c r="GM48" s="284">
        <v>0</v>
      </c>
      <c r="GN48" s="284">
        <v>0</v>
      </c>
      <c r="GO48" s="284">
        <v>0</v>
      </c>
      <c r="GP48" s="285">
        <v>0</v>
      </c>
      <c r="GQ48" s="285">
        <v>0</v>
      </c>
      <c r="GR48" s="285">
        <v>0</v>
      </c>
      <c r="GS48" s="285">
        <v>0</v>
      </c>
      <c r="GT48" s="285">
        <v>0</v>
      </c>
      <c r="GU48" s="285">
        <v>0</v>
      </c>
      <c r="GV48" s="294">
        <v>0</v>
      </c>
      <c r="GW48" s="294">
        <v>0</v>
      </c>
      <c r="GX48" s="294">
        <v>0</v>
      </c>
      <c r="GY48" s="294">
        <v>0</v>
      </c>
      <c r="GZ48" s="295">
        <v>0</v>
      </c>
      <c r="HA48" s="295">
        <v>0</v>
      </c>
      <c r="HB48" s="295">
        <v>0</v>
      </c>
      <c r="HC48" s="295">
        <v>0</v>
      </c>
      <c r="HD48" s="295">
        <v>0</v>
      </c>
      <c r="HE48" s="295">
        <v>0</v>
      </c>
      <c r="HF48" s="296">
        <v>0</v>
      </c>
      <c r="HG48" s="296">
        <v>0</v>
      </c>
      <c r="HH48" s="296">
        <v>0</v>
      </c>
      <c r="HI48" s="296">
        <v>0</v>
      </c>
      <c r="HJ48" s="297">
        <v>0</v>
      </c>
      <c r="HK48" s="297">
        <v>0</v>
      </c>
      <c r="HL48" s="297">
        <v>0</v>
      </c>
      <c r="HM48" s="297"/>
      <c r="HN48" s="297"/>
      <c r="HO48" s="297"/>
      <c r="HP48" s="341">
        <v>0</v>
      </c>
      <c r="HQ48" s="341">
        <v>0</v>
      </c>
      <c r="HR48" s="341">
        <v>0</v>
      </c>
      <c r="HS48" s="341">
        <v>0</v>
      </c>
      <c r="HT48" s="341">
        <v>0</v>
      </c>
      <c r="HU48" s="341">
        <v>0</v>
      </c>
      <c r="HV48" s="341">
        <v>0</v>
      </c>
      <c r="HW48" s="341">
        <v>0</v>
      </c>
      <c r="HX48" s="341">
        <v>0</v>
      </c>
      <c r="HY48" s="341">
        <v>0</v>
      </c>
      <c r="HZ48" s="286"/>
      <c r="IA48" s="286"/>
      <c r="IB48" s="286"/>
      <c r="IC48" s="286"/>
      <c r="ID48" s="287"/>
      <c r="IE48" s="287"/>
      <c r="IF48" s="287"/>
      <c r="IG48" s="287"/>
      <c r="IH48" s="287"/>
      <c r="II48" s="287"/>
      <c r="IJ48" s="296">
        <v>0</v>
      </c>
      <c r="IK48" s="296">
        <v>0</v>
      </c>
      <c r="IL48" s="296">
        <v>0</v>
      </c>
      <c r="IM48" s="296">
        <v>0</v>
      </c>
      <c r="IN48" s="297">
        <v>0</v>
      </c>
      <c r="IO48" s="297">
        <v>0</v>
      </c>
      <c r="IP48" s="297">
        <v>0</v>
      </c>
      <c r="IQ48" s="297">
        <v>0</v>
      </c>
      <c r="IR48" s="297">
        <v>0</v>
      </c>
      <c r="IS48" s="297">
        <v>0</v>
      </c>
      <c r="IT48" s="280">
        <v>0</v>
      </c>
      <c r="IU48" s="280">
        <v>0</v>
      </c>
      <c r="IV48" s="280">
        <v>0</v>
      </c>
      <c r="IW48" s="280">
        <v>0</v>
      </c>
      <c r="IX48" s="281">
        <v>0</v>
      </c>
      <c r="IY48" s="281">
        <v>0</v>
      </c>
      <c r="IZ48" s="281">
        <v>0</v>
      </c>
      <c r="JA48" s="281">
        <v>0</v>
      </c>
      <c r="JB48" s="281">
        <v>0</v>
      </c>
      <c r="JC48" s="281">
        <v>0</v>
      </c>
      <c r="JD48" s="288"/>
      <c r="JE48" s="288"/>
      <c r="JF48" s="288"/>
      <c r="JG48" s="288"/>
      <c r="JH48" s="289"/>
      <c r="JI48" s="289"/>
      <c r="JJ48" s="289"/>
      <c r="JK48" s="289"/>
      <c r="JL48" s="289"/>
      <c r="JM48" s="289"/>
      <c r="JN48" s="362">
        <v>0</v>
      </c>
      <c r="JO48" s="362">
        <v>0</v>
      </c>
      <c r="JP48" s="362">
        <v>0</v>
      </c>
      <c r="JQ48" s="362">
        <v>0</v>
      </c>
      <c r="JR48" s="362">
        <v>0</v>
      </c>
      <c r="JS48" s="362">
        <v>0</v>
      </c>
      <c r="JT48" s="362">
        <v>0</v>
      </c>
      <c r="JU48" s="362">
        <v>0</v>
      </c>
      <c r="JV48" s="362">
        <v>0</v>
      </c>
      <c r="JW48" s="362">
        <v>0</v>
      </c>
      <c r="JX48" s="274">
        <v>0</v>
      </c>
      <c r="JY48" s="274">
        <v>0</v>
      </c>
      <c r="JZ48" s="274">
        <v>0</v>
      </c>
      <c r="KA48" s="274">
        <v>0</v>
      </c>
      <c r="KB48" s="275">
        <v>0</v>
      </c>
      <c r="KC48" s="275">
        <v>0</v>
      </c>
      <c r="KD48" s="275">
        <v>0</v>
      </c>
      <c r="KE48" s="275">
        <v>0</v>
      </c>
      <c r="KF48" s="275">
        <v>0</v>
      </c>
      <c r="KG48" s="275">
        <v>0</v>
      </c>
      <c r="KH48" s="276">
        <v>0</v>
      </c>
      <c r="KI48" s="276">
        <v>2.5</v>
      </c>
      <c r="KJ48" s="276">
        <v>0</v>
      </c>
      <c r="KK48" s="276">
        <v>0</v>
      </c>
      <c r="KL48" s="277">
        <v>0</v>
      </c>
      <c r="KM48" s="277">
        <v>0</v>
      </c>
      <c r="KN48" s="277">
        <v>0</v>
      </c>
      <c r="KO48" s="277">
        <v>1</v>
      </c>
      <c r="KP48" s="277">
        <v>1</v>
      </c>
      <c r="KQ48" s="277">
        <v>1</v>
      </c>
      <c r="KR48" s="298">
        <v>0</v>
      </c>
      <c r="KS48" s="298">
        <v>0</v>
      </c>
      <c r="KT48" s="298">
        <v>0</v>
      </c>
      <c r="KU48" s="298">
        <v>0</v>
      </c>
      <c r="KV48" s="299">
        <v>0</v>
      </c>
      <c r="KW48" s="299">
        <v>0</v>
      </c>
      <c r="KX48" s="299">
        <v>0</v>
      </c>
      <c r="KY48" s="299">
        <v>1</v>
      </c>
      <c r="KZ48" s="299">
        <v>0</v>
      </c>
      <c r="LA48" s="299">
        <v>0</v>
      </c>
      <c r="LB48" s="296"/>
      <c r="LC48" s="296"/>
      <c r="LD48" s="296"/>
      <c r="LE48" s="296"/>
      <c r="LF48" s="297"/>
      <c r="LG48" s="297"/>
      <c r="LH48" s="297"/>
      <c r="LI48" s="297"/>
      <c r="LJ48" s="297"/>
      <c r="LK48" s="297"/>
      <c r="LL48" s="292">
        <v>0</v>
      </c>
      <c r="LM48" s="292">
        <v>0</v>
      </c>
      <c r="LN48" s="292">
        <v>0</v>
      </c>
      <c r="LO48" s="292">
        <v>0</v>
      </c>
      <c r="LP48" s="293">
        <v>0</v>
      </c>
      <c r="LQ48" s="293">
        <v>0</v>
      </c>
      <c r="LR48" s="293">
        <v>0</v>
      </c>
      <c r="LS48" s="293">
        <v>0</v>
      </c>
      <c r="LT48" s="293">
        <v>0</v>
      </c>
      <c r="LU48" s="293">
        <v>0</v>
      </c>
      <c r="LV48" s="45">
        <f t="shared" si="54"/>
        <v>8.5</v>
      </c>
      <c r="LW48" s="45">
        <f t="shared" si="55"/>
        <v>11</v>
      </c>
      <c r="LX48" s="45">
        <f t="shared" si="56"/>
        <v>2.5</v>
      </c>
      <c r="LY48" s="45">
        <f t="shared" si="57"/>
        <v>8.5</v>
      </c>
      <c r="LZ48" s="234">
        <f t="shared" si="58"/>
        <v>5</v>
      </c>
      <c r="MA48" s="234">
        <f t="shared" si="59"/>
        <v>2</v>
      </c>
      <c r="MB48" s="234">
        <f t="shared" si="60"/>
        <v>5</v>
      </c>
      <c r="MC48" s="234">
        <f t="shared" si="61"/>
        <v>3</v>
      </c>
      <c r="MD48" s="234">
        <f t="shared" si="62"/>
        <v>6</v>
      </c>
      <c r="ME48" s="234">
        <f t="shared" si="63"/>
        <v>6</v>
      </c>
      <c r="MF48" s="914">
        <v>0</v>
      </c>
      <c r="MG48" s="914">
        <v>0</v>
      </c>
      <c r="MH48" s="914">
        <v>0</v>
      </c>
      <c r="MI48" s="914">
        <v>0</v>
      </c>
      <c r="MJ48" s="915">
        <v>0</v>
      </c>
      <c r="MK48" s="915">
        <v>0</v>
      </c>
      <c r="ML48" s="915">
        <v>0</v>
      </c>
      <c r="MM48" s="915">
        <v>0</v>
      </c>
      <c r="MN48" s="915">
        <v>0</v>
      </c>
      <c r="MO48" s="915">
        <v>0</v>
      </c>
      <c r="MP48" s="414"/>
      <c r="MQ48" s="414"/>
      <c r="MR48" s="414"/>
      <c r="MS48" s="414"/>
      <c r="MT48" s="415"/>
      <c r="MU48" s="415"/>
      <c r="MV48" s="415"/>
      <c r="MW48" s="415"/>
      <c r="MX48" s="415"/>
      <c r="MY48" s="415"/>
      <c r="MZ48" s="949">
        <f t="shared" si="64"/>
        <v>8.5</v>
      </c>
      <c r="NA48" s="949">
        <f t="shared" si="65"/>
        <v>11</v>
      </c>
      <c r="NB48" s="949">
        <f t="shared" si="66"/>
        <v>2.5</v>
      </c>
      <c r="NC48" s="949">
        <f t="shared" si="67"/>
        <v>8.5</v>
      </c>
      <c r="ND48" s="950">
        <f t="shared" si="68"/>
        <v>5</v>
      </c>
      <c r="NE48" s="950">
        <f t="shared" si="69"/>
        <v>2</v>
      </c>
      <c r="NF48" s="950">
        <f t="shared" si="70"/>
        <v>5</v>
      </c>
      <c r="NG48" s="950">
        <f t="shared" si="71"/>
        <v>3</v>
      </c>
      <c r="NH48" s="950">
        <f t="shared" si="72"/>
        <v>6</v>
      </c>
      <c r="NI48" s="950">
        <f t="shared" si="73"/>
        <v>6</v>
      </c>
    </row>
    <row r="49" spans="1:373" ht="51.75" thickBot="1" x14ac:dyDescent="0.3">
      <c r="A49" s="555">
        <v>38</v>
      </c>
      <c r="B49" s="34" t="s">
        <v>61</v>
      </c>
      <c r="C49" s="2" t="s">
        <v>188</v>
      </c>
      <c r="D49" s="262">
        <v>0.5</v>
      </c>
      <c r="E49" s="262">
        <v>2.5</v>
      </c>
      <c r="F49" s="262">
        <v>0</v>
      </c>
      <c r="G49" s="262">
        <v>2.5</v>
      </c>
      <c r="H49" s="263">
        <v>7</v>
      </c>
      <c r="I49" s="263">
        <v>0</v>
      </c>
      <c r="J49" s="263">
        <v>0</v>
      </c>
      <c r="K49" s="263"/>
      <c r="L49" s="263">
        <v>1</v>
      </c>
      <c r="M49" s="263">
        <v>1</v>
      </c>
      <c r="N49" s="264">
        <v>0.5</v>
      </c>
      <c r="O49" s="264">
        <v>0</v>
      </c>
      <c r="P49" s="264">
        <v>0</v>
      </c>
      <c r="Q49" s="264">
        <v>0</v>
      </c>
      <c r="R49" s="265">
        <v>7</v>
      </c>
      <c r="S49" s="265">
        <v>0</v>
      </c>
      <c r="T49" s="265">
        <v>0</v>
      </c>
      <c r="U49" s="265">
        <v>0</v>
      </c>
      <c r="V49" s="265">
        <v>0</v>
      </c>
      <c r="W49" s="265">
        <v>0</v>
      </c>
      <c r="X49" s="266">
        <v>0.1</v>
      </c>
      <c r="Y49" s="266">
        <v>0</v>
      </c>
      <c r="Z49" s="266">
        <v>0</v>
      </c>
      <c r="AA49" s="266">
        <v>0</v>
      </c>
      <c r="AB49" s="267">
        <v>1</v>
      </c>
      <c r="AC49" s="267">
        <v>0</v>
      </c>
      <c r="AD49" s="267">
        <v>0</v>
      </c>
      <c r="AE49" s="267">
        <v>0</v>
      </c>
      <c r="AF49" s="267">
        <v>0</v>
      </c>
      <c r="AG49" s="267">
        <v>0</v>
      </c>
      <c r="AH49" s="268">
        <v>0</v>
      </c>
      <c r="AI49" s="268">
        <v>0</v>
      </c>
      <c r="AJ49" s="268">
        <v>0</v>
      </c>
      <c r="AK49" s="268">
        <v>0</v>
      </c>
      <c r="AL49" s="269">
        <v>0</v>
      </c>
      <c r="AM49" s="269">
        <v>0</v>
      </c>
      <c r="AN49" s="269">
        <v>0</v>
      </c>
      <c r="AO49" s="269">
        <v>0</v>
      </c>
      <c r="AP49" s="269">
        <v>0</v>
      </c>
      <c r="AQ49" s="269">
        <v>0</v>
      </c>
      <c r="AR49" s="270">
        <v>1.2</v>
      </c>
      <c r="AS49" s="270">
        <v>0</v>
      </c>
      <c r="AT49" s="270">
        <v>0</v>
      </c>
      <c r="AU49" s="270">
        <v>0</v>
      </c>
      <c r="AV49" s="271">
        <v>17</v>
      </c>
      <c r="AW49" s="271">
        <v>0</v>
      </c>
      <c r="AX49" s="271">
        <v>0</v>
      </c>
      <c r="AY49" s="271">
        <v>0</v>
      </c>
      <c r="AZ49" s="271">
        <v>0</v>
      </c>
      <c r="BA49" s="271">
        <v>0</v>
      </c>
      <c r="BB49" s="272">
        <v>0</v>
      </c>
      <c r="BC49" s="272">
        <v>0</v>
      </c>
      <c r="BD49" s="272">
        <v>0</v>
      </c>
      <c r="BE49" s="272">
        <v>0</v>
      </c>
      <c r="BF49" s="273">
        <v>0</v>
      </c>
      <c r="BG49" s="273">
        <v>0</v>
      </c>
      <c r="BH49" s="273">
        <v>0</v>
      </c>
      <c r="BI49" s="273">
        <v>0</v>
      </c>
      <c r="BJ49" s="273">
        <v>0</v>
      </c>
      <c r="BK49" s="273">
        <v>0</v>
      </c>
      <c r="BL49" s="884">
        <v>0</v>
      </c>
      <c r="BM49" s="884">
        <v>2.2000000000000002</v>
      </c>
      <c r="BN49" s="884">
        <v>2.2000000000000002</v>
      </c>
      <c r="BO49" s="884">
        <v>2.2000000000000002</v>
      </c>
      <c r="BP49" s="885">
        <v>0</v>
      </c>
      <c r="BQ49" s="885">
        <v>1</v>
      </c>
      <c r="BR49" s="885">
        <v>1</v>
      </c>
      <c r="BS49" s="885">
        <v>0</v>
      </c>
      <c r="BT49" s="885">
        <v>1</v>
      </c>
      <c r="BU49" s="885">
        <v>1</v>
      </c>
      <c r="BV49" s="276">
        <v>0</v>
      </c>
      <c r="BW49" s="276">
        <v>0</v>
      </c>
      <c r="BX49" s="276">
        <v>0</v>
      </c>
      <c r="BY49" s="276">
        <v>0</v>
      </c>
      <c r="BZ49" s="277">
        <v>0</v>
      </c>
      <c r="CA49" s="277">
        <v>0</v>
      </c>
      <c r="CB49" s="277">
        <v>0</v>
      </c>
      <c r="CC49" s="277">
        <v>0</v>
      </c>
      <c r="CD49" s="277">
        <v>0</v>
      </c>
      <c r="CE49" s="277">
        <v>0</v>
      </c>
      <c r="CF49" s="278">
        <v>0.5</v>
      </c>
      <c r="CG49" s="278"/>
      <c r="CH49" s="278"/>
      <c r="CI49" s="278"/>
      <c r="CJ49" s="279">
        <v>7</v>
      </c>
      <c r="CK49" s="279"/>
      <c r="CL49" s="279"/>
      <c r="CM49" s="279"/>
      <c r="CN49" s="279"/>
      <c r="CO49" s="279"/>
      <c r="CP49" s="280">
        <v>0</v>
      </c>
      <c r="CQ49" s="280">
        <v>0</v>
      </c>
      <c r="CR49" s="280">
        <v>0</v>
      </c>
      <c r="CS49" s="280">
        <v>0</v>
      </c>
      <c r="CT49" s="281">
        <v>0</v>
      </c>
      <c r="CU49" s="281">
        <v>0</v>
      </c>
      <c r="CV49" s="281">
        <v>0</v>
      </c>
      <c r="CW49" s="281">
        <v>0</v>
      </c>
      <c r="CX49" s="281">
        <v>0</v>
      </c>
      <c r="CY49" s="281">
        <v>0</v>
      </c>
      <c r="CZ49" s="282">
        <v>0</v>
      </c>
      <c r="DA49" s="282">
        <v>0</v>
      </c>
      <c r="DB49" s="282">
        <v>0</v>
      </c>
      <c r="DC49" s="282">
        <v>0</v>
      </c>
      <c r="DD49" s="283">
        <v>0</v>
      </c>
      <c r="DE49" s="283">
        <v>0</v>
      </c>
      <c r="DF49" s="283">
        <v>0</v>
      </c>
      <c r="DG49" s="283">
        <v>0</v>
      </c>
      <c r="DH49" s="283">
        <v>0</v>
      </c>
      <c r="DI49" s="283">
        <v>0</v>
      </c>
      <c r="DJ49" s="276">
        <v>0</v>
      </c>
      <c r="DK49" s="276">
        <v>0</v>
      </c>
      <c r="DL49" s="276">
        <v>0</v>
      </c>
      <c r="DM49" s="276">
        <v>0</v>
      </c>
      <c r="DN49" s="277">
        <v>0</v>
      </c>
      <c r="DO49" s="277">
        <v>0</v>
      </c>
      <c r="DP49" s="277">
        <v>0</v>
      </c>
      <c r="DQ49" s="277">
        <v>0</v>
      </c>
      <c r="DR49" s="277">
        <v>0</v>
      </c>
      <c r="DS49" s="277">
        <v>0</v>
      </c>
      <c r="DT49" s="284">
        <v>0</v>
      </c>
      <c r="DU49" s="284">
        <v>0</v>
      </c>
      <c r="DV49" s="284">
        <v>0</v>
      </c>
      <c r="DW49" s="284">
        <v>0</v>
      </c>
      <c r="DX49" s="285">
        <v>0</v>
      </c>
      <c r="DY49" s="285">
        <v>0</v>
      </c>
      <c r="DZ49" s="285">
        <v>0</v>
      </c>
      <c r="EA49" s="285">
        <v>0</v>
      </c>
      <c r="EB49" s="285">
        <v>0</v>
      </c>
      <c r="EC49" s="285">
        <v>0</v>
      </c>
      <c r="ED49" s="286">
        <v>0</v>
      </c>
      <c r="EE49" s="286">
        <v>0.3</v>
      </c>
      <c r="EF49" s="286">
        <v>0.28000000000000003</v>
      </c>
      <c r="EG49" s="286">
        <v>0.28000000000000003</v>
      </c>
      <c r="EH49" s="287">
        <v>0</v>
      </c>
      <c r="EI49" s="287">
        <v>0</v>
      </c>
      <c r="EJ49" s="287">
        <v>0</v>
      </c>
      <c r="EK49" s="287">
        <v>0</v>
      </c>
      <c r="EL49" s="287">
        <v>0</v>
      </c>
      <c r="EM49" s="287">
        <v>0</v>
      </c>
      <c r="EN49" s="274"/>
      <c r="EO49" s="274"/>
      <c r="EP49" s="274"/>
      <c r="EQ49" s="274"/>
      <c r="ER49" s="275"/>
      <c r="ES49" s="275"/>
      <c r="ET49" s="275"/>
      <c r="EU49" s="275"/>
      <c r="EV49" s="275"/>
      <c r="EW49" s="275"/>
      <c r="EX49" s="286">
        <v>0</v>
      </c>
      <c r="EY49" s="286">
        <v>0</v>
      </c>
      <c r="EZ49" s="286">
        <v>0</v>
      </c>
      <c r="FA49" s="286">
        <v>0</v>
      </c>
      <c r="FB49" s="287">
        <v>0</v>
      </c>
      <c r="FC49" s="287">
        <v>0</v>
      </c>
      <c r="FD49" s="287">
        <v>0</v>
      </c>
      <c r="FE49" s="287">
        <v>0</v>
      </c>
      <c r="FF49" s="287">
        <v>0</v>
      </c>
      <c r="FG49" s="287">
        <v>0</v>
      </c>
      <c r="FH49" s="288">
        <v>0</v>
      </c>
      <c r="FI49" s="288">
        <v>0</v>
      </c>
      <c r="FJ49" s="288">
        <v>0</v>
      </c>
      <c r="FK49" s="288">
        <v>0</v>
      </c>
      <c r="FL49" s="289">
        <v>0</v>
      </c>
      <c r="FM49" s="289">
        <v>0</v>
      </c>
      <c r="FN49" s="289">
        <v>0</v>
      </c>
      <c r="FO49" s="289">
        <v>0</v>
      </c>
      <c r="FP49" s="289">
        <v>0</v>
      </c>
      <c r="FQ49" s="289">
        <v>0</v>
      </c>
      <c r="FR49" s="290">
        <v>0</v>
      </c>
      <c r="FS49" s="290"/>
      <c r="FT49" s="290"/>
      <c r="FU49" s="290"/>
      <c r="FV49" s="291">
        <v>0</v>
      </c>
      <c r="FW49" s="291"/>
      <c r="FX49" s="291"/>
      <c r="FY49" s="291"/>
      <c r="FZ49" s="291"/>
      <c r="GA49" s="291"/>
      <c r="GB49" s="292"/>
      <c r="GC49" s="292"/>
      <c r="GD49" s="292"/>
      <c r="GE49" s="292"/>
      <c r="GF49" s="293"/>
      <c r="GG49" s="293"/>
      <c r="GH49" s="293"/>
      <c r="GI49" s="293"/>
      <c r="GJ49" s="293"/>
      <c r="GK49" s="293"/>
      <c r="GL49" s="284">
        <v>0</v>
      </c>
      <c r="GM49" s="284">
        <v>0</v>
      </c>
      <c r="GN49" s="284">
        <v>0</v>
      </c>
      <c r="GO49" s="284">
        <v>0</v>
      </c>
      <c r="GP49" s="285">
        <v>0</v>
      </c>
      <c r="GQ49" s="285">
        <v>0</v>
      </c>
      <c r="GR49" s="285">
        <v>0</v>
      </c>
      <c r="GS49" s="285">
        <v>0</v>
      </c>
      <c r="GT49" s="285">
        <v>0</v>
      </c>
      <c r="GU49" s="285">
        <v>0</v>
      </c>
      <c r="GV49" s="294">
        <v>0</v>
      </c>
      <c r="GW49" s="294">
        <v>0</v>
      </c>
      <c r="GX49" s="294">
        <v>0</v>
      </c>
      <c r="GY49" s="294">
        <v>0</v>
      </c>
      <c r="GZ49" s="295">
        <v>0</v>
      </c>
      <c r="HA49" s="295">
        <v>0</v>
      </c>
      <c r="HB49" s="295">
        <v>0</v>
      </c>
      <c r="HC49" s="295">
        <v>0</v>
      </c>
      <c r="HD49" s="295">
        <v>0</v>
      </c>
      <c r="HE49" s="295">
        <v>0</v>
      </c>
      <c r="HF49" s="296">
        <v>0</v>
      </c>
      <c r="HG49" s="296">
        <v>0</v>
      </c>
      <c r="HH49" s="296">
        <v>0</v>
      </c>
      <c r="HI49" s="296">
        <v>0</v>
      </c>
      <c r="HJ49" s="297">
        <v>0</v>
      </c>
      <c r="HK49" s="297">
        <v>0</v>
      </c>
      <c r="HL49" s="297">
        <v>0</v>
      </c>
      <c r="HM49" s="297"/>
      <c r="HN49" s="297"/>
      <c r="HO49" s="297"/>
      <c r="HP49" s="341">
        <v>0</v>
      </c>
      <c r="HQ49" s="341">
        <v>0</v>
      </c>
      <c r="HR49" s="341">
        <v>0</v>
      </c>
      <c r="HS49" s="341">
        <v>0</v>
      </c>
      <c r="HT49" s="341">
        <v>0</v>
      </c>
      <c r="HU49" s="341">
        <v>0</v>
      </c>
      <c r="HV49" s="341">
        <v>0</v>
      </c>
      <c r="HW49" s="341">
        <v>0</v>
      </c>
      <c r="HX49" s="341">
        <v>0</v>
      </c>
      <c r="HY49" s="341">
        <v>0</v>
      </c>
      <c r="HZ49" s="286"/>
      <c r="IA49" s="286"/>
      <c r="IB49" s="286"/>
      <c r="IC49" s="286"/>
      <c r="ID49" s="287"/>
      <c r="IE49" s="287"/>
      <c r="IF49" s="287"/>
      <c r="IG49" s="287"/>
      <c r="IH49" s="287"/>
      <c r="II49" s="287"/>
      <c r="IJ49" s="296">
        <v>0</v>
      </c>
      <c r="IK49" s="296">
        <v>2.5</v>
      </c>
      <c r="IL49" s="296">
        <v>2.5</v>
      </c>
      <c r="IM49" s="296">
        <v>2.5</v>
      </c>
      <c r="IN49" s="297">
        <v>0</v>
      </c>
      <c r="IO49" s="297">
        <v>1</v>
      </c>
      <c r="IP49" s="297">
        <v>1</v>
      </c>
      <c r="IQ49" s="297">
        <v>0</v>
      </c>
      <c r="IR49" s="297">
        <v>1</v>
      </c>
      <c r="IS49" s="297">
        <v>1</v>
      </c>
      <c r="IT49" s="280">
        <v>0</v>
      </c>
      <c r="IU49" s="280">
        <v>0</v>
      </c>
      <c r="IV49" s="280">
        <v>0</v>
      </c>
      <c r="IW49" s="280">
        <v>0</v>
      </c>
      <c r="IX49" s="281">
        <v>0</v>
      </c>
      <c r="IY49" s="281">
        <v>0</v>
      </c>
      <c r="IZ49" s="281">
        <v>0</v>
      </c>
      <c r="JA49" s="281">
        <v>0</v>
      </c>
      <c r="JB49" s="281">
        <v>0</v>
      </c>
      <c r="JC49" s="281">
        <v>0</v>
      </c>
      <c r="JD49" s="288"/>
      <c r="JE49" s="288"/>
      <c r="JF49" s="288"/>
      <c r="JG49" s="288"/>
      <c r="JH49" s="289"/>
      <c r="JI49" s="289"/>
      <c r="JJ49" s="289"/>
      <c r="JK49" s="289"/>
      <c r="JL49" s="289"/>
      <c r="JM49" s="289"/>
      <c r="JN49" s="362">
        <v>0</v>
      </c>
      <c r="JO49" s="362">
        <v>0</v>
      </c>
      <c r="JP49" s="362">
        <v>0</v>
      </c>
      <c r="JQ49" s="362">
        <v>0</v>
      </c>
      <c r="JR49" s="362">
        <v>0</v>
      </c>
      <c r="JS49" s="362">
        <v>0</v>
      </c>
      <c r="JT49" s="362">
        <v>0</v>
      </c>
      <c r="JU49" s="362">
        <v>0</v>
      </c>
      <c r="JV49" s="362">
        <v>0</v>
      </c>
      <c r="JW49" s="362">
        <v>0</v>
      </c>
      <c r="JX49" s="274">
        <v>0</v>
      </c>
      <c r="JY49" s="274">
        <v>0</v>
      </c>
      <c r="JZ49" s="274">
        <v>0</v>
      </c>
      <c r="KA49" s="274">
        <v>0</v>
      </c>
      <c r="KB49" s="275">
        <v>0</v>
      </c>
      <c r="KC49" s="275">
        <v>0</v>
      </c>
      <c r="KD49" s="275">
        <v>0</v>
      </c>
      <c r="KE49" s="275">
        <v>0</v>
      </c>
      <c r="KF49" s="275">
        <v>0</v>
      </c>
      <c r="KG49" s="275">
        <v>0</v>
      </c>
      <c r="KH49" s="276">
        <v>0</v>
      </c>
      <c r="KI49" s="276">
        <v>0</v>
      </c>
      <c r="KJ49" s="276">
        <v>0</v>
      </c>
      <c r="KK49" s="276">
        <v>0</v>
      </c>
      <c r="KL49" s="277">
        <v>0</v>
      </c>
      <c r="KM49" s="277">
        <v>0</v>
      </c>
      <c r="KN49" s="277">
        <v>0</v>
      </c>
      <c r="KO49" s="277">
        <v>0</v>
      </c>
      <c r="KP49" s="277">
        <v>0</v>
      </c>
      <c r="KQ49" s="277">
        <v>0</v>
      </c>
      <c r="KR49" s="298">
        <v>0</v>
      </c>
      <c r="KS49" s="298">
        <v>0</v>
      </c>
      <c r="KT49" s="298">
        <v>0</v>
      </c>
      <c r="KU49" s="298">
        <v>0</v>
      </c>
      <c r="KV49" s="299">
        <v>0</v>
      </c>
      <c r="KW49" s="299">
        <v>0</v>
      </c>
      <c r="KX49" s="299">
        <v>0</v>
      </c>
      <c r="KY49" s="299">
        <v>0</v>
      </c>
      <c r="KZ49" s="299">
        <v>0</v>
      </c>
      <c r="LA49" s="299">
        <v>0</v>
      </c>
      <c r="LB49" s="296"/>
      <c r="LC49" s="296"/>
      <c r="LD49" s="296"/>
      <c r="LE49" s="296"/>
      <c r="LF49" s="297"/>
      <c r="LG49" s="297"/>
      <c r="LH49" s="297"/>
      <c r="LI49" s="297"/>
      <c r="LJ49" s="297"/>
      <c r="LK49" s="297"/>
      <c r="LL49" s="292">
        <v>0</v>
      </c>
      <c r="LM49" s="292">
        <v>0</v>
      </c>
      <c r="LN49" s="292">
        <v>0</v>
      </c>
      <c r="LO49" s="292">
        <v>0</v>
      </c>
      <c r="LP49" s="293">
        <v>0</v>
      </c>
      <c r="LQ49" s="293">
        <v>0</v>
      </c>
      <c r="LR49" s="293">
        <v>0</v>
      </c>
      <c r="LS49" s="293">
        <v>0</v>
      </c>
      <c r="LT49" s="293">
        <v>0</v>
      </c>
      <c r="LU49" s="293">
        <v>0</v>
      </c>
      <c r="LV49" s="45">
        <f>D49+N49+X49+AH49+AR49+BB49+BL49+BV49+CF49+CP49+CZ49+DJ49+DT49+ED49+EN49+EX49+FH49+FR49+GB49+GL49+GV49+HF49+HP49+HZ49+IJ49+IT49+JD49+JN49+JX49+KH49+KR49+LB49+LL49</f>
        <v>2.8</v>
      </c>
      <c r="LW49" s="45">
        <f>E49+O49+Y49+AI49+AS49+BC49+BM49+BW49+CG49+CQ49+DA49+DK49+DU49+EE49+EO49+EY49+FI49+FS49+GC49+GM49+GW49+HG49+HQ49+IA49+IK49+IU49+JE49+JO49+JY49+KI49+KS49+LC49+LM49</f>
        <v>7.5</v>
      </c>
      <c r="LX49" s="45">
        <f>F49+P49+Z49+AJ49+AT49+BD49+BN49+BX49+CH49+CR49+DB49+DL49+DV49+EF49+EP49+EZ49+FJ49+FT49+GD49+GN49+GX49+HH49+HR49+IB49+IL49+IV49+JF49+JP49+JZ49+KJ49+KT49+LD49+LN49</f>
        <v>4.9800000000000004</v>
      </c>
      <c r="LY49" s="45">
        <f>G49+Q49+AA49+AK49+AU49+BE49+BO49+BY49+CI49+CS49+DC49+DM49+DW49+EG49+EQ49+FA49+FK49+FU49+GE49+GO49+GY49+HI49+HS49+IC49+IM49+IW49+JG49+JQ49+KA49+KK49+KU49+LE49+LO49</f>
        <v>7.48</v>
      </c>
      <c r="LZ49" s="234">
        <f t="shared" si="58"/>
        <v>39</v>
      </c>
      <c r="MA49" s="234">
        <f t="shared" si="59"/>
        <v>2</v>
      </c>
      <c r="MB49" s="234">
        <f t="shared" si="60"/>
        <v>2</v>
      </c>
      <c r="MC49" s="234">
        <f t="shared" si="61"/>
        <v>0</v>
      </c>
      <c r="MD49" s="234">
        <f t="shared" si="62"/>
        <v>3</v>
      </c>
      <c r="ME49" s="234">
        <f t="shared" si="63"/>
        <v>3</v>
      </c>
      <c r="MF49" s="914">
        <v>0</v>
      </c>
      <c r="MG49" s="914">
        <v>0</v>
      </c>
      <c r="MH49" s="914">
        <v>0</v>
      </c>
      <c r="MI49" s="914">
        <v>0</v>
      </c>
      <c r="MJ49" s="915">
        <v>0</v>
      </c>
      <c r="MK49" s="915">
        <v>0</v>
      </c>
      <c r="ML49" s="915">
        <v>0</v>
      </c>
      <c r="MM49" s="915">
        <v>0</v>
      </c>
      <c r="MN49" s="915">
        <v>0</v>
      </c>
      <c r="MO49" s="915">
        <v>0</v>
      </c>
      <c r="MP49" s="414"/>
      <c r="MQ49" s="414"/>
      <c r="MR49" s="414"/>
      <c r="MS49" s="414"/>
      <c r="MT49" s="415"/>
      <c r="MU49" s="415"/>
      <c r="MV49" s="415"/>
      <c r="MW49" s="415"/>
      <c r="MX49" s="415"/>
      <c r="MY49" s="415"/>
      <c r="MZ49" s="949">
        <f t="shared" si="64"/>
        <v>2.8</v>
      </c>
      <c r="NA49" s="949">
        <f t="shared" si="65"/>
        <v>7.5</v>
      </c>
      <c r="NB49" s="949">
        <f t="shared" si="66"/>
        <v>4.9800000000000004</v>
      </c>
      <c r="NC49" s="949">
        <f t="shared" si="67"/>
        <v>7.48</v>
      </c>
      <c r="ND49" s="950">
        <f t="shared" si="68"/>
        <v>39</v>
      </c>
      <c r="NE49" s="950">
        <f t="shared" si="69"/>
        <v>2</v>
      </c>
      <c r="NF49" s="950">
        <f t="shared" si="70"/>
        <v>2</v>
      </c>
      <c r="NG49" s="950">
        <f t="shared" si="71"/>
        <v>0</v>
      </c>
      <c r="NH49" s="950">
        <f t="shared" si="72"/>
        <v>3</v>
      </c>
      <c r="NI49" s="950">
        <f t="shared" si="73"/>
        <v>3</v>
      </c>
    </row>
    <row r="50" spans="1:373" ht="24" customHeight="1" thickBot="1" x14ac:dyDescent="0.3">
      <c r="A50" s="555">
        <v>39</v>
      </c>
      <c r="B50" s="34" t="s">
        <v>63</v>
      </c>
      <c r="C50" s="35" t="s">
        <v>64</v>
      </c>
      <c r="D50" s="262">
        <v>6.5</v>
      </c>
      <c r="E50" s="262">
        <v>8.61</v>
      </c>
      <c r="F50" s="262">
        <v>8.08</v>
      </c>
      <c r="G50" s="262">
        <v>8.61</v>
      </c>
      <c r="H50" s="263">
        <v>1</v>
      </c>
      <c r="I50" s="263">
        <v>0</v>
      </c>
      <c r="J50" s="263">
        <v>2</v>
      </c>
      <c r="K50" s="263"/>
      <c r="L50" s="263">
        <v>2</v>
      </c>
      <c r="M50" s="263">
        <v>2</v>
      </c>
      <c r="N50" s="264">
        <v>0</v>
      </c>
      <c r="O50" s="264">
        <v>0</v>
      </c>
      <c r="P50" s="264">
        <v>0</v>
      </c>
      <c r="Q50" s="264">
        <v>0</v>
      </c>
      <c r="R50" s="265">
        <v>0</v>
      </c>
      <c r="S50" s="265">
        <v>0</v>
      </c>
      <c r="T50" s="265">
        <v>0</v>
      </c>
      <c r="U50" s="265">
        <v>0</v>
      </c>
      <c r="V50" s="265">
        <v>0</v>
      </c>
      <c r="W50" s="265">
        <v>0</v>
      </c>
      <c r="X50" s="266">
        <v>0</v>
      </c>
      <c r="Y50" s="266">
        <v>0</v>
      </c>
      <c r="Z50" s="266">
        <v>0</v>
      </c>
      <c r="AA50" s="266">
        <v>0</v>
      </c>
      <c r="AB50" s="267">
        <v>0</v>
      </c>
      <c r="AC50" s="267">
        <v>0</v>
      </c>
      <c r="AD50" s="267">
        <v>0</v>
      </c>
      <c r="AE50" s="267">
        <v>0</v>
      </c>
      <c r="AF50" s="267">
        <v>0</v>
      </c>
      <c r="AG50" s="267">
        <v>0</v>
      </c>
      <c r="AH50" s="268">
        <v>0</v>
      </c>
      <c r="AI50" s="268">
        <v>0</v>
      </c>
      <c r="AJ50" s="268">
        <v>0</v>
      </c>
      <c r="AK50" s="268">
        <v>0</v>
      </c>
      <c r="AL50" s="269">
        <v>0</v>
      </c>
      <c r="AM50" s="269">
        <v>0</v>
      </c>
      <c r="AN50" s="269">
        <v>0</v>
      </c>
      <c r="AO50" s="269">
        <v>0</v>
      </c>
      <c r="AP50" s="269">
        <v>0</v>
      </c>
      <c r="AQ50" s="269">
        <v>0</v>
      </c>
      <c r="AR50" s="270">
        <v>0</v>
      </c>
      <c r="AS50" s="270">
        <v>0</v>
      </c>
      <c r="AT50" s="270">
        <v>0</v>
      </c>
      <c r="AU50" s="270">
        <v>0</v>
      </c>
      <c r="AV50" s="271">
        <v>0</v>
      </c>
      <c r="AW50" s="271">
        <v>0</v>
      </c>
      <c r="AX50" s="271">
        <v>0</v>
      </c>
      <c r="AY50" s="271">
        <v>0</v>
      </c>
      <c r="AZ50" s="271">
        <v>0</v>
      </c>
      <c r="BA50" s="271">
        <v>0</v>
      </c>
      <c r="BB50" s="272">
        <v>0</v>
      </c>
      <c r="BC50" s="272">
        <v>0</v>
      </c>
      <c r="BD50" s="272">
        <v>0</v>
      </c>
      <c r="BE50" s="272">
        <v>0</v>
      </c>
      <c r="BF50" s="273">
        <v>0</v>
      </c>
      <c r="BG50" s="273">
        <v>0</v>
      </c>
      <c r="BH50" s="273">
        <v>0</v>
      </c>
      <c r="BI50" s="273">
        <v>0</v>
      </c>
      <c r="BJ50" s="273">
        <v>0</v>
      </c>
      <c r="BK50" s="273">
        <v>0</v>
      </c>
      <c r="BL50" s="884">
        <v>0</v>
      </c>
      <c r="BM50" s="884">
        <v>0</v>
      </c>
      <c r="BN50" s="884">
        <v>0</v>
      </c>
      <c r="BO50" s="884">
        <v>0</v>
      </c>
      <c r="BP50" s="885">
        <v>0</v>
      </c>
      <c r="BQ50" s="885">
        <v>0</v>
      </c>
      <c r="BR50" s="885">
        <v>0</v>
      </c>
      <c r="BS50" s="885">
        <v>0</v>
      </c>
      <c r="BT50" s="885">
        <v>0</v>
      </c>
      <c r="BU50" s="885">
        <v>0</v>
      </c>
      <c r="BV50" s="276">
        <v>0</v>
      </c>
      <c r="BW50" s="276">
        <v>0</v>
      </c>
      <c r="BX50" s="276">
        <v>0</v>
      </c>
      <c r="BY50" s="276">
        <v>0</v>
      </c>
      <c r="BZ50" s="277">
        <v>0</v>
      </c>
      <c r="CA50" s="277">
        <v>0</v>
      </c>
      <c r="CB50" s="277">
        <v>0</v>
      </c>
      <c r="CC50" s="277">
        <v>0</v>
      </c>
      <c r="CD50" s="277">
        <v>0</v>
      </c>
      <c r="CE50" s="277">
        <v>0</v>
      </c>
      <c r="CF50" s="278">
        <v>0</v>
      </c>
      <c r="CG50" s="278"/>
      <c r="CH50" s="278"/>
      <c r="CI50" s="278"/>
      <c r="CJ50" s="279">
        <v>0</v>
      </c>
      <c r="CK50" s="279"/>
      <c r="CL50" s="279"/>
      <c r="CM50" s="279"/>
      <c r="CN50" s="279"/>
      <c r="CO50" s="279"/>
      <c r="CP50" s="280">
        <v>0</v>
      </c>
      <c r="CQ50" s="280">
        <v>0</v>
      </c>
      <c r="CR50" s="280">
        <v>0</v>
      </c>
      <c r="CS50" s="280">
        <v>0</v>
      </c>
      <c r="CT50" s="281">
        <v>0</v>
      </c>
      <c r="CU50" s="281">
        <v>0</v>
      </c>
      <c r="CV50" s="281">
        <v>0</v>
      </c>
      <c r="CW50" s="281">
        <v>0</v>
      </c>
      <c r="CX50" s="281">
        <v>0</v>
      </c>
      <c r="CY50" s="281">
        <v>0</v>
      </c>
      <c r="CZ50" s="282">
        <v>0</v>
      </c>
      <c r="DA50" s="282">
        <v>0</v>
      </c>
      <c r="DB50" s="282">
        <v>0</v>
      </c>
      <c r="DC50" s="282">
        <v>0</v>
      </c>
      <c r="DD50" s="283">
        <v>0</v>
      </c>
      <c r="DE50" s="283">
        <v>0</v>
      </c>
      <c r="DF50" s="283">
        <v>0</v>
      </c>
      <c r="DG50" s="283">
        <v>0</v>
      </c>
      <c r="DH50" s="283">
        <v>0</v>
      </c>
      <c r="DI50" s="283">
        <v>0</v>
      </c>
      <c r="DJ50" s="276">
        <v>0</v>
      </c>
      <c r="DK50" s="276">
        <v>0</v>
      </c>
      <c r="DL50" s="276">
        <v>0</v>
      </c>
      <c r="DM50" s="276">
        <v>0</v>
      </c>
      <c r="DN50" s="277">
        <v>0</v>
      </c>
      <c r="DO50" s="277">
        <v>0</v>
      </c>
      <c r="DP50" s="277">
        <v>0</v>
      </c>
      <c r="DQ50" s="277">
        <v>0</v>
      </c>
      <c r="DR50" s="277">
        <v>0</v>
      </c>
      <c r="DS50" s="277">
        <v>0</v>
      </c>
      <c r="DT50" s="284">
        <v>4.75</v>
      </c>
      <c r="DU50" s="284">
        <v>7.43</v>
      </c>
      <c r="DV50" s="284">
        <v>1.3</v>
      </c>
      <c r="DW50" s="284">
        <v>6.76</v>
      </c>
      <c r="DX50" s="285">
        <v>1</v>
      </c>
      <c r="DY50" s="285">
        <v>0</v>
      </c>
      <c r="DZ50" s="285">
        <v>1</v>
      </c>
      <c r="EA50" s="285">
        <v>0</v>
      </c>
      <c r="EB50" s="285">
        <v>1</v>
      </c>
      <c r="EC50" s="285">
        <v>1</v>
      </c>
      <c r="ED50" s="286">
        <v>0</v>
      </c>
      <c r="EE50" s="286">
        <v>0</v>
      </c>
      <c r="EF50" s="286">
        <v>0</v>
      </c>
      <c r="EG50" s="286">
        <v>0</v>
      </c>
      <c r="EH50" s="287">
        <v>0</v>
      </c>
      <c r="EI50" s="287">
        <v>0</v>
      </c>
      <c r="EJ50" s="287">
        <v>0</v>
      </c>
      <c r="EK50" s="287">
        <v>0</v>
      </c>
      <c r="EL50" s="287">
        <v>0</v>
      </c>
      <c r="EM50" s="287">
        <v>0</v>
      </c>
      <c r="EN50" s="274"/>
      <c r="EO50" s="274"/>
      <c r="EP50" s="274"/>
      <c r="EQ50" s="274"/>
      <c r="ER50" s="275"/>
      <c r="ES50" s="275"/>
      <c r="ET50" s="275"/>
      <c r="EU50" s="275"/>
      <c r="EV50" s="275"/>
      <c r="EW50" s="275"/>
      <c r="EX50" s="286">
        <v>0</v>
      </c>
      <c r="EY50" s="286">
        <v>0</v>
      </c>
      <c r="EZ50" s="286">
        <v>0</v>
      </c>
      <c r="FA50" s="286">
        <v>0</v>
      </c>
      <c r="FB50" s="287">
        <v>0</v>
      </c>
      <c r="FC50" s="287">
        <v>0</v>
      </c>
      <c r="FD50" s="287">
        <v>0</v>
      </c>
      <c r="FE50" s="287">
        <v>0</v>
      </c>
      <c r="FF50" s="287">
        <v>0</v>
      </c>
      <c r="FG50" s="287">
        <v>0</v>
      </c>
      <c r="FH50" s="288">
        <v>6</v>
      </c>
      <c r="FI50" s="288">
        <v>7.34</v>
      </c>
      <c r="FJ50" s="288">
        <v>0</v>
      </c>
      <c r="FK50" s="288">
        <v>7.34</v>
      </c>
      <c r="FL50" s="289">
        <v>1</v>
      </c>
      <c r="FM50" s="289">
        <v>0</v>
      </c>
      <c r="FN50" s="289">
        <v>1</v>
      </c>
      <c r="FO50" s="289">
        <v>0</v>
      </c>
      <c r="FP50" s="289">
        <v>1</v>
      </c>
      <c r="FQ50" s="289">
        <v>1</v>
      </c>
      <c r="FR50" s="290">
        <v>0</v>
      </c>
      <c r="FS50" s="290"/>
      <c r="FT50" s="290"/>
      <c r="FU50" s="290"/>
      <c r="FV50" s="291">
        <v>0</v>
      </c>
      <c r="FW50" s="291"/>
      <c r="FX50" s="291"/>
      <c r="FY50" s="291"/>
      <c r="FZ50" s="291"/>
      <c r="GA50" s="291"/>
      <c r="GB50" s="292"/>
      <c r="GC50" s="292"/>
      <c r="GD50" s="292"/>
      <c r="GE50" s="292"/>
      <c r="GF50" s="293"/>
      <c r="GG50" s="293"/>
      <c r="GH50" s="293"/>
      <c r="GI50" s="293"/>
      <c r="GJ50" s="293"/>
      <c r="GK50" s="293"/>
      <c r="GL50" s="284">
        <v>0</v>
      </c>
      <c r="GM50" s="284">
        <v>0</v>
      </c>
      <c r="GN50" s="284">
        <v>0</v>
      </c>
      <c r="GO50" s="284">
        <v>0</v>
      </c>
      <c r="GP50" s="285">
        <v>0</v>
      </c>
      <c r="GQ50" s="285">
        <v>0</v>
      </c>
      <c r="GR50" s="285">
        <v>0</v>
      </c>
      <c r="GS50" s="285">
        <v>0</v>
      </c>
      <c r="GT50" s="285">
        <v>0</v>
      </c>
      <c r="GU50" s="285">
        <v>0</v>
      </c>
      <c r="GV50" s="294">
        <v>0</v>
      </c>
      <c r="GW50" s="294">
        <v>0</v>
      </c>
      <c r="GX50" s="294">
        <v>0</v>
      </c>
      <c r="GY50" s="294">
        <v>0</v>
      </c>
      <c r="GZ50" s="295">
        <v>0</v>
      </c>
      <c r="HA50" s="295">
        <v>0</v>
      </c>
      <c r="HB50" s="295">
        <v>0</v>
      </c>
      <c r="HC50" s="295">
        <v>0</v>
      </c>
      <c r="HD50" s="295">
        <v>0</v>
      </c>
      <c r="HE50" s="295">
        <v>0</v>
      </c>
      <c r="HF50" s="296">
        <v>0</v>
      </c>
      <c r="HG50" s="296">
        <v>0</v>
      </c>
      <c r="HH50" s="296">
        <v>0</v>
      </c>
      <c r="HI50" s="296">
        <v>0</v>
      </c>
      <c r="HJ50" s="297">
        <v>0</v>
      </c>
      <c r="HK50" s="297">
        <v>0</v>
      </c>
      <c r="HL50" s="297">
        <v>0</v>
      </c>
      <c r="HM50" s="297"/>
      <c r="HN50" s="297"/>
      <c r="HO50" s="297"/>
      <c r="HP50" s="341">
        <v>0</v>
      </c>
      <c r="HQ50" s="341">
        <v>0</v>
      </c>
      <c r="HR50" s="341">
        <v>0</v>
      </c>
      <c r="HS50" s="341">
        <v>0</v>
      </c>
      <c r="HT50" s="341">
        <v>0</v>
      </c>
      <c r="HU50" s="341">
        <v>0</v>
      </c>
      <c r="HV50" s="341">
        <v>0</v>
      </c>
      <c r="HW50" s="341">
        <v>0</v>
      </c>
      <c r="HX50" s="341">
        <v>0</v>
      </c>
      <c r="HY50" s="341">
        <v>0</v>
      </c>
      <c r="HZ50" s="286"/>
      <c r="IA50" s="286"/>
      <c r="IB50" s="286"/>
      <c r="IC50" s="286"/>
      <c r="ID50" s="287"/>
      <c r="IE50" s="287"/>
      <c r="IF50" s="287"/>
      <c r="IG50" s="287"/>
      <c r="IH50" s="287"/>
      <c r="II50" s="287"/>
      <c r="IJ50" s="296">
        <v>0</v>
      </c>
      <c r="IK50" s="296">
        <v>0</v>
      </c>
      <c r="IL50" s="296">
        <v>0</v>
      </c>
      <c r="IM50" s="296">
        <v>0</v>
      </c>
      <c r="IN50" s="297">
        <v>0</v>
      </c>
      <c r="IO50" s="297">
        <v>0</v>
      </c>
      <c r="IP50" s="297">
        <v>0</v>
      </c>
      <c r="IQ50" s="297">
        <v>0</v>
      </c>
      <c r="IR50" s="297">
        <v>0</v>
      </c>
      <c r="IS50" s="297">
        <v>0</v>
      </c>
      <c r="IT50" s="280">
        <v>7.75</v>
      </c>
      <c r="IU50" s="280">
        <v>7.17</v>
      </c>
      <c r="IV50" s="280">
        <v>1.92</v>
      </c>
      <c r="IW50" s="280">
        <v>7.17</v>
      </c>
      <c r="IX50" s="281">
        <v>1</v>
      </c>
      <c r="IY50" s="281">
        <v>1</v>
      </c>
      <c r="IZ50" s="281">
        <v>1</v>
      </c>
      <c r="JA50" s="281">
        <v>0</v>
      </c>
      <c r="JB50" s="281">
        <v>1</v>
      </c>
      <c r="JC50" s="281">
        <v>1</v>
      </c>
      <c r="JD50" s="288"/>
      <c r="JE50" s="288"/>
      <c r="JF50" s="288"/>
      <c r="JG50" s="288"/>
      <c r="JH50" s="289"/>
      <c r="JI50" s="289"/>
      <c r="JJ50" s="289"/>
      <c r="JK50" s="289"/>
      <c r="JL50" s="289"/>
      <c r="JM50" s="289"/>
      <c r="JN50" s="362">
        <v>0</v>
      </c>
      <c r="JO50" s="362">
        <v>0</v>
      </c>
      <c r="JP50" s="362">
        <v>0</v>
      </c>
      <c r="JQ50" s="362">
        <v>0</v>
      </c>
      <c r="JR50" s="362">
        <v>0</v>
      </c>
      <c r="JS50" s="362">
        <v>0</v>
      </c>
      <c r="JT50" s="362">
        <v>0</v>
      </c>
      <c r="JU50" s="362">
        <v>0</v>
      </c>
      <c r="JV50" s="362">
        <v>0</v>
      </c>
      <c r="JW50" s="362">
        <v>0</v>
      </c>
      <c r="JX50" s="274">
        <v>0</v>
      </c>
      <c r="JY50" s="274">
        <v>0</v>
      </c>
      <c r="JZ50" s="274">
        <v>0</v>
      </c>
      <c r="KA50" s="274">
        <v>0</v>
      </c>
      <c r="KB50" s="275">
        <v>0</v>
      </c>
      <c r="KC50" s="275">
        <v>0</v>
      </c>
      <c r="KD50" s="275">
        <v>0</v>
      </c>
      <c r="KE50" s="275">
        <v>0</v>
      </c>
      <c r="KF50" s="275">
        <v>0</v>
      </c>
      <c r="KG50" s="275">
        <v>0</v>
      </c>
      <c r="KH50" s="276">
        <v>0</v>
      </c>
      <c r="KI50" s="276">
        <v>0</v>
      </c>
      <c r="KJ50" s="276">
        <v>0</v>
      </c>
      <c r="KK50" s="276">
        <v>0</v>
      </c>
      <c r="KL50" s="277">
        <v>0</v>
      </c>
      <c r="KM50" s="277">
        <v>0</v>
      </c>
      <c r="KN50" s="277">
        <v>0</v>
      </c>
      <c r="KO50" s="277">
        <v>0</v>
      </c>
      <c r="KP50" s="277">
        <v>0</v>
      </c>
      <c r="KQ50" s="277">
        <v>0</v>
      </c>
      <c r="KR50" s="298">
        <v>0</v>
      </c>
      <c r="KS50" s="298">
        <v>0</v>
      </c>
      <c r="KT50" s="298">
        <v>0</v>
      </c>
      <c r="KU50" s="298">
        <v>0</v>
      </c>
      <c r="KV50" s="299">
        <v>0</v>
      </c>
      <c r="KW50" s="299">
        <v>0</v>
      </c>
      <c r="KX50" s="299">
        <v>0</v>
      </c>
      <c r="KY50" s="299">
        <v>0</v>
      </c>
      <c r="KZ50" s="299">
        <v>0</v>
      </c>
      <c r="LA50" s="299">
        <v>0</v>
      </c>
      <c r="LB50" s="296"/>
      <c r="LC50" s="296"/>
      <c r="LD50" s="296"/>
      <c r="LE50" s="296"/>
      <c r="LF50" s="297"/>
      <c r="LG50" s="297"/>
      <c r="LH50" s="297"/>
      <c r="LI50" s="297"/>
      <c r="LJ50" s="297"/>
      <c r="LK50" s="297"/>
      <c r="LL50" s="292">
        <v>0</v>
      </c>
      <c r="LM50" s="292">
        <v>0</v>
      </c>
      <c r="LN50" s="292">
        <v>0</v>
      </c>
      <c r="LO50" s="292">
        <v>0</v>
      </c>
      <c r="LP50" s="293">
        <v>0</v>
      </c>
      <c r="LQ50" s="293">
        <v>0</v>
      </c>
      <c r="LR50" s="293">
        <v>0</v>
      </c>
      <c r="LS50" s="293">
        <v>0</v>
      </c>
      <c r="LT50" s="293">
        <v>0</v>
      </c>
      <c r="LU50" s="293">
        <v>0</v>
      </c>
      <c r="LV50" s="45">
        <f t="shared" si="54"/>
        <v>25</v>
      </c>
      <c r="LW50" s="45">
        <f t="shared" si="55"/>
        <v>30.549999999999997</v>
      </c>
      <c r="LX50" s="45">
        <f t="shared" si="56"/>
        <v>11.3</v>
      </c>
      <c r="LY50" s="45">
        <f t="shared" si="57"/>
        <v>29.880000000000003</v>
      </c>
      <c r="LZ50" s="234">
        <f t="shared" si="58"/>
        <v>4</v>
      </c>
      <c r="MA50" s="234">
        <f t="shared" si="59"/>
        <v>1</v>
      </c>
      <c r="MB50" s="234">
        <f t="shared" si="60"/>
        <v>5</v>
      </c>
      <c r="MC50" s="234">
        <f t="shared" si="61"/>
        <v>0</v>
      </c>
      <c r="MD50" s="234">
        <f t="shared" si="62"/>
        <v>5</v>
      </c>
      <c r="ME50" s="234">
        <f t="shared" si="63"/>
        <v>5</v>
      </c>
      <c r="MF50" s="914">
        <v>0</v>
      </c>
      <c r="MG50" s="914">
        <v>0</v>
      </c>
      <c r="MH50" s="914">
        <v>0</v>
      </c>
      <c r="MI50" s="914">
        <v>0</v>
      </c>
      <c r="MJ50" s="915">
        <v>0</v>
      </c>
      <c r="MK50" s="915">
        <v>0</v>
      </c>
      <c r="ML50" s="915">
        <v>0</v>
      </c>
      <c r="MM50" s="915">
        <v>0</v>
      </c>
      <c r="MN50" s="915">
        <v>0</v>
      </c>
      <c r="MO50" s="915">
        <v>0</v>
      </c>
      <c r="MP50" s="414"/>
      <c r="MQ50" s="414"/>
      <c r="MR50" s="414"/>
      <c r="MS50" s="414"/>
      <c r="MT50" s="415"/>
      <c r="MU50" s="415"/>
      <c r="MV50" s="415"/>
      <c r="MW50" s="415"/>
      <c r="MX50" s="415"/>
      <c r="MY50" s="415"/>
      <c r="MZ50" s="949">
        <f t="shared" si="64"/>
        <v>25</v>
      </c>
      <c r="NA50" s="949">
        <f t="shared" si="65"/>
        <v>30.549999999999997</v>
      </c>
      <c r="NB50" s="949">
        <f t="shared" si="66"/>
        <v>11.3</v>
      </c>
      <c r="NC50" s="949">
        <f t="shared" si="67"/>
        <v>29.880000000000003</v>
      </c>
      <c r="ND50" s="950">
        <f t="shared" si="68"/>
        <v>4</v>
      </c>
      <c r="NE50" s="950">
        <f t="shared" si="69"/>
        <v>1</v>
      </c>
      <c r="NF50" s="950">
        <f t="shared" si="70"/>
        <v>5</v>
      </c>
      <c r="NG50" s="950">
        <f t="shared" si="71"/>
        <v>0</v>
      </c>
      <c r="NH50" s="950">
        <f t="shared" si="72"/>
        <v>5</v>
      </c>
      <c r="NI50" s="950">
        <f t="shared" si="73"/>
        <v>5</v>
      </c>
    </row>
    <row r="51" spans="1:373" ht="51.75" thickBot="1" x14ac:dyDescent="0.3">
      <c r="A51" s="555">
        <v>40</v>
      </c>
      <c r="B51" s="34" t="s">
        <v>65</v>
      </c>
      <c r="C51" s="35" t="s">
        <v>178</v>
      </c>
      <c r="D51" s="262">
        <v>0</v>
      </c>
      <c r="E51" s="262">
        <v>0</v>
      </c>
      <c r="F51" s="262">
        <v>0</v>
      </c>
      <c r="G51" s="262">
        <v>0</v>
      </c>
      <c r="H51" s="263"/>
      <c r="I51" s="263">
        <v>0</v>
      </c>
      <c r="J51" s="263">
        <v>0</v>
      </c>
      <c r="K51" s="263"/>
      <c r="L51" s="263"/>
      <c r="M51" s="263"/>
      <c r="N51" s="264">
        <v>0</v>
      </c>
      <c r="O51" s="264">
        <v>0</v>
      </c>
      <c r="P51" s="264">
        <v>0</v>
      </c>
      <c r="Q51" s="264">
        <v>0</v>
      </c>
      <c r="R51" s="265">
        <v>0</v>
      </c>
      <c r="S51" s="265">
        <v>0</v>
      </c>
      <c r="T51" s="265">
        <v>0</v>
      </c>
      <c r="U51" s="265">
        <v>0</v>
      </c>
      <c r="V51" s="265">
        <v>0</v>
      </c>
      <c r="W51" s="265">
        <v>0</v>
      </c>
      <c r="X51" s="266">
        <v>0</v>
      </c>
      <c r="Y51" s="266">
        <v>0</v>
      </c>
      <c r="Z51" s="266">
        <v>0</v>
      </c>
      <c r="AA51" s="266">
        <v>0</v>
      </c>
      <c r="AB51" s="267">
        <v>0</v>
      </c>
      <c r="AC51" s="267">
        <v>0</v>
      </c>
      <c r="AD51" s="267">
        <v>0</v>
      </c>
      <c r="AE51" s="267">
        <v>0</v>
      </c>
      <c r="AF51" s="267">
        <v>0</v>
      </c>
      <c r="AG51" s="267">
        <v>0</v>
      </c>
      <c r="AH51" s="268">
        <v>0</v>
      </c>
      <c r="AI51" s="268">
        <v>0</v>
      </c>
      <c r="AJ51" s="268">
        <v>0</v>
      </c>
      <c r="AK51" s="268">
        <v>0</v>
      </c>
      <c r="AL51" s="269">
        <v>0</v>
      </c>
      <c r="AM51" s="269">
        <v>0</v>
      </c>
      <c r="AN51" s="269">
        <v>0</v>
      </c>
      <c r="AO51" s="269">
        <v>0</v>
      </c>
      <c r="AP51" s="269">
        <v>0</v>
      </c>
      <c r="AQ51" s="269">
        <v>0</v>
      </c>
      <c r="AR51" s="270">
        <v>0</v>
      </c>
      <c r="AS51" s="270">
        <v>0</v>
      </c>
      <c r="AT51" s="270">
        <v>0</v>
      </c>
      <c r="AU51" s="270">
        <v>0</v>
      </c>
      <c r="AV51" s="271">
        <v>0</v>
      </c>
      <c r="AW51" s="271">
        <v>0</v>
      </c>
      <c r="AX51" s="271">
        <v>0</v>
      </c>
      <c r="AY51" s="271">
        <v>0</v>
      </c>
      <c r="AZ51" s="271">
        <v>0</v>
      </c>
      <c r="BA51" s="271">
        <v>0</v>
      </c>
      <c r="BB51" s="272">
        <v>0</v>
      </c>
      <c r="BC51" s="272">
        <v>0</v>
      </c>
      <c r="BD51" s="272">
        <v>0</v>
      </c>
      <c r="BE51" s="272">
        <v>0</v>
      </c>
      <c r="BF51" s="273">
        <v>0</v>
      </c>
      <c r="BG51" s="273">
        <v>0</v>
      </c>
      <c r="BH51" s="273">
        <v>0</v>
      </c>
      <c r="BI51" s="273">
        <v>0</v>
      </c>
      <c r="BJ51" s="273">
        <v>0</v>
      </c>
      <c r="BK51" s="273">
        <v>0</v>
      </c>
      <c r="BL51" s="884">
        <v>0</v>
      </c>
      <c r="BM51" s="884">
        <v>0</v>
      </c>
      <c r="BN51" s="884">
        <v>0</v>
      </c>
      <c r="BO51" s="884">
        <v>0</v>
      </c>
      <c r="BP51" s="885">
        <v>0</v>
      </c>
      <c r="BQ51" s="885">
        <v>0</v>
      </c>
      <c r="BR51" s="885">
        <v>0</v>
      </c>
      <c r="BS51" s="885">
        <v>0</v>
      </c>
      <c r="BT51" s="885">
        <v>0</v>
      </c>
      <c r="BU51" s="885">
        <v>0</v>
      </c>
      <c r="BV51" s="276">
        <v>0</v>
      </c>
      <c r="BW51" s="276">
        <v>0</v>
      </c>
      <c r="BX51" s="276">
        <v>0</v>
      </c>
      <c r="BY51" s="276">
        <v>0</v>
      </c>
      <c r="BZ51" s="277">
        <v>0</v>
      </c>
      <c r="CA51" s="277">
        <v>0</v>
      </c>
      <c r="CB51" s="277">
        <v>0</v>
      </c>
      <c r="CC51" s="277">
        <v>0</v>
      </c>
      <c r="CD51" s="277">
        <v>0</v>
      </c>
      <c r="CE51" s="277">
        <v>0</v>
      </c>
      <c r="CF51" s="278">
        <v>0</v>
      </c>
      <c r="CG51" s="278"/>
      <c r="CH51" s="278"/>
      <c r="CI51" s="278"/>
      <c r="CJ51" s="279">
        <v>0</v>
      </c>
      <c r="CK51" s="279"/>
      <c r="CL51" s="279"/>
      <c r="CM51" s="279"/>
      <c r="CN51" s="279"/>
      <c r="CO51" s="279"/>
      <c r="CP51" s="280">
        <v>0</v>
      </c>
      <c r="CQ51" s="280">
        <v>0</v>
      </c>
      <c r="CR51" s="280">
        <v>0</v>
      </c>
      <c r="CS51" s="280">
        <v>0</v>
      </c>
      <c r="CT51" s="281">
        <v>0</v>
      </c>
      <c r="CU51" s="281">
        <v>0</v>
      </c>
      <c r="CV51" s="281">
        <v>0</v>
      </c>
      <c r="CW51" s="281">
        <v>0</v>
      </c>
      <c r="CX51" s="281">
        <v>0</v>
      </c>
      <c r="CY51" s="281">
        <v>0</v>
      </c>
      <c r="CZ51" s="282">
        <v>0</v>
      </c>
      <c r="DA51" s="282">
        <v>0</v>
      </c>
      <c r="DB51" s="282">
        <v>0</v>
      </c>
      <c r="DC51" s="282">
        <v>0</v>
      </c>
      <c r="DD51" s="283">
        <v>0</v>
      </c>
      <c r="DE51" s="283">
        <v>0</v>
      </c>
      <c r="DF51" s="283">
        <v>0</v>
      </c>
      <c r="DG51" s="283">
        <v>0</v>
      </c>
      <c r="DH51" s="283">
        <v>0</v>
      </c>
      <c r="DI51" s="283">
        <v>0</v>
      </c>
      <c r="DJ51" s="276">
        <v>0</v>
      </c>
      <c r="DK51" s="276">
        <v>0</v>
      </c>
      <c r="DL51" s="276">
        <v>0</v>
      </c>
      <c r="DM51" s="276">
        <v>0</v>
      </c>
      <c r="DN51" s="277">
        <v>0</v>
      </c>
      <c r="DO51" s="277">
        <v>0</v>
      </c>
      <c r="DP51" s="277">
        <v>0</v>
      </c>
      <c r="DQ51" s="277">
        <v>0</v>
      </c>
      <c r="DR51" s="277">
        <v>0</v>
      </c>
      <c r="DS51" s="277">
        <v>0</v>
      </c>
      <c r="DT51" s="284">
        <v>0</v>
      </c>
      <c r="DU51" s="284">
        <v>0</v>
      </c>
      <c r="DV51" s="284">
        <v>0</v>
      </c>
      <c r="DW51" s="284">
        <v>0</v>
      </c>
      <c r="DX51" s="285">
        <v>0</v>
      </c>
      <c r="DY51" s="285">
        <v>0</v>
      </c>
      <c r="DZ51" s="285">
        <v>0</v>
      </c>
      <c r="EA51" s="285">
        <v>0</v>
      </c>
      <c r="EB51" s="285">
        <v>0</v>
      </c>
      <c r="EC51" s="285">
        <v>0</v>
      </c>
      <c r="ED51" s="286">
        <v>0</v>
      </c>
      <c r="EE51" s="286">
        <v>0</v>
      </c>
      <c r="EF51" s="286">
        <v>0</v>
      </c>
      <c r="EG51" s="286">
        <v>0</v>
      </c>
      <c r="EH51" s="287">
        <v>0</v>
      </c>
      <c r="EI51" s="287">
        <v>0</v>
      </c>
      <c r="EJ51" s="287">
        <v>0</v>
      </c>
      <c r="EK51" s="287">
        <v>0</v>
      </c>
      <c r="EL51" s="287">
        <v>0</v>
      </c>
      <c r="EM51" s="287">
        <v>0</v>
      </c>
      <c r="EN51" s="274"/>
      <c r="EO51" s="274"/>
      <c r="EP51" s="274"/>
      <c r="EQ51" s="274"/>
      <c r="ER51" s="275"/>
      <c r="ES51" s="275"/>
      <c r="ET51" s="275"/>
      <c r="EU51" s="275"/>
      <c r="EV51" s="275"/>
      <c r="EW51" s="275"/>
      <c r="EX51" s="286">
        <v>0</v>
      </c>
      <c r="EY51" s="286">
        <v>0</v>
      </c>
      <c r="EZ51" s="286">
        <v>0</v>
      </c>
      <c r="FA51" s="286">
        <v>0</v>
      </c>
      <c r="FB51" s="287">
        <v>0</v>
      </c>
      <c r="FC51" s="287">
        <v>0</v>
      </c>
      <c r="FD51" s="287">
        <v>0</v>
      </c>
      <c r="FE51" s="287">
        <v>0</v>
      </c>
      <c r="FF51" s="287">
        <v>0</v>
      </c>
      <c r="FG51" s="287">
        <v>0</v>
      </c>
      <c r="FH51" s="288">
        <v>0</v>
      </c>
      <c r="FI51" s="288">
        <v>0</v>
      </c>
      <c r="FJ51" s="288">
        <v>0</v>
      </c>
      <c r="FK51" s="288">
        <v>0</v>
      </c>
      <c r="FL51" s="289">
        <v>0</v>
      </c>
      <c r="FM51" s="289">
        <v>0</v>
      </c>
      <c r="FN51" s="289">
        <v>0</v>
      </c>
      <c r="FO51" s="289">
        <v>0</v>
      </c>
      <c r="FP51" s="289">
        <v>0</v>
      </c>
      <c r="FQ51" s="289">
        <v>0</v>
      </c>
      <c r="FR51" s="290">
        <v>0</v>
      </c>
      <c r="FS51" s="290"/>
      <c r="FT51" s="290"/>
      <c r="FU51" s="290"/>
      <c r="FV51" s="291">
        <v>0</v>
      </c>
      <c r="FW51" s="291"/>
      <c r="FX51" s="291"/>
      <c r="FY51" s="291"/>
      <c r="FZ51" s="291"/>
      <c r="GA51" s="291"/>
      <c r="GB51" s="292"/>
      <c r="GC51" s="292"/>
      <c r="GD51" s="292"/>
      <c r="GE51" s="292"/>
      <c r="GF51" s="293"/>
      <c r="GG51" s="293"/>
      <c r="GH51" s="293"/>
      <c r="GI51" s="293"/>
      <c r="GJ51" s="293"/>
      <c r="GK51" s="293"/>
      <c r="GL51" s="284">
        <v>0</v>
      </c>
      <c r="GM51" s="284">
        <v>0</v>
      </c>
      <c r="GN51" s="284">
        <v>0</v>
      </c>
      <c r="GO51" s="284">
        <v>0</v>
      </c>
      <c r="GP51" s="285">
        <v>0</v>
      </c>
      <c r="GQ51" s="285">
        <v>0</v>
      </c>
      <c r="GR51" s="285">
        <v>0</v>
      </c>
      <c r="GS51" s="285">
        <v>0</v>
      </c>
      <c r="GT51" s="285">
        <v>0</v>
      </c>
      <c r="GU51" s="285">
        <v>0</v>
      </c>
      <c r="GV51" s="294">
        <v>0</v>
      </c>
      <c r="GW51" s="294">
        <v>0</v>
      </c>
      <c r="GX51" s="294">
        <v>0</v>
      </c>
      <c r="GY51" s="294">
        <v>0</v>
      </c>
      <c r="GZ51" s="295">
        <v>0</v>
      </c>
      <c r="HA51" s="295">
        <v>0</v>
      </c>
      <c r="HB51" s="295">
        <v>0</v>
      </c>
      <c r="HC51" s="295">
        <v>0</v>
      </c>
      <c r="HD51" s="295">
        <v>0</v>
      </c>
      <c r="HE51" s="295">
        <v>0</v>
      </c>
      <c r="HF51" s="296">
        <v>0</v>
      </c>
      <c r="HG51" s="296">
        <v>0</v>
      </c>
      <c r="HH51" s="296">
        <v>0</v>
      </c>
      <c r="HI51" s="296">
        <v>0</v>
      </c>
      <c r="HJ51" s="297">
        <v>0</v>
      </c>
      <c r="HK51" s="297">
        <v>0</v>
      </c>
      <c r="HL51" s="297">
        <v>0</v>
      </c>
      <c r="HM51" s="297"/>
      <c r="HN51" s="297"/>
      <c r="HO51" s="297"/>
      <c r="HP51" s="341">
        <v>0</v>
      </c>
      <c r="HQ51" s="341">
        <v>0</v>
      </c>
      <c r="HR51" s="341">
        <v>0</v>
      </c>
      <c r="HS51" s="341">
        <v>0</v>
      </c>
      <c r="HT51" s="341">
        <v>0</v>
      </c>
      <c r="HU51" s="341">
        <v>0</v>
      </c>
      <c r="HV51" s="341">
        <v>0</v>
      </c>
      <c r="HW51" s="341">
        <v>0</v>
      </c>
      <c r="HX51" s="341">
        <v>0</v>
      </c>
      <c r="HY51" s="341">
        <v>0</v>
      </c>
      <c r="HZ51" s="286"/>
      <c r="IA51" s="286"/>
      <c r="IB51" s="286"/>
      <c r="IC51" s="286"/>
      <c r="ID51" s="287"/>
      <c r="IE51" s="287"/>
      <c r="IF51" s="287"/>
      <c r="IG51" s="287"/>
      <c r="IH51" s="287"/>
      <c r="II51" s="287"/>
      <c r="IJ51" s="296">
        <v>0</v>
      </c>
      <c r="IK51" s="296">
        <v>0</v>
      </c>
      <c r="IL51" s="296">
        <v>0</v>
      </c>
      <c r="IM51" s="296">
        <v>0</v>
      </c>
      <c r="IN51" s="297">
        <v>0</v>
      </c>
      <c r="IO51" s="297">
        <v>0</v>
      </c>
      <c r="IP51" s="297">
        <v>0</v>
      </c>
      <c r="IQ51" s="297">
        <v>0</v>
      </c>
      <c r="IR51" s="297">
        <v>0</v>
      </c>
      <c r="IS51" s="297">
        <v>0</v>
      </c>
      <c r="IT51" s="280">
        <v>0</v>
      </c>
      <c r="IU51" s="280">
        <v>0</v>
      </c>
      <c r="IV51" s="280">
        <v>0</v>
      </c>
      <c r="IW51" s="280">
        <v>0</v>
      </c>
      <c r="IX51" s="281">
        <v>0</v>
      </c>
      <c r="IY51" s="281">
        <v>0</v>
      </c>
      <c r="IZ51" s="281">
        <v>0</v>
      </c>
      <c r="JA51" s="281">
        <v>0</v>
      </c>
      <c r="JB51" s="281">
        <v>0</v>
      </c>
      <c r="JC51" s="281">
        <v>0</v>
      </c>
      <c r="JD51" s="288"/>
      <c r="JE51" s="288"/>
      <c r="JF51" s="288"/>
      <c r="JG51" s="288"/>
      <c r="JH51" s="289"/>
      <c r="JI51" s="289"/>
      <c r="JJ51" s="289"/>
      <c r="JK51" s="289"/>
      <c r="JL51" s="289"/>
      <c r="JM51" s="289"/>
      <c r="JN51" s="362">
        <v>0</v>
      </c>
      <c r="JO51" s="362">
        <v>0</v>
      </c>
      <c r="JP51" s="362">
        <v>0</v>
      </c>
      <c r="JQ51" s="362">
        <v>0</v>
      </c>
      <c r="JR51" s="362">
        <v>0</v>
      </c>
      <c r="JS51" s="362">
        <v>0</v>
      </c>
      <c r="JT51" s="362">
        <v>0</v>
      </c>
      <c r="JU51" s="362">
        <v>0</v>
      </c>
      <c r="JV51" s="362">
        <v>0</v>
      </c>
      <c r="JW51" s="362">
        <v>0</v>
      </c>
      <c r="JX51" s="274">
        <v>0</v>
      </c>
      <c r="JY51" s="274">
        <v>0</v>
      </c>
      <c r="JZ51" s="274">
        <v>0</v>
      </c>
      <c r="KA51" s="274">
        <v>0</v>
      </c>
      <c r="KB51" s="275">
        <v>0</v>
      </c>
      <c r="KC51" s="275">
        <v>0</v>
      </c>
      <c r="KD51" s="275">
        <v>0</v>
      </c>
      <c r="KE51" s="275">
        <v>0</v>
      </c>
      <c r="KF51" s="275">
        <v>0</v>
      </c>
      <c r="KG51" s="275">
        <v>0</v>
      </c>
      <c r="KH51" s="276">
        <v>0</v>
      </c>
      <c r="KI51" s="276">
        <v>0</v>
      </c>
      <c r="KJ51" s="276">
        <v>0</v>
      </c>
      <c r="KK51" s="276">
        <v>0</v>
      </c>
      <c r="KL51" s="277">
        <v>0</v>
      </c>
      <c r="KM51" s="277">
        <v>0</v>
      </c>
      <c r="KN51" s="277">
        <v>0</v>
      </c>
      <c r="KO51" s="277">
        <v>0</v>
      </c>
      <c r="KP51" s="277">
        <v>0</v>
      </c>
      <c r="KQ51" s="277">
        <v>0</v>
      </c>
      <c r="KR51" s="298">
        <v>0</v>
      </c>
      <c r="KS51" s="298">
        <v>0</v>
      </c>
      <c r="KT51" s="298">
        <v>0</v>
      </c>
      <c r="KU51" s="298">
        <v>0</v>
      </c>
      <c r="KV51" s="299">
        <v>0</v>
      </c>
      <c r="KW51" s="299">
        <v>0</v>
      </c>
      <c r="KX51" s="299">
        <v>0</v>
      </c>
      <c r="KY51" s="299">
        <v>0</v>
      </c>
      <c r="KZ51" s="299">
        <v>0</v>
      </c>
      <c r="LA51" s="299">
        <v>0</v>
      </c>
      <c r="LB51" s="296"/>
      <c r="LC51" s="296"/>
      <c r="LD51" s="296"/>
      <c r="LE51" s="296"/>
      <c r="LF51" s="297"/>
      <c r="LG51" s="297"/>
      <c r="LH51" s="297"/>
      <c r="LI51" s="297"/>
      <c r="LJ51" s="297"/>
      <c r="LK51" s="297"/>
      <c r="LL51" s="292">
        <v>0</v>
      </c>
      <c r="LM51" s="292">
        <v>0</v>
      </c>
      <c r="LN51" s="292">
        <v>0</v>
      </c>
      <c r="LO51" s="292">
        <v>0</v>
      </c>
      <c r="LP51" s="293">
        <v>0</v>
      </c>
      <c r="LQ51" s="293">
        <v>0</v>
      </c>
      <c r="LR51" s="293">
        <v>0</v>
      </c>
      <c r="LS51" s="293">
        <v>0</v>
      </c>
      <c r="LT51" s="293">
        <v>0</v>
      </c>
      <c r="LU51" s="293">
        <v>0</v>
      </c>
      <c r="LV51" s="45">
        <f t="shared" si="54"/>
        <v>0</v>
      </c>
      <c r="LW51" s="45">
        <f t="shared" si="55"/>
        <v>0</v>
      </c>
      <c r="LX51" s="45">
        <f t="shared" si="56"/>
        <v>0</v>
      </c>
      <c r="LY51" s="45">
        <f t="shared" si="57"/>
        <v>0</v>
      </c>
      <c r="LZ51" s="234">
        <f t="shared" si="58"/>
        <v>0</v>
      </c>
      <c r="MA51" s="234">
        <f t="shared" si="59"/>
        <v>0</v>
      </c>
      <c r="MB51" s="234">
        <f t="shared" si="60"/>
        <v>0</v>
      </c>
      <c r="MC51" s="234">
        <f t="shared" si="61"/>
        <v>0</v>
      </c>
      <c r="MD51" s="234">
        <f t="shared" si="62"/>
        <v>0</v>
      </c>
      <c r="ME51" s="234">
        <f t="shared" si="63"/>
        <v>0</v>
      </c>
      <c r="MF51" s="914">
        <v>0</v>
      </c>
      <c r="MG51" s="914">
        <v>0</v>
      </c>
      <c r="MH51" s="914">
        <v>0</v>
      </c>
      <c r="MI51" s="914">
        <v>0</v>
      </c>
      <c r="MJ51" s="915">
        <v>0</v>
      </c>
      <c r="MK51" s="915">
        <v>0</v>
      </c>
      <c r="ML51" s="915">
        <v>0</v>
      </c>
      <c r="MM51" s="915">
        <v>0</v>
      </c>
      <c r="MN51" s="915">
        <v>0</v>
      </c>
      <c r="MO51" s="915">
        <v>0</v>
      </c>
      <c r="MP51" s="414"/>
      <c r="MQ51" s="414"/>
      <c r="MR51" s="414"/>
      <c r="MS51" s="414"/>
      <c r="MT51" s="415"/>
      <c r="MU51" s="415"/>
      <c r="MV51" s="415"/>
      <c r="MW51" s="415"/>
      <c r="MX51" s="415"/>
      <c r="MY51" s="415"/>
      <c r="MZ51" s="949">
        <f t="shared" si="64"/>
        <v>0</v>
      </c>
      <c r="NA51" s="949">
        <f t="shared" si="65"/>
        <v>0</v>
      </c>
      <c r="NB51" s="949">
        <f t="shared" si="66"/>
        <v>0</v>
      </c>
      <c r="NC51" s="949">
        <f t="shared" si="67"/>
        <v>0</v>
      </c>
      <c r="ND51" s="950">
        <f t="shared" si="68"/>
        <v>0</v>
      </c>
      <c r="NE51" s="950">
        <f t="shared" si="69"/>
        <v>0</v>
      </c>
      <c r="NF51" s="950">
        <f t="shared" si="70"/>
        <v>0</v>
      </c>
      <c r="NG51" s="950">
        <f t="shared" si="71"/>
        <v>0</v>
      </c>
      <c r="NH51" s="950">
        <f t="shared" si="72"/>
        <v>0</v>
      </c>
      <c r="NI51" s="950">
        <f t="shared" si="73"/>
        <v>0</v>
      </c>
    </row>
    <row r="52" spans="1:373" ht="25.5" customHeight="1" thickBot="1" x14ac:dyDescent="0.3">
      <c r="A52" s="555">
        <v>1</v>
      </c>
      <c r="B52" s="12" t="s">
        <v>66</v>
      </c>
      <c r="C52" s="35" t="s">
        <v>208</v>
      </c>
      <c r="D52" s="262">
        <v>1400</v>
      </c>
      <c r="E52" s="262">
        <v>1222.95</v>
      </c>
      <c r="F52" s="262">
        <v>338.42</v>
      </c>
      <c r="G52" s="262">
        <v>1222.95</v>
      </c>
      <c r="H52" s="263">
        <v>1585</v>
      </c>
      <c r="I52" s="263">
        <v>0</v>
      </c>
      <c r="J52" s="263">
        <v>0</v>
      </c>
      <c r="K52" s="263"/>
      <c r="L52" s="263"/>
      <c r="M52" s="263"/>
      <c r="N52" s="264">
        <v>27.99</v>
      </c>
      <c r="O52" s="264">
        <v>139.72999999999999</v>
      </c>
      <c r="P52" s="264">
        <v>61.77</v>
      </c>
      <c r="Q52" s="264">
        <v>139.72999999999999</v>
      </c>
      <c r="R52" s="265">
        <v>32</v>
      </c>
      <c r="S52" s="265">
        <v>0</v>
      </c>
      <c r="T52" s="265">
        <v>677</v>
      </c>
      <c r="U52" s="265">
        <v>0</v>
      </c>
      <c r="V52" s="265">
        <v>677</v>
      </c>
      <c r="W52" s="265">
        <v>677</v>
      </c>
      <c r="X52" s="266">
        <v>0</v>
      </c>
      <c r="Y52" s="266">
        <v>83.73</v>
      </c>
      <c r="Z52" s="266">
        <v>55.63</v>
      </c>
      <c r="AA52" s="266">
        <v>83.73</v>
      </c>
      <c r="AB52" s="267">
        <v>0</v>
      </c>
      <c r="AC52" s="267">
        <v>0</v>
      </c>
      <c r="AD52" s="267">
        <v>0</v>
      </c>
      <c r="AE52" s="267">
        <v>0</v>
      </c>
      <c r="AF52" s="267">
        <v>0</v>
      </c>
      <c r="AG52" s="267">
        <v>0</v>
      </c>
      <c r="AH52" s="268">
        <v>60</v>
      </c>
      <c r="AI52" s="268">
        <v>234.46</v>
      </c>
      <c r="AJ52" s="268">
        <v>64.290000000000006</v>
      </c>
      <c r="AK52" s="268">
        <v>234.46</v>
      </c>
      <c r="AL52" s="269">
        <v>68</v>
      </c>
      <c r="AM52" s="269">
        <v>0</v>
      </c>
      <c r="AN52" s="269">
        <v>360</v>
      </c>
      <c r="AO52" s="269">
        <v>3</v>
      </c>
      <c r="AP52" s="269">
        <v>360</v>
      </c>
      <c r="AQ52" s="269">
        <v>360</v>
      </c>
      <c r="AR52" s="270">
        <v>0</v>
      </c>
      <c r="AS52" s="270">
        <v>11</v>
      </c>
      <c r="AT52" s="270">
        <v>0</v>
      </c>
      <c r="AU52" s="270">
        <v>10.97</v>
      </c>
      <c r="AV52" s="271">
        <v>0</v>
      </c>
      <c r="AW52" s="271">
        <v>1</v>
      </c>
      <c r="AX52" s="271">
        <v>1</v>
      </c>
      <c r="AY52" s="271">
        <v>0</v>
      </c>
      <c r="AZ52" s="271">
        <v>1</v>
      </c>
      <c r="BA52" s="271">
        <v>1</v>
      </c>
      <c r="BB52" s="272">
        <v>800</v>
      </c>
      <c r="BC52" s="272">
        <v>853.32</v>
      </c>
      <c r="BD52" s="272">
        <v>228.94</v>
      </c>
      <c r="BE52" s="272">
        <v>853.32</v>
      </c>
      <c r="BF52" s="273">
        <v>906</v>
      </c>
      <c r="BG52" s="273">
        <v>146</v>
      </c>
      <c r="BH52" s="273">
        <v>3843</v>
      </c>
      <c r="BI52" s="273">
        <v>0</v>
      </c>
      <c r="BJ52" s="273">
        <v>3843</v>
      </c>
      <c r="BK52" s="273">
        <v>3729</v>
      </c>
      <c r="BL52" s="884">
        <v>25</v>
      </c>
      <c r="BM52" s="884">
        <v>113.4</v>
      </c>
      <c r="BN52" s="884">
        <v>51.85</v>
      </c>
      <c r="BO52" s="884">
        <v>113.4</v>
      </c>
      <c r="BP52" s="885">
        <v>28</v>
      </c>
      <c r="BQ52" s="885">
        <v>65</v>
      </c>
      <c r="BR52" s="885">
        <v>500</v>
      </c>
      <c r="BS52" s="885">
        <v>0</v>
      </c>
      <c r="BT52" s="885">
        <v>0</v>
      </c>
      <c r="BU52" s="885">
        <v>0</v>
      </c>
      <c r="BV52" s="276">
        <v>20</v>
      </c>
      <c r="BW52" s="276">
        <v>172.67</v>
      </c>
      <c r="BX52" s="276">
        <v>111.37</v>
      </c>
      <c r="BY52" s="276">
        <v>160.28</v>
      </c>
      <c r="BZ52" s="277">
        <v>23</v>
      </c>
      <c r="CA52" s="277">
        <v>270</v>
      </c>
      <c r="CB52" s="277">
        <v>765</v>
      </c>
      <c r="CC52" s="277">
        <v>0</v>
      </c>
      <c r="CD52" s="277">
        <v>765</v>
      </c>
      <c r="CE52" s="277">
        <v>765</v>
      </c>
      <c r="CF52" s="278">
        <v>100</v>
      </c>
      <c r="CG52" s="278">
        <v>28</v>
      </c>
      <c r="CH52" s="278">
        <v>13.82</v>
      </c>
      <c r="CI52" s="278">
        <v>24.72</v>
      </c>
      <c r="CJ52" s="279">
        <v>113</v>
      </c>
      <c r="CK52" s="279">
        <v>45</v>
      </c>
      <c r="CL52" s="279">
        <v>150</v>
      </c>
      <c r="CM52" s="279">
        <v>0</v>
      </c>
      <c r="CN52" s="279">
        <v>150</v>
      </c>
      <c r="CO52" s="279">
        <v>142</v>
      </c>
      <c r="CP52" s="280">
        <v>0</v>
      </c>
      <c r="CQ52" s="280">
        <v>0</v>
      </c>
      <c r="CR52" s="280">
        <v>0</v>
      </c>
      <c r="CS52" s="280">
        <v>0</v>
      </c>
      <c r="CT52" s="281">
        <v>0</v>
      </c>
      <c r="CU52" s="281">
        <v>0</v>
      </c>
      <c r="CV52" s="281">
        <v>0</v>
      </c>
      <c r="CW52" s="281">
        <v>0</v>
      </c>
      <c r="CX52" s="281">
        <v>0</v>
      </c>
      <c r="CY52" s="281">
        <v>0</v>
      </c>
      <c r="CZ52" s="282">
        <v>0</v>
      </c>
      <c r="DA52" s="282">
        <v>29</v>
      </c>
      <c r="DB52" s="282">
        <v>0</v>
      </c>
      <c r="DC52" s="282">
        <v>0</v>
      </c>
      <c r="DD52" s="283">
        <v>0</v>
      </c>
      <c r="DE52" s="283">
        <v>0</v>
      </c>
      <c r="DF52" s="283">
        <v>0</v>
      </c>
      <c r="DG52" s="283">
        <v>0</v>
      </c>
      <c r="DH52" s="283">
        <v>0</v>
      </c>
      <c r="DI52" s="283">
        <v>0</v>
      </c>
      <c r="DJ52" s="276">
        <v>0</v>
      </c>
      <c r="DK52" s="276">
        <v>0</v>
      </c>
      <c r="DL52" s="276">
        <v>0</v>
      </c>
      <c r="DM52" s="276">
        <v>0</v>
      </c>
      <c r="DN52" s="277">
        <v>0</v>
      </c>
      <c r="DO52" s="277">
        <v>0</v>
      </c>
      <c r="DP52" s="277">
        <v>0</v>
      </c>
      <c r="DQ52" s="277">
        <v>0</v>
      </c>
      <c r="DR52" s="277">
        <v>0</v>
      </c>
      <c r="DS52" s="277">
        <v>0</v>
      </c>
      <c r="DT52" s="284">
        <v>0</v>
      </c>
      <c r="DU52" s="284">
        <v>0</v>
      </c>
      <c r="DV52" s="284">
        <v>0</v>
      </c>
      <c r="DW52" s="284">
        <v>0</v>
      </c>
      <c r="DX52" s="285">
        <v>0</v>
      </c>
      <c r="DY52" s="285">
        <v>0</v>
      </c>
      <c r="DZ52" s="285">
        <v>0</v>
      </c>
      <c r="EA52" s="285">
        <v>0</v>
      </c>
      <c r="EB52" s="285">
        <v>0</v>
      </c>
      <c r="EC52" s="285">
        <v>0</v>
      </c>
      <c r="ED52" s="286">
        <v>0</v>
      </c>
      <c r="EE52" s="286">
        <v>32.9</v>
      </c>
      <c r="EF52" s="286">
        <v>10.72</v>
      </c>
      <c r="EG52" s="286">
        <v>28.74</v>
      </c>
      <c r="EH52" s="287">
        <v>0</v>
      </c>
      <c r="EI52" s="287">
        <v>0</v>
      </c>
      <c r="EJ52" s="287">
        <v>0</v>
      </c>
      <c r="EK52" s="287">
        <v>0</v>
      </c>
      <c r="EL52" s="287">
        <v>0</v>
      </c>
      <c r="EM52" s="287">
        <v>0</v>
      </c>
      <c r="EN52" s="274">
        <v>12</v>
      </c>
      <c r="EO52" s="274">
        <v>10.1</v>
      </c>
      <c r="EP52" s="274">
        <v>0</v>
      </c>
      <c r="EQ52" s="274">
        <v>10.1</v>
      </c>
      <c r="ER52" s="275">
        <v>0</v>
      </c>
      <c r="ES52" s="275"/>
      <c r="ET52" s="275"/>
      <c r="EU52" s="275"/>
      <c r="EV52" s="275"/>
      <c r="EW52" s="275"/>
      <c r="EX52" s="286">
        <v>0</v>
      </c>
      <c r="EY52" s="286">
        <v>0</v>
      </c>
      <c r="EZ52" s="286">
        <v>0</v>
      </c>
      <c r="FA52" s="286">
        <v>0</v>
      </c>
      <c r="FB52" s="287">
        <v>0</v>
      </c>
      <c r="FC52" s="287">
        <v>0</v>
      </c>
      <c r="FD52" s="287">
        <v>0</v>
      </c>
      <c r="FE52" s="287">
        <v>0</v>
      </c>
      <c r="FF52" s="287">
        <v>0</v>
      </c>
      <c r="FG52" s="287">
        <v>0</v>
      </c>
      <c r="FH52" s="288">
        <v>0</v>
      </c>
      <c r="FI52" s="288">
        <v>152.72999999999999</v>
      </c>
      <c r="FJ52" s="288">
        <v>63.02</v>
      </c>
      <c r="FK52" s="288">
        <v>152.72999999999999</v>
      </c>
      <c r="FL52" s="289">
        <v>0</v>
      </c>
      <c r="FM52" s="289">
        <v>0</v>
      </c>
      <c r="FN52" s="289">
        <v>738</v>
      </c>
      <c r="FO52" s="289">
        <v>0</v>
      </c>
      <c r="FP52" s="289">
        <v>738</v>
      </c>
      <c r="FQ52" s="289">
        <v>738</v>
      </c>
      <c r="FR52" s="290">
        <v>0</v>
      </c>
      <c r="FS52" s="290"/>
      <c r="FT52" s="290"/>
      <c r="FU52" s="290"/>
      <c r="FV52" s="291">
        <v>0</v>
      </c>
      <c r="FW52" s="291"/>
      <c r="FX52" s="291"/>
      <c r="FY52" s="291"/>
      <c r="FZ52" s="291"/>
      <c r="GA52" s="291"/>
      <c r="GB52" s="292">
        <v>200</v>
      </c>
      <c r="GC52" s="292"/>
      <c r="GD52" s="292"/>
      <c r="GE52" s="292"/>
      <c r="GF52" s="293">
        <v>226</v>
      </c>
      <c r="GG52" s="293"/>
      <c r="GH52" s="293"/>
      <c r="GI52" s="293"/>
      <c r="GJ52" s="293"/>
      <c r="GK52" s="293"/>
      <c r="GL52" s="284">
        <v>0</v>
      </c>
      <c r="GM52" s="284">
        <v>11.66</v>
      </c>
      <c r="GN52" s="284">
        <v>4.67</v>
      </c>
      <c r="GO52" s="284">
        <v>11.66</v>
      </c>
      <c r="GP52" s="285">
        <v>0</v>
      </c>
      <c r="GQ52" s="285">
        <v>25</v>
      </c>
      <c r="GR52" s="285">
        <v>75</v>
      </c>
      <c r="GS52" s="285">
        <v>0</v>
      </c>
      <c r="GT52" s="285">
        <v>75</v>
      </c>
      <c r="GU52" s="285">
        <v>75</v>
      </c>
      <c r="GV52" s="294">
        <v>0</v>
      </c>
      <c r="GW52" s="294">
        <v>0</v>
      </c>
      <c r="GX52" s="294">
        <v>0</v>
      </c>
      <c r="GY52" s="294">
        <v>0</v>
      </c>
      <c r="GZ52" s="295">
        <v>0</v>
      </c>
      <c r="HA52" s="295">
        <v>0</v>
      </c>
      <c r="HB52" s="295">
        <v>0</v>
      </c>
      <c r="HC52" s="295">
        <v>0</v>
      </c>
      <c r="HD52" s="295">
        <v>0</v>
      </c>
      <c r="HE52" s="295">
        <v>0</v>
      </c>
      <c r="HF52" s="296">
        <v>0</v>
      </c>
      <c r="HG52" s="296">
        <v>0</v>
      </c>
      <c r="HH52" s="296">
        <v>0</v>
      </c>
      <c r="HI52" s="296">
        <v>0</v>
      </c>
      <c r="HJ52" s="297">
        <v>0</v>
      </c>
      <c r="HK52" s="297">
        <v>0</v>
      </c>
      <c r="HL52" s="297">
        <v>0</v>
      </c>
      <c r="HM52" s="297"/>
      <c r="HN52" s="297"/>
      <c r="HO52" s="297"/>
      <c r="HP52" s="341">
        <v>0</v>
      </c>
      <c r="HQ52" s="341">
        <v>0</v>
      </c>
      <c r="HR52" s="341">
        <v>0</v>
      </c>
      <c r="HS52" s="341">
        <v>0</v>
      </c>
      <c r="HT52" s="341">
        <v>0</v>
      </c>
      <c r="HU52" s="341">
        <v>0</v>
      </c>
      <c r="HV52" s="341">
        <v>0</v>
      </c>
      <c r="HW52" s="341">
        <v>0</v>
      </c>
      <c r="HX52" s="341">
        <v>0</v>
      </c>
      <c r="HY52" s="341">
        <v>0</v>
      </c>
      <c r="HZ52" s="286"/>
      <c r="IA52" s="286"/>
      <c r="IB52" s="286"/>
      <c r="IC52" s="286"/>
      <c r="ID52" s="287"/>
      <c r="IE52" s="287"/>
      <c r="IF52" s="287"/>
      <c r="IG52" s="287"/>
      <c r="IH52" s="287"/>
      <c r="II52" s="287"/>
      <c r="IJ52" s="296">
        <v>0</v>
      </c>
      <c r="IK52" s="296">
        <v>60.68</v>
      </c>
      <c r="IL52" s="296">
        <v>50.12</v>
      </c>
      <c r="IM52" s="296">
        <v>60.68</v>
      </c>
      <c r="IN52" s="297">
        <v>0</v>
      </c>
      <c r="IO52" s="297">
        <v>1</v>
      </c>
      <c r="IP52" s="297">
        <v>2</v>
      </c>
      <c r="IQ52" s="297">
        <v>0</v>
      </c>
      <c r="IR52" s="297">
        <v>2</v>
      </c>
      <c r="IS52" s="297">
        <v>2</v>
      </c>
      <c r="IT52" s="280">
        <v>0</v>
      </c>
      <c r="IU52" s="280">
        <v>0</v>
      </c>
      <c r="IV52" s="280">
        <v>0</v>
      </c>
      <c r="IW52" s="280">
        <v>0</v>
      </c>
      <c r="IX52" s="281">
        <v>0</v>
      </c>
      <c r="IY52" s="281">
        <v>0</v>
      </c>
      <c r="IZ52" s="281">
        <v>0</v>
      </c>
      <c r="JA52" s="281">
        <v>0</v>
      </c>
      <c r="JB52" s="281">
        <v>0</v>
      </c>
      <c r="JC52" s="281">
        <v>0</v>
      </c>
      <c r="JD52" s="288">
        <v>0</v>
      </c>
      <c r="JE52" s="288">
        <v>0</v>
      </c>
      <c r="JF52" s="288">
        <v>0</v>
      </c>
      <c r="JG52" s="288">
        <v>0</v>
      </c>
      <c r="JH52" s="289">
        <v>0</v>
      </c>
      <c r="JI52" s="289">
        <v>0</v>
      </c>
      <c r="JJ52" s="289">
        <v>0</v>
      </c>
      <c r="JK52" s="289">
        <v>0</v>
      </c>
      <c r="JL52" s="289">
        <v>0</v>
      </c>
      <c r="JM52" s="289">
        <v>0</v>
      </c>
      <c r="JN52" s="362">
        <v>15</v>
      </c>
      <c r="JO52" s="362">
        <v>71.13</v>
      </c>
      <c r="JP52" s="362">
        <v>26.9</v>
      </c>
      <c r="JQ52" s="362">
        <v>71.13</v>
      </c>
      <c r="JR52" s="362">
        <v>17</v>
      </c>
      <c r="JS52" s="362">
        <v>0</v>
      </c>
      <c r="JT52" s="362">
        <v>140</v>
      </c>
      <c r="JU52" s="362">
        <v>0</v>
      </c>
      <c r="JV52" s="362">
        <v>140</v>
      </c>
      <c r="JW52" s="362">
        <v>140</v>
      </c>
      <c r="JX52" s="274">
        <v>0</v>
      </c>
      <c r="JY52" s="274">
        <v>0</v>
      </c>
      <c r="JZ52" s="274">
        <v>0</v>
      </c>
      <c r="KA52" s="274">
        <v>0</v>
      </c>
      <c r="KB52" s="275">
        <v>0</v>
      </c>
      <c r="KC52" s="275">
        <v>0</v>
      </c>
      <c r="KD52" s="275">
        <v>0</v>
      </c>
      <c r="KE52" s="275">
        <v>0</v>
      </c>
      <c r="KF52" s="275">
        <v>0</v>
      </c>
      <c r="KG52" s="275">
        <v>0</v>
      </c>
      <c r="KH52" s="276">
        <v>0</v>
      </c>
      <c r="KI52" s="276">
        <v>0</v>
      </c>
      <c r="KJ52" s="276">
        <v>0</v>
      </c>
      <c r="KK52" s="276">
        <v>0</v>
      </c>
      <c r="KL52" s="277">
        <v>0</v>
      </c>
      <c r="KM52" s="277">
        <v>0</v>
      </c>
      <c r="KN52" s="277">
        <v>0</v>
      </c>
      <c r="KO52" s="277">
        <v>0</v>
      </c>
      <c r="KP52" s="277">
        <v>0</v>
      </c>
      <c r="KQ52" s="277">
        <v>0</v>
      </c>
      <c r="KR52" s="298">
        <v>0</v>
      </c>
      <c r="KS52" s="298">
        <v>0</v>
      </c>
      <c r="KT52" s="298">
        <v>0</v>
      </c>
      <c r="KU52" s="298">
        <v>0</v>
      </c>
      <c r="KV52" s="299">
        <v>0</v>
      </c>
      <c r="KW52" s="299">
        <v>0</v>
      </c>
      <c r="KX52" s="299">
        <v>0</v>
      </c>
      <c r="KY52" s="299">
        <v>0</v>
      </c>
      <c r="KZ52" s="299">
        <v>0</v>
      </c>
      <c r="LA52" s="299">
        <v>0</v>
      </c>
      <c r="LB52" s="296"/>
      <c r="LC52" s="296"/>
      <c r="LD52" s="296"/>
      <c r="LE52" s="296"/>
      <c r="LF52" s="297"/>
      <c r="LG52" s="297"/>
      <c r="LH52" s="297"/>
      <c r="LI52" s="297"/>
      <c r="LJ52" s="297"/>
      <c r="LK52" s="297"/>
      <c r="LL52" s="292">
        <v>0</v>
      </c>
      <c r="LM52" s="292">
        <v>9</v>
      </c>
      <c r="LN52" s="292">
        <v>9</v>
      </c>
      <c r="LO52" s="292">
        <v>9</v>
      </c>
      <c r="LP52" s="293">
        <v>0</v>
      </c>
      <c r="LQ52" s="293">
        <v>43</v>
      </c>
      <c r="LR52" s="293">
        <v>0</v>
      </c>
      <c r="LS52" s="293">
        <v>0</v>
      </c>
      <c r="LT52" s="293">
        <v>43</v>
      </c>
      <c r="LU52" s="293">
        <v>43</v>
      </c>
      <c r="LV52" s="45">
        <f t="shared" si="54"/>
        <v>2659.99</v>
      </c>
      <c r="LW52" s="45">
        <f t="shared" si="55"/>
        <v>3236.46</v>
      </c>
      <c r="LX52" s="45">
        <f t="shared" si="56"/>
        <v>1090.52</v>
      </c>
      <c r="LY52" s="45">
        <f t="shared" si="57"/>
        <v>3187.6</v>
      </c>
      <c r="LZ52" s="234">
        <f t="shared" si="58"/>
        <v>2998</v>
      </c>
      <c r="MA52" s="234">
        <f t="shared" si="59"/>
        <v>596</v>
      </c>
      <c r="MB52" s="234">
        <f t="shared" si="60"/>
        <v>7251</v>
      </c>
      <c r="MC52" s="234">
        <f t="shared" si="61"/>
        <v>3</v>
      </c>
      <c r="MD52" s="234">
        <f t="shared" si="62"/>
        <v>6794</v>
      </c>
      <c r="ME52" s="234">
        <f t="shared" si="63"/>
        <v>6672</v>
      </c>
      <c r="MF52" s="914">
        <v>0</v>
      </c>
      <c r="MG52" s="914">
        <v>0</v>
      </c>
      <c r="MH52" s="914">
        <v>0</v>
      </c>
      <c r="MI52" s="914">
        <v>0</v>
      </c>
      <c r="MJ52" s="915">
        <v>0</v>
      </c>
      <c r="MK52" s="915">
        <v>0</v>
      </c>
      <c r="ML52" s="915">
        <v>0</v>
      </c>
      <c r="MM52" s="915">
        <v>0</v>
      </c>
      <c r="MN52" s="915">
        <v>0</v>
      </c>
      <c r="MO52" s="915">
        <v>0</v>
      </c>
      <c r="MP52" s="414"/>
      <c r="MQ52" s="414"/>
      <c r="MR52" s="414"/>
      <c r="MS52" s="414"/>
      <c r="MT52" s="415"/>
      <c r="MU52" s="415"/>
      <c r="MV52" s="415"/>
      <c r="MW52" s="415"/>
      <c r="MX52" s="415"/>
      <c r="MY52" s="415"/>
      <c r="MZ52" s="949">
        <f t="shared" si="64"/>
        <v>2659.99</v>
      </c>
      <c r="NA52" s="949">
        <f t="shared" si="65"/>
        <v>3236.46</v>
      </c>
      <c r="NB52" s="949">
        <f t="shared" si="66"/>
        <v>1090.52</v>
      </c>
      <c r="NC52" s="949">
        <f t="shared" si="67"/>
        <v>3187.6</v>
      </c>
      <c r="ND52" s="950">
        <f t="shared" si="68"/>
        <v>2998</v>
      </c>
      <c r="NE52" s="950">
        <f t="shared" si="69"/>
        <v>596</v>
      </c>
      <c r="NF52" s="950">
        <f t="shared" si="70"/>
        <v>7251</v>
      </c>
      <c r="NG52" s="950">
        <f t="shared" si="71"/>
        <v>3</v>
      </c>
      <c r="NH52" s="950">
        <f t="shared" si="72"/>
        <v>6794</v>
      </c>
      <c r="NI52" s="950">
        <f t="shared" si="73"/>
        <v>6672</v>
      </c>
    </row>
    <row r="53" spans="1:373" ht="51.75" thickBot="1" x14ac:dyDescent="0.3">
      <c r="A53" s="555">
        <v>42</v>
      </c>
      <c r="B53" s="34" t="s">
        <v>67</v>
      </c>
      <c r="C53" s="35" t="s">
        <v>179</v>
      </c>
      <c r="D53" s="262"/>
      <c r="E53" s="262"/>
      <c r="F53" s="262"/>
      <c r="G53" s="262"/>
      <c r="H53" s="263"/>
      <c r="I53" s="263"/>
      <c r="J53" s="263"/>
      <c r="K53" s="263"/>
      <c r="L53" s="263"/>
      <c r="M53" s="263"/>
      <c r="N53" s="264">
        <v>0</v>
      </c>
      <c r="O53" s="264">
        <v>0</v>
      </c>
      <c r="P53" s="264">
        <v>0</v>
      </c>
      <c r="Q53" s="264">
        <v>0</v>
      </c>
      <c r="R53" s="265">
        <v>0</v>
      </c>
      <c r="S53" s="265">
        <v>0</v>
      </c>
      <c r="T53" s="265">
        <v>0</v>
      </c>
      <c r="U53" s="265">
        <v>0</v>
      </c>
      <c r="V53" s="265">
        <v>0</v>
      </c>
      <c r="W53" s="265">
        <v>0</v>
      </c>
      <c r="X53" s="266">
        <v>0</v>
      </c>
      <c r="Y53" s="266">
        <v>0</v>
      </c>
      <c r="Z53" s="266">
        <v>0</v>
      </c>
      <c r="AA53" s="266">
        <v>0</v>
      </c>
      <c r="AB53" s="267">
        <v>0</v>
      </c>
      <c r="AC53" s="267">
        <v>0</v>
      </c>
      <c r="AD53" s="267">
        <v>0</v>
      </c>
      <c r="AE53" s="267">
        <v>0</v>
      </c>
      <c r="AF53" s="267">
        <v>0</v>
      </c>
      <c r="AG53" s="267">
        <v>0</v>
      </c>
      <c r="AH53" s="268">
        <v>0</v>
      </c>
      <c r="AI53" s="268">
        <v>0</v>
      </c>
      <c r="AJ53" s="268">
        <v>0</v>
      </c>
      <c r="AK53" s="268">
        <v>0</v>
      </c>
      <c r="AL53" s="269">
        <v>0</v>
      </c>
      <c r="AM53" s="269">
        <v>0</v>
      </c>
      <c r="AN53" s="269">
        <v>0</v>
      </c>
      <c r="AO53" s="269">
        <v>0</v>
      </c>
      <c r="AP53" s="269">
        <v>0</v>
      </c>
      <c r="AQ53" s="269">
        <v>0</v>
      </c>
      <c r="AR53" s="270">
        <v>0</v>
      </c>
      <c r="AS53" s="270">
        <v>0</v>
      </c>
      <c r="AT53" s="270">
        <v>0</v>
      </c>
      <c r="AU53" s="270">
        <v>0</v>
      </c>
      <c r="AV53" s="271">
        <v>0</v>
      </c>
      <c r="AW53" s="271">
        <v>0</v>
      </c>
      <c r="AX53" s="271">
        <v>0</v>
      </c>
      <c r="AY53" s="271">
        <v>0</v>
      </c>
      <c r="AZ53" s="271">
        <v>0</v>
      </c>
      <c r="BA53" s="271">
        <v>0</v>
      </c>
      <c r="BB53" s="272">
        <v>0</v>
      </c>
      <c r="BC53" s="272">
        <v>0</v>
      </c>
      <c r="BD53" s="272">
        <v>0</v>
      </c>
      <c r="BE53" s="272">
        <v>0</v>
      </c>
      <c r="BF53" s="273">
        <v>0</v>
      </c>
      <c r="BG53" s="273">
        <v>0</v>
      </c>
      <c r="BH53" s="273">
        <v>0</v>
      </c>
      <c r="BI53" s="273">
        <v>0</v>
      </c>
      <c r="BJ53" s="273">
        <v>0</v>
      </c>
      <c r="BK53" s="273">
        <v>0</v>
      </c>
      <c r="BL53" s="884">
        <v>0</v>
      </c>
      <c r="BM53" s="884">
        <v>0</v>
      </c>
      <c r="BN53" s="884">
        <v>0</v>
      </c>
      <c r="BO53" s="884">
        <v>0</v>
      </c>
      <c r="BP53" s="885">
        <v>0</v>
      </c>
      <c r="BQ53" s="885">
        <v>0</v>
      </c>
      <c r="BR53" s="885">
        <v>0</v>
      </c>
      <c r="BS53" s="885">
        <v>0</v>
      </c>
      <c r="BT53" s="885">
        <v>0</v>
      </c>
      <c r="BU53" s="885">
        <v>0</v>
      </c>
      <c r="BV53" s="276">
        <v>0</v>
      </c>
      <c r="BW53" s="276">
        <v>0</v>
      </c>
      <c r="BX53" s="276">
        <v>0</v>
      </c>
      <c r="BY53" s="276">
        <v>0</v>
      </c>
      <c r="BZ53" s="277">
        <v>0</v>
      </c>
      <c r="CA53" s="277">
        <v>0</v>
      </c>
      <c r="CB53" s="277">
        <v>0</v>
      </c>
      <c r="CC53" s="277">
        <v>0</v>
      </c>
      <c r="CD53" s="277">
        <v>0</v>
      </c>
      <c r="CE53" s="277">
        <v>0</v>
      </c>
      <c r="CF53" s="278">
        <v>0</v>
      </c>
      <c r="CG53" s="278"/>
      <c r="CH53" s="278"/>
      <c r="CI53" s="278"/>
      <c r="CJ53" s="279">
        <v>0</v>
      </c>
      <c r="CK53" s="279"/>
      <c r="CL53" s="279"/>
      <c r="CM53" s="279"/>
      <c r="CN53" s="279"/>
      <c r="CO53" s="279"/>
      <c r="CP53" s="280">
        <v>0</v>
      </c>
      <c r="CQ53" s="280">
        <v>0</v>
      </c>
      <c r="CR53" s="280">
        <v>0</v>
      </c>
      <c r="CS53" s="280">
        <v>0</v>
      </c>
      <c r="CT53" s="281">
        <v>0</v>
      </c>
      <c r="CU53" s="281">
        <v>0</v>
      </c>
      <c r="CV53" s="281">
        <v>0</v>
      </c>
      <c r="CW53" s="281">
        <v>0</v>
      </c>
      <c r="CX53" s="281">
        <v>0</v>
      </c>
      <c r="CY53" s="281">
        <v>0</v>
      </c>
      <c r="CZ53" s="282">
        <v>0</v>
      </c>
      <c r="DA53" s="282">
        <v>0</v>
      </c>
      <c r="DB53" s="282">
        <v>0</v>
      </c>
      <c r="DC53" s="282">
        <v>0</v>
      </c>
      <c r="DD53" s="283">
        <v>0</v>
      </c>
      <c r="DE53" s="283">
        <v>0</v>
      </c>
      <c r="DF53" s="283">
        <v>0</v>
      </c>
      <c r="DG53" s="283">
        <v>0</v>
      </c>
      <c r="DH53" s="283">
        <v>0</v>
      </c>
      <c r="DI53" s="283">
        <v>0</v>
      </c>
      <c r="DJ53" s="276">
        <v>0</v>
      </c>
      <c r="DK53" s="276">
        <v>0</v>
      </c>
      <c r="DL53" s="276">
        <v>0</v>
      </c>
      <c r="DM53" s="276">
        <v>0</v>
      </c>
      <c r="DN53" s="277">
        <v>0</v>
      </c>
      <c r="DO53" s="277">
        <v>0</v>
      </c>
      <c r="DP53" s="277">
        <v>0</v>
      </c>
      <c r="DQ53" s="277">
        <v>0</v>
      </c>
      <c r="DR53" s="277">
        <v>0</v>
      </c>
      <c r="DS53" s="277">
        <v>0</v>
      </c>
      <c r="DT53" s="284">
        <v>0</v>
      </c>
      <c r="DU53" s="284">
        <v>0</v>
      </c>
      <c r="DV53" s="284">
        <v>0</v>
      </c>
      <c r="DW53" s="284">
        <v>0</v>
      </c>
      <c r="DX53" s="285">
        <v>0</v>
      </c>
      <c r="DY53" s="285">
        <v>0</v>
      </c>
      <c r="DZ53" s="285">
        <v>0</v>
      </c>
      <c r="EA53" s="285">
        <v>0</v>
      </c>
      <c r="EB53" s="285">
        <v>0</v>
      </c>
      <c r="EC53" s="285">
        <v>0</v>
      </c>
      <c r="ED53" s="286">
        <v>0</v>
      </c>
      <c r="EE53" s="286">
        <v>0</v>
      </c>
      <c r="EF53" s="286">
        <v>0</v>
      </c>
      <c r="EG53" s="286">
        <v>0</v>
      </c>
      <c r="EH53" s="287">
        <v>0</v>
      </c>
      <c r="EI53" s="287">
        <v>0</v>
      </c>
      <c r="EJ53" s="287">
        <v>0</v>
      </c>
      <c r="EK53" s="287">
        <v>0</v>
      </c>
      <c r="EL53" s="287">
        <v>0</v>
      </c>
      <c r="EM53" s="287">
        <v>0</v>
      </c>
      <c r="EN53" s="274"/>
      <c r="EO53" s="274"/>
      <c r="EP53" s="274"/>
      <c r="EQ53" s="274"/>
      <c r="ER53" s="275"/>
      <c r="ES53" s="275"/>
      <c r="ET53" s="275"/>
      <c r="EU53" s="275"/>
      <c r="EV53" s="275"/>
      <c r="EW53" s="275"/>
      <c r="EX53" s="286">
        <v>0</v>
      </c>
      <c r="EY53" s="286">
        <v>0</v>
      </c>
      <c r="EZ53" s="286">
        <v>0</v>
      </c>
      <c r="FA53" s="286">
        <v>0</v>
      </c>
      <c r="FB53" s="287">
        <v>0</v>
      </c>
      <c r="FC53" s="287">
        <v>0</v>
      </c>
      <c r="FD53" s="287">
        <v>0</v>
      </c>
      <c r="FE53" s="287">
        <v>0</v>
      </c>
      <c r="FF53" s="287">
        <v>0</v>
      </c>
      <c r="FG53" s="287">
        <v>0</v>
      </c>
      <c r="FH53" s="288">
        <v>0</v>
      </c>
      <c r="FI53" s="288">
        <v>0</v>
      </c>
      <c r="FJ53" s="288">
        <v>0</v>
      </c>
      <c r="FK53" s="288">
        <v>0</v>
      </c>
      <c r="FL53" s="289">
        <v>0</v>
      </c>
      <c r="FM53" s="289">
        <v>0</v>
      </c>
      <c r="FN53" s="289">
        <v>0</v>
      </c>
      <c r="FO53" s="289">
        <v>0</v>
      </c>
      <c r="FP53" s="289">
        <v>0</v>
      </c>
      <c r="FQ53" s="289">
        <v>0</v>
      </c>
      <c r="FR53" s="290">
        <v>0</v>
      </c>
      <c r="FS53" s="290"/>
      <c r="FT53" s="290"/>
      <c r="FU53" s="290"/>
      <c r="FV53" s="291">
        <v>0</v>
      </c>
      <c r="FW53" s="291"/>
      <c r="FX53" s="291"/>
      <c r="FY53" s="291"/>
      <c r="FZ53" s="291"/>
      <c r="GA53" s="291"/>
      <c r="GB53" s="292"/>
      <c r="GC53" s="292"/>
      <c r="GD53" s="292"/>
      <c r="GE53" s="292"/>
      <c r="GF53" s="293"/>
      <c r="GG53" s="293"/>
      <c r="GH53" s="293"/>
      <c r="GI53" s="293"/>
      <c r="GJ53" s="293"/>
      <c r="GK53" s="293"/>
      <c r="GL53" s="284">
        <v>0</v>
      </c>
      <c r="GM53" s="284">
        <v>0</v>
      </c>
      <c r="GN53" s="284">
        <v>0</v>
      </c>
      <c r="GO53" s="284">
        <v>0</v>
      </c>
      <c r="GP53" s="285">
        <v>0</v>
      </c>
      <c r="GQ53" s="285">
        <v>0</v>
      </c>
      <c r="GR53" s="285">
        <v>0</v>
      </c>
      <c r="GS53" s="285">
        <v>0</v>
      </c>
      <c r="GT53" s="285">
        <v>0</v>
      </c>
      <c r="GU53" s="285">
        <v>0</v>
      </c>
      <c r="GV53" s="294">
        <v>0</v>
      </c>
      <c r="GW53" s="294">
        <v>0</v>
      </c>
      <c r="GX53" s="294">
        <v>0</v>
      </c>
      <c r="GY53" s="294">
        <v>0</v>
      </c>
      <c r="GZ53" s="295">
        <v>0</v>
      </c>
      <c r="HA53" s="295">
        <v>0</v>
      </c>
      <c r="HB53" s="295">
        <v>0</v>
      </c>
      <c r="HC53" s="295">
        <v>0</v>
      </c>
      <c r="HD53" s="295">
        <v>0</v>
      </c>
      <c r="HE53" s="295">
        <v>0</v>
      </c>
      <c r="HF53" s="296">
        <v>0</v>
      </c>
      <c r="HG53" s="296">
        <v>0</v>
      </c>
      <c r="HH53" s="296">
        <v>0</v>
      </c>
      <c r="HI53" s="296">
        <v>0</v>
      </c>
      <c r="HJ53" s="297">
        <v>0</v>
      </c>
      <c r="HK53" s="297">
        <v>0</v>
      </c>
      <c r="HL53" s="297">
        <v>0</v>
      </c>
      <c r="HM53" s="297"/>
      <c r="HN53" s="297"/>
      <c r="HO53" s="297"/>
      <c r="HP53" s="341">
        <v>0</v>
      </c>
      <c r="HQ53" s="341">
        <v>0</v>
      </c>
      <c r="HR53" s="341">
        <v>0</v>
      </c>
      <c r="HS53" s="341">
        <v>0</v>
      </c>
      <c r="HT53" s="341">
        <v>0</v>
      </c>
      <c r="HU53" s="341">
        <v>0</v>
      </c>
      <c r="HV53" s="341">
        <v>0</v>
      </c>
      <c r="HW53" s="341">
        <v>0</v>
      </c>
      <c r="HX53" s="341">
        <v>0</v>
      </c>
      <c r="HY53" s="341">
        <v>0</v>
      </c>
      <c r="HZ53" s="286"/>
      <c r="IA53" s="286"/>
      <c r="IB53" s="286"/>
      <c r="IC53" s="286"/>
      <c r="ID53" s="287"/>
      <c r="IE53" s="287"/>
      <c r="IF53" s="287"/>
      <c r="IG53" s="287"/>
      <c r="IH53" s="287"/>
      <c r="II53" s="287"/>
      <c r="IJ53" s="296">
        <v>0</v>
      </c>
      <c r="IK53" s="296">
        <v>0</v>
      </c>
      <c r="IL53" s="296">
        <v>0</v>
      </c>
      <c r="IM53" s="296">
        <v>0</v>
      </c>
      <c r="IN53" s="297">
        <v>0</v>
      </c>
      <c r="IO53" s="297">
        <v>0</v>
      </c>
      <c r="IP53" s="297">
        <v>0</v>
      </c>
      <c r="IQ53" s="297">
        <v>0</v>
      </c>
      <c r="IR53" s="297">
        <v>0</v>
      </c>
      <c r="IS53" s="297">
        <v>0</v>
      </c>
      <c r="IT53" s="280">
        <v>0</v>
      </c>
      <c r="IU53" s="280">
        <v>0</v>
      </c>
      <c r="IV53" s="280">
        <v>0</v>
      </c>
      <c r="IW53" s="280">
        <v>0</v>
      </c>
      <c r="IX53" s="281">
        <v>0</v>
      </c>
      <c r="IY53" s="281">
        <v>0</v>
      </c>
      <c r="IZ53" s="281">
        <v>0</v>
      </c>
      <c r="JA53" s="281">
        <v>0</v>
      </c>
      <c r="JB53" s="281">
        <v>0</v>
      </c>
      <c r="JC53" s="281">
        <v>0</v>
      </c>
      <c r="JD53" s="288"/>
      <c r="JE53" s="288"/>
      <c r="JF53" s="288"/>
      <c r="JG53" s="288"/>
      <c r="JH53" s="289"/>
      <c r="JI53" s="289"/>
      <c r="JJ53" s="289"/>
      <c r="JK53" s="289"/>
      <c r="JL53" s="289"/>
      <c r="JM53" s="289"/>
      <c r="JN53" s="362">
        <v>0</v>
      </c>
      <c r="JO53" s="362">
        <v>0</v>
      </c>
      <c r="JP53" s="362">
        <v>0</v>
      </c>
      <c r="JQ53" s="362">
        <v>0</v>
      </c>
      <c r="JR53" s="362">
        <v>0</v>
      </c>
      <c r="JS53" s="362">
        <v>0</v>
      </c>
      <c r="JT53" s="362">
        <v>0</v>
      </c>
      <c r="JU53" s="362">
        <v>0</v>
      </c>
      <c r="JV53" s="362">
        <v>0</v>
      </c>
      <c r="JW53" s="362">
        <v>0</v>
      </c>
      <c r="JX53" s="274">
        <v>0</v>
      </c>
      <c r="JY53" s="274">
        <v>0</v>
      </c>
      <c r="JZ53" s="274">
        <v>0</v>
      </c>
      <c r="KA53" s="274">
        <v>0</v>
      </c>
      <c r="KB53" s="275">
        <v>0</v>
      </c>
      <c r="KC53" s="275">
        <v>0</v>
      </c>
      <c r="KD53" s="275">
        <v>0</v>
      </c>
      <c r="KE53" s="275">
        <v>0</v>
      </c>
      <c r="KF53" s="275">
        <v>0</v>
      </c>
      <c r="KG53" s="275">
        <v>0</v>
      </c>
      <c r="KH53" s="276">
        <v>0</v>
      </c>
      <c r="KI53" s="276">
        <v>0</v>
      </c>
      <c r="KJ53" s="276">
        <v>0</v>
      </c>
      <c r="KK53" s="276">
        <v>0</v>
      </c>
      <c r="KL53" s="277">
        <v>0</v>
      </c>
      <c r="KM53" s="277">
        <v>0</v>
      </c>
      <c r="KN53" s="277">
        <v>0</v>
      </c>
      <c r="KO53" s="277">
        <v>0</v>
      </c>
      <c r="KP53" s="277">
        <v>0</v>
      </c>
      <c r="KQ53" s="277">
        <v>0</v>
      </c>
      <c r="KR53" s="298">
        <v>0</v>
      </c>
      <c r="KS53" s="298">
        <v>0</v>
      </c>
      <c r="KT53" s="298">
        <v>0</v>
      </c>
      <c r="KU53" s="298">
        <v>0</v>
      </c>
      <c r="KV53" s="299">
        <v>0</v>
      </c>
      <c r="KW53" s="299">
        <v>0</v>
      </c>
      <c r="KX53" s="299">
        <v>0</v>
      </c>
      <c r="KY53" s="299">
        <v>0</v>
      </c>
      <c r="KZ53" s="299">
        <v>0</v>
      </c>
      <c r="LA53" s="299">
        <v>0</v>
      </c>
      <c r="LB53" s="296"/>
      <c r="LC53" s="296"/>
      <c r="LD53" s="296"/>
      <c r="LE53" s="296"/>
      <c r="LF53" s="297"/>
      <c r="LG53" s="297"/>
      <c r="LH53" s="297"/>
      <c r="LI53" s="297"/>
      <c r="LJ53" s="297"/>
      <c r="LK53" s="297"/>
      <c r="LL53" s="292">
        <v>0</v>
      </c>
      <c r="LM53" s="292">
        <v>0</v>
      </c>
      <c r="LN53" s="292">
        <v>0</v>
      </c>
      <c r="LO53" s="292">
        <v>0</v>
      </c>
      <c r="LP53" s="293">
        <v>0</v>
      </c>
      <c r="LQ53" s="293">
        <v>0</v>
      </c>
      <c r="LR53" s="293">
        <v>0</v>
      </c>
      <c r="LS53" s="293">
        <v>0</v>
      </c>
      <c r="LT53" s="293">
        <v>0</v>
      </c>
      <c r="LU53" s="293">
        <v>0</v>
      </c>
      <c r="LV53" s="45">
        <f t="shared" si="54"/>
        <v>0</v>
      </c>
      <c r="LW53" s="45">
        <f t="shared" si="55"/>
        <v>0</v>
      </c>
      <c r="LX53" s="45">
        <f t="shared" si="56"/>
        <v>0</v>
      </c>
      <c r="LY53" s="45">
        <f t="shared" si="57"/>
        <v>0</v>
      </c>
      <c r="LZ53" s="234">
        <f t="shared" si="58"/>
        <v>0</v>
      </c>
      <c r="MA53" s="234">
        <f t="shared" si="59"/>
        <v>0</v>
      </c>
      <c r="MB53" s="234">
        <f t="shared" si="60"/>
        <v>0</v>
      </c>
      <c r="MC53" s="234">
        <f t="shared" si="61"/>
        <v>0</v>
      </c>
      <c r="MD53" s="234">
        <f t="shared" si="62"/>
        <v>0</v>
      </c>
      <c r="ME53" s="234">
        <f t="shared" si="63"/>
        <v>0</v>
      </c>
      <c r="MF53" s="914">
        <v>0</v>
      </c>
      <c r="MG53" s="914">
        <v>0</v>
      </c>
      <c r="MH53" s="914">
        <v>0</v>
      </c>
      <c r="MI53" s="914">
        <v>0</v>
      </c>
      <c r="MJ53" s="915">
        <v>0</v>
      </c>
      <c r="MK53" s="915">
        <v>0</v>
      </c>
      <c r="ML53" s="915">
        <v>0</v>
      </c>
      <c r="MM53" s="915">
        <v>0</v>
      </c>
      <c r="MN53" s="915">
        <v>0</v>
      </c>
      <c r="MO53" s="915">
        <v>0</v>
      </c>
      <c r="MP53" s="414"/>
      <c r="MQ53" s="414"/>
      <c r="MR53" s="414"/>
      <c r="MS53" s="414"/>
      <c r="MT53" s="415"/>
      <c r="MU53" s="415"/>
      <c r="MV53" s="415"/>
      <c r="MW53" s="415"/>
      <c r="MX53" s="415"/>
      <c r="MY53" s="415"/>
      <c r="MZ53" s="949">
        <f t="shared" si="64"/>
        <v>0</v>
      </c>
      <c r="NA53" s="949">
        <f t="shared" si="65"/>
        <v>0</v>
      </c>
      <c r="NB53" s="949">
        <f t="shared" si="66"/>
        <v>0</v>
      </c>
      <c r="NC53" s="949">
        <f t="shared" si="67"/>
        <v>0</v>
      </c>
      <c r="ND53" s="950">
        <f t="shared" si="68"/>
        <v>0</v>
      </c>
      <c r="NE53" s="950">
        <f t="shared" si="69"/>
        <v>0</v>
      </c>
      <c r="NF53" s="950">
        <f t="shared" si="70"/>
        <v>0</v>
      </c>
      <c r="NG53" s="950">
        <f t="shared" si="71"/>
        <v>0</v>
      </c>
      <c r="NH53" s="950">
        <f t="shared" si="72"/>
        <v>0</v>
      </c>
      <c r="NI53" s="950">
        <f t="shared" si="73"/>
        <v>0</v>
      </c>
    </row>
    <row r="54" spans="1:373" ht="77.25" thickBot="1" x14ac:dyDescent="0.3">
      <c r="A54" s="555">
        <v>43</v>
      </c>
      <c r="B54" s="34" t="s">
        <v>68</v>
      </c>
      <c r="C54" s="1" t="s">
        <v>180</v>
      </c>
      <c r="D54" s="262"/>
      <c r="E54" s="262"/>
      <c r="F54" s="262"/>
      <c r="G54" s="262"/>
      <c r="H54" s="263"/>
      <c r="I54" s="263"/>
      <c r="J54" s="263"/>
      <c r="K54" s="263"/>
      <c r="L54" s="263"/>
      <c r="M54" s="263"/>
      <c r="N54" s="264">
        <v>0</v>
      </c>
      <c r="O54" s="264">
        <v>0</v>
      </c>
      <c r="P54" s="264">
        <v>0</v>
      </c>
      <c r="Q54" s="264">
        <v>0</v>
      </c>
      <c r="R54" s="265">
        <v>0</v>
      </c>
      <c r="S54" s="265">
        <v>0</v>
      </c>
      <c r="T54" s="265">
        <v>0</v>
      </c>
      <c r="U54" s="265">
        <v>0</v>
      </c>
      <c r="V54" s="265">
        <v>0</v>
      </c>
      <c r="W54" s="265">
        <v>0</v>
      </c>
      <c r="X54" s="266">
        <v>0</v>
      </c>
      <c r="Y54" s="266">
        <v>0</v>
      </c>
      <c r="Z54" s="266">
        <v>0</v>
      </c>
      <c r="AA54" s="266">
        <v>0</v>
      </c>
      <c r="AB54" s="267">
        <v>0</v>
      </c>
      <c r="AC54" s="267">
        <v>0</v>
      </c>
      <c r="AD54" s="267">
        <v>0</v>
      </c>
      <c r="AE54" s="267">
        <v>0</v>
      </c>
      <c r="AF54" s="267">
        <v>0</v>
      </c>
      <c r="AG54" s="267">
        <v>0</v>
      </c>
      <c r="AH54" s="268">
        <v>0</v>
      </c>
      <c r="AI54" s="268">
        <v>0</v>
      </c>
      <c r="AJ54" s="268">
        <v>0</v>
      </c>
      <c r="AK54" s="268">
        <v>0</v>
      </c>
      <c r="AL54" s="269">
        <v>0</v>
      </c>
      <c r="AM54" s="269">
        <v>0</v>
      </c>
      <c r="AN54" s="269">
        <v>0</v>
      </c>
      <c r="AO54" s="269">
        <v>0</v>
      </c>
      <c r="AP54" s="269">
        <v>0</v>
      </c>
      <c r="AQ54" s="269">
        <v>0</v>
      </c>
      <c r="AR54" s="270">
        <v>0</v>
      </c>
      <c r="AS54" s="270">
        <v>0</v>
      </c>
      <c r="AT54" s="270">
        <v>0</v>
      </c>
      <c r="AU54" s="270">
        <v>0</v>
      </c>
      <c r="AV54" s="271">
        <v>0</v>
      </c>
      <c r="AW54" s="271">
        <v>0</v>
      </c>
      <c r="AX54" s="271">
        <v>0</v>
      </c>
      <c r="AY54" s="271">
        <v>0</v>
      </c>
      <c r="AZ54" s="271">
        <v>0</v>
      </c>
      <c r="BA54" s="271">
        <v>0</v>
      </c>
      <c r="BB54" s="272">
        <v>0</v>
      </c>
      <c r="BC54" s="272">
        <v>0</v>
      </c>
      <c r="BD54" s="272">
        <v>0</v>
      </c>
      <c r="BE54" s="272">
        <v>0</v>
      </c>
      <c r="BF54" s="273">
        <v>0</v>
      </c>
      <c r="BG54" s="273">
        <v>0</v>
      </c>
      <c r="BH54" s="273">
        <v>0</v>
      </c>
      <c r="BI54" s="273">
        <v>0</v>
      </c>
      <c r="BJ54" s="273">
        <v>0</v>
      </c>
      <c r="BK54" s="273">
        <v>0</v>
      </c>
      <c r="BL54" s="884">
        <v>0</v>
      </c>
      <c r="BM54" s="884">
        <v>0</v>
      </c>
      <c r="BN54" s="884">
        <v>0</v>
      </c>
      <c r="BO54" s="884">
        <v>0</v>
      </c>
      <c r="BP54" s="885">
        <v>0</v>
      </c>
      <c r="BQ54" s="885">
        <v>0</v>
      </c>
      <c r="BR54" s="885">
        <v>0</v>
      </c>
      <c r="BS54" s="885">
        <v>0</v>
      </c>
      <c r="BT54" s="885">
        <v>0</v>
      </c>
      <c r="BU54" s="885">
        <v>0</v>
      </c>
      <c r="BV54" s="276">
        <v>0</v>
      </c>
      <c r="BW54" s="276">
        <v>0</v>
      </c>
      <c r="BX54" s="276">
        <v>0</v>
      </c>
      <c r="BY54" s="276">
        <v>0</v>
      </c>
      <c r="BZ54" s="277">
        <v>0</v>
      </c>
      <c r="CA54" s="277">
        <v>0</v>
      </c>
      <c r="CB54" s="277">
        <v>0</v>
      </c>
      <c r="CC54" s="277">
        <v>0</v>
      </c>
      <c r="CD54" s="277">
        <v>0</v>
      </c>
      <c r="CE54" s="277">
        <v>0</v>
      </c>
      <c r="CF54" s="278">
        <v>0</v>
      </c>
      <c r="CG54" s="278"/>
      <c r="CH54" s="278"/>
      <c r="CI54" s="278"/>
      <c r="CJ54" s="279">
        <v>0</v>
      </c>
      <c r="CK54" s="279"/>
      <c r="CL54" s="279"/>
      <c r="CM54" s="279"/>
      <c r="CN54" s="279"/>
      <c r="CO54" s="279"/>
      <c r="CP54" s="280">
        <v>0</v>
      </c>
      <c r="CQ54" s="280">
        <v>0</v>
      </c>
      <c r="CR54" s="280">
        <v>0</v>
      </c>
      <c r="CS54" s="280">
        <v>0</v>
      </c>
      <c r="CT54" s="281">
        <v>0</v>
      </c>
      <c r="CU54" s="281">
        <v>0</v>
      </c>
      <c r="CV54" s="281">
        <v>0</v>
      </c>
      <c r="CW54" s="281">
        <v>0</v>
      </c>
      <c r="CX54" s="281">
        <v>0</v>
      </c>
      <c r="CY54" s="281">
        <v>0</v>
      </c>
      <c r="CZ54" s="282">
        <v>0</v>
      </c>
      <c r="DA54" s="282">
        <v>0</v>
      </c>
      <c r="DB54" s="282">
        <v>0</v>
      </c>
      <c r="DC54" s="282">
        <v>0</v>
      </c>
      <c r="DD54" s="283">
        <v>0</v>
      </c>
      <c r="DE54" s="283">
        <v>0</v>
      </c>
      <c r="DF54" s="283">
        <v>0</v>
      </c>
      <c r="DG54" s="283">
        <v>0</v>
      </c>
      <c r="DH54" s="283">
        <v>0</v>
      </c>
      <c r="DI54" s="283">
        <v>0</v>
      </c>
      <c r="DJ54" s="276">
        <v>0</v>
      </c>
      <c r="DK54" s="276">
        <v>0</v>
      </c>
      <c r="DL54" s="276">
        <v>0</v>
      </c>
      <c r="DM54" s="276">
        <v>0</v>
      </c>
      <c r="DN54" s="277">
        <v>0</v>
      </c>
      <c r="DO54" s="277">
        <v>0</v>
      </c>
      <c r="DP54" s="277">
        <v>0</v>
      </c>
      <c r="DQ54" s="277">
        <v>0</v>
      </c>
      <c r="DR54" s="277">
        <v>0</v>
      </c>
      <c r="DS54" s="277">
        <v>0</v>
      </c>
      <c r="DT54" s="284">
        <v>0</v>
      </c>
      <c r="DU54" s="284">
        <v>0</v>
      </c>
      <c r="DV54" s="284">
        <v>0</v>
      </c>
      <c r="DW54" s="284">
        <v>0</v>
      </c>
      <c r="DX54" s="285">
        <v>0</v>
      </c>
      <c r="DY54" s="285">
        <v>0</v>
      </c>
      <c r="DZ54" s="285">
        <v>0</v>
      </c>
      <c r="EA54" s="285">
        <v>0</v>
      </c>
      <c r="EB54" s="285">
        <v>0</v>
      </c>
      <c r="EC54" s="285">
        <v>0</v>
      </c>
      <c r="ED54" s="286">
        <v>0</v>
      </c>
      <c r="EE54" s="286">
        <v>0</v>
      </c>
      <c r="EF54" s="286">
        <v>0</v>
      </c>
      <c r="EG54" s="286">
        <v>0</v>
      </c>
      <c r="EH54" s="287">
        <v>0</v>
      </c>
      <c r="EI54" s="287">
        <v>0</v>
      </c>
      <c r="EJ54" s="287">
        <v>0</v>
      </c>
      <c r="EK54" s="287">
        <v>0</v>
      </c>
      <c r="EL54" s="287">
        <v>0</v>
      </c>
      <c r="EM54" s="287">
        <v>0</v>
      </c>
      <c r="EN54" s="274"/>
      <c r="EO54" s="274"/>
      <c r="EP54" s="274"/>
      <c r="EQ54" s="274"/>
      <c r="ER54" s="275"/>
      <c r="ES54" s="275"/>
      <c r="ET54" s="275"/>
      <c r="EU54" s="275"/>
      <c r="EV54" s="275"/>
      <c r="EW54" s="275"/>
      <c r="EX54" s="286">
        <v>0</v>
      </c>
      <c r="EY54" s="286">
        <v>0</v>
      </c>
      <c r="EZ54" s="286">
        <v>0</v>
      </c>
      <c r="FA54" s="286">
        <v>0</v>
      </c>
      <c r="FB54" s="287">
        <v>0</v>
      </c>
      <c r="FC54" s="287">
        <v>0</v>
      </c>
      <c r="FD54" s="287">
        <v>0</v>
      </c>
      <c r="FE54" s="287">
        <v>0</v>
      </c>
      <c r="FF54" s="287">
        <v>0</v>
      </c>
      <c r="FG54" s="287">
        <v>0</v>
      </c>
      <c r="FH54" s="288">
        <v>0</v>
      </c>
      <c r="FI54" s="288">
        <v>0</v>
      </c>
      <c r="FJ54" s="288">
        <v>0</v>
      </c>
      <c r="FK54" s="288">
        <v>0</v>
      </c>
      <c r="FL54" s="289">
        <v>0</v>
      </c>
      <c r="FM54" s="289">
        <v>0</v>
      </c>
      <c r="FN54" s="289">
        <v>0</v>
      </c>
      <c r="FO54" s="289">
        <v>0</v>
      </c>
      <c r="FP54" s="289">
        <v>0</v>
      </c>
      <c r="FQ54" s="289">
        <v>0</v>
      </c>
      <c r="FR54" s="290">
        <v>0</v>
      </c>
      <c r="FS54" s="290"/>
      <c r="FT54" s="290"/>
      <c r="FU54" s="290"/>
      <c r="FV54" s="291">
        <v>0</v>
      </c>
      <c r="FW54" s="291"/>
      <c r="FX54" s="291"/>
      <c r="FY54" s="291"/>
      <c r="FZ54" s="291"/>
      <c r="GA54" s="291"/>
      <c r="GB54" s="292"/>
      <c r="GC54" s="292"/>
      <c r="GD54" s="292"/>
      <c r="GE54" s="292"/>
      <c r="GF54" s="293"/>
      <c r="GG54" s="293"/>
      <c r="GH54" s="293"/>
      <c r="GI54" s="293"/>
      <c r="GJ54" s="293"/>
      <c r="GK54" s="293"/>
      <c r="GL54" s="284">
        <v>0</v>
      </c>
      <c r="GM54" s="284">
        <v>0</v>
      </c>
      <c r="GN54" s="284">
        <v>0</v>
      </c>
      <c r="GO54" s="284">
        <v>0</v>
      </c>
      <c r="GP54" s="285">
        <v>0</v>
      </c>
      <c r="GQ54" s="285">
        <v>0</v>
      </c>
      <c r="GR54" s="285">
        <v>0</v>
      </c>
      <c r="GS54" s="285">
        <v>0</v>
      </c>
      <c r="GT54" s="285">
        <v>0</v>
      </c>
      <c r="GU54" s="285">
        <v>0</v>
      </c>
      <c r="GV54" s="294">
        <v>0</v>
      </c>
      <c r="GW54" s="294">
        <v>0</v>
      </c>
      <c r="GX54" s="294">
        <v>0</v>
      </c>
      <c r="GY54" s="294">
        <v>0</v>
      </c>
      <c r="GZ54" s="295">
        <v>0</v>
      </c>
      <c r="HA54" s="295">
        <v>0</v>
      </c>
      <c r="HB54" s="295">
        <v>0</v>
      </c>
      <c r="HC54" s="295">
        <v>0</v>
      </c>
      <c r="HD54" s="295">
        <v>0</v>
      </c>
      <c r="HE54" s="295">
        <v>0</v>
      </c>
      <c r="HF54" s="296">
        <v>0</v>
      </c>
      <c r="HG54" s="296">
        <v>0</v>
      </c>
      <c r="HH54" s="296">
        <v>0</v>
      </c>
      <c r="HI54" s="296">
        <v>0</v>
      </c>
      <c r="HJ54" s="297">
        <v>0</v>
      </c>
      <c r="HK54" s="297">
        <v>0</v>
      </c>
      <c r="HL54" s="297">
        <v>0</v>
      </c>
      <c r="HM54" s="297"/>
      <c r="HN54" s="297"/>
      <c r="HO54" s="297"/>
      <c r="HP54" s="341">
        <v>0</v>
      </c>
      <c r="HQ54" s="341">
        <v>0</v>
      </c>
      <c r="HR54" s="341">
        <v>0</v>
      </c>
      <c r="HS54" s="341">
        <v>0</v>
      </c>
      <c r="HT54" s="341">
        <v>0</v>
      </c>
      <c r="HU54" s="341">
        <v>0</v>
      </c>
      <c r="HV54" s="341">
        <v>0</v>
      </c>
      <c r="HW54" s="341">
        <v>0</v>
      </c>
      <c r="HX54" s="341">
        <v>0</v>
      </c>
      <c r="HY54" s="341">
        <v>0</v>
      </c>
      <c r="HZ54" s="286"/>
      <c r="IA54" s="286"/>
      <c r="IB54" s="286"/>
      <c r="IC54" s="286"/>
      <c r="ID54" s="287"/>
      <c r="IE54" s="287"/>
      <c r="IF54" s="287"/>
      <c r="IG54" s="287"/>
      <c r="IH54" s="287"/>
      <c r="II54" s="287"/>
      <c r="IJ54" s="296">
        <v>0</v>
      </c>
      <c r="IK54" s="296">
        <v>0</v>
      </c>
      <c r="IL54" s="296">
        <v>0</v>
      </c>
      <c r="IM54" s="296">
        <v>0</v>
      </c>
      <c r="IN54" s="297">
        <v>0</v>
      </c>
      <c r="IO54" s="297">
        <v>0</v>
      </c>
      <c r="IP54" s="297">
        <v>0</v>
      </c>
      <c r="IQ54" s="297">
        <v>0</v>
      </c>
      <c r="IR54" s="297">
        <v>0</v>
      </c>
      <c r="IS54" s="297">
        <v>0</v>
      </c>
      <c r="IT54" s="280">
        <v>0</v>
      </c>
      <c r="IU54" s="280">
        <v>0</v>
      </c>
      <c r="IV54" s="280">
        <v>0</v>
      </c>
      <c r="IW54" s="280">
        <v>0</v>
      </c>
      <c r="IX54" s="281">
        <v>0</v>
      </c>
      <c r="IY54" s="281">
        <v>0</v>
      </c>
      <c r="IZ54" s="281">
        <v>0</v>
      </c>
      <c r="JA54" s="281">
        <v>0</v>
      </c>
      <c r="JB54" s="281">
        <v>0</v>
      </c>
      <c r="JC54" s="281">
        <v>0</v>
      </c>
      <c r="JD54" s="288"/>
      <c r="JE54" s="288"/>
      <c r="JF54" s="288"/>
      <c r="JG54" s="288"/>
      <c r="JH54" s="289"/>
      <c r="JI54" s="289"/>
      <c r="JJ54" s="289"/>
      <c r="JK54" s="289"/>
      <c r="JL54" s="289"/>
      <c r="JM54" s="289"/>
      <c r="JN54" s="362">
        <v>0</v>
      </c>
      <c r="JO54" s="362">
        <v>0</v>
      </c>
      <c r="JP54" s="362">
        <v>0</v>
      </c>
      <c r="JQ54" s="362">
        <v>0</v>
      </c>
      <c r="JR54" s="362">
        <v>0</v>
      </c>
      <c r="JS54" s="362">
        <v>0</v>
      </c>
      <c r="JT54" s="362">
        <v>0</v>
      </c>
      <c r="JU54" s="362">
        <v>0</v>
      </c>
      <c r="JV54" s="362">
        <v>0</v>
      </c>
      <c r="JW54" s="362">
        <v>0</v>
      </c>
      <c r="JX54" s="274">
        <v>0</v>
      </c>
      <c r="JY54" s="274">
        <v>0</v>
      </c>
      <c r="JZ54" s="274">
        <v>0</v>
      </c>
      <c r="KA54" s="274">
        <v>0</v>
      </c>
      <c r="KB54" s="275">
        <v>0</v>
      </c>
      <c r="KC54" s="275">
        <v>0</v>
      </c>
      <c r="KD54" s="275">
        <v>0</v>
      </c>
      <c r="KE54" s="275">
        <v>0</v>
      </c>
      <c r="KF54" s="275">
        <v>0</v>
      </c>
      <c r="KG54" s="275">
        <v>0</v>
      </c>
      <c r="KH54" s="276">
        <v>0</v>
      </c>
      <c r="KI54" s="276">
        <v>0</v>
      </c>
      <c r="KJ54" s="276">
        <v>0</v>
      </c>
      <c r="KK54" s="276">
        <v>0</v>
      </c>
      <c r="KL54" s="277">
        <v>0</v>
      </c>
      <c r="KM54" s="277">
        <v>0</v>
      </c>
      <c r="KN54" s="277">
        <v>0</v>
      </c>
      <c r="KO54" s="277">
        <v>0</v>
      </c>
      <c r="KP54" s="277">
        <v>0</v>
      </c>
      <c r="KQ54" s="277">
        <v>0</v>
      </c>
      <c r="KR54" s="298">
        <v>0</v>
      </c>
      <c r="KS54" s="298">
        <v>0</v>
      </c>
      <c r="KT54" s="298">
        <v>0</v>
      </c>
      <c r="KU54" s="298">
        <v>0</v>
      </c>
      <c r="KV54" s="299">
        <v>0</v>
      </c>
      <c r="KW54" s="299">
        <v>0</v>
      </c>
      <c r="KX54" s="299">
        <v>0</v>
      </c>
      <c r="KY54" s="299">
        <v>0</v>
      </c>
      <c r="KZ54" s="299">
        <v>0</v>
      </c>
      <c r="LA54" s="299">
        <v>0</v>
      </c>
      <c r="LB54" s="296"/>
      <c r="LC54" s="296"/>
      <c r="LD54" s="296"/>
      <c r="LE54" s="296"/>
      <c r="LF54" s="297"/>
      <c r="LG54" s="297"/>
      <c r="LH54" s="297"/>
      <c r="LI54" s="297"/>
      <c r="LJ54" s="297"/>
      <c r="LK54" s="297"/>
      <c r="LL54" s="292">
        <v>0</v>
      </c>
      <c r="LM54" s="292">
        <v>0</v>
      </c>
      <c r="LN54" s="292">
        <v>0</v>
      </c>
      <c r="LO54" s="292">
        <v>0</v>
      </c>
      <c r="LP54" s="293">
        <v>0</v>
      </c>
      <c r="LQ54" s="293">
        <v>0</v>
      </c>
      <c r="LR54" s="293">
        <v>0</v>
      </c>
      <c r="LS54" s="293">
        <v>0</v>
      </c>
      <c r="LT54" s="293">
        <v>0</v>
      </c>
      <c r="LU54" s="293">
        <v>0</v>
      </c>
      <c r="LV54" s="45">
        <f t="shared" si="54"/>
        <v>0</v>
      </c>
      <c r="LW54" s="45">
        <f t="shared" si="55"/>
        <v>0</v>
      </c>
      <c r="LX54" s="45">
        <f t="shared" si="56"/>
        <v>0</v>
      </c>
      <c r="LY54" s="45">
        <f t="shared" si="57"/>
        <v>0</v>
      </c>
      <c r="LZ54" s="234">
        <f t="shared" si="58"/>
        <v>0</v>
      </c>
      <c r="MA54" s="234">
        <f t="shared" si="59"/>
        <v>0</v>
      </c>
      <c r="MB54" s="234">
        <f t="shared" si="60"/>
        <v>0</v>
      </c>
      <c r="MC54" s="234">
        <f t="shared" si="61"/>
        <v>0</v>
      </c>
      <c r="MD54" s="234">
        <f t="shared" si="62"/>
        <v>0</v>
      </c>
      <c r="ME54" s="234">
        <f t="shared" si="63"/>
        <v>0</v>
      </c>
      <c r="MF54" s="914">
        <v>0</v>
      </c>
      <c r="MG54" s="914">
        <v>0</v>
      </c>
      <c r="MH54" s="914">
        <v>0</v>
      </c>
      <c r="MI54" s="914">
        <v>0</v>
      </c>
      <c r="MJ54" s="915">
        <v>0</v>
      </c>
      <c r="MK54" s="915">
        <v>0</v>
      </c>
      <c r="ML54" s="915">
        <v>0</v>
      </c>
      <c r="MM54" s="915">
        <v>0</v>
      </c>
      <c r="MN54" s="915">
        <v>0</v>
      </c>
      <c r="MO54" s="915">
        <v>0</v>
      </c>
      <c r="MP54" s="414"/>
      <c r="MQ54" s="414"/>
      <c r="MR54" s="414"/>
      <c r="MS54" s="414"/>
      <c r="MT54" s="415"/>
      <c r="MU54" s="415"/>
      <c r="MV54" s="415"/>
      <c r="MW54" s="415"/>
      <c r="MX54" s="415"/>
      <c r="MY54" s="415"/>
      <c r="MZ54" s="949">
        <f t="shared" si="64"/>
        <v>0</v>
      </c>
      <c r="NA54" s="949">
        <f t="shared" si="65"/>
        <v>0</v>
      </c>
      <c r="NB54" s="949">
        <f t="shared" si="66"/>
        <v>0</v>
      </c>
      <c r="NC54" s="949">
        <f t="shared" si="67"/>
        <v>0</v>
      </c>
      <c r="ND54" s="950">
        <f t="shared" si="68"/>
        <v>0</v>
      </c>
      <c r="NE54" s="950">
        <f t="shared" si="69"/>
        <v>0</v>
      </c>
      <c r="NF54" s="950">
        <f t="shared" si="70"/>
        <v>0</v>
      </c>
      <c r="NG54" s="950">
        <f t="shared" si="71"/>
        <v>0</v>
      </c>
      <c r="NH54" s="950">
        <f t="shared" si="72"/>
        <v>0</v>
      </c>
      <c r="NI54" s="950">
        <f t="shared" si="73"/>
        <v>0</v>
      </c>
    </row>
    <row r="55" spans="1:373" ht="51.75" thickBot="1" x14ac:dyDescent="0.3">
      <c r="A55" s="555">
        <v>44</v>
      </c>
      <c r="B55" s="34" t="s">
        <v>69</v>
      </c>
      <c r="C55" s="701" t="s">
        <v>70</v>
      </c>
      <c r="D55" s="262"/>
      <c r="E55" s="262"/>
      <c r="F55" s="262"/>
      <c r="G55" s="262"/>
      <c r="H55" s="263"/>
      <c r="I55" s="263"/>
      <c r="J55" s="263"/>
      <c r="K55" s="263"/>
      <c r="L55" s="263"/>
      <c r="M55" s="263"/>
      <c r="N55" s="264">
        <v>0</v>
      </c>
      <c r="O55" s="264">
        <v>0</v>
      </c>
      <c r="P55" s="264">
        <v>0</v>
      </c>
      <c r="Q55" s="264">
        <v>0</v>
      </c>
      <c r="R55" s="265">
        <v>0</v>
      </c>
      <c r="S55" s="265">
        <v>0</v>
      </c>
      <c r="T55" s="265">
        <v>0</v>
      </c>
      <c r="U55" s="265">
        <v>0</v>
      </c>
      <c r="V55" s="265">
        <v>0</v>
      </c>
      <c r="W55" s="265">
        <v>0</v>
      </c>
      <c r="X55" s="266">
        <v>0</v>
      </c>
      <c r="Y55" s="266">
        <v>0</v>
      </c>
      <c r="Z55" s="266">
        <v>0</v>
      </c>
      <c r="AA55" s="266">
        <v>0</v>
      </c>
      <c r="AB55" s="267">
        <v>0</v>
      </c>
      <c r="AC55" s="267">
        <v>0</v>
      </c>
      <c r="AD55" s="267">
        <v>0</v>
      </c>
      <c r="AE55" s="267">
        <v>0</v>
      </c>
      <c r="AF55" s="267">
        <v>0</v>
      </c>
      <c r="AG55" s="267">
        <v>0</v>
      </c>
      <c r="AH55" s="268">
        <v>0</v>
      </c>
      <c r="AI55" s="268">
        <v>0</v>
      </c>
      <c r="AJ55" s="268">
        <v>0</v>
      </c>
      <c r="AK55" s="268">
        <v>0</v>
      </c>
      <c r="AL55" s="269">
        <v>0</v>
      </c>
      <c r="AM55" s="269">
        <v>0</v>
      </c>
      <c r="AN55" s="269">
        <v>0</v>
      </c>
      <c r="AO55" s="269">
        <v>0</v>
      </c>
      <c r="AP55" s="269">
        <v>0</v>
      </c>
      <c r="AQ55" s="269">
        <v>0</v>
      </c>
      <c r="AR55" s="270">
        <v>0</v>
      </c>
      <c r="AS55" s="270">
        <v>0</v>
      </c>
      <c r="AT55" s="270">
        <v>0</v>
      </c>
      <c r="AU55" s="270">
        <v>0</v>
      </c>
      <c r="AV55" s="271">
        <v>0</v>
      </c>
      <c r="AW55" s="271">
        <v>0</v>
      </c>
      <c r="AX55" s="271">
        <v>0</v>
      </c>
      <c r="AY55" s="271">
        <v>0</v>
      </c>
      <c r="AZ55" s="271">
        <v>0</v>
      </c>
      <c r="BA55" s="271">
        <v>0</v>
      </c>
      <c r="BB55" s="272">
        <v>0</v>
      </c>
      <c r="BC55" s="272">
        <v>0</v>
      </c>
      <c r="BD55" s="272">
        <v>0</v>
      </c>
      <c r="BE55" s="272">
        <v>0</v>
      </c>
      <c r="BF55" s="273">
        <v>0</v>
      </c>
      <c r="BG55" s="273">
        <v>0</v>
      </c>
      <c r="BH55" s="273">
        <v>0</v>
      </c>
      <c r="BI55" s="273">
        <v>0</v>
      </c>
      <c r="BJ55" s="273">
        <v>0</v>
      </c>
      <c r="BK55" s="273">
        <v>0</v>
      </c>
      <c r="BL55" s="884">
        <v>0</v>
      </c>
      <c r="BM55" s="884">
        <v>0</v>
      </c>
      <c r="BN55" s="884">
        <v>0</v>
      </c>
      <c r="BO55" s="884">
        <v>0</v>
      </c>
      <c r="BP55" s="885">
        <v>0</v>
      </c>
      <c r="BQ55" s="885">
        <v>0</v>
      </c>
      <c r="BR55" s="885">
        <v>0</v>
      </c>
      <c r="BS55" s="885">
        <v>0</v>
      </c>
      <c r="BT55" s="885">
        <v>0</v>
      </c>
      <c r="BU55" s="885">
        <v>0</v>
      </c>
      <c r="BV55" s="276">
        <v>0</v>
      </c>
      <c r="BW55" s="276">
        <v>0</v>
      </c>
      <c r="BX55" s="276">
        <v>0</v>
      </c>
      <c r="BY55" s="276">
        <v>0</v>
      </c>
      <c r="BZ55" s="277">
        <v>0</v>
      </c>
      <c r="CA55" s="277">
        <v>0</v>
      </c>
      <c r="CB55" s="277">
        <v>0</v>
      </c>
      <c r="CC55" s="277">
        <v>0</v>
      </c>
      <c r="CD55" s="277">
        <v>0</v>
      </c>
      <c r="CE55" s="277">
        <v>0</v>
      </c>
      <c r="CF55" s="278">
        <v>0</v>
      </c>
      <c r="CG55" s="278"/>
      <c r="CH55" s="278"/>
      <c r="CI55" s="278"/>
      <c r="CJ55" s="279">
        <v>0</v>
      </c>
      <c r="CK55" s="279"/>
      <c r="CL55" s="279"/>
      <c r="CM55" s="279"/>
      <c r="CN55" s="279"/>
      <c r="CO55" s="279"/>
      <c r="CP55" s="280">
        <v>0</v>
      </c>
      <c r="CQ55" s="280">
        <v>0</v>
      </c>
      <c r="CR55" s="280">
        <v>0</v>
      </c>
      <c r="CS55" s="280">
        <v>0</v>
      </c>
      <c r="CT55" s="281">
        <v>0</v>
      </c>
      <c r="CU55" s="281">
        <v>0</v>
      </c>
      <c r="CV55" s="281">
        <v>0</v>
      </c>
      <c r="CW55" s="281">
        <v>0</v>
      </c>
      <c r="CX55" s="281">
        <v>0</v>
      </c>
      <c r="CY55" s="281">
        <v>0</v>
      </c>
      <c r="CZ55" s="282">
        <v>0</v>
      </c>
      <c r="DA55" s="282">
        <v>0</v>
      </c>
      <c r="DB55" s="282">
        <v>0</v>
      </c>
      <c r="DC55" s="282">
        <v>0</v>
      </c>
      <c r="DD55" s="283">
        <v>0</v>
      </c>
      <c r="DE55" s="283">
        <v>0</v>
      </c>
      <c r="DF55" s="283">
        <v>0</v>
      </c>
      <c r="DG55" s="283">
        <v>0</v>
      </c>
      <c r="DH55" s="283">
        <v>0</v>
      </c>
      <c r="DI55" s="283">
        <v>0</v>
      </c>
      <c r="DJ55" s="276">
        <v>0</v>
      </c>
      <c r="DK55" s="276">
        <v>0</v>
      </c>
      <c r="DL55" s="276">
        <v>0</v>
      </c>
      <c r="DM55" s="276">
        <v>0</v>
      </c>
      <c r="DN55" s="277">
        <v>0</v>
      </c>
      <c r="DO55" s="277">
        <v>0</v>
      </c>
      <c r="DP55" s="277">
        <v>0</v>
      </c>
      <c r="DQ55" s="277">
        <v>0</v>
      </c>
      <c r="DR55" s="277">
        <v>0</v>
      </c>
      <c r="DS55" s="277">
        <v>0</v>
      </c>
      <c r="DT55" s="284">
        <v>0</v>
      </c>
      <c r="DU55" s="284">
        <v>0</v>
      </c>
      <c r="DV55" s="284">
        <v>0</v>
      </c>
      <c r="DW55" s="284">
        <v>0</v>
      </c>
      <c r="DX55" s="285">
        <v>0</v>
      </c>
      <c r="DY55" s="285">
        <v>0</v>
      </c>
      <c r="DZ55" s="285">
        <v>0</v>
      </c>
      <c r="EA55" s="285">
        <v>0</v>
      </c>
      <c r="EB55" s="285">
        <v>0</v>
      </c>
      <c r="EC55" s="285">
        <v>0</v>
      </c>
      <c r="ED55" s="286">
        <v>0</v>
      </c>
      <c r="EE55" s="286">
        <v>0</v>
      </c>
      <c r="EF55" s="286">
        <v>0</v>
      </c>
      <c r="EG55" s="286">
        <v>0</v>
      </c>
      <c r="EH55" s="287">
        <v>0</v>
      </c>
      <c r="EI55" s="287">
        <v>0</v>
      </c>
      <c r="EJ55" s="287">
        <v>0</v>
      </c>
      <c r="EK55" s="287">
        <v>0</v>
      </c>
      <c r="EL55" s="287">
        <v>0</v>
      </c>
      <c r="EM55" s="287">
        <v>0</v>
      </c>
      <c r="EN55" s="274"/>
      <c r="EO55" s="274"/>
      <c r="EP55" s="274"/>
      <c r="EQ55" s="274"/>
      <c r="ER55" s="275"/>
      <c r="ES55" s="275"/>
      <c r="ET55" s="275"/>
      <c r="EU55" s="275"/>
      <c r="EV55" s="275"/>
      <c r="EW55" s="275"/>
      <c r="EX55" s="286">
        <v>0</v>
      </c>
      <c r="EY55" s="286">
        <v>0</v>
      </c>
      <c r="EZ55" s="286">
        <v>0</v>
      </c>
      <c r="FA55" s="286">
        <v>0</v>
      </c>
      <c r="FB55" s="287">
        <v>0</v>
      </c>
      <c r="FC55" s="287">
        <v>0</v>
      </c>
      <c r="FD55" s="287">
        <v>0</v>
      </c>
      <c r="FE55" s="287">
        <v>0</v>
      </c>
      <c r="FF55" s="287">
        <v>0</v>
      </c>
      <c r="FG55" s="287">
        <v>0</v>
      </c>
      <c r="FH55" s="288">
        <v>0</v>
      </c>
      <c r="FI55" s="288">
        <v>0</v>
      </c>
      <c r="FJ55" s="288">
        <v>0</v>
      </c>
      <c r="FK55" s="288">
        <v>0</v>
      </c>
      <c r="FL55" s="289">
        <v>0</v>
      </c>
      <c r="FM55" s="289">
        <v>0</v>
      </c>
      <c r="FN55" s="289">
        <v>0</v>
      </c>
      <c r="FO55" s="289">
        <v>0</v>
      </c>
      <c r="FP55" s="289">
        <v>0</v>
      </c>
      <c r="FQ55" s="289">
        <v>0</v>
      </c>
      <c r="FR55" s="290">
        <v>0</v>
      </c>
      <c r="FS55" s="290"/>
      <c r="FT55" s="290"/>
      <c r="FU55" s="290"/>
      <c r="FV55" s="291">
        <v>0</v>
      </c>
      <c r="FW55" s="291"/>
      <c r="FX55" s="291"/>
      <c r="FY55" s="291"/>
      <c r="FZ55" s="291"/>
      <c r="GA55" s="291"/>
      <c r="GB55" s="292"/>
      <c r="GC55" s="292"/>
      <c r="GD55" s="292"/>
      <c r="GE55" s="292"/>
      <c r="GF55" s="293"/>
      <c r="GG55" s="293"/>
      <c r="GH55" s="293"/>
      <c r="GI55" s="293"/>
      <c r="GJ55" s="293"/>
      <c r="GK55" s="293"/>
      <c r="GL55" s="284">
        <v>0</v>
      </c>
      <c r="GM55" s="284">
        <v>0</v>
      </c>
      <c r="GN55" s="284">
        <v>0</v>
      </c>
      <c r="GO55" s="284">
        <v>0</v>
      </c>
      <c r="GP55" s="285">
        <v>0</v>
      </c>
      <c r="GQ55" s="285">
        <v>0</v>
      </c>
      <c r="GR55" s="285">
        <v>0</v>
      </c>
      <c r="GS55" s="285">
        <v>0</v>
      </c>
      <c r="GT55" s="285">
        <v>0</v>
      </c>
      <c r="GU55" s="285">
        <v>0</v>
      </c>
      <c r="GV55" s="294">
        <v>0</v>
      </c>
      <c r="GW55" s="294">
        <v>0</v>
      </c>
      <c r="GX55" s="294">
        <v>0</v>
      </c>
      <c r="GY55" s="294">
        <v>0</v>
      </c>
      <c r="GZ55" s="295">
        <v>0</v>
      </c>
      <c r="HA55" s="295">
        <v>0</v>
      </c>
      <c r="HB55" s="295">
        <v>0</v>
      </c>
      <c r="HC55" s="295">
        <v>0</v>
      </c>
      <c r="HD55" s="295">
        <v>0</v>
      </c>
      <c r="HE55" s="295">
        <v>0</v>
      </c>
      <c r="HF55" s="296">
        <v>0</v>
      </c>
      <c r="HG55" s="296">
        <v>0</v>
      </c>
      <c r="HH55" s="296">
        <v>0</v>
      </c>
      <c r="HI55" s="296">
        <v>0</v>
      </c>
      <c r="HJ55" s="297">
        <v>0</v>
      </c>
      <c r="HK55" s="297">
        <v>0</v>
      </c>
      <c r="HL55" s="297">
        <v>0</v>
      </c>
      <c r="HM55" s="297"/>
      <c r="HN55" s="297"/>
      <c r="HO55" s="297"/>
      <c r="HP55" s="341">
        <v>0</v>
      </c>
      <c r="HQ55" s="341">
        <v>0</v>
      </c>
      <c r="HR55" s="341">
        <v>0</v>
      </c>
      <c r="HS55" s="341">
        <v>0</v>
      </c>
      <c r="HT55" s="341">
        <v>0</v>
      </c>
      <c r="HU55" s="341">
        <v>0</v>
      </c>
      <c r="HV55" s="341">
        <v>0</v>
      </c>
      <c r="HW55" s="341">
        <v>0</v>
      </c>
      <c r="HX55" s="341">
        <v>0</v>
      </c>
      <c r="HY55" s="341">
        <v>0</v>
      </c>
      <c r="HZ55" s="286"/>
      <c r="IA55" s="286"/>
      <c r="IB55" s="286"/>
      <c r="IC55" s="286"/>
      <c r="ID55" s="287"/>
      <c r="IE55" s="287"/>
      <c r="IF55" s="287"/>
      <c r="IG55" s="287"/>
      <c r="IH55" s="287"/>
      <c r="II55" s="287"/>
      <c r="IJ55" s="296">
        <v>0</v>
      </c>
      <c r="IK55" s="296">
        <v>0</v>
      </c>
      <c r="IL55" s="296">
        <v>0</v>
      </c>
      <c r="IM55" s="296">
        <v>0</v>
      </c>
      <c r="IN55" s="297">
        <v>0</v>
      </c>
      <c r="IO55" s="297">
        <v>0</v>
      </c>
      <c r="IP55" s="297">
        <v>0</v>
      </c>
      <c r="IQ55" s="297">
        <v>0</v>
      </c>
      <c r="IR55" s="297">
        <v>0</v>
      </c>
      <c r="IS55" s="297">
        <v>0</v>
      </c>
      <c r="IT55" s="280">
        <v>0</v>
      </c>
      <c r="IU55" s="280">
        <v>0</v>
      </c>
      <c r="IV55" s="280">
        <v>0</v>
      </c>
      <c r="IW55" s="280">
        <v>0</v>
      </c>
      <c r="IX55" s="281">
        <v>0</v>
      </c>
      <c r="IY55" s="281">
        <v>0</v>
      </c>
      <c r="IZ55" s="281">
        <v>0</v>
      </c>
      <c r="JA55" s="281">
        <v>0</v>
      </c>
      <c r="JB55" s="281">
        <v>0</v>
      </c>
      <c r="JC55" s="281">
        <v>0</v>
      </c>
      <c r="JD55" s="288"/>
      <c r="JE55" s="288"/>
      <c r="JF55" s="288"/>
      <c r="JG55" s="288"/>
      <c r="JH55" s="289"/>
      <c r="JI55" s="289"/>
      <c r="JJ55" s="289"/>
      <c r="JK55" s="289"/>
      <c r="JL55" s="289"/>
      <c r="JM55" s="289"/>
      <c r="JN55" s="362">
        <v>0</v>
      </c>
      <c r="JO55" s="362">
        <v>0</v>
      </c>
      <c r="JP55" s="362">
        <v>0</v>
      </c>
      <c r="JQ55" s="362">
        <v>0</v>
      </c>
      <c r="JR55" s="362">
        <v>0</v>
      </c>
      <c r="JS55" s="362">
        <v>0</v>
      </c>
      <c r="JT55" s="362">
        <v>0</v>
      </c>
      <c r="JU55" s="362">
        <v>0</v>
      </c>
      <c r="JV55" s="362">
        <v>0</v>
      </c>
      <c r="JW55" s="362">
        <v>0</v>
      </c>
      <c r="JX55" s="274">
        <v>0</v>
      </c>
      <c r="JY55" s="274">
        <v>0</v>
      </c>
      <c r="JZ55" s="274">
        <v>0</v>
      </c>
      <c r="KA55" s="274">
        <v>0</v>
      </c>
      <c r="KB55" s="275">
        <v>0</v>
      </c>
      <c r="KC55" s="275">
        <v>0</v>
      </c>
      <c r="KD55" s="275">
        <v>0</v>
      </c>
      <c r="KE55" s="275">
        <v>0</v>
      </c>
      <c r="KF55" s="275">
        <v>0</v>
      </c>
      <c r="KG55" s="275">
        <v>0</v>
      </c>
      <c r="KH55" s="276">
        <v>0</v>
      </c>
      <c r="KI55" s="276">
        <v>0</v>
      </c>
      <c r="KJ55" s="276">
        <v>0</v>
      </c>
      <c r="KK55" s="276">
        <v>0</v>
      </c>
      <c r="KL55" s="277">
        <v>0</v>
      </c>
      <c r="KM55" s="277">
        <v>0</v>
      </c>
      <c r="KN55" s="277">
        <v>0</v>
      </c>
      <c r="KO55" s="277">
        <v>0</v>
      </c>
      <c r="KP55" s="277">
        <v>0</v>
      </c>
      <c r="KQ55" s="277">
        <v>0</v>
      </c>
      <c r="KR55" s="298">
        <v>0</v>
      </c>
      <c r="KS55" s="298">
        <v>0</v>
      </c>
      <c r="KT55" s="298">
        <v>0</v>
      </c>
      <c r="KU55" s="298">
        <v>0</v>
      </c>
      <c r="KV55" s="299">
        <v>0</v>
      </c>
      <c r="KW55" s="299">
        <v>0</v>
      </c>
      <c r="KX55" s="299">
        <v>0</v>
      </c>
      <c r="KY55" s="299">
        <v>0</v>
      </c>
      <c r="KZ55" s="299">
        <v>0</v>
      </c>
      <c r="LA55" s="299">
        <v>0</v>
      </c>
      <c r="LB55" s="296"/>
      <c r="LC55" s="296"/>
      <c r="LD55" s="296"/>
      <c r="LE55" s="296"/>
      <c r="LF55" s="297"/>
      <c r="LG55" s="297"/>
      <c r="LH55" s="297"/>
      <c r="LI55" s="297"/>
      <c r="LJ55" s="297"/>
      <c r="LK55" s="297"/>
      <c r="LL55" s="292">
        <v>0</v>
      </c>
      <c r="LM55" s="292">
        <v>0</v>
      </c>
      <c r="LN55" s="292">
        <v>0</v>
      </c>
      <c r="LO55" s="292">
        <v>0</v>
      </c>
      <c r="LP55" s="293">
        <v>0</v>
      </c>
      <c r="LQ55" s="293">
        <v>0</v>
      </c>
      <c r="LR55" s="293">
        <v>0</v>
      </c>
      <c r="LS55" s="293">
        <v>0</v>
      </c>
      <c r="LT55" s="293">
        <v>0</v>
      </c>
      <c r="LU55" s="293">
        <v>0</v>
      </c>
      <c r="LV55" s="45">
        <f t="shared" si="54"/>
        <v>0</v>
      </c>
      <c r="LW55" s="45">
        <f t="shared" si="55"/>
        <v>0</v>
      </c>
      <c r="LX55" s="45">
        <f t="shared" si="56"/>
        <v>0</v>
      </c>
      <c r="LY55" s="45">
        <f t="shared" si="57"/>
        <v>0</v>
      </c>
      <c r="LZ55" s="234">
        <f t="shared" si="58"/>
        <v>0</v>
      </c>
      <c r="MA55" s="234">
        <f t="shared" si="59"/>
        <v>0</v>
      </c>
      <c r="MB55" s="234">
        <f t="shared" si="60"/>
        <v>0</v>
      </c>
      <c r="MC55" s="234">
        <f t="shared" si="61"/>
        <v>0</v>
      </c>
      <c r="MD55" s="234">
        <f t="shared" si="62"/>
        <v>0</v>
      </c>
      <c r="ME55" s="234">
        <f t="shared" si="63"/>
        <v>0</v>
      </c>
      <c r="MF55" s="914">
        <v>0</v>
      </c>
      <c r="MG55" s="914">
        <v>0</v>
      </c>
      <c r="MH55" s="914">
        <v>0</v>
      </c>
      <c r="MI55" s="914">
        <v>0</v>
      </c>
      <c r="MJ55" s="915">
        <v>0</v>
      </c>
      <c r="MK55" s="915">
        <v>0</v>
      </c>
      <c r="ML55" s="915">
        <v>0</v>
      </c>
      <c r="MM55" s="915">
        <v>0</v>
      </c>
      <c r="MN55" s="915">
        <v>0</v>
      </c>
      <c r="MO55" s="915">
        <v>0</v>
      </c>
      <c r="MP55" s="414"/>
      <c r="MQ55" s="414">
        <v>25</v>
      </c>
      <c r="MR55" s="414"/>
      <c r="MS55" s="414"/>
      <c r="MT55" s="415"/>
      <c r="MU55" s="415"/>
      <c r="MV55" s="415"/>
      <c r="MW55" s="415"/>
      <c r="MX55" s="415"/>
      <c r="MY55" s="415"/>
      <c r="MZ55" s="949">
        <f t="shared" si="64"/>
        <v>0</v>
      </c>
      <c r="NA55" s="949">
        <f t="shared" si="65"/>
        <v>25</v>
      </c>
      <c r="NB55" s="949">
        <f t="shared" si="66"/>
        <v>0</v>
      </c>
      <c r="NC55" s="949">
        <f t="shared" si="67"/>
        <v>0</v>
      </c>
      <c r="ND55" s="950">
        <f t="shared" si="68"/>
        <v>0</v>
      </c>
      <c r="NE55" s="950">
        <f t="shared" si="69"/>
        <v>0</v>
      </c>
      <c r="NF55" s="950">
        <f t="shared" si="70"/>
        <v>0</v>
      </c>
      <c r="NG55" s="950">
        <f t="shared" si="71"/>
        <v>0</v>
      </c>
      <c r="NH55" s="950">
        <f t="shared" si="72"/>
        <v>0</v>
      </c>
      <c r="NI55" s="950">
        <f t="shared" si="73"/>
        <v>0</v>
      </c>
    </row>
    <row r="56" spans="1:373" ht="15.75" thickBot="1" x14ac:dyDescent="0.3">
      <c r="A56" s="555">
        <v>45</v>
      </c>
      <c r="B56" s="34" t="s">
        <v>71</v>
      </c>
      <c r="C56" s="702" t="s">
        <v>209</v>
      </c>
      <c r="D56" s="262"/>
      <c r="E56" s="262"/>
      <c r="F56" s="262"/>
      <c r="G56" s="262"/>
      <c r="H56" s="263"/>
      <c r="I56" s="263"/>
      <c r="J56" s="263"/>
      <c r="K56" s="263"/>
      <c r="L56" s="263"/>
      <c r="M56" s="263"/>
      <c r="N56" s="264">
        <v>3</v>
      </c>
      <c r="O56" s="264">
        <v>0</v>
      </c>
      <c r="P56" s="264">
        <v>0</v>
      </c>
      <c r="Q56" s="264">
        <v>0</v>
      </c>
      <c r="R56" s="265">
        <v>1</v>
      </c>
      <c r="S56" s="265">
        <v>0</v>
      </c>
      <c r="T56" s="265">
        <v>0</v>
      </c>
      <c r="U56" s="265">
        <v>0</v>
      </c>
      <c r="V56" s="265">
        <v>0</v>
      </c>
      <c r="W56" s="265">
        <v>0</v>
      </c>
      <c r="X56" s="266">
        <v>0</v>
      </c>
      <c r="Y56" s="266">
        <v>0</v>
      </c>
      <c r="Z56" s="266">
        <v>0</v>
      </c>
      <c r="AA56" s="266">
        <v>0</v>
      </c>
      <c r="AB56" s="267">
        <v>0</v>
      </c>
      <c r="AC56" s="267">
        <v>0</v>
      </c>
      <c r="AD56" s="267">
        <v>0</v>
      </c>
      <c r="AE56" s="267">
        <v>0</v>
      </c>
      <c r="AF56" s="267">
        <v>0</v>
      </c>
      <c r="AG56" s="267">
        <v>0</v>
      </c>
      <c r="AH56" s="268">
        <v>0</v>
      </c>
      <c r="AI56" s="268">
        <v>0</v>
      </c>
      <c r="AJ56" s="268">
        <v>0</v>
      </c>
      <c r="AK56" s="268">
        <v>0</v>
      </c>
      <c r="AL56" s="269">
        <v>0</v>
      </c>
      <c r="AM56" s="269">
        <v>0</v>
      </c>
      <c r="AN56" s="269">
        <v>0</v>
      </c>
      <c r="AO56" s="269">
        <v>0</v>
      </c>
      <c r="AP56" s="269">
        <v>0</v>
      </c>
      <c r="AQ56" s="269">
        <v>0</v>
      </c>
      <c r="AR56" s="270">
        <v>0</v>
      </c>
      <c r="AS56" s="270">
        <v>0</v>
      </c>
      <c r="AT56" s="270">
        <v>0</v>
      </c>
      <c r="AU56" s="270">
        <v>0</v>
      </c>
      <c r="AV56" s="271">
        <v>0</v>
      </c>
      <c r="AW56" s="271">
        <v>0</v>
      </c>
      <c r="AX56" s="271">
        <v>0</v>
      </c>
      <c r="AY56" s="271">
        <v>0</v>
      </c>
      <c r="AZ56" s="271">
        <v>0</v>
      </c>
      <c r="BA56" s="271">
        <v>0</v>
      </c>
      <c r="BB56" s="272">
        <v>0</v>
      </c>
      <c r="BC56" s="272">
        <v>0</v>
      </c>
      <c r="BD56" s="272">
        <v>0</v>
      </c>
      <c r="BE56" s="272">
        <v>0</v>
      </c>
      <c r="BF56" s="273">
        <v>0</v>
      </c>
      <c r="BG56" s="273">
        <v>0</v>
      </c>
      <c r="BH56" s="273">
        <v>0</v>
      </c>
      <c r="BI56" s="273">
        <v>0</v>
      </c>
      <c r="BJ56" s="273">
        <v>0</v>
      </c>
      <c r="BK56" s="273">
        <v>0</v>
      </c>
      <c r="BL56" s="884">
        <v>0</v>
      </c>
      <c r="BM56" s="884">
        <v>0</v>
      </c>
      <c r="BN56" s="884">
        <v>0</v>
      </c>
      <c r="BO56" s="884">
        <v>0</v>
      </c>
      <c r="BP56" s="885">
        <v>0</v>
      </c>
      <c r="BQ56" s="885">
        <v>0</v>
      </c>
      <c r="BR56" s="885">
        <v>0</v>
      </c>
      <c r="BS56" s="885">
        <v>0</v>
      </c>
      <c r="BT56" s="885">
        <v>0</v>
      </c>
      <c r="BU56" s="885">
        <v>0</v>
      </c>
      <c r="BV56" s="276">
        <v>0</v>
      </c>
      <c r="BW56" s="276">
        <v>0</v>
      </c>
      <c r="BX56" s="276">
        <v>0</v>
      </c>
      <c r="BY56" s="276">
        <v>0</v>
      </c>
      <c r="BZ56" s="277">
        <v>0</v>
      </c>
      <c r="CA56" s="277">
        <v>0</v>
      </c>
      <c r="CB56" s="277">
        <v>0</v>
      </c>
      <c r="CC56" s="277">
        <v>0</v>
      </c>
      <c r="CD56" s="277">
        <v>0</v>
      </c>
      <c r="CE56" s="277">
        <v>0</v>
      </c>
      <c r="CF56" s="278">
        <v>0</v>
      </c>
      <c r="CG56" s="278"/>
      <c r="CH56" s="278"/>
      <c r="CI56" s="278"/>
      <c r="CJ56" s="279">
        <v>0</v>
      </c>
      <c r="CK56" s="279"/>
      <c r="CL56" s="279"/>
      <c r="CM56" s="279"/>
      <c r="CN56" s="279"/>
      <c r="CO56" s="279"/>
      <c r="CP56" s="280">
        <v>0</v>
      </c>
      <c r="CQ56" s="280">
        <v>0</v>
      </c>
      <c r="CR56" s="280">
        <v>0</v>
      </c>
      <c r="CS56" s="280">
        <v>0</v>
      </c>
      <c r="CT56" s="281">
        <v>0</v>
      </c>
      <c r="CU56" s="281">
        <v>0</v>
      </c>
      <c r="CV56" s="281">
        <v>0</v>
      </c>
      <c r="CW56" s="281">
        <v>0</v>
      </c>
      <c r="CX56" s="281">
        <v>0</v>
      </c>
      <c r="CY56" s="281">
        <v>0</v>
      </c>
      <c r="CZ56" s="282">
        <v>0</v>
      </c>
      <c r="DA56" s="282">
        <v>0</v>
      </c>
      <c r="DB56" s="282">
        <v>0</v>
      </c>
      <c r="DC56" s="282">
        <v>0</v>
      </c>
      <c r="DD56" s="283">
        <v>0</v>
      </c>
      <c r="DE56" s="283">
        <v>0</v>
      </c>
      <c r="DF56" s="283">
        <v>0</v>
      </c>
      <c r="DG56" s="283">
        <v>0</v>
      </c>
      <c r="DH56" s="283">
        <v>0</v>
      </c>
      <c r="DI56" s="283">
        <v>0</v>
      </c>
      <c r="DJ56" s="276">
        <v>0</v>
      </c>
      <c r="DK56" s="276">
        <v>0</v>
      </c>
      <c r="DL56" s="276">
        <v>0</v>
      </c>
      <c r="DM56" s="276">
        <v>0</v>
      </c>
      <c r="DN56" s="277">
        <v>0</v>
      </c>
      <c r="DO56" s="277">
        <v>0</v>
      </c>
      <c r="DP56" s="277">
        <v>0</v>
      </c>
      <c r="DQ56" s="277">
        <v>0</v>
      </c>
      <c r="DR56" s="277">
        <v>0</v>
      </c>
      <c r="DS56" s="277">
        <v>0</v>
      </c>
      <c r="DT56" s="284">
        <v>0</v>
      </c>
      <c r="DU56" s="284">
        <v>0</v>
      </c>
      <c r="DV56" s="284">
        <v>0</v>
      </c>
      <c r="DW56" s="284">
        <v>0</v>
      </c>
      <c r="DX56" s="285">
        <v>0</v>
      </c>
      <c r="DY56" s="285">
        <v>0</v>
      </c>
      <c r="DZ56" s="285">
        <v>0</v>
      </c>
      <c r="EA56" s="285">
        <v>0</v>
      </c>
      <c r="EB56" s="285">
        <v>0</v>
      </c>
      <c r="EC56" s="285">
        <v>0</v>
      </c>
      <c r="ED56" s="286">
        <v>0</v>
      </c>
      <c r="EE56" s="286">
        <v>0</v>
      </c>
      <c r="EF56" s="286">
        <v>0</v>
      </c>
      <c r="EG56" s="286">
        <v>0</v>
      </c>
      <c r="EH56" s="287">
        <v>0</v>
      </c>
      <c r="EI56" s="287">
        <v>0</v>
      </c>
      <c r="EJ56" s="287">
        <v>0</v>
      </c>
      <c r="EK56" s="287">
        <v>0</v>
      </c>
      <c r="EL56" s="287">
        <v>0</v>
      </c>
      <c r="EM56" s="287">
        <v>0</v>
      </c>
      <c r="EN56" s="274"/>
      <c r="EO56" s="274"/>
      <c r="EP56" s="274"/>
      <c r="EQ56" s="274"/>
      <c r="ER56" s="275"/>
      <c r="ES56" s="275"/>
      <c r="ET56" s="275"/>
      <c r="EU56" s="275"/>
      <c r="EV56" s="275"/>
      <c r="EW56" s="275"/>
      <c r="EX56" s="286">
        <v>0</v>
      </c>
      <c r="EY56" s="286">
        <v>0</v>
      </c>
      <c r="EZ56" s="286">
        <v>0</v>
      </c>
      <c r="FA56" s="286">
        <v>0</v>
      </c>
      <c r="FB56" s="287">
        <v>0</v>
      </c>
      <c r="FC56" s="287">
        <v>0</v>
      </c>
      <c r="FD56" s="287">
        <v>0</v>
      </c>
      <c r="FE56" s="287">
        <v>0</v>
      </c>
      <c r="FF56" s="287">
        <v>0</v>
      </c>
      <c r="FG56" s="287">
        <v>0</v>
      </c>
      <c r="FH56" s="288">
        <v>0</v>
      </c>
      <c r="FI56" s="288">
        <v>0</v>
      </c>
      <c r="FJ56" s="288">
        <v>0</v>
      </c>
      <c r="FK56" s="288">
        <v>0</v>
      </c>
      <c r="FL56" s="289">
        <v>0</v>
      </c>
      <c r="FM56" s="289">
        <v>0</v>
      </c>
      <c r="FN56" s="289">
        <v>0</v>
      </c>
      <c r="FO56" s="289">
        <v>0</v>
      </c>
      <c r="FP56" s="289">
        <v>0</v>
      </c>
      <c r="FQ56" s="289">
        <v>0</v>
      </c>
      <c r="FR56" s="290">
        <v>0</v>
      </c>
      <c r="FS56" s="290"/>
      <c r="FT56" s="290"/>
      <c r="FU56" s="290"/>
      <c r="FV56" s="291">
        <v>0</v>
      </c>
      <c r="FW56" s="291"/>
      <c r="FX56" s="291"/>
      <c r="FY56" s="291"/>
      <c r="FZ56" s="291"/>
      <c r="GA56" s="291"/>
      <c r="GB56" s="292"/>
      <c r="GC56" s="292"/>
      <c r="GD56" s="292"/>
      <c r="GE56" s="292"/>
      <c r="GF56" s="293"/>
      <c r="GG56" s="293"/>
      <c r="GH56" s="293"/>
      <c r="GI56" s="293"/>
      <c r="GJ56" s="293"/>
      <c r="GK56" s="293"/>
      <c r="GL56" s="284">
        <v>0</v>
      </c>
      <c r="GM56" s="284">
        <v>0</v>
      </c>
      <c r="GN56" s="284">
        <v>0</v>
      </c>
      <c r="GO56" s="284">
        <v>0</v>
      </c>
      <c r="GP56" s="285">
        <v>0</v>
      </c>
      <c r="GQ56" s="285">
        <v>0</v>
      </c>
      <c r="GR56" s="285">
        <v>0</v>
      </c>
      <c r="GS56" s="285">
        <v>0</v>
      </c>
      <c r="GT56" s="285">
        <v>0</v>
      </c>
      <c r="GU56" s="285">
        <v>0</v>
      </c>
      <c r="GV56" s="294">
        <v>0</v>
      </c>
      <c r="GW56" s="294">
        <v>0</v>
      </c>
      <c r="GX56" s="294">
        <v>0</v>
      </c>
      <c r="GY56" s="294">
        <v>0</v>
      </c>
      <c r="GZ56" s="295">
        <v>0</v>
      </c>
      <c r="HA56" s="295">
        <v>0</v>
      </c>
      <c r="HB56" s="295">
        <v>0</v>
      </c>
      <c r="HC56" s="295">
        <v>0</v>
      </c>
      <c r="HD56" s="295">
        <v>0</v>
      </c>
      <c r="HE56" s="295">
        <v>0</v>
      </c>
      <c r="HF56" s="296">
        <v>0</v>
      </c>
      <c r="HG56" s="296">
        <v>0</v>
      </c>
      <c r="HH56" s="296">
        <v>0</v>
      </c>
      <c r="HI56" s="296">
        <v>0</v>
      </c>
      <c r="HJ56" s="297">
        <v>0</v>
      </c>
      <c r="HK56" s="297">
        <v>0</v>
      </c>
      <c r="HL56" s="297">
        <v>0</v>
      </c>
      <c r="HM56" s="297"/>
      <c r="HN56" s="297"/>
      <c r="HO56" s="297"/>
      <c r="HP56" s="341">
        <v>0</v>
      </c>
      <c r="HQ56" s="341">
        <v>0</v>
      </c>
      <c r="HR56" s="341">
        <v>0</v>
      </c>
      <c r="HS56" s="341">
        <v>0</v>
      </c>
      <c r="HT56" s="341">
        <v>0</v>
      </c>
      <c r="HU56" s="341">
        <v>0</v>
      </c>
      <c r="HV56" s="341">
        <v>0</v>
      </c>
      <c r="HW56" s="341">
        <v>0</v>
      </c>
      <c r="HX56" s="341">
        <v>0</v>
      </c>
      <c r="HY56" s="341">
        <v>0</v>
      </c>
      <c r="HZ56" s="286"/>
      <c r="IA56" s="286"/>
      <c r="IB56" s="286"/>
      <c r="IC56" s="286"/>
      <c r="ID56" s="287"/>
      <c r="IE56" s="287"/>
      <c r="IF56" s="287"/>
      <c r="IG56" s="287"/>
      <c r="IH56" s="287"/>
      <c r="II56" s="287"/>
      <c r="IJ56" s="296">
        <v>0</v>
      </c>
      <c r="IK56" s="296">
        <v>0</v>
      </c>
      <c r="IL56" s="296">
        <v>0</v>
      </c>
      <c r="IM56" s="296">
        <v>0</v>
      </c>
      <c r="IN56" s="297">
        <v>0</v>
      </c>
      <c r="IO56" s="297">
        <v>0</v>
      </c>
      <c r="IP56" s="297">
        <v>0</v>
      </c>
      <c r="IQ56" s="297">
        <v>0</v>
      </c>
      <c r="IR56" s="297">
        <v>0</v>
      </c>
      <c r="IS56" s="297">
        <v>0</v>
      </c>
      <c r="IT56" s="280">
        <v>0</v>
      </c>
      <c r="IU56" s="280">
        <v>0</v>
      </c>
      <c r="IV56" s="280">
        <v>0</v>
      </c>
      <c r="IW56" s="280">
        <v>0</v>
      </c>
      <c r="IX56" s="281">
        <v>0</v>
      </c>
      <c r="IY56" s="281">
        <v>0</v>
      </c>
      <c r="IZ56" s="281">
        <v>0</v>
      </c>
      <c r="JA56" s="281">
        <v>0</v>
      </c>
      <c r="JB56" s="281">
        <v>0</v>
      </c>
      <c r="JC56" s="281">
        <v>0</v>
      </c>
      <c r="JD56" s="288"/>
      <c r="JE56" s="288"/>
      <c r="JF56" s="288"/>
      <c r="JG56" s="288"/>
      <c r="JH56" s="289"/>
      <c r="JI56" s="289"/>
      <c r="JJ56" s="289"/>
      <c r="JK56" s="289"/>
      <c r="JL56" s="289"/>
      <c r="JM56" s="289"/>
      <c r="JN56" s="362">
        <v>0</v>
      </c>
      <c r="JO56" s="362">
        <v>0</v>
      </c>
      <c r="JP56" s="362">
        <v>0</v>
      </c>
      <c r="JQ56" s="362">
        <v>0</v>
      </c>
      <c r="JR56" s="362">
        <v>0</v>
      </c>
      <c r="JS56" s="362">
        <v>0</v>
      </c>
      <c r="JT56" s="362">
        <v>0</v>
      </c>
      <c r="JU56" s="362">
        <v>0</v>
      </c>
      <c r="JV56" s="362">
        <v>0</v>
      </c>
      <c r="JW56" s="362">
        <v>0</v>
      </c>
      <c r="JX56" s="274">
        <v>0</v>
      </c>
      <c r="JY56" s="274">
        <v>0</v>
      </c>
      <c r="JZ56" s="274">
        <v>0</v>
      </c>
      <c r="KA56" s="274">
        <v>0</v>
      </c>
      <c r="KB56" s="275">
        <v>0</v>
      </c>
      <c r="KC56" s="275">
        <v>0</v>
      </c>
      <c r="KD56" s="275">
        <v>0</v>
      </c>
      <c r="KE56" s="275">
        <v>0</v>
      </c>
      <c r="KF56" s="275">
        <v>0</v>
      </c>
      <c r="KG56" s="275">
        <v>0</v>
      </c>
      <c r="KH56" s="276">
        <v>0</v>
      </c>
      <c r="KI56" s="276">
        <v>0</v>
      </c>
      <c r="KJ56" s="276">
        <v>0</v>
      </c>
      <c r="KK56" s="276">
        <v>0</v>
      </c>
      <c r="KL56" s="277">
        <v>0</v>
      </c>
      <c r="KM56" s="277">
        <v>0</v>
      </c>
      <c r="KN56" s="277">
        <v>0</v>
      </c>
      <c r="KO56" s="277">
        <v>0</v>
      </c>
      <c r="KP56" s="277">
        <v>0</v>
      </c>
      <c r="KQ56" s="277">
        <v>0</v>
      </c>
      <c r="KR56" s="298">
        <v>0</v>
      </c>
      <c r="KS56" s="298">
        <v>0</v>
      </c>
      <c r="KT56" s="298">
        <v>0</v>
      </c>
      <c r="KU56" s="298">
        <v>0</v>
      </c>
      <c r="KV56" s="299">
        <v>0</v>
      </c>
      <c r="KW56" s="299">
        <v>0</v>
      </c>
      <c r="KX56" s="299">
        <v>0</v>
      </c>
      <c r="KY56" s="299">
        <v>0</v>
      </c>
      <c r="KZ56" s="299">
        <v>0</v>
      </c>
      <c r="LA56" s="299">
        <v>0</v>
      </c>
      <c r="LB56" s="296"/>
      <c r="LC56" s="296"/>
      <c r="LD56" s="296"/>
      <c r="LE56" s="296"/>
      <c r="LF56" s="297"/>
      <c r="LG56" s="297"/>
      <c r="LH56" s="297"/>
      <c r="LI56" s="297"/>
      <c r="LJ56" s="297"/>
      <c r="LK56" s="297"/>
      <c r="LL56" s="292">
        <v>0</v>
      </c>
      <c r="LM56" s="292">
        <v>0</v>
      </c>
      <c r="LN56" s="292">
        <v>0</v>
      </c>
      <c r="LO56" s="292">
        <v>0</v>
      </c>
      <c r="LP56" s="293">
        <v>0</v>
      </c>
      <c r="LQ56" s="293">
        <v>0</v>
      </c>
      <c r="LR56" s="293">
        <v>0</v>
      </c>
      <c r="LS56" s="293">
        <v>0</v>
      </c>
      <c r="LT56" s="293">
        <v>0</v>
      </c>
      <c r="LU56" s="293">
        <v>0</v>
      </c>
      <c r="LV56" s="45">
        <f t="shared" si="54"/>
        <v>3</v>
      </c>
      <c r="LW56" s="45">
        <f t="shared" si="55"/>
        <v>0</v>
      </c>
      <c r="LX56" s="45">
        <f t="shared" si="56"/>
        <v>0</v>
      </c>
      <c r="LY56" s="45">
        <f t="shared" si="57"/>
        <v>0</v>
      </c>
      <c r="LZ56" s="234">
        <f t="shared" si="58"/>
        <v>1</v>
      </c>
      <c r="MA56" s="234">
        <f t="shared" si="59"/>
        <v>0</v>
      </c>
      <c r="MB56" s="234">
        <f t="shared" si="60"/>
        <v>0</v>
      </c>
      <c r="MC56" s="234">
        <f t="shared" si="61"/>
        <v>0</v>
      </c>
      <c r="MD56" s="234">
        <f t="shared" si="62"/>
        <v>0</v>
      </c>
      <c r="ME56" s="234">
        <f t="shared" si="63"/>
        <v>0</v>
      </c>
      <c r="MF56" s="914">
        <v>0</v>
      </c>
      <c r="MG56" s="914">
        <v>0</v>
      </c>
      <c r="MH56" s="914">
        <v>0</v>
      </c>
      <c r="MI56" s="914">
        <v>0</v>
      </c>
      <c r="MJ56" s="915">
        <v>0</v>
      </c>
      <c r="MK56" s="915">
        <v>0</v>
      </c>
      <c r="ML56" s="915">
        <v>0</v>
      </c>
      <c r="MM56" s="915">
        <v>0</v>
      </c>
      <c r="MN56" s="915">
        <v>0</v>
      </c>
      <c r="MO56" s="915">
        <v>0</v>
      </c>
      <c r="MP56" s="414"/>
      <c r="MQ56" s="414"/>
      <c r="MR56" s="414"/>
      <c r="MS56" s="414"/>
      <c r="MT56" s="415"/>
      <c r="MU56" s="415"/>
      <c r="MV56" s="415"/>
      <c r="MW56" s="415"/>
      <c r="MX56" s="415"/>
      <c r="MY56" s="415"/>
      <c r="MZ56" s="949">
        <f t="shared" si="64"/>
        <v>3</v>
      </c>
      <c r="NA56" s="949">
        <f t="shared" si="65"/>
        <v>0</v>
      </c>
      <c r="NB56" s="949">
        <f t="shared" si="66"/>
        <v>0</v>
      </c>
      <c r="NC56" s="949">
        <f t="shared" si="67"/>
        <v>0</v>
      </c>
      <c r="ND56" s="950">
        <f t="shared" si="68"/>
        <v>1</v>
      </c>
      <c r="NE56" s="950">
        <f t="shared" si="69"/>
        <v>0</v>
      </c>
      <c r="NF56" s="950">
        <f t="shared" si="70"/>
        <v>0</v>
      </c>
      <c r="NG56" s="950">
        <f t="shared" si="71"/>
        <v>0</v>
      </c>
      <c r="NH56" s="950">
        <f t="shared" si="72"/>
        <v>0</v>
      </c>
      <c r="NI56" s="950">
        <f t="shared" si="73"/>
        <v>0</v>
      </c>
    </row>
    <row r="57" spans="1:373" ht="77.25" thickBot="1" x14ac:dyDescent="0.3">
      <c r="A57" s="555">
        <v>46</v>
      </c>
      <c r="B57" s="34" t="s">
        <v>72</v>
      </c>
      <c r="C57" s="34" t="s">
        <v>73</v>
      </c>
      <c r="D57" s="262"/>
      <c r="E57" s="262"/>
      <c r="F57" s="262"/>
      <c r="G57" s="262"/>
      <c r="H57" s="263"/>
      <c r="I57" s="263"/>
      <c r="J57" s="263"/>
      <c r="K57" s="263"/>
      <c r="L57" s="263"/>
      <c r="M57" s="263"/>
      <c r="N57" s="264">
        <v>0</v>
      </c>
      <c r="O57" s="264">
        <v>0</v>
      </c>
      <c r="P57" s="264">
        <v>0</v>
      </c>
      <c r="Q57" s="264">
        <v>0</v>
      </c>
      <c r="R57" s="265">
        <v>0</v>
      </c>
      <c r="S57" s="265">
        <v>0</v>
      </c>
      <c r="T57" s="265">
        <v>0</v>
      </c>
      <c r="U57" s="265">
        <v>0</v>
      </c>
      <c r="V57" s="265">
        <v>0</v>
      </c>
      <c r="W57" s="265">
        <v>0</v>
      </c>
      <c r="X57" s="266">
        <v>0</v>
      </c>
      <c r="Y57" s="266">
        <v>0</v>
      </c>
      <c r="Z57" s="266">
        <v>0</v>
      </c>
      <c r="AA57" s="266">
        <v>0</v>
      </c>
      <c r="AB57" s="267">
        <v>0</v>
      </c>
      <c r="AC57" s="267">
        <v>0</v>
      </c>
      <c r="AD57" s="267">
        <v>0</v>
      </c>
      <c r="AE57" s="267">
        <v>0</v>
      </c>
      <c r="AF57" s="267">
        <v>0</v>
      </c>
      <c r="AG57" s="267">
        <v>0</v>
      </c>
      <c r="AH57" s="268">
        <v>0</v>
      </c>
      <c r="AI57" s="268">
        <v>0</v>
      </c>
      <c r="AJ57" s="268">
        <v>0</v>
      </c>
      <c r="AK57" s="268">
        <v>0</v>
      </c>
      <c r="AL57" s="269">
        <v>0</v>
      </c>
      <c r="AM57" s="269">
        <v>0</v>
      </c>
      <c r="AN57" s="269">
        <v>0</v>
      </c>
      <c r="AO57" s="269">
        <v>0</v>
      </c>
      <c r="AP57" s="269">
        <v>0</v>
      </c>
      <c r="AQ57" s="269">
        <v>0</v>
      </c>
      <c r="AR57" s="270">
        <v>0</v>
      </c>
      <c r="AS57" s="270">
        <v>0</v>
      </c>
      <c r="AT57" s="270">
        <v>0</v>
      </c>
      <c r="AU57" s="270">
        <v>0</v>
      </c>
      <c r="AV57" s="271">
        <v>0</v>
      </c>
      <c r="AW57" s="271">
        <v>0</v>
      </c>
      <c r="AX57" s="271">
        <v>0</v>
      </c>
      <c r="AY57" s="271">
        <v>0</v>
      </c>
      <c r="AZ57" s="271">
        <v>0</v>
      </c>
      <c r="BA57" s="271">
        <v>0</v>
      </c>
      <c r="BB57" s="272">
        <v>0</v>
      </c>
      <c r="BC57" s="272">
        <v>0</v>
      </c>
      <c r="BD57" s="272">
        <v>0</v>
      </c>
      <c r="BE57" s="272">
        <v>0</v>
      </c>
      <c r="BF57" s="273">
        <v>0</v>
      </c>
      <c r="BG57" s="273">
        <v>0</v>
      </c>
      <c r="BH57" s="273">
        <v>0</v>
      </c>
      <c r="BI57" s="273">
        <v>0</v>
      </c>
      <c r="BJ57" s="273">
        <v>0</v>
      </c>
      <c r="BK57" s="273">
        <v>0</v>
      </c>
      <c r="BL57" s="884">
        <v>0</v>
      </c>
      <c r="BM57" s="884">
        <v>0</v>
      </c>
      <c r="BN57" s="884">
        <v>0</v>
      </c>
      <c r="BO57" s="884">
        <v>0</v>
      </c>
      <c r="BP57" s="885">
        <v>0</v>
      </c>
      <c r="BQ57" s="885">
        <v>0</v>
      </c>
      <c r="BR57" s="885">
        <v>0</v>
      </c>
      <c r="BS57" s="885">
        <v>0</v>
      </c>
      <c r="BT57" s="885">
        <v>0</v>
      </c>
      <c r="BU57" s="885">
        <v>0</v>
      </c>
      <c r="BV57" s="276">
        <v>0</v>
      </c>
      <c r="BW57" s="276">
        <v>0</v>
      </c>
      <c r="BX57" s="276">
        <v>0</v>
      </c>
      <c r="BY57" s="276">
        <v>0</v>
      </c>
      <c r="BZ57" s="277">
        <v>0</v>
      </c>
      <c r="CA57" s="277">
        <v>0</v>
      </c>
      <c r="CB57" s="277">
        <v>0</v>
      </c>
      <c r="CC57" s="277">
        <v>0</v>
      </c>
      <c r="CD57" s="277">
        <v>0</v>
      </c>
      <c r="CE57" s="277">
        <v>0</v>
      </c>
      <c r="CF57" s="278">
        <v>0</v>
      </c>
      <c r="CG57" s="278"/>
      <c r="CH57" s="278"/>
      <c r="CI57" s="278"/>
      <c r="CJ57" s="279">
        <v>0</v>
      </c>
      <c r="CK57" s="279"/>
      <c r="CL57" s="279"/>
      <c r="CM57" s="279"/>
      <c r="CN57" s="279"/>
      <c r="CO57" s="279"/>
      <c r="CP57" s="280">
        <v>0</v>
      </c>
      <c r="CQ57" s="280">
        <v>0</v>
      </c>
      <c r="CR57" s="280">
        <v>0</v>
      </c>
      <c r="CS57" s="280">
        <v>0</v>
      </c>
      <c r="CT57" s="281">
        <v>0</v>
      </c>
      <c r="CU57" s="281">
        <v>0</v>
      </c>
      <c r="CV57" s="281">
        <v>0</v>
      </c>
      <c r="CW57" s="281">
        <v>0</v>
      </c>
      <c r="CX57" s="281">
        <v>0</v>
      </c>
      <c r="CY57" s="281">
        <v>0</v>
      </c>
      <c r="CZ57" s="282">
        <v>0</v>
      </c>
      <c r="DA57" s="282">
        <v>0</v>
      </c>
      <c r="DB57" s="282">
        <v>0</v>
      </c>
      <c r="DC57" s="282">
        <v>0</v>
      </c>
      <c r="DD57" s="283">
        <v>0</v>
      </c>
      <c r="DE57" s="283">
        <v>0</v>
      </c>
      <c r="DF57" s="283">
        <v>0</v>
      </c>
      <c r="DG57" s="283">
        <v>0</v>
      </c>
      <c r="DH57" s="283">
        <v>0</v>
      </c>
      <c r="DI57" s="283">
        <v>0</v>
      </c>
      <c r="DJ57" s="276">
        <v>0</v>
      </c>
      <c r="DK57" s="276">
        <v>0</v>
      </c>
      <c r="DL57" s="276">
        <v>0</v>
      </c>
      <c r="DM57" s="276">
        <v>0</v>
      </c>
      <c r="DN57" s="277">
        <v>0</v>
      </c>
      <c r="DO57" s="277">
        <v>0</v>
      </c>
      <c r="DP57" s="277">
        <v>0</v>
      </c>
      <c r="DQ57" s="277">
        <v>0</v>
      </c>
      <c r="DR57" s="277">
        <v>0</v>
      </c>
      <c r="DS57" s="277">
        <v>0</v>
      </c>
      <c r="DT57" s="284">
        <v>0</v>
      </c>
      <c r="DU57" s="284">
        <v>0</v>
      </c>
      <c r="DV57" s="284">
        <v>0</v>
      </c>
      <c r="DW57" s="284">
        <v>0</v>
      </c>
      <c r="DX57" s="285">
        <v>0</v>
      </c>
      <c r="DY57" s="285">
        <v>0</v>
      </c>
      <c r="DZ57" s="285">
        <v>0</v>
      </c>
      <c r="EA57" s="285">
        <v>0</v>
      </c>
      <c r="EB57" s="285">
        <v>0</v>
      </c>
      <c r="EC57" s="285">
        <v>0</v>
      </c>
      <c r="ED57" s="286">
        <v>0</v>
      </c>
      <c r="EE57" s="286">
        <v>0</v>
      </c>
      <c r="EF57" s="286">
        <v>0</v>
      </c>
      <c r="EG57" s="286">
        <v>0</v>
      </c>
      <c r="EH57" s="287">
        <v>0</v>
      </c>
      <c r="EI57" s="287">
        <v>0</v>
      </c>
      <c r="EJ57" s="287">
        <v>0</v>
      </c>
      <c r="EK57" s="287">
        <v>0</v>
      </c>
      <c r="EL57" s="287">
        <v>0</v>
      </c>
      <c r="EM57" s="287">
        <v>0</v>
      </c>
      <c r="EN57" s="274"/>
      <c r="EO57" s="274"/>
      <c r="EP57" s="274"/>
      <c r="EQ57" s="274"/>
      <c r="ER57" s="275"/>
      <c r="ES57" s="275"/>
      <c r="ET57" s="275"/>
      <c r="EU57" s="275"/>
      <c r="EV57" s="275"/>
      <c r="EW57" s="275"/>
      <c r="EX57" s="286">
        <v>0</v>
      </c>
      <c r="EY57" s="286">
        <v>0</v>
      </c>
      <c r="EZ57" s="286">
        <v>0</v>
      </c>
      <c r="FA57" s="286">
        <v>0</v>
      </c>
      <c r="FB57" s="287">
        <v>0</v>
      </c>
      <c r="FC57" s="287">
        <v>0</v>
      </c>
      <c r="FD57" s="287">
        <v>0</v>
      </c>
      <c r="FE57" s="287">
        <v>0</v>
      </c>
      <c r="FF57" s="287">
        <v>0</v>
      </c>
      <c r="FG57" s="287">
        <v>0</v>
      </c>
      <c r="FH57" s="288">
        <v>0</v>
      </c>
      <c r="FI57" s="288">
        <v>0</v>
      </c>
      <c r="FJ57" s="288">
        <v>0</v>
      </c>
      <c r="FK57" s="288">
        <v>0</v>
      </c>
      <c r="FL57" s="289">
        <v>0</v>
      </c>
      <c r="FM57" s="289">
        <v>0</v>
      </c>
      <c r="FN57" s="289">
        <v>0</v>
      </c>
      <c r="FO57" s="289">
        <v>0</v>
      </c>
      <c r="FP57" s="289">
        <v>0</v>
      </c>
      <c r="FQ57" s="289">
        <v>0</v>
      </c>
      <c r="FR57" s="290">
        <v>0</v>
      </c>
      <c r="FS57" s="290"/>
      <c r="FT57" s="290"/>
      <c r="FU57" s="290"/>
      <c r="FV57" s="291">
        <v>0</v>
      </c>
      <c r="FW57" s="291"/>
      <c r="FX57" s="291"/>
      <c r="FY57" s="291"/>
      <c r="FZ57" s="291"/>
      <c r="GA57" s="291"/>
      <c r="GB57" s="292"/>
      <c r="GC57" s="292"/>
      <c r="GD57" s="292"/>
      <c r="GE57" s="292"/>
      <c r="GF57" s="293"/>
      <c r="GG57" s="293"/>
      <c r="GH57" s="293"/>
      <c r="GI57" s="293"/>
      <c r="GJ57" s="293"/>
      <c r="GK57" s="293"/>
      <c r="GL57" s="284">
        <v>0</v>
      </c>
      <c r="GM57" s="284">
        <v>0</v>
      </c>
      <c r="GN57" s="284">
        <v>0</v>
      </c>
      <c r="GO57" s="284">
        <v>0</v>
      </c>
      <c r="GP57" s="285">
        <v>0</v>
      </c>
      <c r="GQ57" s="285">
        <v>0</v>
      </c>
      <c r="GR57" s="285">
        <v>0</v>
      </c>
      <c r="GS57" s="285">
        <v>0</v>
      </c>
      <c r="GT57" s="285">
        <v>0</v>
      </c>
      <c r="GU57" s="285">
        <v>0</v>
      </c>
      <c r="GV57" s="294">
        <v>0</v>
      </c>
      <c r="GW57" s="294">
        <v>0</v>
      </c>
      <c r="GX57" s="294">
        <v>0</v>
      </c>
      <c r="GY57" s="294">
        <v>0</v>
      </c>
      <c r="GZ57" s="295">
        <v>0</v>
      </c>
      <c r="HA57" s="295">
        <v>0</v>
      </c>
      <c r="HB57" s="295">
        <v>0</v>
      </c>
      <c r="HC57" s="295">
        <v>0</v>
      </c>
      <c r="HD57" s="295">
        <v>0</v>
      </c>
      <c r="HE57" s="295">
        <v>0</v>
      </c>
      <c r="HF57" s="296">
        <v>0</v>
      </c>
      <c r="HG57" s="296">
        <v>0</v>
      </c>
      <c r="HH57" s="296">
        <v>0</v>
      </c>
      <c r="HI57" s="296">
        <v>0</v>
      </c>
      <c r="HJ57" s="297">
        <v>0</v>
      </c>
      <c r="HK57" s="297">
        <v>0</v>
      </c>
      <c r="HL57" s="297">
        <v>0</v>
      </c>
      <c r="HM57" s="297"/>
      <c r="HN57" s="297"/>
      <c r="HO57" s="297"/>
      <c r="HP57" s="341">
        <v>0</v>
      </c>
      <c r="HQ57" s="341">
        <v>0</v>
      </c>
      <c r="HR57" s="341">
        <v>0</v>
      </c>
      <c r="HS57" s="341">
        <v>0</v>
      </c>
      <c r="HT57" s="341">
        <v>0</v>
      </c>
      <c r="HU57" s="341">
        <v>0</v>
      </c>
      <c r="HV57" s="341">
        <v>0</v>
      </c>
      <c r="HW57" s="341">
        <v>0</v>
      </c>
      <c r="HX57" s="341">
        <v>0</v>
      </c>
      <c r="HY57" s="341">
        <v>0</v>
      </c>
      <c r="HZ57" s="286"/>
      <c r="IA57" s="286"/>
      <c r="IB57" s="286"/>
      <c r="IC57" s="286"/>
      <c r="ID57" s="287"/>
      <c r="IE57" s="287"/>
      <c r="IF57" s="287"/>
      <c r="IG57" s="287"/>
      <c r="IH57" s="287"/>
      <c r="II57" s="287"/>
      <c r="IJ57" s="296">
        <v>0</v>
      </c>
      <c r="IK57" s="296">
        <v>0</v>
      </c>
      <c r="IL57" s="296">
        <v>0</v>
      </c>
      <c r="IM57" s="296">
        <v>0</v>
      </c>
      <c r="IN57" s="297">
        <v>0</v>
      </c>
      <c r="IO57" s="297">
        <v>0</v>
      </c>
      <c r="IP57" s="297">
        <v>0</v>
      </c>
      <c r="IQ57" s="297">
        <v>0</v>
      </c>
      <c r="IR57" s="297">
        <v>0</v>
      </c>
      <c r="IS57" s="297">
        <v>0</v>
      </c>
      <c r="IT57" s="280">
        <v>0</v>
      </c>
      <c r="IU57" s="280">
        <v>0</v>
      </c>
      <c r="IV57" s="280">
        <v>0</v>
      </c>
      <c r="IW57" s="280">
        <v>0</v>
      </c>
      <c r="IX57" s="281">
        <v>0</v>
      </c>
      <c r="IY57" s="281">
        <v>0</v>
      </c>
      <c r="IZ57" s="281">
        <v>0</v>
      </c>
      <c r="JA57" s="281">
        <v>0</v>
      </c>
      <c r="JB57" s="281">
        <v>0</v>
      </c>
      <c r="JC57" s="281">
        <v>0</v>
      </c>
      <c r="JD57" s="288"/>
      <c r="JE57" s="288"/>
      <c r="JF57" s="288"/>
      <c r="JG57" s="288"/>
      <c r="JH57" s="289"/>
      <c r="JI57" s="289"/>
      <c r="JJ57" s="289"/>
      <c r="JK57" s="289"/>
      <c r="JL57" s="289"/>
      <c r="JM57" s="289"/>
      <c r="JN57" s="362">
        <v>0</v>
      </c>
      <c r="JO57" s="362">
        <v>0</v>
      </c>
      <c r="JP57" s="362">
        <v>0</v>
      </c>
      <c r="JQ57" s="362">
        <v>0</v>
      </c>
      <c r="JR57" s="362">
        <v>0</v>
      </c>
      <c r="JS57" s="362">
        <v>0</v>
      </c>
      <c r="JT57" s="362">
        <v>0</v>
      </c>
      <c r="JU57" s="362">
        <v>0</v>
      </c>
      <c r="JV57" s="362">
        <v>0</v>
      </c>
      <c r="JW57" s="362">
        <v>0</v>
      </c>
      <c r="JX57" s="274">
        <v>0</v>
      </c>
      <c r="JY57" s="274">
        <v>0</v>
      </c>
      <c r="JZ57" s="274">
        <v>0</v>
      </c>
      <c r="KA57" s="274">
        <v>0</v>
      </c>
      <c r="KB57" s="275">
        <v>0</v>
      </c>
      <c r="KC57" s="275">
        <v>0</v>
      </c>
      <c r="KD57" s="275">
        <v>0</v>
      </c>
      <c r="KE57" s="275">
        <v>0</v>
      </c>
      <c r="KF57" s="275">
        <v>0</v>
      </c>
      <c r="KG57" s="275">
        <v>0</v>
      </c>
      <c r="KH57" s="276">
        <v>0</v>
      </c>
      <c r="KI57" s="276">
        <v>0</v>
      </c>
      <c r="KJ57" s="276">
        <v>0</v>
      </c>
      <c r="KK57" s="276">
        <v>0</v>
      </c>
      <c r="KL57" s="277">
        <v>0</v>
      </c>
      <c r="KM57" s="277">
        <v>0</v>
      </c>
      <c r="KN57" s="277">
        <v>0</v>
      </c>
      <c r="KO57" s="277">
        <v>0</v>
      </c>
      <c r="KP57" s="277">
        <v>0</v>
      </c>
      <c r="KQ57" s="277">
        <v>0</v>
      </c>
      <c r="KR57" s="298">
        <v>0</v>
      </c>
      <c r="KS57" s="298">
        <v>0</v>
      </c>
      <c r="KT57" s="298">
        <v>0</v>
      </c>
      <c r="KU57" s="298">
        <v>0</v>
      </c>
      <c r="KV57" s="299">
        <v>0</v>
      </c>
      <c r="KW57" s="299">
        <v>0</v>
      </c>
      <c r="KX57" s="299">
        <v>0</v>
      </c>
      <c r="KY57" s="299">
        <v>0</v>
      </c>
      <c r="KZ57" s="299">
        <v>0</v>
      </c>
      <c r="LA57" s="299">
        <v>0</v>
      </c>
      <c r="LB57" s="296"/>
      <c r="LC57" s="296"/>
      <c r="LD57" s="296"/>
      <c r="LE57" s="296"/>
      <c r="LF57" s="297"/>
      <c r="LG57" s="297"/>
      <c r="LH57" s="297"/>
      <c r="LI57" s="297"/>
      <c r="LJ57" s="297"/>
      <c r="LK57" s="297"/>
      <c r="LL57" s="292">
        <v>0</v>
      </c>
      <c r="LM57" s="292">
        <v>0</v>
      </c>
      <c r="LN57" s="292">
        <v>0</v>
      </c>
      <c r="LO57" s="292">
        <v>0</v>
      </c>
      <c r="LP57" s="293">
        <v>0</v>
      </c>
      <c r="LQ57" s="293">
        <v>0</v>
      </c>
      <c r="LR57" s="293">
        <v>0</v>
      </c>
      <c r="LS57" s="293">
        <v>0</v>
      </c>
      <c r="LT57" s="293">
        <v>0</v>
      </c>
      <c r="LU57" s="293">
        <v>0</v>
      </c>
      <c r="LV57" s="45">
        <f t="shared" si="54"/>
        <v>0</v>
      </c>
      <c r="LW57" s="45">
        <f t="shared" si="55"/>
        <v>0</v>
      </c>
      <c r="LX57" s="45">
        <f t="shared" si="56"/>
        <v>0</v>
      </c>
      <c r="LY57" s="45">
        <f t="shared" si="57"/>
        <v>0</v>
      </c>
      <c r="LZ57" s="234">
        <f t="shared" si="58"/>
        <v>0</v>
      </c>
      <c r="MA57" s="234">
        <f t="shared" si="59"/>
        <v>0</v>
      </c>
      <c r="MB57" s="234">
        <f t="shared" si="60"/>
        <v>0</v>
      </c>
      <c r="MC57" s="234">
        <f t="shared" si="61"/>
        <v>0</v>
      </c>
      <c r="MD57" s="234">
        <f t="shared" si="62"/>
        <v>0</v>
      </c>
      <c r="ME57" s="234">
        <f t="shared" si="63"/>
        <v>0</v>
      </c>
      <c r="MF57" s="914">
        <v>0</v>
      </c>
      <c r="MG57" s="914">
        <v>0</v>
      </c>
      <c r="MH57" s="914">
        <v>0</v>
      </c>
      <c r="MI57" s="914">
        <v>0</v>
      </c>
      <c r="MJ57" s="915">
        <v>0</v>
      </c>
      <c r="MK57" s="915">
        <v>0</v>
      </c>
      <c r="ML57" s="915">
        <v>0</v>
      </c>
      <c r="MM57" s="915">
        <v>0</v>
      </c>
      <c r="MN57" s="915">
        <v>0</v>
      </c>
      <c r="MO57" s="915">
        <v>0</v>
      </c>
      <c r="MP57" s="414"/>
      <c r="MQ57" s="414">
        <v>500</v>
      </c>
      <c r="MR57" s="414"/>
      <c r="MS57" s="414">
        <v>500</v>
      </c>
      <c r="MT57" s="415"/>
      <c r="MU57" s="415"/>
      <c r="MV57" s="930">
        <v>1</v>
      </c>
      <c r="MW57" s="415"/>
      <c r="MX57" s="415"/>
      <c r="MY57" s="415"/>
      <c r="MZ57" s="949">
        <f t="shared" si="64"/>
        <v>0</v>
      </c>
      <c r="NA57" s="949">
        <f t="shared" si="65"/>
        <v>500</v>
      </c>
      <c r="NB57" s="949">
        <f t="shared" si="66"/>
        <v>0</v>
      </c>
      <c r="NC57" s="949">
        <f t="shared" si="67"/>
        <v>500</v>
      </c>
      <c r="ND57" s="950">
        <f t="shared" si="68"/>
        <v>0</v>
      </c>
      <c r="NE57" s="950">
        <f t="shared" si="69"/>
        <v>0</v>
      </c>
      <c r="NF57" s="950">
        <f t="shared" si="70"/>
        <v>1</v>
      </c>
      <c r="NG57" s="950">
        <f t="shared" si="71"/>
        <v>0</v>
      </c>
      <c r="NH57" s="950">
        <f t="shared" si="72"/>
        <v>0</v>
      </c>
      <c r="NI57" s="950">
        <f t="shared" si="73"/>
        <v>0</v>
      </c>
    </row>
    <row r="58" spans="1:373" ht="26.25" thickBot="1" x14ac:dyDescent="0.3">
      <c r="A58" s="555">
        <v>47</v>
      </c>
      <c r="B58" s="34" t="s">
        <v>74</v>
      </c>
      <c r="C58" s="35" t="s">
        <v>75</v>
      </c>
      <c r="D58" s="262"/>
      <c r="E58" s="262"/>
      <c r="F58" s="262"/>
      <c r="G58" s="262"/>
      <c r="H58" s="263"/>
      <c r="I58" s="263"/>
      <c r="J58" s="263"/>
      <c r="K58" s="263"/>
      <c r="L58" s="263"/>
      <c r="M58" s="263"/>
      <c r="N58" s="264">
        <v>0</v>
      </c>
      <c r="O58" s="264">
        <v>0</v>
      </c>
      <c r="P58" s="264">
        <v>0</v>
      </c>
      <c r="Q58" s="264">
        <v>0</v>
      </c>
      <c r="R58" s="265">
        <v>0</v>
      </c>
      <c r="S58" s="265">
        <v>0</v>
      </c>
      <c r="T58" s="265">
        <v>0</v>
      </c>
      <c r="U58" s="265">
        <v>0</v>
      </c>
      <c r="V58" s="265">
        <v>0</v>
      </c>
      <c r="W58" s="265">
        <v>0</v>
      </c>
      <c r="X58" s="266">
        <v>0</v>
      </c>
      <c r="Y58" s="266">
        <v>0</v>
      </c>
      <c r="Z58" s="266">
        <v>0</v>
      </c>
      <c r="AA58" s="266">
        <v>0</v>
      </c>
      <c r="AB58" s="267">
        <v>0</v>
      </c>
      <c r="AC58" s="267">
        <v>0</v>
      </c>
      <c r="AD58" s="267">
        <v>0</v>
      </c>
      <c r="AE58" s="267">
        <v>0</v>
      </c>
      <c r="AF58" s="267">
        <v>0</v>
      </c>
      <c r="AG58" s="267">
        <v>0</v>
      </c>
      <c r="AH58" s="268">
        <v>0</v>
      </c>
      <c r="AI58" s="268">
        <v>0</v>
      </c>
      <c r="AJ58" s="268">
        <v>0</v>
      </c>
      <c r="AK58" s="268">
        <v>0</v>
      </c>
      <c r="AL58" s="269">
        <v>0</v>
      </c>
      <c r="AM58" s="269">
        <v>0</v>
      </c>
      <c r="AN58" s="269">
        <v>0</v>
      </c>
      <c r="AO58" s="269">
        <v>0</v>
      </c>
      <c r="AP58" s="269">
        <v>0</v>
      </c>
      <c r="AQ58" s="269">
        <v>0</v>
      </c>
      <c r="AR58" s="270">
        <v>0</v>
      </c>
      <c r="AS58" s="270">
        <v>0</v>
      </c>
      <c r="AT58" s="270">
        <v>0</v>
      </c>
      <c r="AU58" s="270">
        <v>0</v>
      </c>
      <c r="AV58" s="271">
        <v>0</v>
      </c>
      <c r="AW58" s="271">
        <v>0</v>
      </c>
      <c r="AX58" s="271">
        <v>0</v>
      </c>
      <c r="AY58" s="271">
        <v>0</v>
      </c>
      <c r="AZ58" s="271">
        <v>0</v>
      </c>
      <c r="BA58" s="271">
        <v>0</v>
      </c>
      <c r="BB58" s="272">
        <v>0</v>
      </c>
      <c r="BC58" s="272">
        <v>0</v>
      </c>
      <c r="BD58" s="272">
        <v>0</v>
      </c>
      <c r="BE58" s="272">
        <v>0</v>
      </c>
      <c r="BF58" s="273">
        <v>0</v>
      </c>
      <c r="BG58" s="273">
        <v>0</v>
      </c>
      <c r="BH58" s="273">
        <v>0</v>
      </c>
      <c r="BI58" s="273">
        <v>0</v>
      </c>
      <c r="BJ58" s="273">
        <v>0</v>
      </c>
      <c r="BK58" s="273">
        <v>0</v>
      </c>
      <c r="BL58" s="884">
        <v>0</v>
      </c>
      <c r="BM58" s="884">
        <v>0</v>
      </c>
      <c r="BN58" s="884">
        <v>0</v>
      </c>
      <c r="BO58" s="884">
        <v>0</v>
      </c>
      <c r="BP58" s="885">
        <v>0</v>
      </c>
      <c r="BQ58" s="885">
        <v>0</v>
      </c>
      <c r="BR58" s="885">
        <v>0</v>
      </c>
      <c r="BS58" s="885">
        <v>0</v>
      </c>
      <c r="BT58" s="885">
        <v>0</v>
      </c>
      <c r="BU58" s="885">
        <v>0</v>
      </c>
      <c r="BV58" s="276">
        <v>0</v>
      </c>
      <c r="BW58" s="276">
        <v>0</v>
      </c>
      <c r="BX58" s="276">
        <v>0</v>
      </c>
      <c r="BY58" s="276">
        <v>0</v>
      </c>
      <c r="BZ58" s="277">
        <v>0</v>
      </c>
      <c r="CA58" s="277">
        <v>0</v>
      </c>
      <c r="CB58" s="277">
        <v>0</v>
      </c>
      <c r="CC58" s="277">
        <v>0</v>
      </c>
      <c r="CD58" s="277">
        <v>0</v>
      </c>
      <c r="CE58" s="277">
        <v>0</v>
      </c>
      <c r="CF58" s="278">
        <v>0</v>
      </c>
      <c r="CG58" s="278"/>
      <c r="CH58" s="278"/>
      <c r="CI58" s="278"/>
      <c r="CJ58" s="279">
        <v>0</v>
      </c>
      <c r="CK58" s="279"/>
      <c r="CL58" s="279"/>
      <c r="CM58" s="279"/>
      <c r="CN58" s="279"/>
      <c r="CO58" s="279"/>
      <c r="CP58" s="280">
        <v>0</v>
      </c>
      <c r="CQ58" s="280">
        <v>0</v>
      </c>
      <c r="CR58" s="280">
        <v>0</v>
      </c>
      <c r="CS58" s="280">
        <v>0</v>
      </c>
      <c r="CT58" s="281">
        <v>0</v>
      </c>
      <c r="CU58" s="281">
        <v>0</v>
      </c>
      <c r="CV58" s="281">
        <v>0</v>
      </c>
      <c r="CW58" s="281">
        <v>0</v>
      </c>
      <c r="CX58" s="281">
        <v>0</v>
      </c>
      <c r="CY58" s="281">
        <v>0</v>
      </c>
      <c r="CZ58" s="282">
        <v>0</v>
      </c>
      <c r="DA58" s="282">
        <v>0</v>
      </c>
      <c r="DB58" s="282">
        <v>0</v>
      </c>
      <c r="DC58" s="282">
        <v>0</v>
      </c>
      <c r="DD58" s="283">
        <v>0</v>
      </c>
      <c r="DE58" s="283">
        <v>0</v>
      </c>
      <c r="DF58" s="283">
        <v>0</v>
      </c>
      <c r="DG58" s="283">
        <v>0</v>
      </c>
      <c r="DH58" s="283">
        <v>0</v>
      </c>
      <c r="DI58" s="283">
        <v>0</v>
      </c>
      <c r="DJ58" s="276">
        <v>0</v>
      </c>
      <c r="DK58" s="276">
        <v>0</v>
      </c>
      <c r="DL58" s="276">
        <v>0</v>
      </c>
      <c r="DM58" s="276">
        <v>0</v>
      </c>
      <c r="DN58" s="277">
        <v>0</v>
      </c>
      <c r="DO58" s="277">
        <v>0</v>
      </c>
      <c r="DP58" s="277">
        <v>0</v>
      </c>
      <c r="DQ58" s="277">
        <v>0</v>
      </c>
      <c r="DR58" s="277">
        <v>0</v>
      </c>
      <c r="DS58" s="277">
        <v>0</v>
      </c>
      <c r="DT58" s="284">
        <v>0</v>
      </c>
      <c r="DU58" s="284">
        <v>0</v>
      </c>
      <c r="DV58" s="284">
        <v>0</v>
      </c>
      <c r="DW58" s="284">
        <v>0</v>
      </c>
      <c r="DX58" s="285">
        <v>0</v>
      </c>
      <c r="DY58" s="285">
        <v>0</v>
      </c>
      <c r="DZ58" s="285">
        <v>0</v>
      </c>
      <c r="EA58" s="285">
        <v>0</v>
      </c>
      <c r="EB58" s="285">
        <v>0</v>
      </c>
      <c r="EC58" s="285">
        <v>0</v>
      </c>
      <c r="ED58" s="286">
        <v>0</v>
      </c>
      <c r="EE58" s="286">
        <v>0</v>
      </c>
      <c r="EF58" s="286">
        <v>0</v>
      </c>
      <c r="EG58" s="286">
        <v>0</v>
      </c>
      <c r="EH58" s="287">
        <v>0</v>
      </c>
      <c r="EI58" s="287">
        <v>0</v>
      </c>
      <c r="EJ58" s="287">
        <v>0</v>
      </c>
      <c r="EK58" s="287">
        <v>0</v>
      </c>
      <c r="EL58" s="287">
        <v>0</v>
      </c>
      <c r="EM58" s="287">
        <v>0</v>
      </c>
      <c r="EN58" s="274"/>
      <c r="EO58" s="274"/>
      <c r="EP58" s="274"/>
      <c r="EQ58" s="274"/>
      <c r="ER58" s="275"/>
      <c r="ES58" s="275"/>
      <c r="ET58" s="275"/>
      <c r="EU58" s="275"/>
      <c r="EV58" s="275"/>
      <c r="EW58" s="275"/>
      <c r="EX58" s="286">
        <v>0</v>
      </c>
      <c r="EY58" s="286">
        <v>0</v>
      </c>
      <c r="EZ58" s="286">
        <v>0</v>
      </c>
      <c r="FA58" s="286">
        <v>0</v>
      </c>
      <c r="FB58" s="287">
        <v>0</v>
      </c>
      <c r="FC58" s="287">
        <v>0</v>
      </c>
      <c r="FD58" s="287">
        <v>0</v>
      </c>
      <c r="FE58" s="287">
        <v>0</v>
      </c>
      <c r="FF58" s="287">
        <v>0</v>
      </c>
      <c r="FG58" s="287">
        <v>0</v>
      </c>
      <c r="FH58" s="288">
        <v>0</v>
      </c>
      <c r="FI58" s="288">
        <v>0</v>
      </c>
      <c r="FJ58" s="288">
        <v>0</v>
      </c>
      <c r="FK58" s="288">
        <v>0</v>
      </c>
      <c r="FL58" s="289">
        <v>0</v>
      </c>
      <c r="FM58" s="289">
        <v>0</v>
      </c>
      <c r="FN58" s="289">
        <v>0</v>
      </c>
      <c r="FO58" s="289">
        <v>0</v>
      </c>
      <c r="FP58" s="289">
        <v>0</v>
      </c>
      <c r="FQ58" s="289">
        <v>0</v>
      </c>
      <c r="FR58" s="290">
        <v>0</v>
      </c>
      <c r="FS58" s="290"/>
      <c r="FT58" s="290"/>
      <c r="FU58" s="290"/>
      <c r="FV58" s="291">
        <v>0</v>
      </c>
      <c r="FW58" s="291"/>
      <c r="FX58" s="291"/>
      <c r="FY58" s="291"/>
      <c r="FZ58" s="291"/>
      <c r="GA58" s="291"/>
      <c r="GB58" s="292"/>
      <c r="GC58" s="292"/>
      <c r="GD58" s="292"/>
      <c r="GE58" s="292"/>
      <c r="GF58" s="293"/>
      <c r="GG58" s="293"/>
      <c r="GH58" s="293"/>
      <c r="GI58" s="293"/>
      <c r="GJ58" s="293"/>
      <c r="GK58" s="293"/>
      <c r="GL58" s="284">
        <v>0</v>
      </c>
      <c r="GM58" s="284">
        <v>0</v>
      </c>
      <c r="GN58" s="284">
        <v>0</v>
      </c>
      <c r="GO58" s="284">
        <v>0</v>
      </c>
      <c r="GP58" s="285">
        <v>0</v>
      </c>
      <c r="GQ58" s="285">
        <v>0</v>
      </c>
      <c r="GR58" s="285">
        <v>0</v>
      </c>
      <c r="GS58" s="285">
        <v>0</v>
      </c>
      <c r="GT58" s="285">
        <v>0</v>
      </c>
      <c r="GU58" s="285">
        <v>0</v>
      </c>
      <c r="GV58" s="294">
        <v>0</v>
      </c>
      <c r="GW58" s="294">
        <v>0</v>
      </c>
      <c r="GX58" s="294">
        <v>0</v>
      </c>
      <c r="GY58" s="294">
        <v>0</v>
      </c>
      <c r="GZ58" s="295">
        <v>0</v>
      </c>
      <c r="HA58" s="295">
        <v>0</v>
      </c>
      <c r="HB58" s="295">
        <v>0</v>
      </c>
      <c r="HC58" s="295">
        <v>0</v>
      </c>
      <c r="HD58" s="295">
        <v>0</v>
      </c>
      <c r="HE58" s="295">
        <v>0</v>
      </c>
      <c r="HF58" s="296">
        <v>0</v>
      </c>
      <c r="HG58" s="296">
        <v>0</v>
      </c>
      <c r="HH58" s="296">
        <v>0</v>
      </c>
      <c r="HI58" s="296">
        <v>0</v>
      </c>
      <c r="HJ58" s="297">
        <v>0</v>
      </c>
      <c r="HK58" s="297">
        <v>0</v>
      </c>
      <c r="HL58" s="297">
        <v>0</v>
      </c>
      <c r="HM58" s="297"/>
      <c r="HN58" s="297"/>
      <c r="HO58" s="297"/>
      <c r="HP58" s="341">
        <v>0</v>
      </c>
      <c r="HQ58" s="341">
        <v>0</v>
      </c>
      <c r="HR58" s="341">
        <v>0</v>
      </c>
      <c r="HS58" s="341">
        <v>0</v>
      </c>
      <c r="HT58" s="341">
        <v>0</v>
      </c>
      <c r="HU58" s="341">
        <v>0</v>
      </c>
      <c r="HV58" s="341">
        <v>0</v>
      </c>
      <c r="HW58" s="341">
        <v>0</v>
      </c>
      <c r="HX58" s="341">
        <v>0</v>
      </c>
      <c r="HY58" s="341">
        <v>0</v>
      </c>
      <c r="HZ58" s="286"/>
      <c r="IA58" s="286"/>
      <c r="IB58" s="286"/>
      <c r="IC58" s="286"/>
      <c r="ID58" s="287"/>
      <c r="IE58" s="287"/>
      <c r="IF58" s="287"/>
      <c r="IG58" s="287"/>
      <c r="IH58" s="287"/>
      <c r="II58" s="287"/>
      <c r="IJ58" s="296">
        <v>0</v>
      </c>
      <c r="IK58" s="296">
        <v>0</v>
      </c>
      <c r="IL58" s="296">
        <v>0</v>
      </c>
      <c r="IM58" s="296">
        <v>0</v>
      </c>
      <c r="IN58" s="297">
        <v>0</v>
      </c>
      <c r="IO58" s="297">
        <v>0</v>
      </c>
      <c r="IP58" s="297">
        <v>0</v>
      </c>
      <c r="IQ58" s="297">
        <v>0</v>
      </c>
      <c r="IR58" s="297">
        <v>0</v>
      </c>
      <c r="IS58" s="297">
        <v>0</v>
      </c>
      <c r="IT58" s="280">
        <v>0</v>
      </c>
      <c r="IU58" s="280">
        <v>0</v>
      </c>
      <c r="IV58" s="280">
        <v>0</v>
      </c>
      <c r="IW58" s="280">
        <v>0</v>
      </c>
      <c r="IX58" s="281">
        <v>0</v>
      </c>
      <c r="IY58" s="281">
        <v>0</v>
      </c>
      <c r="IZ58" s="281">
        <v>0</v>
      </c>
      <c r="JA58" s="281">
        <v>0</v>
      </c>
      <c r="JB58" s="281">
        <v>0</v>
      </c>
      <c r="JC58" s="281">
        <v>0</v>
      </c>
      <c r="JD58" s="288"/>
      <c r="JE58" s="288"/>
      <c r="JF58" s="288"/>
      <c r="JG58" s="288"/>
      <c r="JH58" s="289"/>
      <c r="JI58" s="289"/>
      <c r="JJ58" s="289"/>
      <c r="JK58" s="289"/>
      <c r="JL58" s="289"/>
      <c r="JM58" s="289"/>
      <c r="JN58" s="362">
        <v>0</v>
      </c>
      <c r="JO58" s="362">
        <v>0</v>
      </c>
      <c r="JP58" s="362">
        <v>0</v>
      </c>
      <c r="JQ58" s="362">
        <v>0</v>
      </c>
      <c r="JR58" s="362">
        <v>0</v>
      </c>
      <c r="JS58" s="362">
        <v>0</v>
      </c>
      <c r="JT58" s="362">
        <v>0</v>
      </c>
      <c r="JU58" s="362">
        <v>0</v>
      </c>
      <c r="JV58" s="362">
        <v>0</v>
      </c>
      <c r="JW58" s="362">
        <v>0</v>
      </c>
      <c r="JX58" s="274">
        <v>0</v>
      </c>
      <c r="JY58" s="274">
        <v>0</v>
      </c>
      <c r="JZ58" s="274">
        <v>0</v>
      </c>
      <c r="KA58" s="274">
        <v>0</v>
      </c>
      <c r="KB58" s="275">
        <v>0</v>
      </c>
      <c r="KC58" s="275">
        <v>0</v>
      </c>
      <c r="KD58" s="275">
        <v>0</v>
      </c>
      <c r="KE58" s="275">
        <v>0</v>
      </c>
      <c r="KF58" s="275">
        <v>0</v>
      </c>
      <c r="KG58" s="275">
        <v>0</v>
      </c>
      <c r="KH58" s="276">
        <v>0</v>
      </c>
      <c r="KI58" s="276">
        <v>0</v>
      </c>
      <c r="KJ58" s="276">
        <v>0</v>
      </c>
      <c r="KK58" s="276">
        <v>0</v>
      </c>
      <c r="KL58" s="277">
        <v>0</v>
      </c>
      <c r="KM58" s="277">
        <v>0</v>
      </c>
      <c r="KN58" s="277">
        <v>0</v>
      </c>
      <c r="KO58" s="277">
        <v>0</v>
      </c>
      <c r="KP58" s="277">
        <v>0</v>
      </c>
      <c r="KQ58" s="277">
        <v>0</v>
      </c>
      <c r="KR58" s="298">
        <v>0</v>
      </c>
      <c r="KS58" s="298">
        <v>0</v>
      </c>
      <c r="KT58" s="298">
        <v>0</v>
      </c>
      <c r="KU58" s="298">
        <v>0</v>
      </c>
      <c r="KV58" s="299">
        <v>0</v>
      </c>
      <c r="KW58" s="299">
        <v>0</v>
      </c>
      <c r="KX58" s="299">
        <v>0</v>
      </c>
      <c r="KY58" s="299">
        <v>0</v>
      </c>
      <c r="KZ58" s="299">
        <v>0</v>
      </c>
      <c r="LA58" s="299">
        <v>0</v>
      </c>
      <c r="LB58" s="296"/>
      <c r="LC58" s="296"/>
      <c r="LD58" s="296"/>
      <c r="LE58" s="296"/>
      <c r="LF58" s="297"/>
      <c r="LG58" s="297"/>
      <c r="LH58" s="297"/>
      <c r="LI58" s="297"/>
      <c r="LJ58" s="297"/>
      <c r="LK58" s="297"/>
      <c r="LL58" s="292">
        <v>0</v>
      </c>
      <c r="LM58" s="292">
        <v>0</v>
      </c>
      <c r="LN58" s="292">
        <v>0</v>
      </c>
      <c r="LO58" s="292">
        <v>0</v>
      </c>
      <c r="LP58" s="293">
        <v>0</v>
      </c>
      <c r="LQ58" s="293">
        <v>0</v>
      </c>
      <c r="LR58" s="293">
        <v>0</v>
      </c>
      <c r="LS58" s="293">
        <v>0</v>
      </c>
      <c r="LT58" s="293">
        <v>0</v>
      </c>
      <c r="LU58" s="293">
        <v>0</v>
      </c>
      <c r="LV58" s="45">
        <f t="shared" si="54"/>
        <v>0</v>
      </c>
      <c r="LW58" s="45">
        <f t="shared" si="55"/>
        <v>0</v>
      </c>
      <c r="LX58" s="45">
        <f t="shared" si="56"/>
        <v>0</v>
      </c>
      <c r="LY58" s="45">
        <f t="shared" si="57"/>
        <v>0</v>
      </c>
      <c r="LZ58" s="234">
        <f t="shared" si="58"/>
        <v>0</v>
      </c>
      <c r="MA58" s="234">
        <f t="shared" si="59"/>
        <v>0</v>
      </c>
      <c r="MB58" s="234">
        <f t="shared" si="60"/>
        <v>0</v>
      </c>
      <c r="MC58" s="234">
        <f t="shared" si="61"/>
        <v>0</v>
      </c>
      <c r="MD58" s="234">
        <f t="shared" si="62"/>
        <v>0</v>
      </c>
      <c r="ME58" s="234">
        <f t="shared" si="63"/>
        <v>0</v>
      </c>
      <c r="MF58" s="914">
        <v>0</v>
      </c>
      <c r="MG58" s="914">
        <v>0</v>
      </c>
      <c r="MH58" s="914">
        <v>0</v>
      </c>
      <c r="MI58" s="914">
        <v>0</v>
      </c>
      <c r="MJ58" s="915">
        <v>0</v>
      </c>
      <c r="MK58" s="915">
        <v>0</v>
      </c>
      <c r="ML58" s="915">
        <v>0</v>
      </c>
      <c r="MM58" s="915">
        <v>0</v>
      </c>
      <c r="MN58" s="915">
        <v>0</v>
      </c>
      <c r="MO58" s="915">
        <v>0</v>
      </c>
      <c r="MP58" s="414"/>
      <c r="MQ58" s="414"/>
      <c r="MR58" s="414"/>
      <c r="MS58" s="414"/>
      <c r="MT58" s="415"/>
      <c r="MU58" s="415"/>
      <c r="MV58" s="930"/>
      <c r="MW58" s="415"/>
      <c r="MX58" s="415"/>
      <c r="MY58" s="415"/>
      <c r="MZ58" s="949">
        <f t="shared" si="64"/>
        <v>0</v>
      </c>
      <c r="NA58" s="949">
        <f t="shared" si="65"/>
        <v>0</v>
      </c>
      <c r="NB58" s="949">
        <f t="shared" si="66"/>
        <v>0</v>
      </c>
      <c r="NC58" s="949">
        <f t="shared" si="67"/>
        <v>0</v>
      </c>
      <c r="ND58" s="950">
        <f t="shared" si="68"/>
        <v>0</v>
      </c>
      <c r="NE58" s="950">
        <f t="shared" si="69"/>
        <v>0</v>
      </c>
      <c r="NF58" s="950">
        <f t="shared" si="70"/>
        <v>0</v>
      </c>
      <c r="NG58" s="950">
        <f t="shared" si="71"/>
        <v>0</v>
      </c>
      <c r="NH58" s="950">
        <f t="shared" si="72"/>
        <v>0</v>
      </c>
      <c r="NI58" s="950">
        <f t="shared" si="73"/>
        <v>0</v>
      </c>
    </row>
    <row r="59" spans="1:373" ht="39" thickBot="1" x14ac:dyDescent="0.3">
      <c r="A59" s="555">
        <v>48</v>
      </c>
      <c r="B59" s="34" t="s">
        <v>76</v>
      </c>
      <c r="C59" s="34" t="s">
        <v>191</v>
      </c>
      <c r="D59" s="262"/>
      <c r="E59" s="262"/>
      <c r="F59" s="262"/>
      <c r="G59" s="262"/>
      <c r="H59" s="263"/>
      <c r="I59" s="263"/>
      <c r="J59" s="263"/>
      <c r="K59" s="263"/>
      <c r="L59" s="263"/>
      <c r="M59" s="263"/>
      <c r="N59" s="264">
        <v>0</v>
      </c>
      <c r="O59" s="264">
        <v>0</v>
      </c>
      <c r="P59" s="264">
        <v>0</v>
      </c>
      <c r="Q59" s="264">
        <v>0</v>
      </c>
      <c r="R59" s="265">
        <v>0</v>
      </c>
      <c r="S59" s="265">
        <v>0</v>
      </c>
      <c r="T59" s="265">
        <v>0</v>
      </c>
      <c r="U59" s="265">
        <v>0</v>
      </c>
      <c r="V59" s="265">
        <v>0</v>
      </c>
      <c r="W59" s="265">
        <v>0</v>
      </c>
      <c r="X59" s="266">
        <v>0</v>
      </c>
      <c r="Y59" s="266">
        <v>0</v>
      </c>
      <c r="Z59" s="266">
        <v>0</v>
      </c>
      <c r="AA59" s="266">
        <v>0</v>
      </c>
      <c r="AB59" s="267">
        <v>0</v>
      </c>
      <c r="AC59" s="267">
        <v>0</v>
      </c>
      <c r="AD59" s="267">
        <v>0</v>
      </c>
      <c r="AE59" s="267">
        <v>0</v>
      </c>
      <c r="AF59" s="267">
        <v>0</v>
      </c>
      <c r="AG59" s="267">
        <v>0</v>
      </c>
      <c r="AH59" s="268">
        <v>0</v>
      </c>
      <c r="AI59" s="268">
        <v>0</v>
      </c>
      <c r="AJ59" s="268">
        <v>0</v>
      </c>
      <c r="AK59" s="268">
        <v>0</v>
      </c>
      <c r="AL59" s="269">
        <v>0</v>
      </c>
      <c r="AM59" s="269">
        <v>0</v>
      </c>
      <c r="AN59" s="269">
        <v>0</v>
      </c>
      <c r="AO59" s="269">
        <v>0</v>
      </c>
      <c r="AP59" s="269">
        <v>0</v>
      </c>
      <c r="AQ59" s="269">
        <v>0</v>
      </c>
      <c r="AR59" s="270">
        <v>0</v>
      </c>
      <c r="AS59" s="270">
        <v>0</v>
      </c>
      <c r="AT59" s="270">
        <v>0</v>
      </c>
      <c r="AU59" s="270">
        <v>0</v>
      </c>
      <c r="AV59" s="271">
        <v>0</v>
      </c>
      <c r="AW59" s="271">
        <v>0</v>
      </c>
      <c r="AX59" s="271">
        <v>0</v>
      </c>
      <c r="AY59" s="271">
        <v>0</v>
      </c>
      <c r="AZ59" s="271">
        <v>0</v>
      </c>
      <c r="BA59" s="271">
        <v>0</v>
      </c>
      <c r="BB59" s="272">
        <v>0</v>
      </c>
      <c r="BC59" s="272">
        <v>0</v>
      </c>
      <c r="BD59" s="272">
        <v>0</v>
      </c>
      <c r="BE59" s="272">
        <v>0</v>
      </c>
      <c r="BF59" s="273">
        <v>0</v>
      </c>
      <c r="BG59" s="273">
        <v>0</v>
      </c>
      <c r="BH59" s="273">
        <v>0</v>
      </c>
      <c r="BI59" s="273">
        <v>0</v>
      </c>
      <c r="BJ59" s="273">
        <v>0</v>
      </c>
      <c r="BK59" s="273">
        <v>0</v>
      </c>
      <c r="BL59" s="884">
        <v>0</v>
      </c>
      <c r="BM59" s="884">
        <v>0</v>
      </c>
      <c r="BN59" s="884">
        <v>0</v>
      </c>
      <c r="BO59" s="884">
        <v>0</v>
      </c>
      <c r="BP59" s="885">
        <v>0</v>
      </c>
      <c r="BQ59" s="885">
        <v>0</v>
      </c>
      <c r="BR59" s="885">
        <v>0</v>
      </c>
      <c r="BS59" s="885">
        <v>0</v>
      </c>
      <c r="BT59" s="885">
        <v>0</v>
      </c>
      <c r="BU59" s="885">
        <v>0</v>
      </c>
      <c r="BV59" s="276">
        <v>0</v>
      </c>
      <c r="BW59" s="276">
        <v>0</v>
      </c>
      <c r="BX59" s="276">
        <v>0</v>
      </c>
      <c r="BY59" s="276">
        <v>0</v>
      </c>
      <c r="BZ59" s="277">
        <v>0</v>
      </c>
      <c r="CA59" s="277">
        <v>0</v>
      </c>
      <c r="CB59" s="277">
        <v>0</v>
      </c>
      <c r="CC59" s="277">
        <v>0</v>
      </c>
      <c r="CD59" s="277">
        <v>0</v>
      </c>
      <c r="CE59" s="277">
        <v>0</v>
      </c>
      <c r="CF59" s="278">
        <v>0</v>
      </c>
      <c r="CG59" s="278"/>
      <c r="CH59" s="278"/>
      <c r="CI59" s="278"/>
      <c r="CJ59" s="279">
        <v>0</v>
      </c>
      <c r="CK59" s="279"/>
      <c r="CL59" s="279"/>
      <c r="CM59" s="279"/>
      <c r="CN59" s="279"/>
      <c r="CO59" s="279"/>
      <c r="CP59" s="280">
        <v>0</v>
      </c>
      <c r="CQ59" s="280">
        <v>0</v>
      </c>
      <c r="CR59" s="280">
        <v>0</v>
      </c>
      <c r="CS59" s="280">
        <v>0</v>
      </c>
      <c r="CT59" s="281">
        <v>0</v>
      </c>
      <c r="CU59" s="281">
        <v>0</v>
      </c>
      <c r="CV59" s="281">
        <v>0</v>
      </c>
      <c r="CW59" s="281">
        <v>0</v>
      </c>
      <c r="CX59" s="281">
        <v>0</v>
      </c>
      <c r="CY59" s="281">
        <v>0</v>
      </c>
      <c r="CZ59" s="282">
        <v>0</v>
      </c>
      <c r="DA59" s="282">
        <v>0</v>
      </c>
      <c r="DB59" s="282">
        <v>0</v>
      </c>
      <c r="DC59" s="282">
        <v>0</v>
      </c>
      <c r="DD59" s="283">
        <v>0</v>
      </c>
      <c r="DE59" s="283">
        <v>0</v>
      </c>
      <c r="DF59" s="283">
        <v>0</v>
      </c>
      <c r="DG59" s="283">
        <v>0</v>
      </c>
      <c r="DH59" s="283">
        <v>0</v>
      </c>
      <c r="DI59" s="283">
        <v>0</v>
      </c>
      <c r="DJ59" s="276">
        <v>0</v>
      </c>
      <c r="DK59" s="276">
        <v>0</v>
      </c>
      <c r="DL59" s="276">
        <v>0</v>
      </c>
      <c r="DM59" s="276">
        <v>0</v>
      </c>
      <c r="DN59" s="277">
        <v>0</v>
      </c>
      <c r="DO59" s="277">
        <v>0</v>
      </c>
      <c r="DP59" s="277">
        <v>0</v>
      </c>
      <c r="DQ59" s="277">
        <v>0</v>
      </c>
      <c r="DR59" s="277">
        <v>0</v>
      </c>
      <c r="DS59" s="277">
        <v>0</v>
      </c>
      <c r="DT59" s="284">
        <v>0</v>
      </c>
      <c r="DU59" s="284">
        <v>0</v>
      </c>
      <c r="DV59" s="284">
        <v>0</v>
      </c>
      <c r="DW59" s="284">
        <v>0</v>
      </c>
      <c r="DX59" s="285">
        <v>0</v>
      </c>
      <c r="DY59" s="285">
        <v>0</v>
      </c>
      <c r="DZ59" s="285">
        <v>0</v>
      </c>
      <c r="EA59" s="285">
        <v>0</v>
      </c>
      <c r="EB59" s="285">
        <v>0</v>
      </c>
      <c r="EC59" s="285">
        <v>0</v>
      </c>
      <c r="ED59" s="286">
        <v>0</v>
      </c>
      <c r="EE59" s="286">
        <v>0</v>
      </c>
      <c r="EF59" s="286">
        <v>0</v>
      </c>
      <c r="EG59" s="286">
        <v>0</v>
      </c>
      <c r="EH59" s="287">
        <v>0</v>
      </c>
      <c r="EI59" s="287">
        <v>0</v>
      </c>
      <c r="EJ59" s="287">
        <v>0</v>
      </c>
      <c r="EK59" s="287">
        <v>0</v>
      </c>
      <c r="EL59" s="287">
        <v>0</v>
      </c>
      <c r="EM59" s="287">
        <v>0</v>
      </c>
      <c r="EN59" s="274"/>
      <c r="EO59" s="274"/>
      <c r="EP59" s="274"/>
      <c r="EQ59" s="274"/>
      <c r="ER59" s="275"/>
      <c r="ES59" s="275"/>
      <c r="ET59" s="275"/>
      <c r="EU59" s="275"/>
      <c r="EV59" s="275"/>
      <c r="EW59" s="275"/>
      <c r="EX59" s="286">
        <v>0</v>
      </c>
      <c r="EY59" s="286">
        <v>0</v>
      </c>
      <c r="EZ59" s="286">
        <v>0</v>
      </c>
      <c r="FA59" s="286">
        <v>0</v>
      </c>
      <c r="FB59" s="287">
        <v>0</v>
      </c>
      <c r="FC59" s="287">
        <v>0</v>
      </c>
      <c r="FD59" s="287">
        <v>0</v>
      </c>
      <c r="FE59" s="287">
        <v>0</v>
      </c>
      <c r="FF59" s="287">
        <v>0</v>
      </c>
      <c r="FG59" s="287">
        <v>0</v>
      </c>
      <c r="FH59" s="288">
        <v>0</v>
      </c>
      <c r="FI59" s="288">
        <v>0</v>
      </c>
      <c r="FJ59" s="288">
        <v>0</v>
      </c>
      <c r="FK59" s="288">
        <v>0</v>
      </c>
      <c r="FL59" s="289">
        <v>0</v>
      </c>
      <c r="FM59" s="289">
        <v>0</v>
      </c>
      <c r="FN59" s="289">
        <v>0</v>
      </c>
      <c r="FO59" s="289">
        <v>0</v>
      </c>
      <c r="FP59" s="289">
        <v>0</v>
      </c>
      <c r="FQ59" s="289">
        <v>0</v>
      </c>
      <c r="FR59" s="290">
        <v>0</v>
      </c>
      <c r="FS59" s="290"/>
      <c r="FT59" s="290"/>
      <c r="FU59" s="290"/>
      <c r="FV59" s="291">
        <v>0</v>
      </c>
      <c r="FW59" s="291"/>
      <c r="FX59" s="291"/>
      <c r="FY59" s="291"/>
      <c r="FZ59" s="291"/>
      <c r="GA59" s="291"/>
      <c r="GB59" s="292"/>
      <c r="GC59" s="292"/>
      <c r="GD59" s="292"/>
      <c r="GE59" s="292"/>
      <c r="GF59" s="293"/>
      <c r="GG59" s="293"/>
      <c r="GH59" s="293"/>
      <c r="GI59" s="293"/>
      <c r="GJ59" s="293"/>
      <c r="GK59" s="293"/>
      <c r="GL59" s="284">
        <v>0</v>
      </c>
      <c r="GM59" s="284">
        <v>0</v>
      </c>
      <c r="GN59" s="284">
        <v>0</v>
      </c>
      <c r="GO59" s="284">
        <v>0</v>
      </c>
      <c r="GP59" s="285">
        <v>0</v>
      </c>
      <c r="GQ59" s="285">
        <v>0</v>
      </c>
      <c r="GR59" s="285">
        <v>0</v>
      </c>
      <c r="GS59" s="285">
        <v>0</v>
      </c>
      <c r="GT59" s="285">
        <v>0</v>
      </c>
      <c r="GU59" s="285">
        <v>0</v>
      </c>
      <c r="GV59" s="294">
        <v>0</v>
      </c>
      <c r="GW59" s="294">
        <v>0</v>
      </c>
      <c r="GX59" s="294">
        <v>0</v>
      </c>
      <c r="GY59" s="294">
        <v>0</v>
      </c>
      <c r="GZ59" s="295">
        <v>0</v>
      </c>
      <c r="HA59" s="295">
        <v>0</v>
      </c>
      <c r="HB59" s="295">
        <v>0</v>
      </c>
      <c r="HC59" s="295">
        <v>0</v>
      </c>
      <c r="HD59" s="295">
        <v>0</v>
      </c>
      <c r="HE59" s="295">
        <v>0</v>
      </c>
      <c r="HF59" s="296">
        <v>0</v>
      </c>
      <c r="HG59" s="296">
        <v>0</v>
      </c>
      <c r="HH59" s="296">
        <v>0</v>
      </c>
      <c r="HI59" s="296">
        <v>0</v>
      </c>
      <c r="HJ59" s="297">
        <v>0</v>
      </c>
      <c r="HK59" s="297">
        <v>0</v>
      </c>
      <c r="HL59" s="297">
        <v>0</v>
      </c>
      <c r="HM59" s="297"/>
      <c r="HN59" s="297"/>
      <c r="HO59" s="297"/>
      <c r="HP59" s="341">
        <v>0</v>
      </c>
      <c r="HQ59" s="341">
        <v>0</v>
      </c>
      <c r="HR59" s="341">
        <v>0</v>
      </c>
      <c r="HS59" s="341">
        <v>0</v>
      </c>
      <c r="HT59" s="341">
        <v>0</v>
      </c>
      <c r="HU59" s="341">
        <v>0</v>
      </c>
      <c r="HV59" s="341">
        <v>0</v>
      </c>
      <c r="HW59" s="341">
        <v>0</v>
      </c>
      <c r="HX59" s="341">
        <v>0</v>
      </c>
      <c r="HY59" s="341">
        <v>0</v>
      </c>
      <c r="HZ59" s="286"/>
      <c r="IA59" s="286"/>
      <c r="IB59" s="286"/>
      <c r="IC59" s="286"/>
      <c r="ID59" s="287"/>
      <c r="IE59" s="287"/>
      <c r="IF59" s="287"/>
      <c r="IG59" s="287"/>
      <c r="IH59" s="287"/>
      <c r="II59" s="287"/>
      <c r="IJ59" s="296">
        <v>0</v>
      </c>
      <c r="IK59" s="296">
        <v>0</v>
      </c>
      <c r="IL59" s="296">
        <v>0</v>
      </c>
      <c r="IM59" s="296">
        <v>0</v>
      </c>
      <c r="IN59" s="297">
        <v>0</v>
      </c>
      <c r="IO59" s="297">
        <v>0</v>
      </c>
      <c r="IP59" s="297">
        <v>0</v>
      </c>
      <c r="IQ59" s="297">
        <v>0</v>
      </c>
      <c r="IR59" s="297">
        <v>0</v>
      </c>
      <c r="IS59" s="297">
        <v>0</v>
      </c>
      <c r="IT59" s="280">
        <v>0</v>
      </c>
      <c r="IU59" s="280">
        <v>0</v>
      </c>
      <c r="IV59" s="280">
        <v>0</v>
      </c>
      <c r="IW59" s="280">
        <v>0</v>
      </c>
      <c r="IX59" s="281">
        <v>0</v>
      </c>
      <c r="IY59" s="281">
        <v>0</v>
      </c>
      <c r="IZ59" s="281">
        <v>0</v>
      </c>
      <c r="JA59" s="281">
        <v>0</v>
      </c>
      <c r="JB59" s="281">
        <v>0</v>
      </c>
      <c r="JC59" s="281">
        <v>0</v>
      </c>
      <c r="JD59" s="288"/>
      <c r="JE59" s="288"/>
      <c r="JF59" s="288"/>
      <c r="JG59" s="288"/>
      <c r="JH59" s="289"/>
      <c r="JI59" s="289"/>
      <c r="JJ59" s="289"/>
      <c r="JK59" s="289"/>
      <c r="JL59" s="289"/>
      <c r="JM59" s="289"/>
      <c r="JN59" s="362">
        <v>0</v>
      </c>
      <c r="JO59" s="362">
        <v>0</v>
      </c>
      <c r="JP59" s="362">
        <v>0</v>
      </c>
      <c r="JQ59" s="362">
        <v>0</v>
      </c>
      <c r="JR59" s="362">
        <v>0</v>
      </c>
      <c r="JS59" s="362">
        <v>0</v>
      </c>
      <c r="JT59" s="362">
        <v>0</v>
      </c>
      <c r="JU59" s="362">
        <v>0</v>
      </c>
      <c r="JV59" s="362">
        <v>0</v>
      </c>
      <c r="JW59" s="362">
        <v>0</v>
      </c>
      <c r="JX59" s="274">
        <v>0</v>
      </c>
      <c r="JY59" s="274">
        <v>0</v>
      </c>
      <c r="JZ59" s="274">
        <v>0</v>
      </c>
      <c r="KA59" s="274">
        <v>0</v>
      </c>
      <c r="KB59" s="275">
        <v>0</v>
      </c>
      <c r="KC59" s="275">
        <v>0</v>
      </c>
      <c r="KD59" s="275">
        <v>0</v>
      </c>
      <c r="KE59" s="275">
        <v>0</v>
      </c>
      <c r="KF59" s="275">
        <v>0</v>
      </c>
      <c r="KG59" s="275">
        <v>0</v>
      </c>
      <c r="KH59" s="276">
        <v>0</v>
      </c>
      <c r="KI59" s="276">
        <v>0</v>
      </c>
      <c r="KJ59" s="276">
        <v>0</v>
      </c>
      <c r="KK59" s="276">
        <v>0</v>
      </c>
      <c r="KL59" s="277">
        <v>0</v>
      </c>
      <c r="KM59" s="277">
        <v>0</v>
      </c>
      <c r="KN59" s="277">
        <v>0</v>
      </c>
      <c r="KO59" s="277">
        <v>0</v>
      </c>
      <c r="KP59" s="277">
        <v>0</v>
      </c>
      <c r="KQ59" s="277">
        <v>0</v>
      </c>
      <c r="KR59" s="298">
        <v>0</v>
      </c>
      <c r="KS59" s="298">
        <v>0</v>
      </c>
      <c r="KT59" s="298">
        <v>0</v>
      </c>
      <c r="KU59" s="298">
        <v>0</v>
      </c>
      <c r="KV59" s="299">
        <v>0</v>
      </c>
      <c r="KW59" s="299">
        <v>0</v>
      </c>
      <c r="KX59" s="299">
        <v>0</v>
      </c>
      <c r="KY59" s="299">
        <v>0</v>
      </c>
      <c r="KZ59" s="299">
        <v>0</v>
      </c>
      <c r="LA59" s="299">
        <v>0</v>
      </c>
      <c r="LB59" s="296"/>
      <c r="LC59" s="296"/>
      <c r="LD59" s="296"/>
      <c r="LE59" s="296"/>
      <c r="LF59" s="297"/>
      <c r="LG59" s="297"/>
      <c r="LH59" s="297"/>
      <c r="LI59" s="297"/>
      <c r="LJ59" s="297"/>
      <c r="LK59" s="297"/>
      <c r="LL59" s="292">
        <v>0</v>
      </c>
      <c r="LM59" s="292">
        <v>0</v>
      </c>
      <c r="LN59" s="292">
        <v>0</v>
      </c>
      <c r="LO59" s="292">
        <v>0</v>
      </c>
      <c r="LP59" s="293">
        <v>0</v>
      </c>
      <c r="LQ59" s="293">
        <v>0</v>
      </c>
      <c r="LR59" s="293">
        <v>0</v>
      </c>
      <c r="LS59" s="293">
        <v>0</v>
      </c>
      <c r="LT59" s="293">
        <v>0</v>
      </c>
      <c r="LU59" s="293">
        <v>0</v>
      </c>
      <c r="LV59" s="45">
        <f t="shared" si="54"/>
        <v>0</v>
      </c>
      <c r="LW59" s="45">
        <f t="shared" si="55"/>
        <v>0</v>
      </c>
      <c r="LX59" s="45">
        <f t="shared" si="56"/>
        <v>0</v>
      </c>
      <c r="LY59" s="45">
        <f t="shared" si="57"/>
        <v>0</v>
      </c>
      <c r="LZ59" s="234">
        <f t="shared" si="58"/>
        <v>0</v>
      </c>
      <c r="MA59" s="234">
        <f t="shared" si="59"/>
        <v>0</v>
      </c>
      <c r="MB59" s="234">
        <f t="shared" si="60"/>
        <v>0</v>
      </c>
      <c r="MC59" s="234">
        <f t="shared" si="61"/>
        <v>0</v>
      </c>
      <c r="MD59" s="234">
        <f t="shared" si="62"/>
        <v>0</v>
      </c>
      <c r="ME59" s="234">
        <f t="shared" si="63"/>
        <v>0</v>
      </c>
      <c r="MF59" s="914">
        <v>0</v>
      </c>
      <c r="MG59" s="914">
        <v>0</v>
      </c>
      <c r="MH59" s="914">
        <v>0</v>
      </c>
      <c r="MI59" s="914">
        <v>0</v>
      </c>
      <c r="MJ59" s="915">
        <v>0</v>
      </c>
      <c r="MK59" s="915">
        <v>0</v>
      </c>
      <c r="ML59" s="915">
        <v>0</v>
      </c>
      <c r="MM59" s="915">
        <v>0</v>
      </c>
      <c r="MN59" s="915">
        <v>0</v>
      </c>
      <c r="MO59" s="915">
        <v>0</v>
      </c>
      <c r="MP59" s="414"/>
      <c r="MQ59" s="414">
        <v>170</v>
      </c>
      <c r="MR59" s="414"/>
      <c r="MS59" s="414">
        <v>170</v>
      </c>
      <c r="MT59" s="415"/>
      <c r="MU59" s="415"/>
      <c r="MV59" s="930">
        <v>1</v>
      </c>
      <c r="MW59" s="415"/>
      <c r="MX59" s="415"/>
      <c r="MY59" s="415"/>
      <c r="MZ59" s="949">
        <f t="shared" si="64"/>
        <v>0</v>
      </c>
      <c r="NA59" s="949">
        <f t="shared" si="65"/>
        <v>170</v>
      </c>
      <c r="NB59" s="949">
        <f t="shared" si="66"/>
        <v>0</v>
      </c>
      <c r="NC59" s="949">
        <f t="shared" si="67"/>
        <v>170</v>
      </c>
      <c r="ND59" s="950">
        <f t="shared" si="68"/>
        <v>0</v>
      </c>
      <c r="NE59" s="950">
        <f t="shared" si="69"/>
        <v>0</v>
      </c>
      <c r="NF59" s="950">
        <f t="shared" si="70"/>
        <v>1</v>
      </c>
      <c r="NG59" s="950">
        <f t="shared" si="71"/>
        <v>0</v>
      </c>
      <c r="NH59" s="950">
        <f t="shared" si="72"/>
        <v>0</v>
      </c>
      <c r="NI59" s="950">
        <f t="shared" si="73"/>
        <v>0</v>
      </c>
    </row>
    <row r="60" spans="1:373" ht="26.25" thickBot="1" x14ac:dyDescent="0.3">
      <c r="A60" s="555">
        <v>49</v>
      </c>
      <c r="B60" s="34" t="s">
        <v>77</v>
      </c>
      <c r="C60" s="34" t="s">
        <v>78</v>
      </c>
      <c r="D60" s="262"/>
      <c r="E60" s="262"/>
      <c r="F60" s="262"/>
      <c r="G60" s="262"/>
      <c r="H60" s="263"/>
      <c r="I60" s="263"/>
      <c r="J60" s="263"/>
      <c r="K60" s="263"/>
      <c r="L60" s="263"/>
      <c r="M60" s="263"/>
      <c r="N60" s="264">
        <v>0</v>
      </c>
      <c r="O60" s="264">
        <v>0</v>
      </c>
      <c r="P60" s="264">
        <v>0</v>
      </c>
      <c r="Q60" s="264">
        <v>0</v>
      </c>
      <c r="R60" s="265">
        <v>0</v>
      </c>
      <c r="S60" s="265">
        <v>0</v>
      </c>
      <c r="T60" s="265">
        <v>0</v>
      </c>
      <c r="U60" s="265">
        <v>0</v>
      </c>
      <c r="V60" s="265">
        <v>0</v>
      </c>
      <c r="W60" s="265">
        <v>0</v>
      </c>
      <c r="X60" s="266">
        <v>0</v>
      </c>
      <c r="Y60" s="266">
        <v>0</v>
      </c>
      <c r="Z60" s="266">
        <v>0</v>
      </c>
      <c r="AA60" s="266">
        <v>0</v>
      </c>
      <c r="AB60" s="267">
        <v>0</v>
      </c>
      <c r="AC60" s="267">
        <v>0</v>
      </c>
      <c r="AD60" s="267">
        <v>0</v>
      </c>
      <c r="AE60" s="267">
        <v>0</v>
      </c>
      <c r="AF60" s="267">
        <v>0</v>
      </c>
      <c r="AG60" s="267">
        <v>0</v>
      </c>
      <c r="AH60" s="268">
        <v>0</v>
      </c>
      <c r="AI60" s="268">
        <v>0</v>
      </c>
      <c r="AJ60" s="268">
        <v>0</v>
      </c>
      <c r="AK60" s="268">
        <v>0</v>
      </c>
      <c r="AL60" s="269">
        <v>0</v>
      </c>
      <c r="AM60" s="269">
        <v>0</v>
      </c>
      <c r="AN60" s="269">
        <v>0</v>
      </c>
      <c r="AO60" s="269">
        <v>0</v>
      </c>
      <c r="AP60" s="269">
        <v>0</v>
      </c>
      <c r="AQ60" s="269">
        <v>0</v>
      </c>
      <c r="AR60" s="270">
        <v>0</v>
      </c>
      <c r="AS60" s="270">
        <v>0</v>
      </c>
      <c r="AT60" s="270">
        <v>0</v>
      </c>
      <c r="AU60" s="270">
        <v>0</v>
      </c>
      <c r="AV60" s="271">
        <v>0</v>
      </c>
      <c r="AW60" s="271">
        <v>0</v>
      </c>
      <c r="AX60" s="271">
        <v>0</v>
      </c>
      <c r="AY60" s="271">
        <v>0</v>
      </c>
      <c r="AZ60" s="271">
        <v>0</v>
      </c>
      <c r="BA60" s="271">
        <v>0</v>
      </c>
      <c r="BB60" s="272">
        <v>0</v>
      </c>
      <c r="BC60" s="272">
        <v>0</v>
      </c>
      <c r="BD60" s="272">
        <v>0</v>
      </c>
      <c r="BE60" s="272">
        <v>0</v>
      </c>
      <c r="BF60" s="273">
        <v>0</v>
      </c>
      <c r="BG60" s="273">
        <v>0</v>
      </c>
      <c r="BH60" s="273">
        <v>0</v>
      </c>
      <c r="BI60" s="273">
        <v>0</v>
      </c>
      <c r="BJ60" s="273">
        <v>0</v>
      </c>
      <c r="BK60" s="273">
        <v>0</v>
      </c>
      <c r="BL60" s="884">
        <v>0</v>
      </c>
      <c r="BM60" s="884">
        <v>0</v>
      </c>
      <c r="BN60" s="884">
        <v>0</v>
      </c>
      <c r="BO60" s="884">
        <v>0</v>
      </c>
      <c r="BP60" s="885">
        <v>0</v>
      </c>
      <c r="BQ60" s="885">
        <v>0</v>
      </c>
      <c r="BR60" s="885">
        <v>0</v>
      </c>
      <c r="BS60" s="885">
        <v>0</v>
      </c>
      <c r="BT60" s="885">
        <v>0</v>
      </c>
      <c r="BU60" s="885">
        <v>0</v>
      </c>
      <c r="BV60" s="276">
        <v>0</v>
      </c>
      <c r="BW60" s="276">
        <v>0</v>
      </c>
      <c r="BX60" s="276">
        <v>0</v>
      </c>
      <c r="BY60" s="276">
        <v>0</v>
      </c>
      <c r="BZ60" s="277">
        <v>0</v>
      </c>
      <c r="CA60" s="277">
        <v>0</v>
      </c>
      <c r="CB60" s="277">
        <v>0</v>
      </c>
      <c r="CC60" s="277">
        <v>0</v>
      </c>
      <c r="CD60" s="277">
        <v>0</v>
      </c>
      <c r="CE60" s="277">
        <v>0</v>
      </c>
      <c r="CF60" s="278">
        <v>0</v>
      </c>
      <c r="CG60" s="278"/>
      <c r="CH60" s="278"/>
      <c r="CI60" s="278"/>
      <c r="CJ60" s="279">
        <v>0</v>
      </c>
      <c r="CK60" s="279"/>
      <c r="CL60" s="279"/>
      <c r="CM60" s="279"/>
      <c r="CN60" s="279"/>
      <c r="CO60" s="279"/>
      <c r="CP60" s="280">
        <v>0</v>
      </c>
      <c r="CQ60" s="280">
        <v>0</v>
      </c>
      <c r="CR60" s="280">
        <v>0</v>
      </c>
      <c r="CS60" s="280">
        <v>0</v>
      </c>
      <c r="CT60" s="281">
        <v>0</v>
      </c>
      <c r="CU60" s="281">
        <v>0</v>
      </c>
      <c r="CV60" s="281">
        <v>0</v>
      </c>
      <c r="CW60" s="281">
        <v>0</v>
      </c>
      <c r="CX60" s="281">
        <v>0</v>
      </c>
      <c r="CY60" s="281">
        <v>0</v>
      </c>
      <c r="CZ60" s="282">
        <v>0</v>
      </c>
      <c r="DA60" s="282">
        <v>0</v>
      </c>
      <c r="DB60" s="282">
        <v>0</v>
      </c>
      <c r="DC60" s="282">
        <v>0</v>
      </c>
      <c r="DD60" s="283">
        <v>0</v>
      </c>
      <c r="DE60" s="283">
        <v>0</v>
      </c>
      <c r="DF60" s="283">
        <v>0</v>
      </c>
      <c r="DG60" s="283">
        <v>0</v>
      </c>
      <c r="DH60" s="283">
        <v>0</v>
      </c>
      <c r="DI60" s="283">
        <v>0</v>
      </c>
      <c r="DJ60" s="276">
        <v>0</v>
      </c>
      <c r="DK60" s="276">
        <v>0</v>
      </c>
      <c r="DL60" s="276">
        <v>0</v>
      </c>
      <c r="DM60" s="276">
        <v>0</v>
      </c>
      <c r="DN60" s="277">
        <v>0</v>
      </c>
      <c r="DO60" s="277">
        <v>0</v>
      </c>
      <c r="DP60" s="277">
        <v>0</v>
      </c>
      <c r="DQ60" s="277">
        <v>0</v>
      </c>
      <c r="DR60" s="277">
        <v>0</v>
      </c>
      <c r="DS60" s="277">
        <v>0</v>
      </c>
      <c r="DT60" s="284">
        <v>0</v>
      </c>
      <c r="DU60" s="284">
        <v>0</v>
      </c>
      <c r="DV60" s="284">
        <v>0</v>
      </c>
      <c r="DW60" s="284">
        <v>0</v>
      </c>
      <c r="DX60" s="285">
        <v>0</v>
      </c>
      <c r="DY60" s="285">
        <v>0</v>
      </c>
      <c r="DZ60" s="285">
        <v>0</v>
      </c>
      <c r="EA60" s="285">
        <v>0</v>
      </c>
      <c r="EB60" s="285">
        <v>0</v>
      </c>
      <c r="EC60" s="285">
        <v>0</v>
      </c>
      <c r="ED60" s="286">
        <v>0</v>
      </c>
      <c r="EE60" s="286">
        <v>0</v>
      </c>
      <c r="EF60" s="286">
        <v>0</v>
      </c>
      <c r="EG60" s="286">
        <v>0</v>
      </c>
      <c r="EH60" s="287">
        <v>0</v>
      </c>
      <c r="EI60" s="287">
        <v>0</v>
      </c>
      <c r="EJ60" s="287">
        <v>0</v>
      </c>
      <c r="EK60" s="287">
        <v>0</v>
      </c>
      <c r="EL60" s="287">
        <v>0</v>
      </c>
      <c r="EM60" s="287">
        <v>0</v>
      </c>
      <c r="EN60" s="274"/>
      <c r="EO60" s="274"/>
      <c r="EP60" s="274"/>
      <c r="EQ60" s="274"/>
      <c r="ER60" s="275"/>
      <c r="ES60" s="275"/>
      <c r="ET60" s="275"/>
      <c r="EU60" s="275"/>
      <c r="EV60" s="275"/>
      <c r="EW60" s="275"/>
      <c r="EX60" s="286">
        <v>0</v>
      </c>
      <c r="EY60" s="286">
        <v>0</v>
      </c>
      <c r="EZ60" s="286">
        <v>0</v>
      </c>
      <c r="FA60" s="286">
        <v>0</v>
      </c>
      <c r="FB60" s="287">
        <v>0</v>
      </c>
      <c r="FC60" s="287">
        <v>0</v>
      </c>
      <c r="FD60" s="287">
        <v>0</v>
      </c>
      <c r="FE60" s="287">
        <v>0</v>
      </c>
      <c r="FF60" s="287">
        <v>0</v>
      </c>
      <c r="FG60" s="287">
        <v>0</v>
      </c>
      <c r="FH60" s="288">
        <v>0</v>
      </c>
      <c r="FI60" s="288">
        <v>0</v>
      </c>
      <c r="FJ60" s="288">
        <v>0</v>
      </c>
      <c r="FK60" s="288">
        <v>0</v>
      </c>
      <c r="FL60" s="289">
        <v>0</v>
      </c>
      <c r="FM60" s="289">
        <v>0</v>
      </c>
      <c r="FN60" s="289">
        <v>0</v>
      </c>
      <c r="FO60" s="289">
        <v>0</v>
      </c>
      <c r="FP60" s="289">
        <v>0</v>
      </c>
      <c r="FQ60" s="289">
        <v>0</v>
      </c>
      <c r="FR60" s="290">
        <v>0</v>
      </c>
      <c r="FS60" s="290"/>
      <c r="FT60" s="290"/>
      <c r="FU60" s="290"/>
      <c r="FV60" s="291">
        <v>0</v>
      </c>
      <c r="FW60" s="291"/>
      <c r="FX60" s="291"/>
      <c r="FY60" s="291"/>
      <c r="FZ60" s="291"/>
      <c r="GA60" s="291"/>
      <c r="GB60" s="292"/>
      <c r="GC60" s="292"/>
      <c r="GD60" s="292"/>
      <c r="GE60" s="292"/>
      <c r="GF60" s="293"/>
      <c r="GG60" s="293"/>
      <c r="GH60" s="293"/>
      <c r="GI60" s="293"/>
      <c r="GJ60" s="293"/>
      <c r="GK60" s="293"/>
      <c r="GL60" s="284">
        <v>0</v>
      </c>
      <c r="GM60" s="284">
        <v>0</v>
      </c>
      <c r="GN60" s="284">
        <v>0</v>
      </c>
      <c r="GO60" s="284">
        <v>0</v>
      </c>
      <c r="GP60" s="285">
        <v>0</v>
      </c>
      <c r="GQ60" s="285">
        <v>0</v>
      </c>
      <c r="GR60" s="285">
        <v>0</v>
      </c>
      <c r="GS60" s="285">
        <v>0</v>
      </c>
      <c r="GT60" s="285">
        <v>0</v>
      </c>
      <c r="GU60" s="285">
        <v>0</v>
      </c>
      <c r="GV60" s="294">
        <v>0</v>
      </c>
      <c r="GW60" s="294">
        <v>0</v>
      </c>
      <c r="GX60" s="294">
        <v>0</v>
      </c>
      <c r="GY60" s="294">
        <v>0</v>
      </c>
      <c r="GZ60" s="295">
        <v>0</v>
      </c>
      <c r="HA60" s="295">
        <v>0</v>
      </c>
      <c r="HB60" s="295">
        <v>0</v>
      </c>
      <c r="HC60" s="295">
        <v>0</v>
      </c>
      <c r="HD60" s="295">
        <v>0</v>
      </c>
      <c r="HE60" s="295">
        <v>0</v>
      </c>
      <c r="HF60" s="296">
        <v>0</v>
      </c>
      <c r="HG60" s="296">
        <v>0</v>
      </c>
      <c r="HH60" s="296">
        <v>0</v>
      </c>
      <c r="HI60" s="296">
        <v>0</v>
      </c>
      <c r="HJ60" s="297">
        <v>0</v>
      </c>
      <c r="HK60" s="297">
        <v>0</v>
      </c>
      <c r="HL60" s="297">
        <v>0</v>
      </c>
      <c r="HM60" s="297"/>
      <c r="HN60" s="297"/>
      <c r="HO60" s="297"/>
      <c r="HP60" s="341">
        <v>0</v>
      </c>
      <c r="HQ60" s="341">
        <v>0</v>
      </c>
      <c r="HR60" s="341">
        <v>0</v>
      </c>
      <c r="HS60" s="341">
        <v>0</v>
      </c>
      <c r="HT60" s="341">
        <v>0</v>
      </c>
      <c r="HU60" s="341">
        <v>0</v>
      </c>
      <c r="HV60" s="341">
        <v>0</v>
      </c>
      <c r="HW60" s="341">
        <v>0</v>
      </c>
      <c r="HX60" s="341">
        <v>0</v>
      </c>
      <c r="HY60" s="341">
        <v>0</v>
      </c>
      <c r="HZ60" s="286"/>
      <c r="IA60" s="286"/>
      <c r="IB60" s="286"/>
      <c r="IC60" s="286"/>
      <c r="ID60" s="287"/>
      <c r="IE60" s="287"/>
      <c r="IF60" s="287"/>
      <c r="IG60" s="287"/>
      <c r="IH60" s="287"/>
      <c r="II60" s="287"/>
      <c r="IJ60" s="296">
        <v>0</v>
      </c>
      <c r="IK60" s="296">
        <v>0</v>
      </c>
      <c r="IL60" s="296">
        <v>0</v>
      </c>
      <c r="IM60" s="296">
        <v>0</v>
      </c>
      <c r="IN60" s="297">
        <v>0</v>
      </c>
      <c r="IO60" s="297">
        <v>0</v>
      </c>
      <c r="IP60" s="297">
        <v>0</v>
      </c>
      <c r="IQ60" s="297">
        <v>0</v>
      </c>
      <c r="IR60" s="297">
        <v>0</v>
      </c>
      <c r="IS60" s="297">
        <v>0</v>
      </c>
      <c r="IT60" s="280">
        <v>0</v>
      </c>
      <c r="IU60" s="280">
        <v>0</v>
      </c>
      <c r="IV60" s="280">
        <v>0</v>
      </c>
      <c r="IW60" s="280">
        <v>0</v>
      </c>
      <c r="IX60" s="281">
        <v>0</v>
      </c>
      <c r="IY60" s="281">
        <v>0</v>
      </c>
      <c r="IZ60" s="281">
        <v>0</v>
      </c>
      <c r="JA60" s="281">
        <v>0</v>
      </c>
      <c r="JB60" s="281">
        <v>0</v>
      </c>
      <c r="JC60" s="281">
        <v>0</v>
      </c>
      <c r="JD60" s="288"/>
      <c r="JE60" s="288"/>
      <c r="JF60" s="288"/>
      <c r="JG60" s="288"/>
      <c r="JH60" s="289"/>
      <c r="JI60" s="289"/>
      <c r="JJ60" s="289"/>
      <c r="JK60" s="289"/>
      <c r="JL60" s="289"/>
      <c r="JM60" s="289"/>
      <c r="JN60" s="362">
        <v>0</v>
      </c>
      <c r="JO60" s="362">
        <v>0</v>
      </c>
      <c r="JP60" s="362">
        <v>0</v>
      </c>
      <c r="JQ60" s="362">
        <v>0</v>
      </c>
      <c r="JR60" s="362">
        <v>0</v>
      </c>
      <c r="JS60" s="362">
        <v>0</v>
      </c>
      <c r="JT60" s="362">
        <v>0</v>
      </c>
      <c r="JU60" s="362">
        <v>0</v>
      </c>
      <c r="JV60" s="362">
        <v>0</v>
      </c>
      <c r="JW60" s="362">
        <v>0</v>
      </c>
      <c r="JX60" s="274">
        <v>0</v>
      </c>
      <c r="JY60" s="274">
        <v>0</v>
      </c>
      <c r="JZ60" s="274">
        <v>0</v>
      </c>
      <c r="KA60" s="274">
        <v>0</v>
      </c>
      <c r="KB60" s="275">
        <v>0</v>
      </c>
      <c r="KC60" s="275">
        <v>0</v>
      </c>
      <c r="KD60" s="275">
        <v>0</v>
      </c>
      <c r="KE60" s="275">
        <v>0</v>
      </c>
      <c r="KF60" s="275">
        <v>0</v>
      </c>
      <c r="KG60" s="275">
        <v>0</v>
      </c>
      <c r="KH60" s="276">
        <v>0</v>
      </c>
      <c r="KI60" s="276">
        <v>0</v>
      </c>
      <c r="KJ60" s="276">
        <v>0</v>
      </c>
      <c r="KK60" s="276">
        <v>0</v>
      </c>
      <c r="KL60" s="277">
        <v>0</v>
      </c>
      <c r="KM60" s="277">
        <v>0</v>
      </c>
      <c r="KN60" s="277">
        <v>0</v>
      </c>
      <c r="KO60" s="277">
        <v>0</v>
      </c>
      <c r="KP60" s="277">
        <v>0</v>
      </c>
      <c r="KQ60" s="277">
        <v>0</v>
      </c>
      <c r="KR60" s="298">
        <v>0</v>
      </c>
      <c r="KS60" s="298">
        <v>0</v>
      </c>
      <c r="KT60" s="298">
        <v>0</v>
      </c>
      <c r="KU60" s="298">
        <v>0</v>
      </c>
      <c r="KV60" s="299">
        <v>0</v>
      </c>
      <c r="KW60" s="299">
        <v>0</v>
      </c>
      <c r="KX60" s="299">
        <v>0</v>
      </c>
      <c r="KY60" s="299">
        <v>0</v>
      </c>
      <c r="KZ60" s="299">
        <v>0</v>
      </c>
      <c r="LA60" s="299">
        <v>0</v>
      </c>
      <c r="LB60" s="296"/>
      <c r="LC60" s="296"/>
      <c r="LD60" s="296"/>
      <c r="LE60" s="296"/>
      <c r="LF60" s="297"/>
      <c r="LG60" s="297"/>
      <c r="LH60" s="297"/>
      <c r="LI60" s="297"/>
      <c r="LJ60" s="297"/>
      <c r="LK60" s="297"/>
      <c r="LL60" s="292">
        <v>0</v>
      </c>
      <c r="LM60" s="292">
        <v>0</v>
      </c>
      <c r="LN60" s="292">
        <v>0</v>
      </c>
      <c r="LO60" s="292">
        <v>0</v>
      </c>
      <c r="LP60" s="293">
        <v>0</v>
      </c>
      <c r="LQ60" s="293">
        <v>0</v>
      </c>
      <c r="LR60" s="293">
        <v>0</v>
      </c>
      <c r="LS60" s="293">
        <v>0</v>
      </c>
      <c r="LT60" s="293">
        <v>0</v>
      </c>
      <c r="LU60" s="293">
        <v>0</v>
      </c>
      <c r="LV60" s="45">
        <f t="shared" si="54"/>
        <v>0</v>
      </c>
      <c r="LW60" s="45">
        <f t="shared" si="55"/>
        <v>0</v>
      </c>
      <c r="LX60" s="45">
        <f t="shared" si="56"/>
        <v>0</v>
      </c>
      <c r="LY60" s="45">
        <f t="shared" si="57"/>
        <v>0</v>
      </c>
      <c r="LZ60" s="234">
        <f t="shared" si="58"/>
        <v>0</v>
      </c>
      <c r="MA60" s="234">
        <f t="shared" si="59"/>
        <v>0</v>
      </c>
      <c r="MB60" s="234">
        <f t="shared" si="60"/>
        <v>0</v>
      </c>
      <c r="MC60" s="234">
        <f t="shared" si="61"/>
        <v>0</v>
      </c>
      <c r="MD60" s="234">
        <f t="shared" si="62"/>
        <v>0</v>
      </c>
      <c r="ME60" s="234">
        <f t="shared" si="63"/>
        <v>0</v>
      </c>
      <c r="MF60" s="914">
        <v>0</v>
      </c>
      <c r="MG60" s="914">
        <v>0</v>
      </c>
      <c r="MH60" s="914">
        <v>0</v>
      </c>
      <c r="MI60" s="914">
        <v>0</v>
      </c>
      <c r="MJ60" s="915">
        <v>0</v>
      </c>
      <c r="MK60" s="915">
        <v>0</v>
      </c>
      <c r="ML60" s="915">
        <v>0</v>
      </c>
      <c r="MM60" s="915">
        <v>0</v>
      </c>
      <c r="MN60" s="915">
        <v>0</v>
      </c>
      <c r="MO60" s="915">
        <v>0</v>
      </c>
      <c r="MP60" s="414"/>
      <c r="MQ60" s="414">
        <v>103</v>
      </c>
      <c r="MR60" s="414"/>
      <c r="MS60" s="414">
        <v>102</v>
      </c>
      <c r="MT60" s="415"/>
      <c r="MU60" s="415"/>
      <c r="MV60" s="930">
        <v>1</v>
      </c>
      <c r="MW60" s="415"/>
      <c r="MX60" s="415"/>
      <c r="MY60" s="415"/>
      <c r="MZ60" s="949">
        <f t="shared" si="64"/>
        <v>0</v>
      </c>
      <c r="NA60" s="949">
        <f t="shared" si="65"/>
        <v>103</v>
      </c>
      <c r="NB60" s="949">
        <f t="shared" si="66"/>
        <v>0</v>
      </c>
      <c r="NC60" s="949">
        <f t="shared" si="67"/>
        <v>102</v>
      </c>
      <c r="ND60" s="950">
        <f t="shared" si="68"/>
        <v>0</v>
      </c>
      <c r="NE60" s="950">
        <f t="shared" si="69"/>
        <v>0</v>
      </c>
      <c r="NF60" s="950">
        <f t="shared" si="70"/>
        <v>1</v>
      </c>
      <c r="NG60" s="950">
        <f t="shared" si="71"/>
        <v>0</v>
      </c>
      <c r="NH60" s="950">
        <f t="shared" si="72"/>
        <v>0</v>
      </c>
      <c r="NI60" s="950">
        <f t="shared" si="73"/>
        <v>0</v>
      </c>
    </row>
    <row r="61" spans="1:373" ht="26.25" thickBot="1" x14ac:dyDescent="0.3">
      <c r="A61" s="555">
        <v>50</v>
      </c>
      <c r="B61" s="2" t="s">
        <v>79</v>
      </c>
      <c r="C61" s="1" t="s">
        <v>181</v>
      </c>
      <c r="D61" s="262"/>
      <c r="E61" s="262"/>
      <c r="F61" s="262"/>
      <c r="G61" s="262"/>
      <c r="H61" s="263"/>
      <c r="I61" s="263"/>
      <c r="J61" s="263"/>
      <c r="K61" s="263"/>
      <c r="L61" s="263"/>
      <c r="M61" s="263"/>
      <c r="N61" s="264">
        <v>0</v>
      </c>
      <c r="O61" s="264">
        <v>0</v>
      </c>
      <c r="P61" s="264">
        <v>0</v>
      </c>
      <c r="Q61" s="264">
        <v>0</v>
      </c>
      <c r="R61" s="265">
        <v>0</v>
      </c>
      <c r="S61" s="265">
        <v>0</v>
      </c>
      <c r="T61" s="265">
        <v>0</v>
      </c>
      <c r="U61" s="265">
        <v>0</v>
      </c>
      <c r="V61" s="265">
        <v>0</v>
      </c>
      <c r="W61" s="265">
        <v>0</v>
      </c>
      <c r="X61" s="266">
        <v>0</v>
      </c>
      <c r="Y61" s="266">
        <v>0</v>
      </c>
      <c r="Z61" s="266">
        <v>0</v>
      </c>
      <c r="AA61" s="266">
        <v>0</v>
      </c>
      <c r="AB61" s="267">
        <v>0</v>
      </c>
      <c r="AC61" s="267">
        <v>0</v>
      </c>
      <c r="AD61" s="267">
        <v>0</v>
      </c>
      <c r="AE61" s="267">
        <v>0</v>
      </c>
      <c r="AF61" s="267">
        <v>0</v>
      </c>
      <c r="AG61" s="267">
        <v>0</v>
      </c>
      <c r="AH61" s="268">
        <v>0</v>
      </c>
      <c r="AI61" s="268">
        <v>0</v>
      </c>
      <c r="AJ61" s="268">
        <v>0</v>
      </c>
      <c r="AK61" s="268">
        <v>0</v>
      </c>
      <c r="AL61" s="269">
        <v>0</v>
      </c>
      <c r="AM61" s="269">
        <v>0</v>
      </c>
      <c r="AN61" s="269">
        <v>0</v>
      </c>
      <c r="AO61" s="269">
        <v>0</v>
      </c>
      <c r="AP61" s="269">
        <v>0</v>
      </c>
      <c r="AQ61" s="269">
        <v>0</v>
      </c>
      <c r="AR61" s="270">
        <v>0</v>
      </c>
      <c r="AS61" s="270">
        <v>0</v>
      </c>
      <c r="AT61" s="270">
        <v>0</v>
      </c>
      <c r="AU61" s="270">
        <v>0</v>
      </c>
      <c r="AV61" s="271">
        <v>0</v>
      </c>
      <c r="AW61" s="271">
        <v>0</v>
      </c>
      <c r="AX61" s="271">
        <v>0</v>
      </c>
      <c r="AY61" s="271">
        <v>0</v>
      </c>
      <c r="AZ61" s="271">
        <v>0</v>
      </c>
      <c r="BA61" s="271">
        <v>0</v>
      </c>
      <c r="BB61" s="272">
        <v>0</v>
      </c>
      <c r="BC61" s="272">
        <v>0</v>
      </c>
      <c r="BD61" s="272">
        <v>0</v>
      </c>
      <c r="BE61" s="272">
        <v>0</v>
      </c>
      <c r="BF61" s="273">
        <v>0</v>
      </c>
      <c r="BG61" s="273">
        <v>0</v>
      </c>
      <c r="BH61" s="273">
        <v>0</v>
      </c>
      <c r="BI61" s="273">
        <v>0</v>
      </c>
      <c r="BJ61" s="273">
        <v>0</v>
      </c>
      <c r="BK61" s="273">
        <v>0</v>
      </c>
      <c r="BL61" s="884">
        <v>0</v>
      </c>
      <c r="BM61" s="884">
        <v>0</v>
      </c>
      <c r="BN61" s="884">
        <v>0</v>
      </c>
      <c r="BO61" s="884">
        <v>0</v>
      </c>
      <c r="BP61" s="885">
        <v>0</v>
      </c>
      <c r="BQ61" s="885">
        <v>0</v>
      </c>
      <c r="BR61" s="885">
        <v>0</v>
      </c>
      <c r="BS61" s="885">
        <v>0</v>
      </c>
      <c r="BT61" s="885">
        <v>0</v>
      </c>
      <c r="BU61" s="885">
        <v>0</v>
      </c>
      <c r="BV61" s="276">
        <v>0</v>
      </c>
      <c r="BW61" s="276">
        <v>0</v>
      </c>
      <c r="BX61" s="276">
        <v>0</v>
      </c>
      <c r="BY61" s="276">
        <v>0</v>
      </c>
      <c r="BZ61" s="277">
        <v>0</v>
      </c>
      <c r="CA61" s="277">
        <v>0</v>
      </c>
      <c r="CB61" s="277">
        <v>0</v>
      </c>
      <c r="CC61" s="277">
        <v>0</v>
      </c>
      <c r="CD61" s="277">
        <v>0</v>
      </c>
      <c r="CE61" s="277">
        <v>0</v>
      </c>
      <c r="CF61" s="278">
        <v>0</v>
      </c>
      <c r="CG61" s="278"/>
      <c r="CH61" s="278"/>
      <c r="CI61" s="278"/>
      <c r="CJ61" s="279">
        <v>0</v>
      </c>
      <c r="CK61" s="279"/>
      <c r="CL61" s="279"/>
      <c r="CM61" s="279"/>
      <c r="CN61" s="279"/>
      <c r="CO61" s="279"/>
      <c r="CP61" s="280">
        <v>0</v>
      </c>
      <c r="CQ61" s="280">
        <v>0</v>
      </c>
      <c r="CR61" s="280">
        <v>0</v>
      </c>
      <c r="CS61" s="280">
        <v>0</v>
      </c>
      <c r="CT61" s="281">
        <v>0</v>
      </c>
      <c r="CU61" s="281">
        <v>0</v>
      </c>
      <c r="CV61" s="281">
        <v>0</v>
      </c>
      <c r="CW61" s="281">
        <v>0</v>
      </c>
      <c r="CX61" s="281">
        <v>0</v>
      </c>
      <c r="CY61" s="281">
        <v>0</v>
      </c>
      <c r="CZ61" s="282">
        <v>0</v>
      </c>
      <c r="DA61" s="282">
        <v>0</v>
      </c>
      <c r="DB61" s="282">
        <v>0</v>
      </c>
      <c r="DC61" s="282">
        <v>0</v>
      </c>
      <c r="DD61" s="283">
        <v>0</v>
      </c>
      <c r="DE61" s="283">
        <v>0</v>
      </c>
      <c r="DF61" s="283">
        <v>0</v>
      </c>
      <c r="DG61" s="283">
        <v>0</v>
      </c>
      <c r="DH61" s="283">
        <v>0</v>
      </c>
      <c r="DI61" s="283">
        <v>0</v>
      </c>
      <c r="DJ61" s="276">
        <v>0</v>
      </c>
      <c r="DK61" s="276">
        <v>0</v>
      </c>
      <c r="DL61" s="276">
        <v>0</v>
      </c>
      <c r="DM61" s="276">
        <v>0</v>
      </c>
      <c r="DN61" s="277">
        <v>0</v>
      </c>
      <c r="DO61" s="277">
        <v>0</v>
      </c>
      <c r="DP61" s="277">
        <v>0</v>
      </c>
      <c r="DQ61" s="277">
        <v>0</v>
      </c>
      <c r="DR61" s="277">
        <v>0</v>
      </c>
      <c r="DS61" s="277">
        <v>0</v>
      </c>
      <c r="DT61" s="284">
        <v>0</v>
      </c>
      <c r="DU61" s="284">
        <v>0</v>
      </c>
      <c r="DV61" s="284">
        <v>0</v>
      </c>
      <c r="DW61" s="284">
        <v>0</v>
      </c>
      <c r="DX61" s="285">
        <v>0</v>
      </c>
      <c r="DY61" s="285">
        <v>0</v>
      </c>
      <c r="DZ61" s="285">
        <v>0</v>
      </c>
      <c r="EA61" s="285">
        <v>0</v>
      </c>
      <c r="EB61" s="285">
        <v>0</v>
      </c>
      <c r="EC61" s="285">
        <v>0</v>
      </c>
      <c r="ED61" s="286">
        <v>0</v>
      </c>
      <c r="EE61" s="286">
        <v>0</v>
      </c>
      <c r="EF61" s="286">
        <v>0</v>
      </c>
      <c r="EG61" s="286">
        <v>0</v>
      </c>
      <c r="EH61" s="287">
        <v>0</v>
      </c>
      <c r="EI61" s="287">
        <v>0</v>
      </c>
      <c r="EJ61" s="287">
        <v>0</v>
      </c>
      <c r="EK61" s="287">
        <v>0</v>
      </c>
      <c r="EL61" s="287">
        <v>0</v>
      </c>
      <c r="EM61" s="287">
        <v>0</v>
      </c>
      <c r="EN61" s="274"/>
      <c r="EO61" s="274"/>
      <c r="EP61" s="274"/>
      <c r="EQ61" s="274"/>
      <c r="ER61" s="275"/>
      <c r="ES61" s="275"/>
      <c r="ET61" s="275"/>
      <c r="EU61" s="275"/>
      <c r="EV61" s="275"/>
      <c r="EW61" s="275"/>
      <c r="EX61" s="286">
        <v>0</v>
      </c>
      <c r="EY61" s="286">
        <v>0</v>
      </c>
      <c r="EZ61" s="286">
        <v>0</v>
      </c>
      <c r="FA61" s="286">
        <v>0</v>
      </c>
      <c r="FB61" s="287">
        <v>0</v>
      </c>
      <c r="FC61" s="287">
        <v>0</v>
      </c>
      <c r="FD61" s="287">
        <v>0</v>
      </c>
      <c r="FE61" s="287">
        <v>0</v>
      </c>
      <c r="FF61" s="287">
        <v>0</v>
      </c>
      <c r="FG61" s="287">
        <v>0</v>
      </c>
      <c r="FH61" s="288">
        <v>0</v>
      </c>
      <c r="FI61" s="288">
        <v>0</v>
      </c>
      <c r="FJ61" s="288">
        <v>0</v>
      </c>
      <c r="FK61" s="288">
        <v>0</v>
      </c>
      <c r="FL61" s="289">
        <v>0</v>
      </c>
      <c r="FM61" s="289">
        <v>0</v>
      </c>
      <c r="FN61" s="289">
        <v>0</v>
      </c>
      <c r="FO61" s="289">
        <v>0</v>
      </c>
      <c r="FP61" s="289">
        <v>0</v>
      </c>
      <c r="FQ61" s="289">
        <v>0</v>
      </c>
      <c r="FR61" s="290">
        <v>0</v>
      </c>
      <c r="FS61" s="290"/>
      <c r="FT61" s="290"/>
      <c r="FU61" s="290"/>
      <c r="FV61" s="291">
        <v>0</v>
      </c>
      <c r="FW61" s="291"/>
      <c r="FX61" s="291"/>
      <c r="FY61" s="291"/>
      <c r="FZ61" s="291"/>
      <c r="GA61" s="291"/>
      <c r="GB61" s="292"/>
      <c r="GC61" s="292"/>
      <c r="GD61" s="292"/>
      <c r="GE61" s="292"/>
      <c r="GF61" s="293"/>
      <c r="GG61" s="293"/>
      <c r="GH61" s="293"/>
      <c r="GI61" s="293"/>
      <c r="GJ61" s="293"/>
      <c r="GK61" s="293"/>
      <c r="GL61" s="284">
        <v>0</v>
      </c>
      <c r="GM61" s="284">
        <v>0</v>
      </c>
      <c r="GN61" s="284">
        <v>0</v>
      </c>
      <c r="GO61" s="284">
        <v>0</v>
      </c>
      <c r="GP61" s="285">
        <v>0</v>
      </c>
      <c r="GQ61" s="285">
        <v>0</v>
      </c>
      <c r="GR61" s="285">
        <v>0</v>
      </c>
      <c r="GS61" s="285">
        <v>0</v>
      </c>
      <c r="GT61" s="285">
        <v>0</v>
      </c>
      <c r="GU61" s="285">
        <v>0</v>
      </c>
      <c r="GV61" s="294">
        <v>0</v>
      </c>
      <c r="GW61" s="294">
        <v>0</v>
      </c>
      <c r="GX61" s="294">
        <v>0</v>
      </c>
      <c r="GY61" s="294">
        <v>0</v>
      </c>
      <c r="GZ61" s="295">
        <v>0</v>
      </c>
      <c r="HA61" s="295">
        <v>0</v>
      </c>
      <c r="HB61" s="295">
        <v>0</v>
      </c>
      <c r="HC61" s="295">
        <v>0</v>
      </c>
      <c r="HD61" s="295">
        <v>0</v>
      </c>
      <c r="HE61" s="295">
        <v>0</v>
      </c>
      <c r="HF61" s="296">
        <v>0</v>
      </c>
      <c r="HG61" s="296">
        <v>0</v>
      </c>
      <c r="HH61" s="296">
        <v>0</v>
      </c>
      <c r="HI61" s="296">
        <v>0</v>
      </c>
      <c r="HJ61" s="297">
        <v>0</v>
      </c>
      <c r="HK61" s="297">
        <v>0</v>
      </c>
      <c r="HL61" s="297">
        <v>0</v>
      </c>
      <c r="HM61" s="297"/>
      <c r="HN61" s="297"/>
      <c r="HO61" s="297"/>
      <c r="HP61" s="341">
        <v>0</v>
      </c>
      <c r="HQ61" s="341">
        <v>0</v>
      </c>
      <c r="HR61" s="341">
        <v>0</v>
      </c>
      <c r="HS61" s="341">
        <v>0</v>
      </c>
      <c r="HT61" s="341">
        <v>0</v>
      </c>
      <c r="HU61" s="341">
        <v>0</v>
      </c>
      <c r="HV61" s="341">
        <v>0</v>
      </c>
      <c r="HW61" s="341">
        <v>0</v>
      </c>
      <c r="HX61" s="341">
        <v>0</v>
      </c>
      <c r="HY61" s="341">
        <v>0</v>
      </c>
      <c r="HZ61" s="286"/>
      <c r="IA61" s="286"/>
      <c r="IB61" s="286"/>
      <c r="IC61" s="286"/>
      <c r="ID61" s="287"/>
      <c r="IE61" s="287"/>
      <c r="IF61" s="287"/>
      <c r="IG61" s="287"/>
      <c r="IH61" s="287"/>
      <c r="II61" s="287"/>
      <c r="IJ61" s="296">
        <v>0</v>
      </c>
      <c r="IK61" s="296">
        <v>0</v>
      </c>
      <c r="IL61" s="296">
        <v>0</v>
      </c>
      <c r="IM61" s="296">
        <v>0</v>
      </c>
      <c r="IN61" s="297">
        <v>0</v>
      </c>
      <c r="IO61" s="297">
        <v>0</v>
      </c>
      <c r="IP61" s="297">
        <v>0</v>
      </c>
      <c r="IQ61" s="297">
        <v>0</v>
      </c>
      <c r="IR61" s="297">
        <v>0</v>
      </c>
      <c r="IS61" s="297">
        <v>0</v>
      </c>
      <c r="IT61" s="280">
        <v>0</v>
      </c>
      <c r="IU61" s="280">
        <v>0</v>
      </c>
      <c r="IV61" s="280">
        <v>0</v>
      </c>
      <c r="IW61" s="280">
        <v>0</v>
      </c>
      <c r="IX61" s="281">
        <v>0</v>
      </c>
      <c r="IY61" s="281">
        <v>0</v>
      </c>
      <c r="IZ61" s="281">
        <v>0</v>
      </c>
      <c r="JA61" s="281">
        <v>0</v>
      </c>
      <c r="JB61" s="281">
        <v>0</v>
      </c>
      <c r="JC61" s="281">
        <v>0</v>
      </c>
      <c r="JD61" s="288"/>
      <c r="JE61" s="288"/>
      <c r="JF61" s="288"/>
      <c r="JG61" s="288"/>
      <c r="JH61" s="289"/>
      <c r="JI61" s="289"/>
      <c r="JJ61" s="289"/>
      <c r="JK61" s="289"/>
      <c r="JL61" s="289"/>
      <c r="JM61" s="289"/>
      <c r="JN61" s="362">
        <v>0</v>
      </c>
      <c r="JO61" s="362">
        <v>0</v>
      </c>
      <c r="JP61" s="362">
        <v>0</v>
      </c>
      <c r="JQ61" s="362">
        <v>0</v>
      </c>
      <c r="JR61" s="362">
        <v>0</v>
      </c>
      <c r="JS61" s="362">
        <v>0</v>
      </c>
      <c r="JT61" s="362">
        <v>0</v>
      </c>
      <c r="JU61" s="362">
        <v>0</v>
      </c>
      <c r="JV61" s="362">
        <v>0</v>
      </c>
      <c r="JW61" s="362">
        <v>0</v>
      </c>
      <c r="JX61" s="274">
        <v>0</v>
      </c>
      <c r="JY61" s="274">
        <v>0</v>
      </c>
      <c r="JZ61" s="274">
        <v>0</v>
      </c>
      <c r="KA61" s="274">
        <v>0</v>
      </c>
      <c r="KB61" s="275">
        <v>0</v>
      </c>
      <c r="KC61" s="275">
        <v>0</v>
      </c>
      <c r="KD61" s="275">
        <v>0</v>
      </c>
      <c r="KE61" s="275">
        <v>0</v>
      </c>
      <c r="KF61" s="275">
        <v>0</v>
      </c>
      <c r="KG61" s="275">
        <v>0</v>
      </c>
      <c r="KH61" s="276">
        <v>0</v>
      </c>
      <c r="KI61" s="276">
        <v>0</v>
      </c>
      <c r="KJ61" s="276">
        <v>0</v>
      </c>
      <c r="KK61" s="276">
        <v>0</v>
      </c>
      <c r="KL61" s="277">
        <v>0</v>
      </c>
      <c r="KM61" s="277">
        <v>0</v>
      </c>
      <c r="KN61" s="277">
        <v>0</v>
      </c>
      <c r="KO61" s="277">
        <v>0</v>
      </c>
      <c r="KP61" s="277">
        <v>0</v>
      </c>
      <c r="KQ61" s="277">
        <v>0</v>
      </c>
      <c r="KR61" s="298">
        <v>0</v>
      </c>
      <c r="KS61" s="298">
        <v>0</v>
      </c>
      <c r="KT61" s="298">
        <v>0</v>
      </c>
      <c r="KU61" s="298">
        <v>0</v>
      </c>
      <c r="KV61" s="299">
        <v>0</v>
      </c>
      <c r="KW61" s="299">
        <v>0</v>
      </c>
      <c r="KX61" s="299">
        <v>0</v>
      </c>
      <c r="KY61" s="299">
        <v>0</v>
      </c>
      <c r="KZ61" s="299">
        <v>0</v>
      </c>
      <c r="LA61" s="299">
        <v>0</v>
      </c>
      <c r="LB61" s="296"/>
      <c r="LC61" s="296"/>
      <c r="LD61" s="296"/>
      <c r="LE61" s="296"/>
      <c r="LF61" s="297"/>
      <c r="LG61" s="297"/>
      <c r="LH61" s="297"/>
      <c r="LI61" s="297"/>
      <c r="LJ61" s="297"/>
      <c r="LK61" s="297"/>
      <c r="LL61" s="292">
        <v>0</v>
      </c>
      <c r="LM61" s="292">
        <v>0</v>
      </c>
      <c r="LN61" s="292">
        <v>0</v>
      </c>
      <c r="LO61" s="292">
        <v>0</v>
      </c>
      <c r="LP61" s="293">
        <v>0</v>
      </c>
      <c r="LQ61" s="293">
        <v>0.1</v>
      </c>
      <c r="LR61" s="293">
        <v>0</v>
      </c>
      <c r="LS61" s="293">
        <v>0</v>
      </c>
      <c r="LT61" s="293">
        <v>0</v>
      </c>
      <c r="LU61" s="293">
        <v>0</v>
      </c>
      <c r="LV61" s="45">
        <f t="shared" si="54"/>
        <v>0</v>
      </c>
      <c r="LW61" s="45">
        <f t="shared" si="55"/>
        <v>0</v>
      </c>
      <c r="LX61" s="45">
        <f t="shared" si="56"/>
        <v>0</v>
      </c>
      <c r="LY61" s="45">
        <f t="shared" si="57"/>
        <v>0</v>
      </c>
      <c r="LZ61" s="234">
        <f t="shared" si="58"/>
        <v>0</v>
      </c>
      <c r="MA61" s="234">
        <f t="shared" si="59"/>
        <v>0.1</v>
      </c>
      <c r="MB61" s="234">
        <f t="shared" si="60"/>
        <v>0</v>
      </c>
      <c r="MC61" s="234">
        <f t="shared" si="61"/>
        <v>0</v>
      </c>
      <c r="MD61" s="234">
        <f t="shared" si="62"/>
        <v>0</v>
      </c>
      <c r="ME61" s="234">
        <f t="shared" si="63"/>
        <v>0</v>
      </c>
      <c r="MF61" s="914">
        <v>0</v>
      </c>
      <c r="MG61" s="914">
        <v>0</v>
      </c>
      <c r="MH61" s="914">
        <v>0</v>
      </c>
      <c r="MI61" s="914">
        <v>0</v>
      </c>
      <c r="MJ61" s="915">
        <v>0</v>
      </c>
      <c r="MK61" s="915">
        <v>0</v>
      </c>
      <c r="ML61" s="915">
        <v>0</v>
      </c>
      <c r="MM61" s="915">
        <v>0</v>
      </c>
      <c r="MN61" s="915">
        <v>0</v>
      </c>
      <c r="MO61" s="915">
        <v>0</v>
      </c>
      <c r="MP61" s="414"/>
      <c r="MQ61" s="414"/>
      <c r="MR61" s="414"/>
      <c r="MS61" s="414"/>
      <c r="MT61" s="415"/>
      <c r="MU61" s="415"/>
      <c r="MV61" s="415"/>
      <c r="MW61" s="415"/>
      <c r="MX61" s="415"/>
      <c r="MY61" s="415"/>
      <c r="MZ61" s="949">
        <f t="shared" si="64"/>
        <v>0</v>
      </c>
      <c r="NA61" s="949">
        <f t="shared" si="65"/>
        <v>0</v>
      </c>
      <c r="NB61" s="949">
        <f t="shared" si="66"/>
        <v>0</v>
      </c>
      <c r="NC61" s="949">
        <f t="shared" si="67"/>
        <v>0</v>
      </c>
      <c r="ND61" s="950">
        <f t="shared" si="68"/>
        <v>0</v>
      </c>
      <c r="NE61" s="950">
        <f t="shared" si="69"/>
        <v>0.1</v>
      </c>
      <c r="NF61" s="950">
        <f t="shared" si="70"/>
        <v>0</v>
      </c>
      <c r="NG61" s="950">
        <f t="shared" si="71"/>
        <v>0</v>
      </c>
      <c r="NH61" s="950">
        <f t="shared" si="72"/>
        <v>0</v>
      </c>
      <c r="NI61" s="950">
        <f t="shared" si="73"/>
        <v>0</v>
      </c>
    </row>
    <row r="62" spans="1:373" ht="39" thickBot="1" x14ac:dyDescent="0.3">
      <c r="A62" s="555">
        <v>51</v>
      </c>
      <c r="B62" s="34" t="s">
        <v>80</v>
      </c>
      <c r="C62" s="34" t="s">
        <v>81</v>
      </c>
      <c r="D62" s="262">
        <v>1</v>
      </c>
      <c r="E62" s="262">
        <v>0.68</v>
      </c>
      <c r="F62" s="262">
        <v>0</v>
      </c>
      <c r="G62" s="262">
        <v>0.68</v>
      </c>
      <c r="H62" s="263">
        <v>1</v>
      </c>
      <c r="I62" s="263">
        <v>0</v>
      </c>
      <c r="J62" s="263">
        <v>1</v>
      </c>
      <c r="K62" s="263">
        <v>0</v>
      </c>
      <c r="L62" s="263"/>
      <c r="M62" s="263"/>
      <c r="N62" s="264">
        <v>1</v>
      </c>
      <c r="O62" s="264">
        <v>0</v>
      </c>
      <c r="P62" s="264">
        <v>0</v>
      </c>
      <c r="Q62" s="264">
        <v>0</v>
      </c>
      <c r="R62" s="265">
        <v>1</v>
      </c>
      <c r="S62" s="265">
        <v>0</v>
      </c>
      <c r="T62" s="265">
        <v>0</v>
      </c>
      <c r="U62" s="265">
        <v>0</v>
      </c>
      <c r="V62" s="265">
        <v>0</v>
      </c>
      <c r="W62" s="265">
        <v>0</v>
      </c>
      <c r="X62" s="266">
        <v>1</v>
      </c>
      <c r="Y62" s="266">
        <v>0</v>
      </c>
      <c r="Z62" s="266">
        <v>0</v>
      </c>
      <c r="AA62" s="266">
        <v>0</v>
      </c>
      <c r="AB62" s="267">
        <v>1</v>
      </c>
      <c r="AC62" s="267">
        <v>0</v>
      </c>
      <c r="AD62" s="267">
        <v>0</v>
      </c>
      <c r="AE62" s="267">
        <v>0</v>
      </c>
      <c r="AF62" s="267">
        <v>0</v>
      </c>
      <c r="AG62" s="267">
        <v>0</v>
      </c>
      <c r="AH62" s="268">
        <v>1</v>
      </c>
      <c r="AI62" s="268">
        <v>0</v>
      </c>
      <c r="AJ62" s="268">
        <v>0</v>
      </c>
      <c r="AK62" s="268">
        <v>0</v>
      </c>
      <c r="AL62" s="269">
        <v>1</v>
      </c>
      <c r="AM62" s="269">
        <v>0</v>
      </c>
      <c r="AN62" s="269">
        <v>0</v>
      </c>
      <c r="AO62" s="269">
        <v>0</v>
      </c>
      <c r="AP62" s="269">
        <v>0</v>
      </c>
      <c r="AQ62" s="269">
        <v>0</v>
      </c>
      <c r="AR62" s="270">
        <v>1</v>
      </c>
      <c r="AS62" s="270">
        <v>0</v>
      </c>
      <c r="AT62" s="270">
        <v>0</v>
      </c>
      <c r="AU62" s="270">
        <v>0</v>
      </c>
      <c r="AV62" s="271">
        <v>1</v>
      </c>
      <c r="AW62" s="271">
        <v>0</v>
      </c>
      <c r="AX62" s="271">
        <v>0</v>
      </c>
      <c r="AY62" s="271">
        <v>0</v>
      </c>
      <c r="AZ62" s="271">
        <v>0</v>
      </c>
      <c r="BA62" s="271">
        <v>0</v>
      </c>
      <c r="BB62" s="272">
        <v>0</v>
      </c>
      <c r="BC62" s="272">
        <v>0</v>
      </c>
      <c r="BD62" s="272">
        <v>0</v>
      </c>
      <c r="BE62" s="272">
        <v>0</v>
      </c>
      <c r="BF62" s="273">
        <v>0</v>
      </c>
      <c r="BG62" s="273">
        <v>0</v>
      </c>
      <c r="BH62" s="273">
        <v>0</v>
      </c>
      <c r="BI62" s="273">
        <v>0</v>
      </c>
      <c r="BJ62" s="273">
        <v>0</v>
      </c>
      <c r="BK62" s="273">
        <v>0</v>
      </c>
      <c r="BL62" s="884">
        <v>1</v>
      </c>
      <c r="BM62" s="884">
        <v>0</v>
      </c>
      <c r="BN62" s="884">
        <v>0</v>
      </c>
      <c r="BO62" s="884">
        <v>0</v>
      </c>
      <c r="BP62" s="885">
        <v>1</v>
      </c>
      <c r="BQ62" s="885">
        <v>0</v>
      </c>
      <c r="BR62" s="885">
        <v>0</v>
      </c>
      <c r="BS62" s="885">
        <v>0</v>
      </c>
      <c r="BT62" s="885">
        <v>0</v>
      </c>
      <c r="BU62" s="885">
        <v>0</v>
      </c>
      <c r="BV62" s="276">
        <v>0</v>
      </c>
      <c r="BW62" s="276">
        <v>0</v>
      </c>
      <c r="BX62" s="276">
        <v>0</v>
      </c>
      <c r="BY62" s="276">
        <v>0</v>
      </c>
      <c r="BZ62" s="277">
        <v>0</v>
      </c>
      <c r="CA62" s="277">
        <v>0</v>
      </c>
      <c r="CB62" s="277">
        <v>0</v>
      </c>
      <c r="CC62" s="277">
        <v>0</v>
      </c>
      <c r="CD62" s="277">
        <v>0</v>
      </c>
      <c r="CE62" s="277">
        <v>0</v>
      </c>
      <c r="CF62" s="278">
        <v>1</v>
      </c>
      <c r="CG62" s="278">
        <v>0</v>
      </c>
      <c r="CH62" s="278">
        <v>0</v>
      </c>
      <c r="CI62" s="278">
        <v>0</v>
      </c>
      <c r="CJ62" s="279">
        <v>1</v>
      </c>
      <c r="CK62" s="279"/>
      <c r="CL62" s="279"/>
      <c r="CM62" s="279"/>
      <c r="CN62" s="279"/>
      <c r="CO62" s="279"/>
      <c r="CP62" s="280">
        <v>1</v>
      </c>
      <c r="CQ62" s="280">
        <v>0</v>
      </c>
      <c r="CR62" s="280">
        <v>0</v>
      </c>
      <c r="CS62" s="280">
        <v>0</v>
      </c>
      <c r="CT62" s="281">
        <v>1</v>
      </c>
      <c r="CU62" s="281">
        <v>0</v>
      </c>
      <c r="CV62" s="281">
        <v>0</v>
      </c>
      <c r="CW62" s="281">
        <v>0</v>
      </c>
      <c r="CX62" s="281">
        <v>0</v>
      </c>
      <c r="CY62" s="281">
        <v>0</v>
      </c>
      <c r="CZ62" s="282">
        <v>1</v>
      </c>
      <c r="DA62" s="282">
        <v>0.5</v>
      </c>
      <c r="DB62" s="282">
        <v>0</v>
      </c>
      <c r="DC62" s="282">
        <v>0</v>
      </c>
      <c r="DD62" s="283">
        <v>1</v>
      </c>
      <c r="DE62" s="283">
        <v>0</v>
      </c>
      <c r="DF62" s="283">
        <v>0</v>
      </c>
      <c r="DG62" s="283">
        <v>0</v>
      </c>
      <c r="DH62" s="283">
        <v>0</v>
      </c>
      <c r="DI62" s="283">
        <v>0</v>
      </c>
      <c r="DJ62" s="276">
        <v>0</v>
      </c>
      <c r="DK62" s="276">
        <v>0</v>
      </c>
      <c r="DL62" s="276">
        <v>0</v>
      </c>
      <c r="DM62" s="276">
        <v>0</v>
      </c>
      <c r="DN62" s="277">
        <v>0</v>
      </c>
      <c r="DO62" s="277">
        <v>0</v>
      </c>
      <c r="DP62" s="277">
        <v>0</v>
      </c>
      <c r="DQ62" s="277">
        <v>0</v>
      </c>
      <c r="DR62" s="277">
        <v>0</v>
      </c>
      <c r="DS62" s="277">
        <v>0</v>
      </c>
      <c r="DT62" s="284">
        <v>0</v>
      </c>
      <c r="DU62" s="284">
        <v>0.13</v>
      </c>
      <c r="DV62" s="284">
        <v>0</v>
      </c>
      <c r="DW62" s="284">
        <v>0.13</v>
      </c>
      <c r="DX62" s="285">
        <v>0</v>
      </c>
      <c r="DY62" s="285">
        <v>0</v>
      </c>
      <c r="DZ62" s="285">
        <v>1</v>
      </c>
      <c r="EA62" s="285">
        <v>0</v>
      </c>
      <c r="EB62" s="285">
        <v>1</v>
      </c>
      <c r="EC62" s="285">
        <v>1</v>
      </c>
      <c r="ED62" s="286">
        <v>2</v>
      </c>
      <c r="EE62" s="286">
        <v>0.67</v>
      </c>
      <c r="EF62" s="286">
        <v>0.21</v>
      </c>
      <c r="EG62" s="286">
        <v>0.66</v>
      </c>
      <c r="EH62" s="287">
        <v>2</v>
      </c>
      <c r="EI62" s="287">
        <v>0</v>
      </c>
      <c r="EJ62" s="287">
        <v>3</v>
      </c>
      <c r="EK62" s="287">
        <v>0</v>
      </c>
      <c r="EL62" s="287">
        <v>3</v>
      </c>
      <c r="EM62" s="287">
        <v>3</v>
      </c>
      <c r="EN62" s="274">
        <v>0.3</v>
      </c>
      <c r="EO62" s="274">
        <v>0.15</v>
      </c>
      <c r="EP62" s="274">
        <v>0</v>
      </c>
      <c r="EQ62" s="274">
        <v>0.15</v>
      </c>
      <c r="ER62" s="275"/>
      <c r="ES62" s="275"/>
      <c r="ET62" s="275"/>
      <c r="EU62" s="275"/>
      <c r="EV62" s="275"/>
      <c r="EW62" s="275"/>
      <c r="EX62" s="286">
        <v>0</v>
      </c>
      <c r="EY62" s="286">
        <v>0</v>
      </c>
      <c r="EZ62" s="286">
        <v>0</v>
      </c>
      <c r="FA62" s="286">
        <v>0</v>
      </c>
      <c r="FB62" s="287">
        <v>0</v>
      </c>
      <c r="FC62" s="287">
        <v>0</v>
      </c>
      <c r="FD62" s="287">
        <v>0</v>
      </c>
      <c r="FE62" s="287">
        <v>0</v>
      </c>
      <c r="FF62" s="287">
        <v>0</v>
      </c>
      <c r="FG62" s="287">
        <v>0</v>
      </c>
      <c r="FH62" s="288">
        <v>0</v>
      </c>
      <c r="FI62" s="288">
        <v>0</v>
      </c>
      <c r="FJ62" s="288">
        <v>0</v>
      </c>
      <c r="FK62" s="288">
        <v>0</v>
      </c>
      <c r="FL62" s="289">
        <v>0</v>
      </c>
      <c r="FM62" s="289">
        <v>0</v>
      </c>
      <c r="FN62" s="289">
        <v>0</v>
      </c>
      <c r="FO62" s="289">
        <v>0</v>
      </c>
      <c r="FP62" s="289">
        <v>0</v>
      </c>
      <c r="FQ62" s="289">
        <v>0</v>
      </c>
      <c r="FR62" s="290">
        <v>0</v>
      </c>
      <c r="FS62" s="290"/>
      <c r="FT62" s="290"/>
      <c r="FU62" s="290"/>
      <c r="FV62" s="290">
        <v>0</v>
      </c>
      <c r="FW62" s="290"/>
      <c r="FX62" s="290"/>
      <c r="FY62" s="290"/>
      <c r="FZ62" s="290"/>
      <c r="GA62" s="290"/>
      <c r="GB62" s="293"/>
      <c r="GC62" s="293"/>
      <c r="GD62" s="293"/>
      <c r="GE62" s="293"/>
      <c r="GF62" s="293"/>
      <c r="GG62" s="293"/>
      <c r="GH62" s="293"/>
      <c r="GI62" s="293"/>
      <c r="GJ62" s="293"/>
      <c r="GK62" s="293"/>
      <c r="GL62" s="284">
        <v>0</v>
      </c>
      <c r="GM62" s="284">
        <v>0</v>
      </c>
      <c r="GN62" s="284">
        <v>0</v>
      </c>
      <c r="GO62" s="284">
        <v>0</v>
      </c>
      <c r="GP62" s="285">
        <v>0</v>
      </c>
      <c r="GQ62" s="285">
        <v>0</v>
      </c>
      <c r="GR62" s="285">
        <v>0</v>
      </c>
      <c r="GS62" s="285">
        <v>0</v>
      </c>
      <c r="GT62" s="285">
        <v>0</v>
      </c>
      <c r="GU62" s="285">
        <v>0</v>
      </c>
      <c r="GV62" s="294">
        <v>0</v>
      </c>
      <c r="GW62" s="294">
        <v>0</v>
      </c>
      <c r="GX62" s="294">
        <v>0</v>
      </c>
      <c r="GY62" s="294">
        <v>0</v>
      </c>
      <c r="GZ62" s="295">
        <v>0</v>
      </c>
      <c r="HA62" s="295">
        <v>0</v>
      </c>
      <c r="HB62" s="295">
        <v>0</v>
      </c>
      <c r="HC62" s="295">
        <v>0</v>
      </c>
      <c r="HD62" s="295">
        <v>0</v>
      </c>
      <c r="HE62" s="295">
        <v>0</v>
      </c>
      <c r="HF62" s="296">
        <v>0</v>
      </c>
      <c r="HG62" s="296">
        <v>0</v>
      </c>
      <c r="HH62" s="296">
        <v>0</v>
      </c>
      <c r="HI62" s="296">
        <v>0</v>
      </c>
      <c r="HJ62" s="297">
        <v>0</v>
      </c>
      <c r="HK62" s="297">
        <v>0</v>
      </c>
      <c r="HL62" s="297">
        <v>0</v>
      </c>
      <c r="HM62" s="297"/>
      <c r="HN62" s="297"/>
      <c r="HO62" s="297"/>
      <c r="HP62" s="341">
        <v>0</v>
      </c>
      <c r="HQ62" s="341">
        <v>0</v>
      </c>
      <c r="HR62" s="341">
        <v>0</v>
      </c>
      <c r="HS62" s="341">
        <v>0</v>
      </c>
      <c r="HT62" s="341">
        <v>0</v>
      </c>
      <c r="HU62" s="341">
        <v>0</v>
      </c>
      <c r="HV62" s="341">
        <v>0</v>
      </c>
      <c r="HW62" s="341">
        <v>0</v>
      </c>
      <c r="HX62" s="341">
        <v>0</v>
      </c>
      <c r="HY62" s="341">
        <v>0</v>
      </c>
      <c r="HZ62" s="287">
        <v>0</v>
      </c>
      <c r="IA62" s="287">
        <v>0</v>
      </c>
      <c r="IB62" s="287">
        <v>0</v>
      </c>
      <c r="IC62" s="287">
        <v>0</v>
      </c>
      <c r="ID62" s="287">
        <v>0</v>
      </c>
      <c r="IE62" s="287">
        <v>0</v>
      </c>
      <c r="IF62" s="287">
        <v>0</v>
      </c>
      <c r="IG62" s="287">
        <v>0</v>
      </c>
      <c r="IH62" s="287">
        <v>0</v>
      </c>
      <c r="II62" s="287">
        <v>0</v>
      </c>
      <c r="IJ62" s="296">
        <v>0</v>
      </c>
      <c r="IK62" s="296">
        <v>0</v>
      </c>
      <c r="IL62" s="296">
        <v>0</v>
      </c>
      <c r="IM62" s="296">
        <v>0</v>
      </c>
      <c r="IN62" s="297">
        <v>0</v>
      </c>
      <c r="IO62" s="297">
        <v>0</v>
      </c>
      <c r="IP62" s="297">
        <v>0</v>
      </c>
      <c r="IQ62" s="297">
        <v>0</v>
      </c>
      <c r="IR62" s="297">
        <v>0</v>
      </c>
      <c r="IS62" s="297">
        <v>0</v>
      </c>
      <c r="IT62" s="280">
        <v>0</v>
      </c>
      <c r="IU62" s="280">
        <v>0</v>
      </c>
      <c r="IV62" s="280">
        <v>0</v>
      </c>
      <c r="IW62" s="280">
        <v>0</v>
      </c>
      <c r="IX62" s="281">
        <v>0</v>
      </c>
      <c r="IY62" s="281">
        <v>0</v>
      </c>
      <c r="IZ62" s="281">
        <v>0</v>
      </c>
      <c r="JA62" s="281">
        <v>0</v>
      </c>
      <c r="JB62" s="281">
        <v>0</v>
      </c>
      <c r="JC62" s="281">
        <v>0</v>
      </c>
      <c r="JD62" s="289"/>
      <c r="JE62" s="289"/>
      <c r="JF62" s="289"/>
      <c r="JG62" s="289"/>
      <c r="JH62" s="289"/>
      <c r="JI62" s="289"/>
      <c r="JJ62" s="289"/>
      <c r="JK62" s="289"/>
      <c r="JL62" s="289"/>
      <c r="JM62" s="289"/>
      <c r="JN62" s="362">
        <v>0</v>
      </c>
      <c r="JO62" s="362">
        <v>0</v>
      </c>
      <c r="JP62" s="362">
        <v>0</v>
      </c>
      <c r="JQ62" s="362">
        <v>0</v>
      </c>
      <c r="JR62" s="362">
        <v>0</v>
      </c>
      <c r="JS62" s="362">
        <v>0</v>
      </c>
      <c r="JT62" s="362">
        <v>0</v>
      </c>
      <c r="JU62" s="362">
        <v>0</v>
      </c>
      <c r="JV62" s="362">
        <v>0</v>
      </c>
      <c r="JW62" s="362">
        <v>0</v>
      </c>
      <c r="JX62" s="274">
        <v>0</v>
      </c>
      <c r="JY62" s="274">
        <v>0</v>
      </c>
      <c r="JZ62" s="274">
        <v>0</v>
      </c>
      <c r="KA62" s="274">
        <v>0</v>
      </c>
      <c r="KB62" s="275">
        <v>0</v>
      </c>
      <c r="KC62" s="275">
        <v>0</v>
      </c>
      <c r="KD62" s="275">
        <v>0</v>
      </c>
      <c r="KE62" s="275">
        <v>0</v>
      </c>
      <c r="KF62" s="275">
        <v>0</v>
      </c>
      <c r="KG62" s="275">
        <v>0</v>
      </c>
      <c r="KH62" s="276">
        <v>0</v>
      </c>
      <c r="KI62" s="276">
        <v>0</v>
      </c>
      <c r="KJ62" s="276">
        <v>0</v>
      </c>
      <c r="KK62" s="276">
        <v>0</v>
      </c>
      <c r="KL62" s="277">
        <v>0</v>
      </c>
      <c r="KM62" s="277">
        <v>0</v>
      </c>
      <c r="KN62" s="277">
        <v>0</v>
      </c>
      <c r="KO62" s="277">
        <v>0</v>
      </c>
      <c r="KP62" s="277">
        <v>0</v>
      </c>
      <c r="KQ62" s="277">
        <v>0</v>
      </c>
      <c r="KR62" s="298">
        <v>0</v>
      </c>
      <c r="KS62" s="298">
        <v>0</v>
      </c>
      <c r="KT62" s="298">
        <v>0</v>
      </c>
      <c r="KU62" s="298">
        <v>0</v>
      </c>
      <c r="KV62" s="299">
        <v>0</v>
      </c>
      <c r="KW62" s="299">
        <v>0</v>
      </c>
      <c r="KX62" s="299">
        <v>0</v>
      </c>
      <c r="KY62" s="299">
        <v>0</v>
      </c>
      <c r="KZ62" s="299">
        <v>0</v>
      </c>
      <c r="LA62" s="299">
        <v>0</v>
      </c>
      <c r="LB62" s="296"/>
      <c r="LC62" s="296"/>
      <c r="LD62" s="296"/>
      <c r="LE62" s="296"/>
      <c r="LF62" s="296"/>
      <c r="LG62" s="296"/>
      <c r="LH62" s="296"/>
      <c r="LI62" s="296"/>
      <c r="LJ62" s="296"/>
      <c r="LK62" s="296"/>
      <c r="LL62" s="292">
        <v>0.1</v>
      </c>
      <c r="LM62" s="292">
        <v>0.13</v>
      </c>
      <c r="LN62" s="292">
        <v>0.12</v>
      </c>
      <c r="LO62" s="292">
        <v>0.12</v>
      </c>
      <c r="LP62" s="293">
        <v>0</v>
      </c>
      <c r="LQ62" s="293">
        <v>0</v>
      </c>
      <c r="LR62" s="293">
        <v>0</v>
      </c>
      <c r="LS62" s="293">
        <v>0</v>
      </c>
      <c r="LT62" s="293">
        <v>0</v>
      </c>
      <c r="LU62" s="293">
        <v>0</v>
      </c>
      <c r="LV62" s="45">
        <f t="shared" si="54"/>
        <v>11.4</v>
      </c>
      <c r="LW62" s="45">
        <f t="shared" si="55"/>
        <v>2.2599999999999998</v>
      </c>
      <c r="LX62" s="45">
        <f t="shared" si="56"/>
        <v>0.32999999999999996</v>
      </c>
      <c r="LY62" s="45">
        <f t="shared" si="57"/>
        <v>1.7400000000000002</v>
      </c>
      <c r="LZ62" s="234">
        <f t="shared" si="58"/>
        <v>11</v>
      </c>
      <c r="MA62" s="234">
        <f t="shared" si="59"/>
        <v>0</v>
      </c>
      <c r="MB62" s="234">
        <f t="shared" si="60"/>
        <v>5</v>
      </c>
      <c r="MC62" s="234">
        <f t="shared" si="61"/>
        <v>0</v>
      </c>
      <c r="MD62" s="234">
        <f t="shared" si="62"/>
        <v>4</v>
      </c>
      <c r="ME62" s="234">
        <f t="shared" si="63"/>
        <v>4</v>
      </c>
      <c r="MF62" s="914">
        <v>0</v>
      </c>
      <c r="MG62" s="914">
        <v>0</v>
      </c>
      <c r="MH62" s="914">
        <v>0</v>
      </c>
      <c r="MI62" s="914">
        <v>0</v>
      </c>
      <c r="MJ62" s="915">
        <v>0</v>
      </c>
      <c r="MK62" s="915">
        <v>0</v>
      </c>
      <c r="ML62" s="915">
        <v>0</v>
      </c>
      <c r="MM62" s="915">
        <v>0</v>
      </c>
      <c r="MN62" s="915">
        <v>0</v>
      </c>
      <c r="MO62" s="915">
        <v>0</v>
      </c>
      <c r="MP62" s="414"/>
      <c r="MQ62" s="414"/>
      <c r="MR62" s="414"/>
      <c r="MS62" s="414"/>
      <c r="MT62" s="415"/>
      <c r="MU62" s="415"/>
      <c r="MV62" s="415"/>
      <c r="MW62" s="415"/>
      <c r="MX62" s="415"/>
      <c r="MY62" s="415"/>
      <c r="MZ62" s="949">
        <f t="shared" si="64"/>
        <v>11.4</v>
      </c>
      <c r="NA62" s="949">
        <f t="shared" si="65"/>
        <v>2.2599999999999998</v>
      </c>
      <c r="NB62" s="949">
        <f t="shared" si="66"/>
        <v>0.32999999999999996</v>
      </c>
      <c r="NC62" s="949">
        <f t="shared" si="67"/>
        <v>1.7400000000000002</v>
      </c>
      <c r="ND62" s="950">
        <f t="shared" si="68"/>
        <v>11</v>
      </c>
      <c r="NE62" s="950">
        <f t="shared" si="69"/>
        <v>0</v>
      </c>
      <c r="NF62" s="950">
        <f t="shared" si="70"/>
        <v>5</v>
      </c>
      <c r="NG62" s="950">
        <f t="shared" si="71"/>
        <v>0</v>
      </c>
      <c r="NH62" s="950">
        <f t="shared" si="72"/>
        <v>4</v>
      </c>
      <c r="NI62" s="950">
        <f t="shared" si="73"/>
        <v>4</v>
      </c>
    </row>
    <row r="63" spans="1:373" ht="39" thickBot="1" x14ac:dyDescent="0.3">
      <c r="A63" s="555">
        <v>52</v>
      </c>
      <c r="B63" s="34" t="s">
        <v>82</v>
      </c>
      <c r="C63" s="34" t="s">
        <v>182</v>
      </c>
      <c r="D63" s="262"/>
      <c r="E63" s="262"/>
      <c r="F63" s="262"/>
      <c r="G63" s="262"/>
      <c r="H63" s="263"/>
      <c r="I63" s="263"/>
      <c r="J63" s="263"/>
      <c r="K63" s="263"/>
      <c r="L63" s="263"/>
      <c r="M63" s="263"/>
      <c r="N63" s="264">
        <v>0</v>
      </c>
      <c r="O63" s="264">
        <v>0</v>
      </c>
      <c r="P63" s="264">
        <v>0</v>
      </c>
      <c r="Q63" s="264">
        <v>0</v>
      </c>
      <c r="R63" s="265">
        <v>0</v>
      </c>
      <c r="S63" s="265">
        <v>0</v>
      </c>
      <c r="T63" s="265">
        <v>0</v>
      </c>
      <c r="U63" s="265">
        <v>0</v>
      </c>
      <c r="V63" s="265">
        <v>0</v>
      </c>
      <c r="W63" s="265">
        <v>0</v>
      </c>
      <c r="X63" s="266">
        <v>0</v>
      </c>
      <c r="Y63" s="266">
        <v>0</v>
      </c>
      <c r="Z63" s="266">
        <v>0</v>
      </c>
      <c r="AA63" s="266">
        <v>0</v>
      </c>
      <c r="AB63" s="267">
        <v>0</v>
      </c>
      <c r="AC63" s="267">
        <v>0</v>
      </c>
      <c r="AD63" s="267">
        <v>0</v>
      </c>
      <c r="AE63" s="267">
        <v>0</v>
      </c>
      <c r="AF63" s="267">
        <v>0</v>
      </c>
      <c r="AG63" s="267">
        <v>0</v>
      </c>
      <c r="AH63" s="268">
        <v>0</v>
      </c>
      <c r="AI63" s="268">
        <v>0</v>
      </c>
      <c r="AJ63" s="268">
        <v>0</v>
      </c>
      <c r="AK63" s="268">
        <v>0</v>
      </c>
      <c r="AL63" s="269">
        <v>0</v>
      </c>
      <c r="AM63" s="269">
        <v>0</v>
      </c>
      <c r="AN63" s="269">
        <v>0</v>
      </c>
      <c r="AO63" s="269">
        <v>0</v>
      </c>
      <c r="AP63" s="269">
        <v>0</v>
      </c>
      <c r="AQ63" s="269">
        <v>0</v>
      </c>
      <c r="AR63" s="270">
        <v>0</v>
      </c>
      <c r="AS63" s="270">
        <v>0</v>
      </c>
      <c r="AT63" s="270">
        <v>0</v>
      </c>
      <c r="AU63" s="270">
        <v>0</v>
      </c>
      <c r="AV63" s="271">
        <v>0</v>
      </c>
      <c r="AW63" s="271">
        <v>0</v>
      </c>
      <c r="AX63" s="271">
        <v>0</v>
      </c>
      <c r="AY63" s="271">
        <v>0</v>
      </c>
      <c r="AZ63" s="271">
        <v>0</v>
      </c>
      <c r="BA63" s="271">
        <v>0</v>
      </c>
      <c r="BB63" s="272">
        <v>0</v>
      </c>
      <c r="BC63" s="272">
        <v>0</v>
      </c>
      <c r="BD63" s="272">
        <v>0</v>
      </c>
      <c r="BE63" s="272">
        <v>0</v>
      </c>
      <c r="BF63" s="273">
        <v>0</v>
      </c>
      <c r="BG63" s="273">
        <v>0</v>
      </c>
      <c r="BH63" s="273">
        <v>0</v>
      </c>
      <c r="BI63" s="273">
        <v>0</v>
      </c>
      <c r="BJ63" s="273">
        <v>0</v>
      </c>
      <c r="BK63" s="273">
        <v>0</v>
      </c>
      <c r="BL63" s="884">
        <v>0</v>
      </c>
      <c r="BM63" s="884">
        <v>0</v>
      </c>
      <c r="BN63" s="884">
        <v>0</v>
      </c>
      <c r="BO63" s="884">
        <v>0</v>
      </c>
      <c r="BP63" s="885">
        <v>0</v>
      </c>
      <c r="BQ63" s="885">
        <v>0</v>
      </c>
      <c r="BR63" s="885">
        <v>0</v>
      </c>
      <c r="BS63" s="885">
        <v>0</v>
      </c>
      <c r="BT63" s="885">
        <v>0</v>
      </c>
      <c r="BU63" s="885">
        <v>0</v>
      </c>
      <c r="BV63" s="276">
        <v>0.6</v>
      </c>
      <c r="BW63" s="276">
        <v>0</v>
      </c>
      <c r="BX63" s="276">
        <v>0</v>
      </c>
      <c r="BY63" s="276">
        <v>0</v>
      </c>
      <c r="BZ63" s="277">
        <v>1</v>
      </c>
      <c r="CA63" s="277">
        <v>0</v>
      </c>
      <c r="CB63" s="277">
        <v>0</v>
      </c>
      <c r="CC63" s="277">
        <v>0</v>
      </c>
      <c r="CD63" s="277">
        <v>0</v>
      </c>
      <c r="CE63" s="277">
        <v>0</v>
      </c>
      <c r="CF63" s="278">
        <v>0</v>
      </c>
      <c r="CG63" s="278"/>
      <c r="CH63" s="278"/>
      <c r="CI63" s="278"/>
      <c r="CJ63" s="279">
        <v>0</v>
      </c>
      <c r="CK63" s="279"/>
      <c r="CL63" s="279"/>
      <c r="CM63" s="279"/>
      <c r="CN63" s="279"/>
      <c r="CO63" s="279"/>
      <c r="CP63" s="280">
        <v>0</v>
      </c>
      <c r="CQ63" s="280">
        <v>0</v>
      </c>
      <c r="CR63" s="280">
        <v>0</v>
      </c>
      <c r="CS63" s="280">
        <v>0</v>
      </c>
      <c r="CT63" s="281">
        <v>0</v>
      </c>
      <c r="CU63" s="281">
        <v>0</v>
      </c>
      <c r="CV63" s="281">
        <v>0</v>
      </c>
      <c r="CW63" s="281">
        <v>0</v>
      </c>
      <c r="CX63" s="281">
        <v>0</v>
      </c>
      <c r="CY63" s="281">
        <v>0</v>
      </c>
      <c r="CZ63" s="282">
        <v>0</v>
      </c>
      <c r="DA63" s="282">
        <v>0</v>
      </c>
      <c r="DB63" s="282">
        <v>0</v>
      </c>
      <c r="DC63" s="282">
        <v>0</v>
      </c>
      <c r="DD63" s="283">
        <v>0</v>
      </c>
      <c r="DE63" s="283">
        <v>0</v>
      </c>
      <c r="DF63" s="283">
        <v>0</v>
      </c>
      <c r="DG63" s="283">
        <v>0</v>
      </c>
      <c r="DH63" s="283">
        <v>0</v>
      </c>
      <c r="DI63" s="283">
        <v>0</v>
      </c>
      <c r="DJ63" s="276">
        <v>0</v>
      </c>
      <c r="DK63" s="276">
        <v>0</v>
      </c>
      <c r="DL63" s="276">
        <v>0</v>
      </c>
      <c r="DM63" s="276">
        <v>0</v>
      </c>
      <c r="DN63" s="277">
        <v>0</v>
      </c>
      <c r="DO63" s="277">
        <v>0</v>
      </c>
      <c r="DP63" s="277">
        <v>0</v>
      </c>
      <c r="DQ63" s="277">
        <v>0</v>
      </c>
      <c r="DR63" s="277">
        <v>0</v>
      </c>
      <c r="DS63" s="277">
        <v>0</v>
      </c>
      <c r="DT63" s="284">
        <v>0</v>
      </c>
      <c r="DU63" s="284">
        <v>0</v>
      </c>
      <c r="DV63" s="284">
        <v>0</v>
      </c>
      <c r="DW63" s="284">
        <v>0</v>
      </c>
      <c r="DX63" s="285">
        <v>0</v>
      </c>
      <c r="DY63" s="285">
        <v>0</v>
      </c>
      <c r="DZ63" s="285">
        <v>0</v>
      </c>
      <c r="EA63" s="285">
        <v>0</v>
      </c>
      <c r="EB63" s="285">
        <v>0</v>
      </c>
      <c r="EC63" s="285">
        <v>0</v>
      </c>
      <c r="ED63" s="286">
        <v>0</v>
      </c>
      <c r="EE63" s="286">
        <v>0</v>
      </c>
      <c r="EF63" s="286">
        <v>0</v>
      </c>
      <c r="EG63" s="286">
        <v>0</v>
      </c>
      <c r="EH63" s="287">
        <v>0</v>
      </c>
      <c r="EI63" s="287">
        <v>0</v>
      </c>
      <c r="EJ63" s="287">
        <v>0</v>
      </c>
      <c r="EK63" s="287">
        <v>0</v>
      </c>
      <c r="EL63" s="287">
        <v>0</v>
      </c>
      <c r="EM63" s="287">
        <v>0</v>
      </c>
      <c r="EN63" s="274"/>
      <c r="EO63" s="1085"/>
      <c r="EP63" s="1085"/>
      <c r="EQ63" s="1085"/>
      <c r="ER63" s="1085"/>
      <c r="ES63" s="1085"/>
      <c r="ET63" s="1085"/>
      <c r="EU63" s="1085"/>
      <c r="EV63" s="275"/>
      <c r="EW63" s="275"/>
      <c r="EX63" s="286">
        <v>0</v>
      </c>
      <c r="EY63" s="286">
        <v>0</v>
      </c>
      <c r="EZ63" s="286">
        <v>0</v>
      </c>
      <c r="FA63" s="286">
        <v>0</v>
      </c>
      <c r="FB63" s="287">
        <v>0</v>
      </c>
      <c r="FC63" s="287">
        <v>0</v>
      </c>
      <c r="FD63" s="287">
        <v>0</v>
      </c>
      <c r="FE63" s="287">
        <v>0</v>
      </c>
      <c r="FF63" s="287">
        <v>0</v>
      </c>
      <c r="FG63" s="287">
        <v>0</v>
      </c>
      <c r="FH63" s="288">
        <v>0</v>
      </c>
      <c r="FI63" s="288">
        <v>0</v>
      </c>
      <c r="FJ63" s="288">
        <v>0</v>
      </c>
      <c r="FK63" s="288">
        <v>0</v>
      </c>
      <c r="FL63" s="289">
        <v>0</v>
      </c>
      <c r="FM63" s="289">
        <v>0</v>
      </c>
      <c r="FN63" s="289">
        <v>0</v>
      </c>
      <c r="FO63" s="289">
        <v>0</v>
      </c>
      <c r="FP63" s="289">
        <v>0</v>
      </c>
      <c r="FQ63" s="289">
        <v>0</v>
      </c>
      <c r="FR63" s="290">
        <v>0</v>
      </c>
      <c r="FS63" s="290"/>
      <c r="FT63" s="290"/>
      <c r="FU63" s="290"/>
      <c r="FV63" s="291">
        <v>0</v>
      </c>
      <c r="FW63" s="291"/>
      <c r="FX63" s="291"/>
      <c r="FY63" s="291"/>
      <c r="FZ63" s="291"/>
      <c r="GA63" s="291"/>
      <c r="GB63" s="292"/>
      <c r="GC63" s="292"/>
      <c r="GD63" s="292"/>
      <c r="GE63" s="292"/>
      <c r="GF63" s="293"/>
      <c r="GG63" s="293"/>
      <c r="GH63" s="293"/>
      <c r="GI63" s="293"/>
      <c r="GJ63" s="293"/>
      <c r="GK63" s="293"/>
      <c r="GL63" s="284">
        <v>0</v>
      </c>
      <c r="GM63" s="284">
        <v>0</v>
      </c>
      <c r="GN63" s="284">
        <v>0</v>
      </c>
      <c r="GO63" s="284">
        <v>0</v>
      </c>
      <c r="GP63" s="285">
        <v>0</v>
      </c>
      <c r="GQ63" s="285">
        <v>0</v>
      </c>
      <c r="GR63" s="285">
        <v>0</v>
      </c>
      <c r="GS63" s="285">
        <v>0</v>
      </c>
      <c r="GT63" s="285">
        <v>0</v>
      </c>
      <c r="GU63" s="285">
        <v>0</v>
      </c>
      <c r="GV63" s="294">
        <v>0</v>
      </c>
      <c r="GW63" s="294">
        <v>0</v>
      </c>
      <c r="GX63" s="294">
        <v>0</v>
      </c>
      <c r="GY63" s="294">
        <v>0</v>
      </c>
      <c r="GZ63" s="295">
        <v>0</v>
      </c>
      <c r="HA63" s="295">
        <v>0</v>
      </c>
      <c r="HB63" s="295">
        <v>0</v>
      </c>
      <c r="HC63" s="295">
        <v>0</v>
      </c>
      <c r="HD63" s="295">
        <v>0</v>
      </c>
      <c r="HE63" s="295">
        <v>0</v>
      </c>
      <c r="HF63" s="296">
        <v>0</v>
      </c>
      <c r="HG63" s="296">
        <v>0</v>
      </c>
      <c r="HH63" s="296">
        <v>0</v>
      </c>
      <c r="HI63" s="296">
        <v>0</v>
      </c>
      <c r="HJ63" s="297">
        <v>0</v>
      </c>
      <c r="HK63" s="297">
        <v>0</v>
      </c>
      <c r="HL63" s="297">
        <v>0</v>
      </c>
      <c r="HM63" s="297"/>
      <c r="HN63" s="297"/>
      <c r="HO63" s="297"/>
      <c r="HP63" s="341">
        <v>0</v>
      </c>
      <c r="HQ63" s="341">
        <v>0</v>
      </c>
      <c r="HR63" s="341">
        <v>0</v>
      </c>
      <c r="HS63" s="341">
        <v>0</v>
      </c>
      <c r="HT63" s="341">
        <v>0</v>
      </c>
      <c r="HU63" s="341">
        <v>0</v>
      </c>
      <c r="HV63" s="341">
        <v>0</v>
      </c>
      <c r="HW63" s="341">
        <v>0</v>
      </c>
      <c r="HX63" s="341">
        <v>0</v>
      </c>
      <c r="HY63" s="341">
        <v>0</v>
      </c>
      <c r="HZ63" s="286"/>
      <c r="IA63" s="286"/>
      <c r="IB63" s="286"/>
      <c r="IC63" s="286"/>
      <c r="ID63" s="287"/>
      <c r="IE63" s="287"/>
      <c r="IF63" s="287"/>
      <c r="IG63" s="287"/>
      <c r="IH63" s="287"/>
      <c r="II63" s="287"/>
      <c r="IJ63" s="296">
        <v>0</v>
      </c>
      <c r="IK63" s="296">
        <v>0</v>
      </c>
      <c r="IL63" s="296">
        <v>0</v>
      </c>
      <c r="IM63" s="296">
        <v>0</v>
      </c>
      <c r="IN63" s="297">
        <v>0</v>
      </c>
      <c r="IO63" s="297">
        <v>0</v>
      </c>
      <c r="IP63" s="297">
        <v>0</v>
      </c>
      <c r="IQ63" s="297">
        <v>0</v>
      </c>
      <c r="IR63" s="297">
        <v>0</v>
      </c>
      <c r="IS63" s="297">
        <v>0</v>
      </c>
      <c r="IT63" s="280">
        <v>0</v>
      </c>
      <c r="IU63" s="280">
        <v>0</v>
      </c>
      <c r="IV63" s="280">
        <v>0</v>
      </c>
      <c r="IW63" s="280">
        <v>0</v>
      </c>
      <c r="IX63" s="281">
        <v>0</v>
      </c>
      <c r="IY63" s="281">
        <v>0</v>
      </c>
      <c r="IZ63" s="281">
        <v>0</v>
      </c>
      <c r="JA63" s="281">
        <v>0</v>
      </c>
      <c r="JB63" s="281">
        <v>0</v>
      </c>
      <c r="JC63" s="281">
        <v>0</v>
      </c>
      <c r="JD63" s="288"/>
      <c r="JE63" s="288"/>
      <c r="JF63" s="288"/>
      <c r="JG63" s="288"/>
      <c r="JH63" s="289"/>
      <c r="JI63" s="289"/>
      <c r="JJ63" s="289"/>
      <c r="JK63" s="289"/>
      <c r="JL63" s="289"/>
      <c r="JM63" s="289"/>
      <c r="JN63" s="362">
        <v>0</v>
      </c>
      <c r="JO63" s="362">
        <v>0</v>
      </c>
      <c r="JP63" s="362">
        <v>0</v>
      </c>
      <c r="JQ63" s="362">
        <v>0</v>
      </c>
      <c r="JR63" s="362">
        <v>0</v>
      </c>
      <c r="JS63" s="362">
        <v>0</v>
      </c>
      <c r="JT63" s="362">
        <v>0</v>
      </c>
      <c r="JU63" s="362">
        <v>0</v>
      </c>
      <c r="JV63" s="362">
        <v>0</v>
      </c>
      <c r="JW63" s="362">
        <v>0</v>
      </c>
      <c r="JX63" s="274"/>
      <c r="JY63" s="274">
        <v>0</v>
      </c>
      <c r="JZ63" s="274">
        <v>0</v>
      </c>
      <c r="KA63" s="274">
        <v>0</v>
      </c>
      <c r="KB63" s="275"/>
      <c r="KC63" s="275">
        <v>0</v>
      </c>
      <c r="KD63" s="275">
        <v>0</v>
      </c>
      <c r="KE63" s="275">
        <v>0</v>
      </c>
      <c r="KF63" s="275">
        <v>0</v>
      </c>
      <c r="KG63" s="275">
        <v>0</v>
      </c>
      <c r="KH63" s="276">
        <v>0</v>
      </c>
      <c r="KI63" s="276">
        <v>0</v>
      </c>
      <c r="KJ63" s="276">
        <v>0</v>
      </c>
      <c r="KK63" s="276">
        <v>0</v>
      </c>
      <c r="KL63" s="277">
        <v>0</v>
      </c>
      <c r="KM63" s="277">
        <v>0</v>
      </c>
      <c r="KN63" s="277">
        <v>0</v>
      </c>
      <c r="KO63" s="277">
        <v>0</v>
      </c>
      <c r="KP63" s="277">
        <v>0</v>
      </c>
      <c r="KQ63" s="277">
        <v>0</v>
      </c>
      <c r="KR63" s="298">
        <v>0</v>
      </c>
      <c r="KS63" s="298">
        <v>0</v>
      </c>
      <c r="KT63" s="298">
        <v>0</v>
      </c>
      <c r="KU63" s="298">
        <v>0</v>
      </c>
      <c r="KV63" s="299">
        <v>0</v>
      </c>
      <c r="KW63" s="299">
        <v>0</v>
      </c>
      <c r="KX63" s="299">
        <v>0</v>
      </c>
      <c r="KY63" s="299">
        <v>0</v>
      </c>
      <c r="KZ63" s="299">
        <v>0</v>
      </c>
      <c r="LA63" s="299">
        <v>0</v>
      </c>
      <c r="LB63" s="296"/>
      <c r="LC63" s="296"/>
      <c r="LD63" s="296"/>
      <c r="LE63" s="296"/>
      <c r="LF63" s="297"/>
      <c r="LG63" s="297"/>
      <c r="LH63" s="297"/>
      <c r="LI63" s="297"/>
      <c r="LJ63" s="297"/>
      <c r="LK63" s="297"/>
      <c r="LL63" s="292">
        <v>0</v>
      </c>
      <c r="LM63" s="292">
        <v>0</v>
      </c>
      <c r="LN63" s="292">
        <v>0</v>
      </c>
      <c r="LO63" s="292">
        <v>0</v>
      </c>
      <c r="LP63" s="293">
        <v>0</v>
      </c>
      <c r="LQ63" s="293">
        <v>0</v>
      </c>
      <c r="LR63" s="293">
        <v>0</v>
      </c>
      <c r="LS63" s="293">
        <v>0</v>
      </c>
      <c r="LT63" s="293">
        <v>0</v>
      </c>
      <c r="LU63" s="293">
        <v>0</v>
      </c>
      <c r="LV63" s="45">
        <f t="shared" si="54"/>
        <v>0.6</v>
      </c>
      <c r="LW63" s="45">
        <f t="shared" si="55"/>
        <v>0</v>
      </c>
      <c r="LX63" s="45">
        <f t="shared" si="56"/>
        <v>0</v>
      </c>
      <c r="LY63" s="45">
        <f t="shared" si="57"/>
        <v>0</v>
      </c>
      <c r="LZ63" s="234">
        <f t="shared" si="58"/>
        <v>1</v>
      </c>
      <c r="MA63" s="234">
        <f t="shared" si="59"/>
        <v>0</v>
      </c>
      <c r="MB63" s="234">
        <f t="shared" si="60"/>
        <v>0</v>
      </c>
      <c r="MC63" s="234">
        <f t="shared" si="61"/>
        <v>0</v>
      </c>
      <c r="MD63" s="234">
        <f t="shared" si="62"/>
        <v>0</v>
      </c>
      <c r="ME63" s="234">
        <f t="shared" si="63"/>
        <v>0</v>
      </c>
      <c r="MF63" s="914">
        <v>0</v>
      </c>
      <c r="MG63" s="914">
        <v>0</v>
      </c>
      <c r="MH63" s="914">
        <v>0</v>
      </c>
      <c r="MI63" s="914">
        <v>0</v>
      </c>
      <c r="MJ63" s="915">
        <v>0</v>
      </c>
      <c r="MK63" s="915">
        <v>0</v>
      </c>
      <c r="ML63" s="915">
        <v>0</v>
      </c>
      <c r="MM63" s="915">
        <v>0</v>
      </c>
      <c r="MN63" s="915">
        <v>0</v>
      </c>
      <c r="MO63" s="915">
        <v>0</v>
      </c>
      <c r="MP63" s="414"/>
      <c r="MQ63" s="414"/>
      <c r="MR63" s="414"/>
      <c r="MS63" s="414"/>
      <c r="MT63" s="415"/>
      <c r="MU63" s="415"/>
      <c r="MV63" s="415"/>
      <c r="MW63" s="415"/>
      <c r="MX63" s="415"/>
      <c r="MY63" s="415"/>
      <c r="MZ63" s="949">
        <f t="shared" si="64"/>
        <v>0.6</v>
      </c>
      <c r="NA63" s="949">
        <f t="shared" si="65"/>
        <v>0</v>
      </c>
      <c r="NB63" s="949">
        <f t="shared" si="66"/>
        <v>0</v>
      </c>
      <c r="NC63" s="949">
        <f t="shared" si="67"/>
        <v>0</v>
      </c>
      <c r="ND63" s="950">
        <f t="shared" si="68"/>
        <v>1</v>
      </c>
      <c r="NE63" s="950">
        <f t="shared" si="69"/>
        <v>0</v>
      </c>
      <c r="NF63" s="950">
        <f t="shared" si="70"/>
        <v>0</v>
      </c>
      <c r="NG63" s="950">
        <f t="shared" si="71"/>
        <v>0</v>
      </c>
      <c r="NH63" s="950">
        <f t="shared" si="72"/>
        <v>0</v>
      </c>
      <c r="NI63" s="950">
        <f t="shared" si="73"/>
        <v>0</v>
      </c>
    </row>
    <row r="64" spans="1:373" ht="51.75" thickBot="1" x14ac:dyDescent="0.3">
      <c r="A64" s="555">
        <v>53</v>
      </c>
      <c r="B64" s="34" t="s">
        <v>83</v>
      </c>
      <c r="C64" s="34" t="s">
        <v>190</v>
      </c>
      <c r="D64" s="262"/>
      <c r="E64" s="262"/>
      <c r="F64" s="262"/>
      <c r="G64" s="262"/>
      <c r="H64" s="263"/>
      <c r="I64" s="263"/>
      <c r="J64" s="263"/>
      <c r="K64" s="263"/>
      <c r="L64" s="263"/>
      <c r="M64" s="263"/>
      <c r="N64" s="264">
        <v>0</v>
      </c>
      <c r="O64" s="264">
        <v>0</v>
      </c>
      <c r="P64" s="264">
        <v>0</v>
      </c>
      <c r="Q64" s="264">
        <v>0</v>
      </c>
      <c r="R64" s="265">
        <v>0</v>
      </c>
      <c r="S64" s="265">
        <v>0</v>
      </c>
      <c r="T64" s="265">
        <v>0</v>
      </c>
      <c r="U64" s="265">
        <v>0</v>
      </c>
      <c r="V64" s="265">
        <v>0</v>
      </c>
      <c r="W64" s="265">
        <v>0</v>
      </c>
      <c r="X64" s="266">
        <v>0</v>
      </c>
      <c r="Y64" s="266">
        <v>0</v>
      </c>
      <c r="Z64" s="266">
        <v>0</v>
      </c>
      <c r="AA64" s="266">
        <v>0</v>
      </c>
      <c r="AB64" s="267">
        <v>0</v>
      </c>
      <c r="AC64" s="267">
        <v>0</v>
      </c>
      <c r="AD64" s="267">
        <v>0</v>
      </c>
      <c r="AE64" s="267">
        <v>0</v>
      </c>
      <c r="AF64" s="267">
        <v>0</v>
      </c>
      <c r="AG64" s="267">
        <v>0</v>
      </c>
      <c r="AH64" s="268">
        <v>0</v>
      </c>
      <c r="AI64" s="268">
        <v>0</v>
      </c>
      <c r="AJ64" s="268">
        <v>0</v>
      </c>
      <c r="AK64" s="268">
        <v>0</v>
      </c>
      <c r="AL64" s="269">
        <v>0</v>
      </c>
      <c r="AM64" s="269">
        <v>0</v>
      </c>
      <c r="AN64" s="269">
        <v>0</v>
      </c>
      <c r="AO64" s="269">
        <v>0</v>
      </c>
      <c r="AP64" s="269">
        <v>0</v>
      </c>
      <c r="AQ64" s="269">
        <v>0</v>
      </c>
      <c r="AR64" s="270">
        <v>0</v>
      </c>
      <c r="AS64" s="270">
        <v>0</v>
      </c>
      <c r="AT64" s="270">
        <v>0</v>
      </c>
      <c r="AU64" s="270">
        <v>0</v>
      </c>
      <c r="AV64" s="271">
        <v>0</v>
      </c>
      <c r="AW64" s="271">
        <v>0</v>
      </c>
      <c r="AX64" s="271">
        <v>0</v>
      </c>
      <c r="AY64" s="271">
        <v>0</v>
      </c>
      <c r="AZ64" s="271">
        <v>0</v>
      </c>
      <c r="BA64" s="271">
        <v>0</v>
      </c>
      <c r="BB64" s="272">
        <v>0</v>
      </c>
      <c r="BC64" s="272">
        <v>0</v>
      </c>
      <c r="BD64" s="272">
        <v>0</v>
      </c>
      <c r="BE64" s="272">
        <v>0</v>
      </c>
      <c r="BF64" s="273">
        <v>0</v>
      </c>
      <c r="BG64" s="273">
        <v>0</v>
      </c>
      <c r="BH64" s="273">
        <v>0</v>
      </c>
      <c r="BI64" s="273">
        <v>0</v>
      </c>
      <c r="BJ64" s="273">
        <v>0</v>
      </c>
      <c r="BK64" s="273">
        <v>0</v>
      </c>
      <c r="BL64" s="884">
        <v>0</v>
      </c>
      <c r="BM64" s="884">
        <v>0</v>
      </c>
      <c r="BN64" s="884">
        <v>0</v>
      </c>
      <c r="BO64" s="884">
        <v>0</v>
      </c>
      <c r="BP64" s="885">
        <v>0</v>
      </c>
      <c r="BQ64" s="885">
        <v>0</v>
      </c>
      <c r="BR64" s="885">
        <v>0</v>
      </c>
      <c r="BS64" s="885">
        <v>0</v>
      </c>
      <c r="BT64" s="885">
        <v>0</v>
      </c>
      <c r="BU64" s="885">
        <v>0</v>
      </c>
      <c r="BV64" s="276">
        <v>0</v>
      </c>
      <c r="BW64" s="276">
        <v>0</v>
      </c>
      <c r="BX64" s="276">
        <v>0</v>
      </c>
      <c r="BY64" s="276">
        <v>0</v>
      </c>
      <c r="BZ64" s="277">
        <v>0</v>
      </c>
      <c r="CA64" s="277">
        <v>0</v>
      </c>
      <c r="CB64" s="277">
        <v>0</v>
      </c>
      <c r="CC64" s="277">
        <v>0</v>
      </c>
      <c r="CD64" s="277">
        <v>0</v>
      </c>
      <c r="CE64" s="277">
        <v>0</v>
      </c>
      <c r="CF64" s="278">
        <v>0</v>
      </c>
      <c r="CG64" s="278"/>
      <c r="CH64" s="278"/>
      <c r="CI64" s="278"/>
      <c r="CJ64" s="279">
        <v>0</v>
      </c>
      <c r="CK64" s="279"/>
      <c r="CL64" s="279"/>
      <c r="CM64" s="279"/>
      <c r="CN64" s="279"/>
      <c r="CO64" s="279"/>
      <c r="CP64" s="280">
        <v>0</v>
      </c>
      <c r="CQ64" s="280">
        <v>0</v>
      </c>
      <c r="CR64" s="280">
        <v>0</v>
      </c>
      <c r="CS64" s="280">
        <v>0</v>
      </c>
      <c r="CT64" s="281">
        <v>0</v>
      </c>
      <c r="CU64" s="281">
        <v>0</v>
      </c>
      <c r="CV64" s="281">
        <v>0</v>
      </c>
      <c r="CW64" s="281">
        <v>0</v>
      </c>
      <c r="CX64" s="281">
        <v>0</v>
      </c>
      <c r="CY64" s="281">
        <v>0</v>
      </c>
      <c r="CZ64" s="282">
        <v>0</v>
      </c>
      <c r="DA64" s="282">
        <v>0</v>
      </c>
      <c r="DB64" s="282">
        <v>0</v>
      </c>
      <c r="DC64" s="282">
        <v>0</v>
      </c>
      <c r="DD64" s="283">
        <v>0</v>
      </c>
      <c r="DE64" s="283">
        <v>0</v>
      </c>
      <c r="DF64" s="283">
        <v>0</v>
      </c>
      <c r="DG64" s="283">
        <v>0</v>
      </c>
      <c r="DH64" s="283">
        <v>0</v>
      </c>
      <c r="DI64" s="283">
        <v>0</v>
      </c>
      <c r="DJ64" s="276">
        <v>0</v>
      </c>
      <c r="DK64" s="276">
        <v>0</v>
      </c>
      <c r="DL64" s="276">
        <v>0</v>
      </c>
      <c r="DM64" s="276">
        <v>0</v>
      </c>
      <c r="DN64" s="277">
        <v>0</v>
      </c>
      <c r="DO64" s="277">
        <v>0</v>
      </c>
      <c r="DP64" s="277">
        <v>0</v>
      </c>
      <c r="DQ64" s="277">
        <v>0</v>
      </c>
      <c r="DR64" s="277">
        <v>0</v>
      </c>
      <c r="DS64" s="277">
        <v>0</v>
      </c>
      <c r="DT64" s="284">
        <v>0</v>
      </c>
      <c r="DU64" s="284">
        <v>0</v>
      </c>
      <c r="DV64" s="284">
        <v>0</v>
      </c>
      <c r="DW64" s="284">
        <v>0</v>
      </c>
      <c r="DX64" s="285">
        <v>0</v>
      </c>
      <c r="DY64" s="285">
        <v>0</v>
      </c>
      <c r="DZ64" s="285">
        <v>0</v>
      </c>
      <c r="EA64" s="285">
        <v>0</v>
      </c>
      <c r="EB64" s="285">
        <v>0</v>
      </c>
      <c r="EC64" s="285">
        <v>0</v>
      </c>
      <c r="ED64" s="286">
        <v>0</v>
      </c>
      <c r="EE64" s="286">
        <v>0</v>
      </c>
      <c r="EF64" s="286">
        <v>0</v>
      </c>
      <c r="EG64" s="286">
        <v>0</v>
      </c>
      <c r="EH64" s="287">
        <v>0</v>
      </c>
      <c r="EI64" s="287">
        <v>0</v>
      </c>
      <c r="EJ64" s="287">
        <v>0</v>
      </c>
      <c r="EK64" s="287">
        <v>0</v>
      </c>
      <c r="EL64" s="287">
        <v>0</v>
      </c>
      <c r="EM64" s="287">
        <v>0</v>
      </c>
      <c r="EN64" s="274"/>
      <c r="EO64" s="274"/>
      <c r="EP64" s="274"/>
      <c r="EQ64" s="274"/>
      <c r="ER64" s="275"/>
      <c r="ES64" s="275"/>
      <c r="ET64" s="275"/>
      <c r="EU64" s="275"/>
      <c r="EV64" s="275"/>
      <c r="EW64" s="275"/>
      <c r="EX64" s="286">
        <v>0</v>
      </c>
      <c r="EY64" s="286">
        <v>0</v>
      </c>
      <c r="EZ64" s="286">
        <v>0</v>
      </c>
      <c r="FA64" s="286">
        <v>0</v>
      </c>
      <c r="FB64" s="287">
        <v>0</v>
      </c>
      <c r="FC64" s="287">
        <v>0</v>
      </c>
      <c r="FD64" s="287">
        <v>0</v>
      </c>
      <c r="FE64" s="287">
        <v>0</v>
      </c>
      <c r="FF64" s="287">
        <v>0</v>
      </c>
      <c r="FG64" s="287">
        <v>0</v>
      </c>
      <c r="FH64" s="288">
        <v>0</v>
      </c>
      <c r="FI64" s="288">
        <v>0</v>
      </c>
      <c r="FJ64" s="288">
        <v>0</v>
      </c>
      <c r="FK64" s="288">
        <v>0</v>
      </c>
      <c r="FL64" s="289">
        <v>0</v>
      </c>
      <c r="FM64" s="289">
        <v>0</v>
      </c>
      <c r="FN64" s="289">
        <v>0</v>
      </c>
      <c r="FO64" s="289">
        <v>0</v>
      </c>
      <c r="FP64" s="289">
        <v>0</v>
      </c>
      <c r="FQ64" s="289">
        <v>0</v>
      </c>
      <c r="FR64" s="290">
        <v>0</v>
      </c>
      <c r="FS64" s="290"/>
      <c r="FT64" s="290"/>
      <c r="FU64" s="290"/>
      <c r="FV64" s="291">
        <v>0</v>
      </c>
      <c r="FW64" s="291"/>
      <c r="FX64" s="291"/>
      <c r="FY64" s="291"/>
      <c r="FZ64" s="291"/>
      <c r="GA64" s="291"/>
      <c r="GB64" s="292"/>
      <c r="GC64" s="292"/>
      <c r="GD64" s="292"/>
      <c r="GE64" s="292"/>
      <c r="GF64" s="293"/>
      <c r="GG64" s="293"/>
      <c r="GH64" s="293"/>
      <c r="GI64" s="293"/>
      <c r="GJ64" s="293"/>
      <c r="GK64" s="293"/>
      <c r="GL64" s="284">
        <v>0</v>
      </c>
      <c r="GM64" s="284">
        <v>0</v>
      </c>
      <c r="GN64" s="284">
        <v>0</v>
      </c>
      <c r="GO64" s="284">
        <v>0</v>
      </c>
      <c r="GP64" s="285">
        <v>0</v>
      </c>
      <c r="GQ64" s="285">
        <v>0</v>
      </c>
      <c r="GR64" s="285">
        <v>0</v>
      </c>
      <c r="GS64" s="285">
        <v>0</v>
      </c>
      <c r="GT64" s="285">
        <v>0</v>
      </c>
      <c r="GU64" s="285">
        <v>0</v>
      </c>
      <c r="GV64" s="294">
        <v>0</v>
      </c>
      <c r="GW64" s="294">
        <v>0</v>
      </c>
      <c r="GX64" s="294">
        <v>0</v>
      </c>
      <c r="GY64" s="294">
        <v>0</v>
      </c>
      <c r="GZ64" s="295">
        <v>0</v>
      </c>
      <c r="HA64" s="295">
        <v>0</v>
      </c>
      <c r="HB64" s="295">
        <v>0</v>
      </c>
      <c r="HC64" s="295">
        <v>0</v>
      </c>
      <c r="HD64" s="295">
        <v>0</v>
      </c>
      <c r="HE64" s="295">
        <v>0</v>
      </c>
      <c r="HF64" s="296">
        <v>0</v>
      </c>
      <c r="HG64" s="296">
        <v>0</v>
      </c>
      <c r="HH64" s="296">
        <v>0</v>
      </c>
      <c r="HI64" s="296">
        <v>0</v>
      </c>
      <c r="HJ64" s="297">
        <v>0</v>
      </c>
      <c r="HK64" s="297">
        <v>0</v>
      </c>
      <c r="HL64" s="297">
        <v>0</v>
      </c>
      <c r="HM64" s="297"/>
      <c r="HN64" s="297"/>
      <c r="HO64" s="297"/>
      <c r="HP64" s="341">
        <v>0</v>
      </c>
      <c r="HQ64" s="341">
        <v>0</v>
      </c>
      <c r="HR64" s="341">
        <v>0</v>
      </c>
      <c r="HS64" s="341">
        <v>0</v>
      </c>
      <c r="HT64" s="341">
        <v>0</v>
      </c>
      <c r="HU64" s="341">
        <v>0</v>
      </c>
      <c r="HV64" s="341">
        <v>0</v>
      </c>
      <c r="HW64" s="341">
        <v>0</v>
      </c>
      <c r="HX64" s="341">
        <v>0</v>
      </c>
      <c r="HY64" s="341">
        <v>0</v>
      </c>
      <c r="HZ64" s="286"/>
      <c r="IA64" s="286"/>
      <c r="IB64" s="286"/>
      <c r="IC64" s="286"/>
      <c r="ID64" s="287"/>
      <c r="IE64" s="287"/>
      <c r="IF64" s="287"/>
      <c r="IG64" s="287"/>
      <c r="IH64" s="287"/>
      <c r="II64" s="287"/>
      <c r="IJ64" s="296">
        <v>0</v>
      </c>
      <c r="IK64" s="296">
        <v>0</v>
      </c>
      <c r="IL64" s="296">
        <v>0</v>
      </c>
      <c r="IM64" s="296">
        <v>0</v>
      </c>
      <c r="IN64" s="297">
        <v>0</v>
      </c>
      <c r="IO64" s="297">
        <v>0</v>
      </c>
      <c r="IP64" s="297">
        <v>0</v>
      </c>
      <c r="IQ64" s="297">
        <v>0</v>
      </c>
      <c r="IR64" s="297">
        <v>0</v>
      </c>
      <c r="IS64" s="297">
        <v>0</v>
      </c>
      <c r="IT64" s="280">
        <v>0</v>
      </c>
      <c r="IU64" s="280">
        <v>0</v>
      </c>
      <c r="IV64" s="280">
        <v>0</v>
      </c>
      <c r="IW64" s="280">
        <v>0</v>
      </c>
      <c r="IX64" s="281">
        <v>0</v>
      </c>
      <c r="IY64" s="281">
        <v>0</v>
      </c>
      <c r="IZ64" s="281">
        <v>0</v>
      </c>
      <c r="JA64" s="281">
        <v>0</v>
      </c>
      <c r="JB64" s="281">
        <v>0</v>
      </c>
      <c r="JC64" s="281">
        <v>0</v>
      </c>
      <c r="JD64" s="288"/>
      <c r="JE64" s="288"/>
      <c r="JF64" s="288"/>
      <c r="JG64" s="288"/>
      <c r="JH64" s="289"/>
      <c r="JI64" s="289"/>
      <c r="JJ64" s="289"/>
      <c r="JK64" s="289"/>
      <c r="JL64" s="289"/>
      <c r="JM64" s="289"/>
      <c r="JN64" s="362">
        <v>0</v>
      </c>
      <c r="JO64" s="362">
        <v>0</v>
      </c>
      <c r="JP64" s="362">
        <v>0</v>
      </c>
      <c r="JQ64" s="362">
        <v>0</v>
      </c>
      <c r="JR64" s="362">
        <v>0</v>
      </c>
      <c r="JS64" s="362">
        <v>0</v>
      </c>
      <c r="JT64" s="362">
        <v>0</v>
      </c>
      <c r="JU64" s="362">
        <v>0</v>
      </c>
      <c r="JV64" s="362">
        <v>0</v>
      </c>
      <c r="JW64" s="362">
        <v>0</v>
      </c>
      <c r="JX64" s="274">
        <v>0</v>
      </c>
      <c r="JY64" s="274">
        <v>0</v>
      </c>
      <c r="JZ64" s="274">
        <v>0</v>
      </c>
      <c r="KA64" s="274">
        <v>0</v>
      </c>
      <c r="KB64" s="275">
        <v>0</v>
      </c>
      <c r="KC64" s="275">
        <v>0</v>
      </c>
      <c r="KD64" s="275">
        <v>0</v>
      </c>
      <c r="KE64" s="275">
        <v>0</v>
      </c>
      <c r="KF64" s="275">
        <v>0</v>
      </c>
      <c r="KG64" s="275">
        <v>0</v>
      </c>
      <c r="KH64" s="276">
        <v>0</v>
      </c>
      <c r="KI64" s="276">
        <v>0</v>
      </c>
      <c r="KJ64" s="276">
        <v>0</v>
      </c>
      <c r="KK64" s="276">
        <v>0</v>
      </c>
      <c r="KL64" s="277">
        <v>0</v>
      </c>
      <c r="KM64" s="277">
        <v>0</v>
      </c>
      <c r="KN64" s="277">
        <v>0</v>
      </c>
      <c r="KO64" s="277">
        <v>0</v>
      </c>
      <c r="KP64" s="277">
        <v>0</v>
      </c>
      <c r="KQ64" s="277">
        <v>0</v>
      </c>
      <c r="KR64" s="298">
        <v>0</v>
      </c>
      <c r="KS64" s="298">
        <v>0</v>
      </c>
      <c r="KT64" s="298">
        <v>0</v>
      </c>
      <c r="KU64" s="298">
        <v>0</v>
      </c>
      <c r="KV64" s="299">
        <v>0</v>
      </c>
      <c r="KW64" s="299">
        <v>0</v>
      </c>
      <c r="KX64" s="299">
        <v>0</v>
      </c>
      <c r="KY64" s="299">
        <v>0</v>
      </c>
      <c r="KZ64" s="299">
        <v>0</v>
      </c>
      <c r="LA64" s="299">
        <v>0</v>
      </c>
      <c r="LB64" s="296"/>
      <c r="LC64" s="296"/>
      <c r="LD64" s="296"/>
      <c r="LE64" s="296"/>
      <c r="LF64" s="297"/>
      <c r="LG64" s="297"/>
      <c r="LH64" s="297"/>
      <c r="LI64" s="297"/>
      <c r="LJ64" s="297"/>
      <c r="LK64" s="297"/>
      <c r="LL64" s="292">
        <v>0</v>
      </c>
      <c r="LM64" s="292">
        <v>0</v>
      </c>
      <c r="LN64" s="292">
        <v>0</v>
      </c>
      <c r="LO64" s="292">
        <v>0</v>
      </c>
      <c r="LP64" s="293">
        <v>0</v>
      </c>
      <c r="LQ64" s="293">
        <v>0</v>
      </c>
      <c r="LR64" s="293">
        <v>0</v>
      </c>
      <c r="LS64" s="293">
        <v>0</v>
      </c>
      <c r="LT64" s="293">
        <v>0</v>
      </c>
      <c r="LU64" s="293">
        <v>0</v>
      </c>
      <c r="LV64" s="45">
        <f t="shared" si="54"/>
        <v>0</v>
      </c>
      <c r="LW64" s="45">
        <f t="shared" si="55"/>
        <v>0</v>
      </c>
      <c r="LX64" s="45">
        <f t="shared" si="56"/>
        <v>0</v>
      </c>
      <c r="LY64" s="45">
        <f t="shared" si="57"/>
        <v>0</v>
      </c>
      <c r="LZ64" s="234">
        <f t="shared" si="58"/>
        <v>0</v>
      </c>
      <c r="MA64" s="234">
        <f t="shared" si="59"/>
        <v>0</v>
      </c>
      <c r="MB64" s="234">
        <f t="shared" si="60"/>
        <v>0</v>
      </c>
      <c r="MC64" s="234">
        <f t="shared" si="61"/>
        <v>0</v>
      </c>
      <c r="MD64" s="234">
        <f t="shared" si="62"/>
        <v>0</v>
      </c>
      <c r="ME64" s="234">
        <f t="shared" si="63"/>
        <v>0</v>
      </c>
      <c r="MF64" s="914">
        <v>0.02</v>
      </c>
      <c r="MG64" s="914">
        <v>1.6</v>
      </c>
      <c r="MH64" s="914">
        <v>0</v>
      </c>
      <c r="MI64" s="914">
        <v>1.6</v>
      </c>
      <c r="MJ64" s="915">
        <v>21</v>
      </c>
      <c r="MK64" s="915">
        <v>0</v>
      </c>
      <c r="ML64" s="915">
        <v>0</v>
      </c>
      <c r="MM64" s="915">
        <v>1</v>
      </c>
      <c r="MN64" s="915">
        <v>0</v>
      </c>
      <c r="MO64" s="915">
        <v>0</v>
      </c>
      <c r="MP64" s="414"/>
      <c r="MQ64" s="414"/>
      <c r="MR64" s="414"/>
      <c r="MS64" s="414"/>
      <c r="MT64" s="415"/>
      <c r="MU64" s="415"/>
      <c r="MV64" s="415"/>
      <c r="MW64" s="415"/>
      <c r="MX64" s="415"/>
      <c r="MY64" s="415"/>
      <c r="MZ64" s="949">
        <f t="shared" si="64"/>
        <v>0.02</v>
      </c>
      <c r="NA64" s="949">
        <f t="shared" si="65"/>
        <v>1.6</v>
      </c>
      <c r="NB64" s="949">
        <f t="shared" si="66"/>
        <v>0</v>
      </c>
      <c r="NC64" s="949">
        <f t="shared" si="67"/>
        <v>1.6</v>
      </c>
      <c r="ND64" s="950">
        <f t="shared" si="68"/>
        <v>21</v>
      </c>
      <c r="NE64" s="950">
        <f t="shared" si="69"/>
        <v>0</v>
      </c>
      <c r="NF64" s="950">
        <f t="shared" si="70"/>
        <v>0</v>
      </c>
      <c r="NG64" s="950">
        <f t="shared" si="71"/>
        <v>1</v>
      </c>
      <c r="NH64" s="950">
        <f t="shared" si="72"/>
        <v>0</v>
      </c>
      <c r="NI64" s="950">
        <f t="shared" si="73"/>
        <v>0</v>
      </c>
    </row>
    <row r="65" spans="1:373" ht="22.15" customHeight="1" thickBot="1" x14ac:dyDescent="0.3">
      <c r="A65" s="556">
        <v>54</v>
      </c>
      <c r="B65" s="32" t="s">
        <v>84</v>
      </c>
      <c r="C65" s="33" t="s">
        <v>85</v>
      </c>
      <c r="D65" s="300"/>
      <c r="E65" s="300"/>
      <c r="F65" s="300"/>
      <c r="G65" s="300"/>
      <c r="H65" s="301"/>
      <c r="I65" s="301"/>
      <c r="J65" s="301"/>
      <c r="K65" s="301"/>
      <c r="L65" s="301"/>
      <c r="M65" s="301"/>
      <c r="N65" s="302">
        <v>0</v>
      </c>
      <c r="O65" s="302">
        <v>0</v>
      </c>
      <c r="P65" s="302">
        <v>0</v>
      </c>
      <c r="Q65" s="302">
        <v>0</v>
      </c>
      <c r="R65" s="303">
        <v>0</v>
      </c>
      <c r="S65" s="303">
        <v>0</v>
      </c>
      <c r="T65" s="303">
        <v>0</v>
      </c>
      <c r="U65" s="303">
        <v>0</v>
      </c>
      <c r="V65" s="303">
        <v>0</v>
      </c>
      <c r="W65" s="303">
        <v>0</v>
      </c>
      <c r="X65" s="304">
        <v>0</v>
      </c>
      <c r="Y65" s="304">
        <v>0</v>
      </c>
      <c r="Z65" s="304">
        <v>0</v>
      </c>
      <c r="AA65" s="304">
        <v>0</v>
      </c>
      <c r="AB65" s="305">
        <v>0</v>
      </c>
      <c r="AC65" s="305">
        <v>0</v>
      </c>
      <c r="AD65" s="305">
        <v>0</v>
      </c>
      <c r="AE65" s="305">
        <v>0</v>
      </c>
      <c r="AF65" s="267">
        <v>0</v>
      </c>
      <c r="AG65" s="267">
        <v>0</v>
      </c>
      <c r="AH65" s="306">
        <v>0</v>
      </c>
      <c r="AI65" s="306">
        <v>0</v>
      </c>
      <c r="AJ65" s="306">
        <v>0</v>
      </c>
      <c r="AK65" s="306">
        <v>0</v>
      </c>
      <c r="AL65" s="307">
        <v>0</v>
      </c>
      <c r="AM65" s="307">
        <v>0</v>
      </c>
      <c r="AN65" s="307">
        <v>0</v>
      </c>
      <c r="AO65" s="307">
        <v>0</v>
      </c>
      <c r="AP65" s="307">
        <v>0</v>
      </c>
      <c r="AQ65" s="307">
        <v>0</v>
      </c>
      <c r="AR65" s="308">
        <v>0</v>
      </c>
      <c r="AS65" s="308">
        <v>0</v>
      </c>
      <c r="AT65" s="308">
        <v>0</v>
      </c>
      <c r="AU65" s="308">
        <v>0</v>
      </c>
      <c r="AV65" s="309">
        <v>0</v>
      </c>
      <c r="AW65" s="309">
        <v>0</v>
      </c>
      <c r="AX65" s="309">
        <v>0</v>
      </c>
      <c r="AY65" s="309">
        <v>0</v>
      </c>
      <c r="AZ65" s="309">
        <v>0</v>
      </c>
      <c r="BA65" s="309">
        <v>0</v>
      </c>
      <c r="BB65" s="310">
        <v>0</v>
      </c>
      <c r="BC65" s="310">
        <v>0</v>
      </c>
      <c r="BD65" s="310">
        <v>0</v>
      </c>
      <c r="BE65" s="310">
        <v>0</v>
      </c>
      <c r="BF65" s="311">
        <v>0</v>
      </c>
      <c r="BG65" s="311">
        <v>0</v>
      </c>
      <c r="BH65" s="311">
        <v>0</v>
      </c>
      <c r="BI65" s="311">
        <v>0</v>
      </c>
      <c r="BJ65" s="311">
        <v>0</v>
      </c>
      <c r="BK65" s="311">
        <v>0</v>
      </c>
      <c r="BL65" s="886">
        <v>0</v>
      </c>
      <c r="BM65" s="884">
        <v>0</v>
      </c>
      <c r="BN65" s="884">
        <v>0</v>
      </c>
      <c r="BO65" s="884">
        <v>0</v>
      </c>
      <c r="BP65" s="887">
        <v>0</v>
      </c>
      <c r="BQ65" s="885">
        <v>0</v>
      </c>
      <c r="BR65" s="885">
        <v>0</v>
      </c>
      <c r="BS65" s="885">
        <v>0</v>
      </c>
      <c r="BT65" s="885">
        <v>0</v>
      </c>
      <c r="BU65" s="885">
        <v>0</v>
      </c>
      <c r="BV65" s="314">
        <v>0</v>
      </c>
      <c r="BW65" s="314">
        <v>0</v>
      </c>
      <c r="BX65" s="314">
        <v>0</v>
      </c>
      <c r="BY65" s="314">
        <v>0</v>
      </c>
      <c r="BZ65" s="315">
        <v>0</v>
      </c>
      <c r="CA65" s="315">
        <v>0</v>
      </c>
      <c r="CB65" s="315">
        <v>0</v>
      </c>
      <c r="CC65" s="315">
        <v>0</v>
      </c>
      <c r="CD65" s="277">
        <v>0</v>
      </c>
      <c r="CE65" s="277">
        <v>0</v>
      </c>
      <c r="CF65" s="316">
        <v>0</v>
      </c>
      <c r="CG65" s="316"/>
      <c r="CH65" s="316"/>
      <c r="CI65" s="316"/>
      <c r="CJ65" s="317">
        <v>0</v>
      </c>
      <c r="CK65" s="317"/>
      <c r="CL65" s="317"/>
      <c r="CM65" s="317"/>
      <c r="CN65" s="317"/>
      <c r="CO65" s="317"/>
      <c r="CP65" s="318">
        <v>0</v>
      </c>
      <c r="CQ65" s="318">
        <v>0</v>
      </c>
      <c r="CR65" s="318">
        <v>0</v>
      </c>
      <c r="CS65" s="318">
        <v>0</v>
      </c>
      <c r="CT65" s="319">
        <v>0</v>
      </c>
      <c r="CU65" s="319">
        <v>0</v>
      </c>
      <c r="CV65" s="319">
        <v>0</v>
      </c>
      <c r="CW65" s="319">
        <v>0</v>
      </c>
      <c r="CX65" s="319">
        <v>0</v>
      </c>
      <c r="CY65" s="319">
        <v>0</v>
      </c>
      <c r="CZ65" s="320">
        <v>0</v>
      </c>
      <c r="DA65" s="320">
        <v>0</v>
      </c>
      <c r="DB65" s="320">
        <v>0</v>
      </c>
      <c r="DC65" s="320">
        <v>0</v>
      </c>
      <c r="DD65" s="321">
        <v>0</v>
      </c>
      <c r="DE65" s="321">
        <v>0</v>
      </c>
      <c r="DF65" s="321">
        <v>0</v>
      </c>
      <c r="DG65" s="321">
        <v>0</v>
      </c>
      <c r="DH65" s="321">
        <v>0</v>
      </c>
      <c r="DI65" s="321">
        <v>0</v>
      </c>
      <c r="DJ65" s="314">
        <v>0</v>
      </c>
      <c r="DK65" s="314">
        <v>0</v>
      </c>
      <c r="DL65" s="314">
        <v>0</v>
      </c>
      <c r="DM65" s="314">
        <v>0</v>
      </c>
      <c r="DN65" s="315">
        <v>0</v>
      </c>
      <c r="DO65" s="315">
        <v>0</v>
      </c>
      <c r="DP65" s="315">
        <v>0</v>
      </c>
      <c r="DQ65" s="315">
        <v>0</v>
      </c>
      <c r="DR65" s="315">
        <v>0</v>
      </c>
      <c r="DS65" s="315">
        <v>0</v>
      </c>
      <c r="DT65" s="322">
        <v>0</v>
      </c>
      <c r="DU65" s="322">
        <v>0</v>
      </c>
      <c r="DV65" s="322">
        <v>0</v>
      </c>
      <c r="DW65" s="322">
        <v>0</v>
      </c>
      <c r="DX65" s="323">
        <v>0</v>
      </c>
      <c r="DY65" s="323">
        <v>0</v>
      </c>
      <c r="DZ65" s="323">
        <v>0</v>
      </c>
      <c r="EA65" s="323">
        <v>0</v>
      </c>
      <c r="EB65" s="323">
        <v>0</v>
      </c>
      <c r="EC65" s="323">
        <v>0</v>
      </c>
      <c r="ED65" s="324">
        <v>0</v>
      </c>
      <c r="EE65" s="324">
        <v>0</v>
      </c>
      <c r="EF65" s="324">
        <v>0</v>
      </c>
      <c r="EG65" s="324">
        <v>0</v>
      </c>
      <c r="EH65" s="325">
        <v>0</v>
      </c>
      <c r="EI65" s="325">
        <v>0</v>
      </c>
      <c r="EJ65" s="325">
        <v>0</v>
      </c>
      <c r="EK65" s="325">
        <v>0</v>
      </c>
      <c r="EL65" s="325">
        <v>0</v>
      </c>
      <c r="EM65" s="325">
        <v>0</v>
      </c>
      <c r="EN65" s="312"/>
      <c r="EO65" s="312"/>
      <c r="EP65" s="312"/>
      <c r="EQ65" s="312"/>
      <c r="ER65" s="313"/>
      <c r="ES65" s="313"/>
      <c r="ET65" s="313"/>
      <c r="EU65" s="313"/>
      <c r="EV65" s="313"/>
      <c r="EW65" s="313"/>
      <c r="EX65" s="324">
        <v>0</v>
      </c>
      <c r="EY65" s="324">
        <v>0</v>
      </c>
      <c r="EZ65" s="324">
        <v>0</v>
      </c>
      <c r="FA65" s="324">
        <v>0</v>
      </c>
      <c r="FB65" s="325">
        <v>0</v>
      </c>
      <c r="FC65" s="325">
        <v>0</v>
      </c>
      <c r="FD65" s="325">
        <v>0</v>
      </c>
      <c r="FE65" s="325">
        <v>0</v>
      </c>
      <c r="FF65" s="325">
        <v>0</v>
      </c>
      <c r="FG65" s="325">
        <v>0</v>
      </c>
      <c r="FH65" s="326">
        <v>0</v>
      </c>
      <c r="FI65" s="326">
        <v>0</v>
      </c>
      <c r="FJ65" s="326">
        <v>0</v>
      </c>
      <c r="FK65" s="326">
        <v>0</v>
      </c>
      <c r="FL65" s="327">
        <v>0</v>
      </c>
      <c r="FM65" s="327">
        <v>0</v>
      </c>
      <c r="FN65" s="327">
        <v>0</v>
      </c>
      <c r="FO65" s="327">
        <v>0</v>
      </c>
      <c r="FP65" s="327">
        <v>0</v>
      </c>
      <c r="FQ65" s="327">
        <v>0</v>
      </c>
      <c r="FR65" s="328">
        <v>0</v>
      </c>
      <c r="FS65" s="328"/>
      <c r="FT65" s="328"/>
      <c r="FU65" s="328"/>
      <c r="FV65" s="329">
        <v>0</v>
      </c>
      <c r="FW65" s="329"/>
      <c r="FX65" s="329"/>
      <c r="FY65" s="329"/>
      <c r="FZ65" s="329"/>
      <c r="GA65" s="329"/>
      <c r="GB65" s="330"/>
      <c r="GC65" s="330"/>
      <c r="GD65" s="330"/>
      <c r="GE65" s="330"/>
      <c r="GF65" s="331"/>
      <c r="GG65" s="331"/>
      <c r="GH65" s="331"/>
      <c r="GI65" s="331"/>
      <c r="GJ65" s="331"/>
      <c r="GK65" s="331"/>
      <c r="GL65" s="322">
        <v>0</v>
      </c>
      <c r="GM65" s="322">
        <v>0</v>
      </c>
      <c r="GN65" s="322">
        <v>0</v>
      </c>
      <c r="GO65" s="322">
        <v>0</v>
      </c>
      <c r="GP65" s="323">
        <v>0</v>
      </c>
      <c r="GQ65" s="323">
        <v>0</v>
      </c>
      <c r="GR65" s="323">
        <v>0</v>
      </c>
      <c r="GS65" s="323">
        <v>0</v>
      </c>
      <c r="GT65" s="323">
        <v>0</v>
      </c>
      <c r="GU65" s="323">
        <v>0</v>
      </c>
      <c r="GV65" s="332">
        <v>0</v>
      </c>
      <c r="GW65" s="332">
        <v>0</v>
      </c>
      <c r="GX65" s="332">
        <v>0</v>
      </c>
      <c r="GY65" s="332">
        <v>0</v>
      </c>
      <c r="GZ65" s="333">
        <v>0</v>
      </c>
      <c r="HA65" s="333">
        <v>0</v>
      </c>
      <c r="HB65" s="333">
        <v>0</v>
      </c>
      <c r="HC65" s="333">
        <v>0</v>
      </c>
      <c r="HD65" s="333">
        <v>0</v>
      </c>
      <c r="HE65" s="333">
        <v>0</v>
      </c>
      <c r="HF65" s="334">
        <v>0</v>
      </c>
      <c r="HG65" s="334">
        <v>0</v>
      </c>
      <c r="HH65" s="334">
        <v>0</v>
      </c>
      <c r="HI65" s="334">
        <v>0</v>
      </c>
      <c r="HJ65" s="335">
        <v>0</v>
      </c>
      <c r="HK65" s="335">
        <v>0</v>
      </c>
      <c r="HL65" s="335">
        <v>0</v>
      </c>
      <c r="HM65" s="335"/>
      <c r="HN65" s="335"/>
      <c r="HO65" s="335"/>
      <c r="HP65" s="341">
        <v>0</v>
      </c>
      <c r="HQ65" s="341">
        <v>0</v>
      </c>
      <c r="HR65" s="341">
        <v>0</v>
      </c>
      <c r="HS65" s="341">
        <v>0</v>
      </c>
      <c r="HT65" s="341">
        <v>0</v>
      </c>
      <c r="HU65" s="341">
        <v>0</v>
      </c>
      <c r="HV65" s="341">
        <v>0</v>
      </c>
      <c r="HW65" s="341">
        <v>0</v>
      </c>
      <c r="HX65" s="341">
        <v>0</v>
      </c>
      <c r="HY65" s="341">
        <v>0</v>
      </c>
      <c r="HZ65" s="324"/>
      <c r="IA65" s="324"/>
      <c r="IB65" s="324"/>
      <c r="IC65" s="324"/>
      <c r="ID65" s="325"/>
      <c r="IE65" s="325"/>
      <c r="IF65" s="325"/>
      <c r="IG65" s="325"/>
      <c r="IH65" s="325"/>
      <c r="II65" s="325"/>
      <c r="IJ65" s="334">
        <v>0</v>
      </c>
      <c r="IK65" s="334">
        <v>0</v>
      </c>
      <c r="IL65" s="334">
        <v>0</v>
      </c>
      <c r="IM65" s="334">
        <v>0</v>
      </c>
      <c r="IN65" s="335">
        <v>0</v>
      </c>
      <c r="IO65" s="335">
        <v>0</v>
      </c>
      <c r="IP65" s="335">
        <v>0</v>
      </c>
      <c r="IQ65" s="335">
        <v>0</v>
      </c>
      <c r="IR65" s="335">
        <v>0</v>
      </c>
      <c r="IS65" s="335">
        <v>0</v>
      </c>
      <c r="IT65" s="318">
        <v>0</v>
      </c>
      <c r="IU65" s="318">
        <v>0</v>
      </c>
      <c r="IV65" s="318">
        <v>0</v>
      </c>
      <c r="IW65" s="318">
        <v>0</v>
      </c>
      <c r="IX65" s="319">
        <v>0</v>
      </c>
      <c r="IY65" s="319">
        <v>0</v>
      </c>
      <c r="IZ65" s="319">
        <v>0</v>
      </c>
      <c r="JA65" s="319">
        <v>0</v>
      </c>
      <c r="JB65" s="319">
        <v>0</v>
      </c>
      <c r="JC65" s="319">
        <v>0</v>
      </c>
      <c r="JD65" s="326"/>
      <c r="JE65" s="326"/>
      <c r="JF65" s="326"/>
      <c r="JG65" s="326"/>
      <c r="JH65" s="327"/>
      <c r="JI65" s="327"/>
      <c r="JJ65" s="327"/>
      <c r="JK65" s="327"/>
      <c r="JL65" s="327"/>
      <c r="JM65" s="327"/>
      <c r="JN65" s="362">
        <v>0</v>
      </c>
      <c r="JO65" s="362">
        <v>0</v>
      </c>
      <c r="JP65" s="362">
        <v>0</v>
      </c>
      <c r="JQ65" s="362">
        <v>0</v>
      </c>
      <c r="JR65" s="362">
        <v>0</v>
      </c>
      <c r="JS65" s="362">
        <v>0</v>
      </c>
      <c r="JT65" s="362">
        <v>0</v>
      </c>
      <c r="JU65" s="362">
        <v>0</v>
      </c>
      <c r="JV65" s="362">
        <v>0</v>
      </c>
      <c r="JW65" s="362">
        <v>0</v>
      </c>
      <c r="JX65" s="312">
        <v>0</v>
      </c>
      <c r="JY65" s="312">
        <v>0</v>
      </c>
      <c r="JZ65" s="312">
        <v>0</v>
      </c>
      <c r="KA65" s="312">
        <v>0</v>
      </c>
      <c r="KB65" s="313">
        <v>0</v>
      </c>
      <c r="KC65" s="313">
        <v>0</v>
      </c>
      <c r="KD65" s="313">
        <v>0</v>
      </c>
      <c r="KE65" s="313">
        <v>0</v>
      </c>
      <c r="KF65" s="313">
        <v>0</v>
      </c>
      <c r="KG65" s="313">
        <v>0</v>
      </c>
      <c r="KH65" s="314">
        <v>0</v>
      </c>
      <c r="KI65" s="314">
        <v>0</v>
      </c>
      <c r="KJ65" s="314">
        <v>0</v>
      </c>
      <c r="KK65" s="314">
        <v>0</v>
      </c>
      <c r="KL65" s="315">
        <v>0</v>
      </c>
      <c r="KM65" s="315">
        <v>0</v>
      </c>
      <c r="KN65" s="315">
        <v>0</v>
      </c>
      <c r="KO65" s="315">
        <v>0</v>
      </c>
      <c r="KP65" s="315">
        <v>0</v>
      </c>
      <c r="KQ65" s="315">
        <v>0</v>
      </c>
      <c r="KR65" s="336">
        <v>0</v>
      </c>
      <c r="KS65" s="336">
        <v>0</v>
      </c>
      <c r="KT65" s="336">
        <v>0</v>
      </c>
      <c r="KU65" s="336">
        <v>0</v>
      </c>
      <c r="KV65" s="337">
        <v>0</v>
      </c>
      <c r="KW65" s="337">
        <v>0</v>
      </c>
      <c r="KX65" s="337">
        <v>0</v>
      </c>
      <c r="KY65" s="337">
        <v>0</v>
      </c>
      <c r="KZ65" s="337">
        <v>0</v>
      </c>
      <c r="LA65" s="337">
        <v>0</v>
      </c>
      <c r="LB65" s="334"/>
      <c r="LC65" s="334"/>
      <c r="LD65" s="334"/>
      <c r="LE65" s="334"/>
      <c r="LF65" s="335"/>
      <c r="LG65" s="335"/>
      <c r="LH65" s="335"/>
      <c r="LI65" s="335"/>
      <c r="LJ65" s="335"/>
      <c r="LK65" s="335"/>
      <c r="LL65" s="330">
        <v>0</v>
      </c>
      <c r="LM65" s="330">
        <v>0</v>
      </c>
      <c r="LN65" s="330">
        <v>0</v>
      </c>
      <c r="LO65" s="330">
        <v>0</v>
      </c>
      <c r="LP65" s="331">
        <v>0</v>
      </c>
      <c r="LQ65" s="331">
        <v>0</v>
      </c>
      <c r="LR65" s="331">
        <v>0</v>
      </c>
      <c r="LS65" s="331">
        <v>0</v>
      </c>
      <c r="LT65" s="331">
        <v>0</v>
      </c>
      <c r="LU65" s="331">
        <v>0</v>
      </c>
      <c r="LV65" s="45">
        <f t="shared" si="54"/>
        <v>0</v>
      </c>
      <c r="LW65" s="45">
        <f t="shared" si="55"/>
        <v>0</v>
      </c>
      <c r="LX65" s="45">
        <f t="shared" si="56"/>
        <v>0</v>
      </c>
      <c r="LY65" s="45">
        <f t="shared" si="57"/>
        <v>0</v>
      </c>
      <c r="LZ65" s="234">
        <f t="shared" si="58"/>
        <v>0</v>
      </c>
      <c r="MA65" s="234">
        <f t="shared" si="59"/>
        <v>0</v>
      </c>
      <c r="MB65" s="234">
        <f t="shared" si="60"/>
        <v>0</v>
      </c>
      <c r="MC65" s="234">
        <f t="shared" si="61"/>
        <v>0</v>
      </c>
      <c r="MD65" s="234">
        <f t="shared" si="62"/>
        <v>0</v>
      </c>
      <c r="ME65" s="234">
        <f t="shared" si="63"/>
        <v>0</v>
      </c>
      <c r="MF65" s="914">
        <v>7.0000000000000007E-2</v>
      </c>
      <c r="MG65" s="914">
        <v>0</v>
      </c>
      <c r="MH65" s="914">
        <v>0</v>
      </c>
      <c r="MI65" s="914">
        <v>0</v>
      </c>
      <c r="MJ65" s="915">
        <v>100</v>
      </c>
      <c r="MK65" s="915">
        <v>0</v>
      </c>
      <c r="ML65" s="915">
        <v>0</v>
      </c>
      <c r="MM65" s="915">
        <v>0</v>
      </c>
      <c r="MN65" s="915">
        <v>0</v>
      </c>
      <c r="MO65" s="915">
        <v>0</v>
      </c>
      <c r="MP65" s="416"/>
      <c r="MQ65" s="416"/>
      <c r="MR65" s="416"/>
      <c r="MS65" s="416"/>
      <c r="MT65" s="417"/>
      <c r="MU65" s="417"/>
      <c r="MV65" s="417"/>
      <c r="MW65" s="417"/>
      <c r="MX65" s="417"/>
      <c r="MY65" s="417"/>
      <c r="MZ65" s="949">
        <f t="shared" si="64"/>
        <v>7.0000000000000007E-2</v>
      </c>
      <c r="NA65" s="949">
        <f t="shared" si="65"/>
        <v>0</v>
      </c>
      <c r="NB65" s="949">
        <f t="shared" si="66"/>
        <v>0</v>
      </c>
      <c r="NC65" s="949">
        <f t="shared" si="67"/>
        <v>0</v>
      </c>
      <c r="ND65" s="950">
        <f t="shared" si="68"/>
        <v>100</v>
      </c>
      <c r="NE65" s="950">
        <f t="shared" si="69"/>
        <v>0</v>
      </c>
      <c r="NF65" s="950">
        <f t="shared" si="70"/>
        <v>0</v>
      </c>
      <c r="NG65" s="950">
        <f t="shared" si="71"/>
        <v>0</v>
      </c>
      <c r="NH65" s="950">
        <f t="shared" si="72"/>
        <v>0</v>
      </c>
      <c r="NI65" s="950">
        <f t="shared" si="73"/>
        <v>0</v>
      </c>
    </row>
    <row r="66" spans="1:373" s="238" customFormat="1" ht="28.9" customHeight="1" thickBot="1" x14ac:dyDescent="0.3">
      <c r="A66" s="1784" t="s">
        <v>86</v>
      </c>
      <c r="B66" s="1785"/>
      <c r="C66" s="1785"/>
      <c r="D66" s="235">
        <f>SUM(D44:D65)</f>
        <v>1438.09</v>
      </c>
      <c r="E66" s="235">
        <f t="shared" ref="E66:M66" si="74">SUM(E44:E65)</f>
        <v>1263.2700000000002</v>
      </c>
      <c r="F66" s="235">
        <f t="shared" si="74"/>
        <v>350.77000000000004</v>
      </c>
      <c r="G66" s="235">
        <f t="shared" si="74"/>
        <v>1263.2700000000002</v>
      </c>
      <c r="H66" s="236">
        <f t="shared" si="74"/>
        <v>1782</v>
      </c>
      <c r="I66" s="236">
        <f t="shared" si="74"/>
        <v>1</v>
      </c>
      <c r="J66" s="236">
        <f t="shared" si="74"/>
        <v>414</v>
      </c>
      <c r="K66" s="236">
        <f t="shared" si="74"/>
        <v>0</v>
      </c>
      <c r="L66" s="236">
        <f t="shared" si="74"/>
        <v>414</v>
      </c>
      <c r="M66" s="236">
        <f t="shared" si="74"/>
        <v>130</v>
      </c>
      <c r="N66" s="235">
        <f>SUM(N44:N65)</f>
        <v>40.989999999999995</v>
      </c>
      <c r="O66" s="235">
        <f t="shared" ref="O66:W66" si="75">SUM(O44:O65)</f>
        <v>145.22999999999999</v>
      </c>
      <c r="P66" s="235">
        <f t="shared" si="75"/>
        <v>62.790000000000006</v>
      </c>
      <c r="Q66" s="235">
        <f t="shared" si="75"/>
        <v>145.22999999999999</v>
      </c>
      <c r="R66" s="236">
        <f t="shared" si="75"/>
        <v>678</v>
      </c>
      <c r="S66" s="236">
        <f t="shared" si="75"/>
        <v>6</v>
      </c>
      <c r="T66" s="236">
        <f t="shared" si="75"/>
        <v>1283</v>
      </c>
      <c r="U66" s="236">
        <f t="shared" si="75"/>
        <v>0</v>
      </c>
      <c r="V66" s="236">
        <f t="shared" si="75"/>
        <v>1283</v>
      </c>
      <c r="W66" s="236">
        <f t="shared" si="75"/>
        <v>1283</v>
      </c>
      <c r="X66" s="235">
        <f>SUM(X44:X65)</f>
        <v>5.35</v>
      </c>
      <c r="Y66" s="235">
        <f t="shared" ref="Y66:AG66" si="76">SUM(Y44:Y65)</f>
        <v>85.210000000000008</v>
      </c>
      <c r="Z66" s="235">
        <f t="shared" si="76"/>
        <v>55.63</v>
      </c>
      <c r="AA66" s="235">
        <f t="shared" si="76"/>
        <v>85.210000000000008</v>
      </c>
      <c r="AB66" s="236">
        <f t="shared" si="76"/>
        <v>910</v>
      </c>
      <c r="AC66" s="236">
        <f t="shared" si="76"/>
        <v>0</v>
      </c>
      <c r="AD66" s="236">
        <f t="shared" si="76"/>
        <v>20</v>
      </c>
      <c r="AE66" s="236">
        <f t="shared" si="76"/>
        <v>0</v>
      </c>
      <c r="AF66" s="236">
        <f t="shared" si="76"/>
        <v>20</v>
      </c>
      <c r="AG66" s="236">
        <f t="shared" si="76"/>
        <v>20</v>
      </c>
      <c r="AH66" s="235">
        <f>SUM(AH44:AH65)</f>
        <v>65.25</v>
      </c>
      <c r="AI66" s="235">
        <f t="shared" ref="AI66:AQ66" si="77">SUM(AI44:AI65)</f>
        <v>238.42000000000002</v>
      </c>
      <c r="AJ66" s="235">
        <f t="shared" si="77"/>
        <v>65.440000000000012</v>
      </c>
      <c r="AK66" s="235">
        <f t="shared" si="77"/>
        <v>238.42000000000002</v>
      </c>
      <c r="AL66" s="236">
        <f t="shared" si="77"/>
        <v>767</v>
      </c>
      <c r="AM66" s="236">
        <f t="shared" si="77"/>
        <v>28</v>
      </c>
      <c r="AN66" s="236">
        <f t="shared" si="77"/>
        <v>388</v>
      </c>
      <c r="AO66" s="236">
        <f t="shared" si="77"/>
        <v>31</v>
      </c>
      <c r="AP66" s="236">
        <f t="shared" si="77"/>
        <v>388</v>
      </c>
      <c r="AQ66" s="236">
        <f t="shared" si="77"/>
        <v>388</v>
      </c>
      <c r="AR66" s="235">
        <f>SUM(AR44:AR65)</f>
        <v>3.45</v>
      </c>
      <c r="AS66" s="235">
        <f t="shared" ref="AS66:BA66" si="78">SUM(AS44:AS65)</f>
        <v>11.45</v>
      </c>
      <c r="AT66" s="235">
        <f t="shared" si="78"/>
        <v>0.03</v>
      </c>
      <c r="AU66" s="235">
        <f t="shared" si="78"/>
        <v>11.42</v>
      </c>
      <c r="AV66" s="236">
        <f t="shared" si="78"/>
        <v>631</v>
      </c>
      <c r="AW66" s="236">
        <f t="shared" si="78"/>
        <v>13</v>
      </c>
      <c r="AX66" s="236">
        <f t="shared" si="78"/>
        <v>29</v>
      </c>
      <c r="AY66" s="236">
        <f t="shared" si="78"/>
        <v>0</v>
      </c>
      <c r="AZ66" s="236">
        <f t="shared" si="78"/>
        <v>29</v>
      </c>
      <c r="BA66" s="236">
        <f t="shared" si="78"/>
        <v>29</v>
      </c>
      <c r="BB66" s="235">
        <f>SUM(BB44:BB65)</f>
        <v>802.5</v>
      </c>
      <c r="BC66" s="235">
        <f t="shared" ref="BC66:BK66" si="79">SUM(BC44:BC65)</f>
        <v>855.06000000000006</v>
      </c>
      <c r="BD66" s="235">
        <f t="shared" si="79"/>
        <v>229.62</v>
      </c>
      <c r="BE66" s="235">
        <f t="shared" si="79"/>
        <v>855.06000000000006</v>
      </c>
      <c r="BF66" s="236">
        <f t="shared" si="79"/>
        <v>1473</v>
      </c>
      <c r="BG66" s="236">
        <f t="shared" si="79"/>
        <v>146</v>
      </c>
      <c r="BH66" s="236">
        <f t="shared" si="79"/>
        <v>3854</v>
      </c>
      <c r="BI66" s="236">
        <f t="shared" si="79"/>
        <v>0</v>
      </c>
      <c r="BJ66" s="236">
        <f t="shared" si="79"/>
        <v>3854</v>
      </c>
      <c r="BK66" s="236">
        <f t="shared" si="79"/>
        <v>3740</v>
      </c>
      <c r="BL66" s="235">
        <f>SUM(BL44:BL65)</f>
        <v>27.5</v>
      </c>
      <c r="BM66" s="235">
        <f t="shared" ref="BM66:BU66" si="80">SUM(BM44:BM65)</f>
        <v>116.08000000000001</v>
      </c>
      <c r="BN66" s="235">
        <f t="shared" si="80"/>
        <v>54.29</v>
      </c>
      <c r="BO66" s="235">
        <f t="shared" si="80"/>
        <v>116.08000000000001</v>
      </c>
      <c r="BP66" s="236">
        <f t="shared" si="80"/>
        <v>719</v>
      </c>
      <c r="BQ66" s="236">
        <f t="shared" si="80"/>
        <v>76</v>
      </c>
      <c r="BR66" s="236">
        <f t="shared" si="80"/>
        <v>511</v>
      </c>
      <c r="BS66" s="236">
        <f t="shared" si="80"/>
        <v>0</v>
      </c>
      <c r="BT66" s="236">
        <f t="shared" si="80"/>
        <v>11</v>
      </c>
      <c r="BU66" s="236">
        <f t="shared" si="80"/>
        <v>11</v>
      </c>
      <c r="BV66" s="235">
        <f>SUM(BV44:BV65)</f>
        <v>23.1</v>
      </c>
      <c r="BW66" s="235">
        <f t="shared" ref="BW66:CE66" si="81">SUM(BW44:BW65)</f>
        <v>175.32</v>
      </c>
      <c r="BX66" s="235">
        <f t="shared" si="81"/>
        <v>112.02000000000001</v>
      </c>
      <c r="BY66" s="235">
        <f t="shared" si="81"/>
        <v>162.93</v>
      </c>
      <c r="BZ66" s="236">
        <f t="shared" si="81"/>
        <v>1821</v>
      </c>
      <c r="CA66" s="236">
        <f t="shared" si="81"/>
        <v>273</v>
      </c>
      <c r="CB66" s="236">
        <f t="shared" si="81"/>
        <v>779</v>
      </c>
      <c r="CC66" s="236">
        <f t="shared" si="81"/>
        <v>0</v>
      </c>
      <c r="CD66" s="236">
        <f t="shared" si="81"/>
        <v>779</v>
      </c>
      <c r="CE66" s="236">
        <f t="shared" si="81"/>
        <v>779</v>
      </c>
      <c r="CF66" s="235">
        <f>SUM(CF44:CF65)</f>
        <v>109.83</v>
      </c>
      <c r="CG66" s="235">
        <f t="shared" ref="CG66:CO66" si="82">SUM(CG44:CG65)</f>
        <v>35</v>
      </c>
      <c r="CH66" s="235">
        <f t="shared" si="82"/>
        <v>14.58</v>
      </c>
      <c r="CI66" s="235">
        <f t="shared" si="82"/>
        <v>31.72</v>
      </c>
      <c r="CJ66" s="236">
        <f t="shared" si="82"/>
        <v>1430</v>
      </c>
      <c r="CK66" s="236">
        <f t="shared" si="82"/>
        <v>58</v>
      </c>
      <c r="CL66" s="236">
        <f t="shared" si="82"/>
        <v>180</v>
      </c>
      <c r="CM66" s="236">
        <f t="shared" si="82"/>
        <v>0</v>
      </c>
      <c r="CN66" s="236">
        <f t="shared" si="82"/>
        <v>180</v>
      </c>
      <c r="CO66" s="236">
        <f t="shared" si="82"/>
        <v>169</v>
      </c>
      <c r="CP66" s="235">
        <f>SUM(CP44:CP65)</f>
        <v>4</v>
      </c>
      <c r="CQ66" s="235">
        <f t="shared" ref="CQ66:CY66" si="83">SUM(CQ44:CQ65)</f>
        <v>1.72</v>
      </c>
      <c r="CR66" s="235">
        <f t="shared" si="83"/>
        <v>0.72</v>
      </c>
      <c r="CS66" s="235">
        <f t="shared" si="83"/>
        <v>1.72</v>
      </c>
      <c r="CT66" s="236">
        <f t="shared" si="83"/>
        <v>681</v>
      </c>
      <c r="CU66" s="236">
        <f t="shared" si="83"/>
        <v>23</v>
      </c>
      <c r="CV66" s="236">
        <f t="shared" si="83"/>
        <v>23</v>
      </c>
      <c r="CW66" s="236">
        <f t="shared" si="83"/>
        <v>0</v>
      </c>
      <c r="CX66" s="236">
        <f t="shared" si="83"/>
        <v>23</v>
      </c>
      <c r="CY66" s="236">
        <f t="shared" si="83"/>
        <v>23</v>
      </c>
      <c r="CZ66" s="235">
        <f>SUM(CZ44:CZ65)</f>
        <v>3.5</v>
      </c>
      <c r="DA66" s="235">
        <f t="shared" ref="DA66:DI66" si="84">SUM(DA44:DA65)</f>
        <v>31.5</v>
      </c>
      <c r="DB66" s="235">
        <f t="shared" si="84"/>
        <v>0.16</v>
      </c>
      <c r="DC66" s="235">
        <f t="shared" si="84"/>
        <v>0.98</v>
      </c>
      <c r="DD66" s="236">
        <f t="shared" si="84"/>
        <v>838</v>
      </c>
      <c r="DE66" s="236">
        <f t="shared" si="84"/>
        <v>6</v>
      </c>
      <c r="DF66" s="236">
        <f t="shared" si="84"/>
        <v>23</v>
      </c>
      <c r="DG66" s="236">
        <f t="shared" si="84"/>
        <v>831</v>
      </c>
      <c r="DH66" s="236">
        <f t="shared" si="84"/>
        <v>843</v>
      </c>
      <c r="DI66" s="236">
        <f t="shared" si="84"/>
        <v>843</v>
      </c>
      <c r="DJ66" s="235">
        <f>SUM(DJ44:DJ65)</f>
        <v>1</v>
      </c>
      <c r="DK66" s="235">
        <f t="shared" ref="DK66:DS66" si="85">SUM(DK44:DK65)</f>
        <v>0.95</v>
      </c>
      <c r="DL66" s="235">
        <f t="shared" si="85"/>
        <v>0.04</v>
      </c>
      <c r="DM66" s="235">
        <f t="shared" si="85"/>
        <v>0.95</v>
      </c>
      <c r="DN66" s="236">
        <f t="shared" si="85"/>
        <v>7</v>
      </c>
      <c r="DO66" s="236">
        <f t="shared" si="85"/>
        <v>0</v>
      </c>
      <c r="DP66" s="236">
        <f t="shared" si="85"/>
        <v>7</v>
      </c>
      <c r="DQ66" s="236">
        <f t="shared" si="85"/>
        <v>0</v>
      </c>
      <c r="DR66" s="236">
        <f t="shared" si="85"/>
        <v>7</v>
      </c>
      <c r="DS66" s="236">
        <f t="shared" si="85"/>
        <v>7</v>
      </c>
      <c r="DT66" s="235">
        <f>SUM(DT44:DT65)</f>
        <v>12.58</v>
      </c>
      <c r="DU66" s="235">
        <f t="shared" ref="DU66:EC66" si="86">SUM(DU44:DU65)</f>
        <v>9.9600000000000009</v>
      </c>
      <c r="DV66" s="235">
        <f t="shared" si="86"/>
        <v>1.3</v>
      </c>
      <c r="DW66" s="235">
        <f t="shared" si="86"/>
        <v>9.2800000000000011</v>
      </c>
      <c r="DX66" s="236">
        <f t="shared" si="86"/>
        <v>42</v>
      </c>
      <c r="DY66" s="236">
        <f t="shared" si="86"/>
        <v>24</v>
      </c>
      <c r="DZ66" s="236">
        <f t="shared" si="86"/>
        <v>76</v>
      </c>
      <c r="EA66" s="236">
        <f t="shared" si="86"/>
        <v>0</v>
      </c>
      <c r="EB66" s="236">
        <f t="shared" si="86"/>
        <v>76</v>
      </c>
      <c r="EC66" s="236">
        <f t="shared" si="86"/>
        <v>76</v>
      </c>
      <c r="ED66" s="235">
        <f>SUM(ED44:ED65)</f>
        <v>5</v>
      </c>
      <c r="EE66" s="235">
        <f t="shared" ref="EE66:EM66" si="87">SUM(EE44:EE65)</f>
        <v>35.75</v>
      </c>
      <c r="EF66" s="235">
        <f t="shared" si="87"/>
        <v>11.21</v>
      </c>
      <c r="EG66" s="235">
        <f t="shared" si="87"/>
        <v>31.56</v>
      </c>
      <c r="EH66" s="236">
        <f t="shared" si="87"/>
        <v>702</v>
      </c>
      <c r="EI66" s="236">
        <f t="shared" si="87"/>
        <v>680</v>
      </c>
      <c r="EJ66" s="236">
        <f t="shared" si="87"/>
        <v>715</v>
      </c>
      <c r="EK66" s="236">
        <f t="shared" si="87"/>
        <v>0</v>
      </c>
      <c r="EL66" s="236">
        <f t="shared" si="87"/>
        <v>715</v>
      </c>
      <c r="EM66" s="236">
        <f t="shared" si="87"/>
        <v>715</v>
      </c>
      <c r="EN66" s="235">
        <f>SUM(EN44:EN65)</f>
        <v>16.8</v>
      </c>
      <c r="EO66" s="235">
        <f t="shared" ref="EO66:EW66" si="88">SUM(EO44:EO65)</f>
        <v>15.9</v>
      </c>
      <c r="EP66" s="235">
        <f t="shared" si="88"/>
        <v>1.1499999999999999</v>
      </c>
      <c r="EQ66" s="235">
        <f t="shared" si="88"/>
        <v>15.9</v>
      </c>
      <c r="ER66" s="236">
        <f t="shared" si="88"/>
        <v>30</v>
      </c>
      <c r="ES66" s="236">
        <f t="shared" si="88"/>
        <v>1</v>
      </c>
      <c r="ET66" s="236">
        <f t="shared" si="88"/>
        <v>1</v>
      </c>
      <c r="EU66" s="236">
        <f t="shared" si="88"/>
        <v>0</v>
      </c>
      <c r="EV66" s="236">
        <f t="shared" si="88"/>
        <v>1</v>
      </c>
      <c r="EW66" s="236">
        <f t="shared" si="88"/>
        <v>1</v>
      </c>
      <c r="EX66" s="235">
        <f>SUM(EX44:EX65)</f>
        <v>3.6</v>
      </c>
      <c r="EY66" s="235">
        <f t="shared" ref="EY66:FG66" si="89">SUM(EY44:EY65)</f>
        <v>3</v>
      </c>
      <c r="EZ66" s="235">
        <f t="shared" si="89"/>
        <v>0.52</v>
      </c>
      <c r="FA66" s="235">
        <f t="shared" si="89"/>
        <v>3</v>
      </c>
      <c r="FB66" s="236">
        <f t="shared" si="89"/>
        <v>24</v>
      </c>
      <c r="FC66" s="236">
        <f t="shared" si="89"/>
        <v>0</v>
      </c>
      <c r="FD66" s="236">
        <f t="shared" si="89"/>
        <v>2</v>
      </c>
      <c r="FE66" s="236">
        <f t="shared" si="89"/>
        <v>2</v>
      </c>
      <c r="FF66" s="236">
        <f t="shared" si="89"/>
        <v>2</v>
      </c>
      <c r="FG66" s="236">
        <f t="shared" si="89"/>
        <v>2</v>
      </c>
      <c r="FH66" s="235">
        <f>SUM(FH44:FH65)</f>
        <v>8.5</v>
      </c>
      <c r="FI66" s="235">
        <f t="shared" ref="FI66:FQ66" si="90">SUM(FI44:FI65)</f>
        <v>162.57</v>
      </c>
      <c r="FJ66" s="235">
        <f t="shared" si="90"/>
        <v>63.52</v>
      </c>
      <c r="FK66" s="235">
        <f t="shared" si="90"/>
        <v>162.57</v>
      </c>
      <c r="FL66" s="236">
        <f t="shared" si="90"/>
        <v>878</v>
      </c>
      <c r="FM66" s="236">
        <f t="shared" si="90"/>
        <v>0</v>
      </c>
      <c r="FN66" s="236">
        <f t="shared" si="90"/>
        <v>767</v>
      </c>
      <c r="FO66" s="236">
        <f t="shared" si="90"/>
        <v>0</v>
      </c>
      <c r="FP66" s="236">
        <f t="shared" si="90"/>
        <v>767</v>
      </c>
      <c r="FQ66" s="236">
        <f t="shared" si="90"/>
        <v>767</v>
      </c>
      <c r="FR66" s="235">
        <f>SUM(FR44:FR65)</f>
        <v>0.15</v>
      </c>
      <c r="FS66" s="235">
        <f t="shared" ref="FS66:GA66" si="91">SUM(FS44:FS65)</f>
        <v>1</v>
      </c>
      <c r="FT66" s="235">
        <f t="shared" si="91"/>
        <v>0</v>
      </c>
      <c r="FU66" s="235">
        <f t="shared" si="91"/>
        <v>1</v>
      </c>
      <c r="FV66" s="236">
        <f t="shared" si="91"/>
        <v>1</v>
      </c>
      <c r="FW66" s="236">
        <f t="shared" si="91"/>
        <v>0</v>
      </c>
      <c r="FX66" s="236">
        <f t="shared" si="91"/>
        <v>1</v>
      </c>
      <c r="FY66" s="236">
        <f t="shared" si="91"/>
        <v>1</v>
      </c>
      <c r="FZ66" s="236">
        <f t="shared" si="91"/>
        <v>1</v>
      </c>
      <c r="GA66" s="236">
        <f t="shared" si="91"/>
        <v>1</v>
      </c>
      <c r="GB66" s="235">
        <f>SUM(GB44:GB65)</f>
        <v>206.5</v>
      </c>
      <c r="GC66" s="235">
        <f t="shared" ref="GC66:GK66" si="92">SUM(GC44:GC65)</f>
        <v>3.49</v>
      </c>
      <c r="GD66" s="235">
        <f t="shared" si="92"/>
        <v>0.36</v>
      </c>
      <c r="GE66" s="235">
        <f t="shared" si="92"/>
        <v>3.49</v>
      </c>
      <c r="GF66" s="236">
        <f t="shared" si="92"/>
        <v>1320</v>
      </c>
      <c r="GG66" s="236">
        <f t="shared" si="92"/>
        <v>0</v>
      </c>
      <c r="GH66" s="236">
        <f t="shared" si="92"/>
        <v>40</v>
      </c>
      <c r="GI66" s="236">
        <f t="shared" si="92"/>
        <v>0</v>
      </c>
      <c r="GJ66" s="236">
        <f t="shared" si="92"/>
        <v>40</v>
      </c>
      <c r="GK66" s="236">
        <f t="shared" si="92"/>
        <v>40</v>
      </c>
      <c r="GL66" s="235">
        <f>SUM(GL44:GL65)</f>
        <v>2.5</v>
      </c>
      <c r="GM66" s="235">
        <f t="shared" ref="GM66:GU66" si="93">SUM(GM44:GM65)</f>
        <v>13.18</v>
      </c>
      <c r="GN66" s="235">
        <f t="shared" si="93"/>
        <v>4.91</v>
      </c>
      <c r="GO66" s="235">
        <f t="shared" si="93"/>
        <v>13.18</v>
      </c>
      <c r="GP66" s="236">
        <f t="shared" si="93"/>
        <v>357</v>
      </c>
      <c r="GQ66" s="236">
        <f t="shared" si="93"/>
        <v>25</v>
      </c>
      <c r="GR66" s="236">
        <f t="shared" si="93"/>
        <v>374</v>
      </c>
      <c r="GS66" s="236">
        <f t="shared" si="93"/>
        <v>0</v>
      </c>
      <c r="GT66" s="236">
        <f t="shared" si="93"/>
        <v>374</v>
      </c>
      <c r="GU66" s="236">
        <f t="shared" si="93"/>
        <v>258</v>
      </c>
      <c r="GV66" s="235">
        <f>SUM(GV44:GV65)</f>
        <v>0.5</v>
      </c>
      <c r="GW66" s="235">
        <f t="shared" ref="GW66:HE66" si="94">SUM(GW44:GW65)</f>
        <v>0.3</v>
      </c>
      <c r="GX66" s="235">
        <f t="shared" si="94"/>
        <v>0</v>
      </c>
      <c r="GY66" s="235">
        <f t="shared" si="94"/>
        <v>0.25</v>
      </c>
      <c r="GZ66" s="236">
        <f t="shared" si="94"/>
        <v>37</v>
      </c>
      <c r="HA66" s="236">
        <f t="shared" si="94"/>
        <v>34</v>
      </c>
      <c r="HB66" s="236">
        <f t="shared" si="94"/>
        <v>38</v>
      </c>
      <c r="HC66" s="236">
        <f t="shared" si="94"/>
        <v>0</v>
      </c>
      <c r="HD66" s="236">
        <f t="shared" si="94"/>
        <v>4</v>
      </c>
      <c r="HE66" s="236">
        <f t="shared" si="94"/>
        <v>4</v>
      </c>
      <c r="HF66" s="235">
        <f>SUM(HF44:HF65)</f>
        <v>0.86</v>
      </c>
      <c r="HG66" s="235">
        <f t="shared" ref="HG66:HO66" si="95">SUM(HG44:HG65)</f>
        <v>0.5</v>
      </c>
      <c r="HH66" s="235">
        <f t="shared" si="95"/>
        <v>0.04</v>
      </c>
      <c r="HI66" s="235">
        <f t="shared" si="95"/>
        <v>0.5</v>
      </c>
      <c r="HJ66" s="236">
        <f t="shared" si="95"/>
        <v>198</v>
      </c>
      <c r="HK66" s="236">
        <f t="shared" si="95"/>
        <v>0</v>
      </c>
      <c r="HL66" s="236">
        <f t="shared" si="95"/>
        <v>203</v>
      </c>
      <c r="HM66" s="236">
        <f t="shared" si="95"/>
        <v>0</v>
      </c>
      <c r="HN66" s="236">
        <f t="shared" si="95"/>
        <v>203</v>
      </c>
      <c r="HO66" s="236">
        <f t="shared" si="95"/>
        <v>203</v>
      </c>
      <c r="HP66" s="235">
        <f>SUM(HP44:HP65)</f>
        <v>0.5</v>
      </c>
      <c r="HQ66" s="235">
        <f t="shared" ref="HQ66:HY66" si="96">SUM(HQ44:HQ65)</f>
        <v>0.08</v>
      </c>
      <c r="HR66" s="235">
        <f t="shared" si="96"/>
        <v>0.08</v>
      </c>
      <c r="HS66" s="235">
        <f t="shared" si="96"/>
        <v>0.08</v>
      </c>
      <c r="HT66" s="236">
        <f t="shared" si="96"/>
        <v>3</v>
      </c>
      <c r="HU66" s="236">
        <f t="shared" si="96"/>
        <v>1</v>
      </c>
      <c r="HV66" s="236">
        <f t="shared" si="96"/>
        <v>1</v>
      </c>
      <c r="HW66" s="236">
        <f t="shared" si="96"/>
        <v>0</v>
      </c>
      <c r="HX66" s="236">
        <f t="shared" si="96"/>
        <v>1</v>
      </c>
      <c r="HY66" s="236">
        <f t="shared" si="96"/>
        <v>1</v>
      </c>
      <c r="HZ66" s="235">
        <f>SUM(HZ44:HZ65)</f>
        <v>0</v>
      </c>
      <c r="IA66" s="235">
        <f t="shared" ref="IA66:II66" si="97">SUM(IA44:IA65)</f>
        <v>0</v>
      </c>
      <c r="IB66" s="235">
        <f t="shared" si="97"/>
        <v>0</v>
      </c>
      <c r="IC66" s="235">
        <f t="shared" si="97"/>
        <v>0</v>
      </c>
      <c r="ID66" s="236">
        <f t="shared" si="97"/>
        <v>0</v>
      </c>
      <c r="IE66" s="236">
        <f t="shared" si="97"/>
        <v>0</v>
      </c>
      <c r="IF66" s="236">
        <f t="shared" si="97"/>
        <v>0</v>
      </c>
      <c r="IG66" s="236">
        <f t="shared" si="97"/>
        <v>0</v>
      </c>
      <c r="IH66" s="236">
        <f t="shared" si="97"/>
        <v>0</v>
      </c>
      <c r="II66" s="236">
        <f t="shared" si="97"/>
        <v>0</v>
      </c>
      <c r="IJ66" s="235">
        <f>SUM(IJ44:IJ65)</f>
        <v>2.1</v>
      </c>
      <c r="IK66" s="235">
        <f t="shared" ref="IK66:IS66" si="98">SUM(IK44:IK65)</f>
        <v>64.569999999999993</v>
      </c>
      <c r="IL66" s="235">
        <f t="shared" si="98"/>
        <v>53.12</v>
      </c>
      <c r="IM66" s="235">
        <f t="shared" si="98"/>
        <v>64.569999999999993</v>
      </c>
      <c r="IN66" s="236">
        <f t="shared" si="98"/>
        <v>374</v>
      </c>
      <c r="IO66" s="236">
        <f t="shared" si="98"/>
        <v>20</v>
      </c>
      <c r="IP66" s="236">
        <f t="shared" si="98"/>
        <v>21</v>
      </c>
      <c r="IQ66" s="236">
        <f t="shared" si="98"/>
        <v>0</v>
      </c>
      <c r="IR66" s="236">
        <f t="shared" si="98"/>
        <v>21</v>
      </c>
      <c r="IS66" s="236">
        <f t="shared" si="98"/>
        <v>21</v>
      </c>
      <c r="IT66" s="235">
        <f>SUM(IT44:IT65)</f>
        <v>8.75</v>
      </c>
      <c r="IU66" s="235">
        <f t="shared" ref="IU66:JC66" si="99">SUM(IU44:IU65)</f>
        <v>7.4</v>
      </c>
      <c r="IV66" s="235">
        <f t="shared" si="99"/>
        <v>1.92</v>
      </c>
      <c r="IW66" s="235">
        <f t="shared" si="99"/>
        <v>7.4</v>
      </c>
      <c r="IX66" s="236">
        <f t="shared" si="99"/>
        <v>228</v>
      </c>
      <c r="IY66" s="236">
        <f t="shared" si="99"/>
        <v>1</v>
      </c>
      <c r="IZ66" s="236">
        <f t="shared" si="99"/>
        <v>3</v>
      </c>
      <c r="JA66" s="236">
        <f t="shared" si="99"/>
        <v>0</v>
      </c>
      <c r="JB66" s="236">
        <f t="shared" si="99"/>
        <v>3</v>
      </c>
      <c r="JC66" s="236">
        <f t="shared" si="99"/>
        <v>3</v>
      </c>
      <c r="JD66" s="235">
        <f>SUM(JD44:JD65)</f>
        <v>0.5</v>
      </c>
      <c r="JE66" s="235">
        <f t="shared" ref="JE66:JM66" si="100">SUM(JE44:JE65)</f>
        <v>0.59</v>
      </c>
      <c r="JF66" s="235">
        <f t="shared" si="100"/>
        <v>0.28000000000000003</v>
      </c>
      <c r="JG66" s="235">
        <f t="shared" si="100"/>
        <v>0.57999999999999996</v>
      </c>
      <c r="JH66" s="236">
        <f t="shared" si="100"/>
        <v>343</v>
      </c>
      <c r="JI66" s="236">
        <f t="shared" si="100"/>
        <v>0</v>
      </c>
      <c r="JJ66" s="236">
        <f t="shared" si="100"/>
        <v>3</v>
      </c>
      <c r="JK66" s="236">
        <f t="shared" si="100"/>
        <v>0</v>
      </c>
      <c r="JL66" s="236">
        <f t="shared" si="100"/>
        <v>3</v>
      </c>
      <c r="JM66" s="236">
        <f t="shared" si="100"/>
        <v>3</v>
      </c>
      <c r="JN66" s="235">
        <f>SUM(JN44:JN65)</f>
        <v>15.6</v>
      </c>
      <c r="JO66" s="235">
        <f t="shared" ref="JO66:JW66" si="101">SUM(JO44:JO65)</f>
        <v>71.509999999999991</v>
      </c>
      <c r="JP66" s="235">
        <f t="shared" si="101"/>
        <v>26.9</v>
      </c>
      <c r="JQ66" s="235">
        <f t="shared" si="101"/>
        <v>71.509999999999991</v>
      </c>
      <c r="JR66" s="236">
        <f t="shared" si="101"/>
        <v>361</v>
      </c>
      <c r="JS66" s="236">
        <f t="shared" si="101"/>
        <v>0</v>
      </c>
      <c r="JT66" s="236">
        <f t="shared" si="101"/>
        <v>148</v>
      </c>
      <c r="JU66" s="236">
        <f t="shared" si="101"/>
        <v>0</v>
      </c>
      <c r="JV66" s="236">
        <f t="shared" si="101"/>
        <v>148</v>
      </c>
      <c r="JW66" s="236">
        <f t="shared" si="101"/>
        <v>148</v>
      </c>
      <c r="JX66" s="235">
        <f>SUM(JX44:JX65)</f>
        <v>0.5</v>
      </c>
      <c r="JY66" s="235">
        <f t="shared" ref="JY66:KG66" si="102">SUM(JY44:JY65)</f>
        <v>0</v>
      </c>
      <c r="JZ66" s="235">
        <f t="shared" si="102"/>
        <v>0</v>
      </c>
      <c r="KA66" s="235">
        <f t="shared" si="102"/>
        <v>0</v>
      </c>
      <c r="KB66" s="236">
        <f t="shared" si="102"/>
        <v>273</v>
      </c>
      <c r="KC66" s="236">
        <f t="shared" si="102"/>
        <v>0</v>
      </c>
      <c r="KD66" s="236">
        <f t="shared" si="102"/>
        <v>0</v>
      </c>
      <c r="KE66" s="236">
        <f t="shared" si="102"/>
        <v>0</v>
      </c>
      <c r="KF66" s="236">
        <f t="shared" si="102"/>
        <v>0</v>
      </c>
      <c r="KG66" s="236">
        <f t="shared" si="102"/>
        <v>0</v>
      </c>
      <c r="KH66" s="235">
        <f>SUM(KH44:KH65)</f>
        <v>0.5</v>
      </c>
      <c r="KI66" s="235">
        <f t="shared" ref="KI66:KQ66" si="103">SUM(KI44:KI65)</f>
        <v>3.5</v>
      </c>
      <c r="KJ66" s="235">
        <f t="shared" si="103"/>
        <v>0</v>
      </c>
      <c r="KK66" s="235">
        <f t="shared" si="103"/>
        <v>0</v>
      </c>
      <c r="KL66" s="236">
        <f t="shared" si="103"/>
        <v>613</v>
      </c>
      <c r="KM66" s="236">
        <f t="shared" si="103"/>
        <v>0</v>
      </c>
      <c r="KN66" s="236">
        <f t="shared" si="103"/>
        <v>0</v>
      </c>
      <c r="KO66" s="236">
        <f t="shared" si="103"/>
        <v>616</v>
      </c>
      <c r="KP66" s="236">
        <f t="shared" si="103"/>
        <v>616</v>
      </c>
      <c r="KQ66" s="236">
        <f t="shared" si="103"/>
        <v>616</v>
      </c>
      <c r="KR66" s="235">
        <f>SUM(KR44:KR65)</f>
        <v>0.6</v>
      </c>
      <c r="KS66" s="235">
        <f t="shared" ref="KS66:LA66" si="104">SUM(KS44:KS65)</f>
        <v>0.16</v>
      </c>
      <c r="KT66" s="235">
        <f t="shared" si="104"/>
        <v>0.06</v>
      </c>
      <c r="KU66" s="235">
        <f t="shared" si="104"/>
        <v>0.16</v>
      </c>
      <c r="KV66" s="236">
        <f t="shared" si="104"/>
        <v>234</v>
      </c>
      <c r="KW66" s="236">
        <f t="shared" si="104"/>
        <v>0</v>
      </c>
      <c r="KX66" s="236">
        <f t="shared" si="104"/>
        <v>232</v>
      </c>
      <c r="KY66" s="236">
        <f t="shared" si="104"/>
        <v>1</v>
      </c>
      <c r="KZ66" s="236">
        <f t="shared" si="104"/>
        <v>2</v>
      </c>
      <c r="LA66" s="236">
        <f t="shared" si="104"/>
        <v>232</v>
      </c>
      <c r="LB66" s="235">
        <f>SUM(LB44:LB65)</f>
        <v>0.5</v>
      </c>
      <c r="LC66" s="235">
        <f t="shared" ref="LC66:LK66" si="105">SUM(LC44:LC65)</f>
        <v>0</v>
      </c>
      <c r="LD66" s="235">
        <f t="shared" si="105"/>
        <v>0</v>
      </c>
      <c r="LE66" s="235">
        <f t="shared" si="105"/>
        <v>0</v>
      </c>
      <c r="LF66" s="236">
        <f t="shared" si="105"/>
        <v>143</v>
      </c>
      <c r="LG66" s="236">
        <f t="shared" si="105"/>
        <v>0</v>
      </c>
      <c r="LH66" s="236">
        <f t="shared" si="105"/>
        <v>0</v>
      </c>
      <c r="LI66" s="236">
        <f t="shared" si="105"/>
        <v>0</v>
      </c>
      <c r="LJ66" s="236">
        <f t="shared" si="105"/>
        <v>0</v>
      </c>
      <c r="LK66" s="236">
        <f t="shared" si="105"/>
        <v>0</v>
      </c>
      <c r="LL66" s="235">
        <f>SUM(LL44:LL65)</f>
        <v>0.5</v>
      </c>
      <c r="LM66" s="235">
        <f t="shared" ref="LM66:LU66" si="106">SUM(LM44:LM65)</f>
        <v>9.2200000000000006</v>
      </c>
      <c r="LN66" s="235">
        <f t="shared" si="106"/>
        <v>9.1199999999999992</v>
      </c>
      <c r="LO66" s="235">
        <f t="shared" si="106"/>
        <v>9.2099999999999991</v>
      </c>
      <c r="LP66" s="236">
        <f t="shared" si="106"/>
        <v>0</v>
      </c>
      <c r="LQ66" s="236">
        <f t="shared" si="106"/>
        <v>43.1</v>
      </c>
      <c r="LR66" s="236">
        <f t="shared" si="106"/>
        <v>0</v>
      </c>
      <c r="LS66" s="236">
        <f t="shared" si="106"/>
        <v>0</v>
      </c>
      <c r="LT66" s="236">
        <f t="shared" si="106"/>
        <v>43.02</v>
      </c>
      <c r="LU66" s="236">
        <f t="shared" si="106"/>
        <v>43.02</v>
      </c>
      <c r="LV66" s="235">
        <f>SUM(LV44:LV65)</f>
        <v>2811.6</v>
      </c>
      <c r="LW66" s="235">
        <f t="shared" ref="LW66:ME66" si="107">SUM(LW44:LW65)</f>
        <v>3361.8900000000003</v>
      </c>
      <c r="LX66" s="235">
        <f t="shared" si="107"/>
        <v>1120.58</v>
      </c>
      <c r="LY66" s="235">
        <f t="shared" si="107"/>
        <v>3307.2299999999996</v>
      </c>
      <c r="LZ66" s="236">
        <f t="shared" si="107"/>
        <v>17898</v>
      </c>
      <c r="MA66" s="236">
        <f t="shared" si="107"/>
        <v>1459.1</v>
      </c>
      <c r="MB66" s="236">
        <f t="shared" si="107"/>
        <v>10136</v>
      </c>
      <c r="MC66" s="236">
        <f t="shared" si="107"/>
        <v>1482</v>
      </c>
      <c r="MD66" s="236">
        <f t="shared" si="107"/>
        <v>10851.02</v>
      </c>
      <c r="ME66" s="236">
        <f t="shared" si="107"/>
        <v>10556.02</v>
      </c>
      <c r="MF66" s="235">
        <f>SUM(MF44:MF65)</f>
        <v>9.0000000000000011E-2</v>
      </c>
      <c r="MG66" s="235">
        <f t="shared" ref="MG66:MO66" si="108">SUM(MG44:MG65)</f>
        <v>1.6</v>
      </c>
      <c r="MH66" s="235">
        <f t="shared" si="108"/>
        <v>0</v>
      </c>
      <c r="MI66" s="235">
        <f t="shared" si="108"/>
        <v>1.6</v>
      </c>
      <c r="MJ66" s="236">
        <f t="shared" si="108"/>
        <v>125</v>
      </c>
      <c r="MK66" s="236">
        <f t="shared" si="108"/>
        <v>0</v>
      </c>
      <c r="ML66" s="236">
        <f t="shared" si="108"/>
        <v>0</v>
      </c>
      <c r="MM66" s="236">
        <f t="shared" si="108"/>
        <v>1</v>
      </c>
      <c r="MN66" s="236">
        <f t="shared" si="108"/>
        <v>0</v>
      </c>
      <c r="MO66" s="236">
        <f t="shared" si="108"/>
        <v>0</v>
      </c>
      <c r="MP66" s="235">
        <f>SUM(MP44:MP65)</f>
        <v>0</v>
      </c>
      <c r="MQ66" s="235">
        <f t="shared" ref="MQ66:MY66" si="109">SUM(MQ44:MQ65)</f>
        <v>2710.75</v>
      </c>
      <c r="MR66" s="235">
        <f t="shared" si="109"/>
        <v>0</v>
      </c>
      <c r="MS66" s="235">
        <f t="shared" si="109"/>
        <v>2684.75</v>
      </c>
      <c r="MT66" s="236">
        <f t="shared" si="109"/>
        <v>0</v>
      </c>
      <c r="MU66" s="236">
        <f t="shared" si="109"/>
        <v>0</v>
      </c>
      <c r="MV66" s="236">
        <f t="shared" si="109"/>
        <v>22303</v>
      </c>
      <c r="MW66" s="236">
        <f t="shared" si="109"/>
        <v>0</v>
      </c>
      <c r="MX66" s="236">
        <f t="shared" si="109"/>
        <v>0</v>
      </c>
      <c r="MY66" s="236">
        <f t="shared" si="109"/>
        <v>0</v>
      </c>
      <c r="MZ66" s="235">
        <f>SUM(MZ44:MZ65)</f>
        <v>2811.69</v>
      </c>
      <c r="NA66" s="235">
        <f t="shared" ref="NA66:NI66" si="110">SUM(NA44:NA65)</f>
        <v>6074.2400000000007</v>
      </c>
      <c r="NB66" s="235">
        <f t="shared" si="110"/>
        <v>1120.58</v>
      </c>
      <c r="NC66" s="235">
        <f t="shared" si="110"/>
        <v>5993.58</v>
      </c>
      <c r="ND66" s="236">
        <f t="shared" si="110"/>
        <v>18023</v>
      </c>
      <c r="NE66" s="236">
        <f t="shared" si="110"/>
        <v>1459.1</v>
      </c>
      <c r="NF66" s="236">
        <f t="shared" si="110"/>
        <v>32439</v>
      </c>
      <c r="NG66" s="236">
        <f t="shared" si="110"/>
        <v>1483</v>
      </c>
      <c r="NH66" s="236">
        <f t="shared" si="110"/>
        <v>10851.02</v>
      </c>
      <c r="NI66" s="237">
        <f t="shared" si="110"/>
        <v>10556.02</v>
      </c>
    </row>
    <row r="67" spans="1:373" ht="15.75" thickBot="1" x14ac:dyDescent="0.3">
      <c r="A67" s="1782" t="s">
        <v>226</v>
      </c>
      <c r="B67" s="1783"/>
      <c r="C67" s="1783"/>
      <c r="D67" s="1783"/>
      <c r="E67" s="1783"/>
      <c r="F67" s="1783"/>
      <c r="G67" s="1783"/>
      <c r="H67" s="1783"/>
      <c r="I67" s="1783"/>
      <c r="J67" s="1783"/>
      <c r="K67" s="1783"/>
      <c r="L67" s="1783"/>
      <c r="M67" s="178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43"/>
      <c r="DA67" s="143"/>
      <c r="DB67" s="143"/>
      <c r="DC67" s="143"/>
      <c r="DD67" s="143"/>
      <c r="DE67" s="143"/>
      <c r="DF67" s="143"/>
      <c r="DG67" s="143"/>
      <c r="DH67" s="143"/>
      <c r="DI67" s="14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53"/>
      <c r="DU67" s="153"/>
      <c r="DV67" s="153"/>
      <c r="DW67" s="153"/>
      <c r="DX67" s="153"/>
      <c r="DY67" s="153"/>
      <c r="DZ67" s="153"/>
      <c r="EA67" s="153"/>
      <c r="EB67" s="153"/>
      <c r="EC67" s="153"/>
      <c r="ED67" s="163"/>
      <c r="EE67" s="163"/>
      <c r="EF67" s="163"/>
      <c r="EG67" s="163"/>
      <c r="EH67" s="163"/>
      <c r="EI67" s="163"/>
      <c r="EJ67" s="163"/>
      <c r="EK67" s="163"/>
      <c r="EL67" s="163"/>
      <c r="EM67" s="16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63"/>
      <c r="EY67" s="163"/>
      <c r="EZ67" s="163"/>
      <c r="FA67" s="163"/>
      <c r="FB67" s="163"/>
      <c r="FC67" s="163"/>
      <c r="FD67" s="163"/>
      <c r="FE67" s="163"/>
      <c r="FF67" s="163"/>
      <c r="FG67" s="163"/>
      <c r="FH67" s="173"/>
      <c r="FI67" s="173"/>
      <c r="FJ67" s="173"/>
      <c r="FK67" s="173"/>
      <c r="FL67" s="173"/>
      <c r="FM67" s="173"/>
      <c r="FN67" s="173"/>
      <c r="FO67" s="173"/>
      <c r="FP67" s="173"/>
      <c r="FQ67" s="173"/>
      <c r="FR67" s="183"/>
      <c r="FS67" s="183"/>
      <c r="FT67" s="183"/>
      <c r="FU67" s="183"/>
      <c r="FV67" s="183"/>
      <c r="FW67" s="183"/>
      <c r="FX67" s="183"/>
      <c r="FY67" s="183"/>
      <c r="FZ67" s="183"/>
      <c r="GA67" s="183"/>
      <c r="GB67" s="193"/>
      <c r="GC67" s="193"/>
      <c r="GD67" s="193"/>
      <c r="GE67" s="193"/>
      <c r="GF67" s="193"/>
      <c r="GG67" s="193"/>
      <c r="GH67" s="193"/>
      <c r="GI67" s="193"/>
      <c r="GJ67" s="193"/>
      <c r="GK67" s="193"/>
      <c r="GL67" s="153"/>
      <c r="GM67" s="153"/>
      <c r="GN67" s="153"/>
      <c r="GO67" s="153"/>
      <c r="GP67" s="153"/>
      <c r="GQ67" s="153"/>
      <c r="GR67" s="153"/>
      <c r="GS67" s="153"/>
      <c r="GT67" s="153"/>
      <c r="GU67" s="153"/>
      <c r="GV67" s="203"/>
      <c r="GW67" s="203"/>
      <c r="GX67" s="203"/>
      <c r="GY67" s="203"/>
      <c r="GZ67" s="203"/>
      <c r="HA67" s="203"/>
      <c r="HB67" s="203"/>
      <c r="HC67" s="203"/>
      <c r="HD67" s="203"/>
      <c r="HE67" s="203"/>
      <c r="HF67" s="213"/>
      <c r="HG67" s="213"/>
      <c r="HH67" s="213"/>
      <c r="HI67" s="213"/>
      <c r="HJ67" s="213"/>
      <c r="HK67" s="213"/>
      <c r="HL67" s="213"/>
      <c r="HM67" s="213"/>
      <c r="HN67" s="213"/>
      <c r="HO67" s="213"/>
      <c r="HP67" s="53"/>
      <c r="HQ67" s="53"/>
      <c r="HR67" s="53"/>
      <c r="HS67" s="53"/>
      <c r="HT67" s="53"/>
      <c r="HU67" s="53"/>
      <c r="HV67" s="53"/>
      <c r="HW67" s="53"/>
      <c r="HX67" s="53"/>
      <c r="HY67" s="53"/>
      <c r="HZ67" s="163"/>
      <c r="IA67" s="163"/>
      <c r="IB67" s="163"/>
      <c r="IC67" s="163"/>
      <c r="ID67" s="163"/>
      <c r="IE67" s="163"/>
      <c r="IF67" s="163"/>
      <c r="IG67" s="163"/>
      <c r="IH67" s="163"/>
      <c r="II67" s="163"/>
      <c r="IJ67" s="213"/>
      <c r="IK67" s="213"/>
      <c r="IL67" s="213"/>
      <c r="IM67" s="213"/>
      <c r="IN67" s="213"/>
      <c r="IO67" s="213"/>
      <c r="IP67" s="213"/>
      <c r="IQ67" s="213"/>
      <c r="IR67" s="213"/>
      <c r="IS67" s="213"/>
      <c r="IT67" s="133"/>
      <c r="IU67" s="133"/>
      <c r="IV67" s="133"/>
      <c r="IW67" s="133"/>
      <c r="IX67" s="133"/>
      <c r="IY67" s="133"/>
      <c r="IZ67" s="133"/>
      <c r="JA67" s="133"/>
      <c r="JB67" s="133"/>
      <c r="JC67" s="133"/>
      <c r="JD67" s="173"/>
      <c r="JE67" s="173"/>
      <c r="JF67" s="173"/>
      <c r="JG67" s="173"/>
      <c r="JH67" s="173"/>
      <c r="JI67" s="173"/>
      <c r="JJ67" s="173"/>
      <c r="JK67" s="173"/>
      <c r="JL67" s="173"/>
      <c r="JM67" s="173"/>
      <c r="JN67" s="123"/>
      <c r="JO67" s="123"/>
      <c r="JP67" s="123"/>
      <c r="JQ67" s="123"/>
      <c r="JR67" s="123"/>
      <c r="JS67" s="123"/>
      <c r="JT67" s="123"/>
      <c r="JU67" s="123"/>
      <c r="JV67" s="123"/>
      <c r="JW67" s="123"/>
      <c r="JX67" s="103"/>
      <c r="JY67" s="103"/>
      <c r="JZ67" s="103"/>
      <c r="KA67" s="103"/>
      <c r="KB67" s="103"/>
      <c r="KC67" s="103"/>
      <c r="KD67" s="103"/>
      <c r="KE67" s="103"/>
      <c r="KF67" s="103"/>
      <c r="KG67" s="103"/>
      <c r="KH67" s="113"/>
      <c r="KI67" s="113"/>
      <c r="KJ67" s="113"/>
      <c r="KK67" s="113"/>
      <c r="KL67" s="113"/>
      <c r="KM67" s="113"/>
      <c r="KN67" s="113"/>
      <c r="KO67" s="113"/>
      <c r="KP67" s="113"/>
      <c r="KQ67" s="113"/>
      <c r="KV67" s="223"/>
      <c r="KW67" s="223"/>
      <c r="KX67" s="223"/>
      <c r="KY67" s="223"/>
      <c r="KZ67" s="223"/>
      <c r="LA67" s="223"/>
      <c r="LF67" s="216"/>
      <c r="LG67" s="216"/>
      <c r="LH67" s="216"/>
      <c r="LI67" s="216"/>
      <c r="LJ67" s="216"/>
      <c r="LK67" s="216"/>
      <c r="LP67" s="196"/>
      <c r="LQ67" s="196"/>
      <c r="LR67" s="196"/>
      <c r="LS67" s="196"/>
      <c r="LT67" s="196"/>
      <c r="LU67" s="196"/>
      <c r="LZ67" s="46"/>
      <c r="MA67" s="46"/>
      <c r="MB67" s="46"/>
      <c r="MC67" s="46"/>
      <c r="MD67" s="46"/>
      <c r="ME67" s="46"/>
      <c r="MJ67" s="186"/>
      <c r="MK67" s="186"/>
      <c r="ML67" s="186"/>
      <c r="MM67" s="186"/>
      <c r="MN67" s="186"/>
      <c r="MO67" s="186"/>
      <c r="MT67" s="230"/>
      <c r="MU67" s="230"/>
      <c r="MV67" s="230"/>
      <c r="MW67" s="230"/>
      <c r="MX67" s="230"/>
      <c r="MY67" s="230"/>
      <c r="MZ67" s="844"/>
      <c r="NA67" s="844"/>
      <c r="NB67" s="844"/>
      <c r="NC67" s="844"/>
      <c r="ND67" s="844"/>
      <c r="NE67" s="844"/>
      <c r="NF67" s="844"/>
      <c r="NG67" s="844"/>
      <c r="NH67" s="844"/>
      <c r="NI67" s="844"/>
    </row>
    <row r="68" spans="1:373" ht="39" thickBot="1" x14ac:dyDescent="0.3">
      <c r="A68" s="555">
        <v>55</v>
      </c>
      <c r="B68" s="34" t="s">
        <v>87</v>
      </c>
      <c r="C68" s="35" t="s">
        <v>210</v>
      </c>
      <c r="D68" s="262">
        <v>69.150000000000006</v>
      </c>
      <c r="E68" s="262"/>
      <c r="F68" s="262"/>
      <c r="G68" s="262"/>
      <c r="H68" s="263">
        <v>6915</v>
      </c>
      <c r="I68" s="263"/>
      <c r="J68" s="263"/>
      <c r="K68" s="263"/>
      <c r="L68" s="263"/>
      <c r="M68" s="263"/>
      <c r="N68" s="264">
        <v>3</v>
      </c>
      <c r="O68" s="264">
        <v>0</v>
      </c>
      <c r="P68" s="264">
        <v>0</v>
      </c>
      <c r="Q68" s="264">
        <v>0</v>
      </c>
      <c r="R68" s="265">
        <v>300</v>
      </c>
      <c r="S68" s="265">
        <v>0</v>
      </c>
      <c r="T68" s="265">
        <v>0</v>
      </c>
      <c r="U68" s="265">
        <v>0</v>
      </c>
      <c r="V68" s="265">
        <v>0</v>
      </c>
      <c r="W68" s="265">
        <v>0</v>
      </c>
      <c r="X68" s="266">
        <v>3</v>
      </c>
      <c r="Y68" s="266"/>
      <c r="Z68" s="266"/>
      <c r="AA68" s="266"/>
      <c r="AB68" s="267">
        <v>300</v>
      </c>
      <c r="AC68" s="267">
        <v>0</v>
      </c>
      <c r="AD68" s="267">
        <v>0</v>
      </c>
      <c r="AE68" s="267">
        <v>0</v>
      </c>
      <c r="AF68" s="267">
        <v>0</v>
      </c>
      <c r="AG68" s="267">
        <v>0</v>
      </c>
      <c r="AH68" s="268">
        <v>1.5</v>
      </c>
      <c r="AI68" s="268">
        <v>0</v>
      </c>
      <c r="AJ68" s="268">
        <v>0</v>
      </c>
      <c r="AK68" s="268">
        <v>0</v>
      </c>
      <c r="AL68" s="269">
        <v>150</v>
      </c>
      <c r="AM68" s="269">
        <v>0</v>
      </c>
      <c r="AN68" s="269">
        <v>0</v>
      </c>
      <c r="AO68" s="269">
        <v>0</v>
      </c>
      <c r="AP68" s="269">
        <v>0</v>
      </c>
      <c r="AQ68" s="269">
        <v>0</v>
      </c>
      <c r="AR68" s="270">
        <v>2</v>
      </c>
      <c r="AS68" s="270">
        <v>0</v>
      </c>
      <c r="AT68" s="270">
        <v>0</v>
      </c>
      <c r="AU68" s="270">
        <v>0</v>
      </c>
      <c r="AV68" s="271">
        <v>200</v>
      </c>
      <c r="AW68" s="271">
        <v>0</v>
      </c>
      <c r="AX68" s="271">
        <v>0</v>
      </c>
      <c r="AY68" s="271">
        <v>0</v>
      </c>
      <c r="AZ68" s="271">
        <v>0</v>
      </c>
      <c r="BA68" s="271">
        <v>0</v>
      </c>
      <c r="BB68" s="272">
        <v>1.5</v>
      </c>
      <c r="BC68" s="272">
        <v>0</v>
      </c>
      <c r="BD68" s="272">
        <v>0</v>
      </c>
      <c r="BE68" s="272">
        <v>0</v>
      </c>
      <c r="BF68" s="273">
        <v>150</v>
      </c>
      <c r="BG68" s="273">
        <v>0</v>
      </c>
      <c r="BH68" s="273">
        <v>0</v>
      </c>
      <c r="BI68" s="273">
        <v>0</v>
      </c>
      <c r="BJ68" s="273">
        <v>0</v>
      </c>
      <c r="BK68" s="273">
        <v>0</v>
      </c>
      <c r="BL68" s="888">
        <v>1.5</v>
      </c>
      <c r="BM68" s="888">
        <v>0</v>
      </c>
      <c r="BN68" s="888">
        <v>0</v>
      </c>
      <c r="BO68" s="888">
        <v>0</v>
      </c>
      <c r="BP68" s="889">
        <v>150</v>
      </c>
      <c r="BQ68" s="889">
        <v>0</v>
      </c>
      <c r="BR68" s="889">
        <v>0</v>
      </c>
      <c r="BS68" s="889">
        <v>0</v>
      </c>
      <c r="BT68" s="889">
        <v>0</v>
      </c>
      <c r="BU68" s="889">
        <v>0</v>
      </c>
      <c r="BV68" s="276">
        <v>1.2</v>
      </c>
      <c r="BW68" s="276">
        <v>0</v>
      </c>
      <c r="BX68" s="276">
        <v>0</v>
      </c>
      <c r="BY68" s="276">
        <v>0</v>
      </c>
      <c r="BZ68" s="277">
        <v>120</v>
      </c>
      <c r="CA68" s="277">
        <v>0</v>
      </c>
      <c r="CB68" s="277">
        <v>0</v>
      </c>
      <c r="CC68" s="277">
        <v>0</v>
      </c>
      <c r="CD68" s="277">
        <v>0</v>
      </c>
      <c r="CE68" s="277">
        <v>0</v>
      </c>
      <c r="CF68" s="278">
        <v>10</v>
      </c>
      <c r="CG68" s="278"/>
      <c r="CH68" s="278"/>
      <c r="CI68" s="278"/>
      <c r="CJ68" s="279">
        <v>1000</v>
      </c>
      <c r="CK68" s="279"/>
      <c r="CL68" s="279">
        <v>0</v>
      </c>
      <c r="CM68" s="279">
        <v>0</v>
      </c>
      <c r="CN68" s="279"/>
      <c r="CO68" s="279">
        <v>0</v>
      </c>
      <c r="CP68" s="280">
        <v>0</v>
      </c>
      <c r="CQ68" s="280">
        <v>0</v>
      </c>
      <c r="CR68" s="280">
        <v>0</v>
      </c>
      <c r="CS68" s="280">
        <v>0</v>
      </c>
      <c r="CT68" s="281">
        <v>300</v>
      </c>
      <c r="CU68" s="281">
        <v>0</v>
      </c>
      <c r="CV68" s="281">
        <v>0</v>
      </c>
      <c r="CW68" s="281">
        <v>0</v>
      </c>
      <c r="CX68" s="281">
        <v>0</v>
      </c>
      <c r="CY68" s="281">
        <v>0</v>
      </c>
      <c r="CZ68" s="282">
        <v>3</v>
      </c>
      <c r="DA68" s="282">
        <v>0</v>
      </c>
      <c r="DB68" s="282">
        <v>0</v>
      </c>
      <c r="DC68" s="282">
        <v>0</v>
      </c>
      <c r="DD68" s="283">
        <v>300</v>
      </c>
      <c r="DE68" s="283">
        <v>0</v>
      </c>
      <c r="DF68" s="283">
        <v>0</v>
      </c>
      <c r="DG68" s="283">
        <v>0</v>
      </c>
      <c r="DH68" s="283">
        <v>0</v>
      </c>
      <c r="DI68" s="283">
        <v>0</v>
      </c>
      <c r="DJ68" s="276">
        <v>0</v>
      </c>
      <c r="DK68" s="276">
        <v>0</v>
      </c>
      <c r="DL68" s="276">
        <v>0</v>
      </c>
      <c r="DM68" s="276">
        <v>0</v>
      </c>
      <c r="DN68" s="277">
        <v>0</v>
      </c>
      <c r="DO68" s="277">
        <v>0</v>
      </c>
      <c r="DP68" s="277">
        <v>0</v>
      </c>
      <c r="DQ68" s="277">
        <v>0</v>
      </c>
      <c r="DR68" s="277">
        <v>0</v>
      </c>
      <c r="DS68" s="277">
        <v>0</v>
      </c>
      <c r="DT68" s="284">
        <v>5</v>
      </c>
      <c r="DU68" s="284">
        <v>0</v>
      </c>
      <c r="DV68" s="284">
        <v>0</v>
      </c>
      <c r="DW68" s="284">
        <v>0</v>
      </c>
      <c r="DX68" s="285">
        <v>500</v>
      </c>
      <c r="DY68" s="285">
        <v>0</v>
      </c>
      <c r="DZ68" s="285">
        <v>0</v>
      </c>
      <c r="EA68" s="285">
        <v>0</v>
      </c>
      <c r="EB68" s="285">
        <v>0</v>
      </c>
      <c r="EC68" s="285">
        <v>0</v>
      </c>
      <c r="ED68" s="286">
        <v>8</v>
      </c>
      <c r="EE68" s="286">
        <v>0</v>
      </c>
      <c r="EF68" s="286">
        <v>0</v>
      </c>
      <c r="EG68" s="286">
        <v>0</v>
      </c>
      <c r="EH68" s="287">
        <v>800</v>
      </c>
      <c r="EI68" s="287">
        <v>0</v>
      </c>
      <c r="EJ68" s="287">
        <v>0</v>
      </c>
      <c r="EK68" s="287">
        <v>0</v>
      </c>
      <c r="EL68" s="287">
        <v>0</v>
      </c>
      <c r="EM68" s="287">
        <v>0</v>
      </c>
      <c r="EN68" s="274">
        <v>0.75</v>
      </c>
      <c r="EO68" s="274"/>
      <c r="EP68" s="274"/>
      <c r="EQ68" s="274"/>
      <c r="ER68" s="275">
        <v>75</v>
      </c>
      <c r="ES68" s="275"/>
      <c r="ET68" s="275"/>
      <c r="EU68" s="275"/>
      <c r="EV68" s="275"/>
      <c r="EW68" s="275"/>
      <c r="EX68" s="286">
        <v>0</v>
      </c>
      <c r="EY68" s="286">
        <v>0</v>
      </c>
      <c r="EZ68" s="286">
        <v>0</v>
      </c>
      <c r="FA68" s="286">
        <v>0</v>
      </c>
      <c r="FB68" s="287">
        <v>200</v>
      </c>
      <c r="FC68" s="287">
        <v>0</v>
      </c>
      <c r="FD68" s="287">
        <v>0</v>
      </c>
      <c r="FE68" s="287">
        <v>0</v>
      </c>
      <c r="FF68" s="287">
        <v>0</v>
      </c>
      <c r="FG68" s="287">
        <v>0</v>
      </c>
      <c r="FH68" s="288">
        <v>2</v>
      </c>
      <c r="FI68" s="288">
        <v>0</v>
      </c>
      <c r="FJ68" s="288">
        <v>0</v>
      </c>
      <c r="FK68" s="288">
        <v>0</v>
      </c>
      <c r="FL68" s="289">
        <v>200</v>
      </c>
      <c r="FM68" s="289">
        <v>0</v>
      </c>
      <c r="FN68" s="289">
        <v>0</v>
      </c>
      <c r="FO68" s="289">
        <v>0</v>
      </c>
      <c r="FP68" s="289">
        <v>0</v>
      </c>
      <c r="FQ68" s="289">
        <v>0</v>
      </c>
      <c r="FR68" s="290">
        <v>0.1</v>
      </c>
      <c r="FS68" s="290"/>
      <c r="FT68" s="290"/>
      <c r="FU68" s="290"/>
      <c r="FV68" s="291">
        <v>10</v>
      </c>
      <c r="FW68" s="291"/>
      <c r="FX68" s="291"/>
      <c r="FY68" s="291"/>
      <c r="FZ68" s="291"/>
      <c r="GA68" s="291"/>
      <c r="GB68" s="292">
        <v>3</v>
      </c>
      <c r="GC68" s="292">
        <v>0</v>
      </c>
      <c r="GD68" s="292">
        <v>0</v>
      </c>
      <c r="GE68" s="292">
        <v>0</v>
      </c>
      <c r="GF68" s="293">
        <v>300</v>
      </c>
      <c r="GG68" s="293"/>
      <c r="GH68" s="293"/>
      <c r="GI68" s="293"/>
      <c r="GJ68" s="293"/>
      <c r="GK68" s="293"/>
      <c r="GL68" s="284">
        <v>1</v>
      </c>
      <c r="GM68" s="284">
        <v>0</v>
      </c>
      <c r="GN68" s="284">
        <v>0</v>
      </c>
      <c r="GO68" s="284">
        <v>0</v>
      </c>
      <c r="GP68" s="285">
        <v>100</v>
      </c>
      <c r="GQ68" s="285">
        <v>0</v>
      </c>
      <c r="GR68" s="285">
        <v>0</v>
      </c>
      <c r="GS68" s="285">
        <v>0</v>
      </c>
      <c r="GT68" s="285">
        <v>0</v>
      </c>
      <c r="GU68" s="285">
        <v>0</v>
      </c>
      <c r="GV68" s="294">
        <v>0</v>
      </c>
      <c r="GW68" s="294">
        <v>0</v>
      </c>
      <c r="GX68" s="294">
        <v>0</v>
      </c>
      <c r="GY68" s="294">
        <v>0</v>
      </c>
      <c r="GZ68" s="295">
        <v>0</v>
      </c>
      <c r="HA68" s="295">
        <v>0</v>
      </c>
      <c r="HB68" s="295">
        <v>0</v>
      </c>
      <c r="HC68" s="295">
        <v>0</v>
      </c>
      <c r="HD68" s="295">
        <v>0</v>
      </c>
      <c r="HE68" s="295">
        <v>0</v>
      </c>
      <c r="HF68" s="296">
        <v>0.5</v>
      </c>
      <c r="HG68" s="296">
        <v>0</v>
      </c>
      <c r="HH68" s="296">
        <v>0</v>
      </c>
      <c r="HI68" s="296">
        <v>0</v>
      </c>
      <c r="HJ68" s="297">
        <v>50</v>
      </c>
      <c r="HK68" s="297">
        <v>0</v>
      </c>
      <c r="HL68" s="297">
        <v>0</v>
      </c>
      <c r="HM68" s="297"/>
      <c r="HN68" s="297"/>
      <c r="HO68" s="297"/>
      <c r="HP68" s="341">
        <v>1.5</v>
      </c>
      <c r="HQ68" s="341">
        <v>0</v>
      </c>
      <c r="HR68" s="341">
        <v>0</v>
      </c>
      <c r="HS68" s="341">
        <v>0</v>
      </c>
      <c r="HT68" s="341">
        <v>150</v>
      </c>
      <c r="HU68" s="341">
        <v>0</v>
      </c>
      <c r="HV68" s="341">
        <v>0</v>
      </c>
      <c r="HW68" s="341">
        <v>0</v>
      </c>
      <c r="HX68" s="341">
        <v>0</v>
      </c>
      <c r="HY68" s="341">
        <v>0</v>
      </c>
      <c r="HZ68" s="286"/>
      <c r="IA68" s="286"/>
      <c r="IB68" s="286"/>
      <c r="IC68" s="286"/>
      <c r="ID68" s="287"/>
      <c r="IE68" s="287"/>
      <c r="IF68" s="287"/>
      <c r="IG68" s="287"/>
      <c r="IH68" s="287"/>
      <c r="II68" s="287"/>
      <c r="IJ68" s="296">
        <v>1.5</v>
      </c>
      <c r="IK68" s="296">
        <v>0</v>
      </c>
      <c r="IL68" s="296">
        <v>0</v>
      </c>
      <c r="IM68" s="296">
        <v>0</v>
      </c>
      <c r="IN68" s="297">
        <v>150</v>
      </c>
      <c r="IO68" s="297">
        <v>0</v>
      </c>
      <c r="IP68" s="297">
        <v>0</v>
      </c>
      <c r="IQ68" s="297">
        <v>0</v>
      </c>
      <c r="IR68" s="297">
        <v>0</v>
      </c>
      <c r="IS68" s="297">
        <v>0</v>
      </c>
      <c r="IT68" s="280">
        <v>1</v>
      </c>
      <c r="IU68" s="280">
        <v>0</v>
      </c>
      <c r="IV68" s="280">
        <v>0</v>
      </c>
      <c r="IW68" s="280">
        <v>0</v>
      </c>
      <c r="IX68" s="281">
        <v>100</v>
      </c>
      <c r="IY68" s="281">
        <v>0</v>
      </c>
      <c r="IZ68" s="281">
        <v>0</v>
      </c>
      <c r="JA68" s="281">
        <v>0</v>
      </c>
      <c r="JB68" s="281">
        <v>0</v>
      </c>
      <c r="JC68" s="281">
        <v>0</v>
      </c>
      <c r="JD68" s="288">
        <v>0</v>
      </c>
      <c r="JE68" s="288">
        <v>0</v>
      </c>
      <c r="JF68" s="288">
        <v>0</v>
      </c>
      <c r="JG68" s="288">
        <v>0</v>
      </c>
      <c r="JH68" s="289">
        <v>0</v>
      </c>
      <c r="JI68" s="289">
        <v>0</v>
      </c>
      <c r="JJ68" s="289">
        <v>0</v>
      </c>
      <c r="JK68" s="289">
        <v>0</v>
      </c>
      <c r="JL68" s="289">
        <v>0</v>
      </c>
      <c r="JM68" s="289">
        <v>0</v>
      </c>
      <c r="JN68" s="362">
        <v>1</v>
      </c>
      <c r="JO68" s="362">
        <v>0</v>
      </c>
      <c r="JP68" s="362">
        <v>0</v>
      </c>
      <c r="JQ68" s="362">
        <v>0</v>
      </c>
      <c r="JR68" s="362">
        <v>100</v>
      </c>
      <c r="JS68" s="362">
        <v>0</v>
      </c>
      <c r="JT68" s="362">
        <v>0</v>
      </c>
      <c r="JU68" s="362">
        <v>0</v>
      </c>
      <c r="JV68" s="362">
        <v>0</v>
      </c>
      <c r="JW68" s="362">
        <v>0</v>
      </c>
      <c r="JX68" s="274">
        <v>0</v>
      </c>
      <c r="JY68" s="274">
        <v>0</v>
      </c>
      <c r="JZ68" s="274">
        <v>0</v>
      </c>
      <c r="KA68" s="274">
        <v>0</v>
      </c>
      <c r="KB68" s="275">
        <v>100</v>
      </c>
      <c r="KC68" s="275">
        <v>0</v>
      </c>
      <c r="KD68" s="275">
        <v>0</v>
      </c>
      <c r="KE68" s="275">
        <v>0</v>
      </c>
      <c r="KF68" s="275">
        <v>0</v>
      </c>
      <c r="KG68" s="275">
        <v>0</v>
      </c>
      <c r="KH68" s="276">
        <v>1</v>
      </c>
      <c r="KI68" s="276">
        <v>0</v>
      </c>
      <c r="KJ68" s="276">
        <v>0</v>
      </c>
      <c r="KK68" s="276">
        <v>0</v>
      </c>
      <c r="KL68" s="277">
        <v>100</v>
      </c>
      <c r="KM68" s="277">
        <v>0</v>
      </c>
      <c r="KN68" s="277">
        <v>0</v>
      </c>
      <c r="KO68" s="277">
        <v>0</v>
      </c>
      <c r="KP68" s="277">
        <v>0</v>
      </c>
      <c r="KQ68" s="277">
        <v>0</v>
      </c>
      <c r="KR68" s="298">
        <v>0.5</v>
      </c>
      <c r="KS68" s="298">
        <v>0</v>
      </c>
      <c r="KT68" s="298">
        <v>0</v>
      </c>
      <c r="KU68" s="298">
        <v>0</v>
      </c>
      <c r="KV68" s="299">
        <v>50</v>
      </c>
      <c r="KW68" s="299">
        <v>0</v>
      </c>
      <c r="KX68" s="299">
        <v>0</v>
      </c>
      <c r="KY68" s="299">
        <v>0</v>
      </c>
      <c r="KZ68" s="299">
        <v>0</v>
      </c>
      <c r="LA68" s="299">
        <v>0</v>
      </c>
      <c r="LB68" s="296">
        <v>0.5</v>
      </c>
      <c r="LC68" s="296"/>
      <c r="LD68" s="296"/>
      <c r="LE68" s="296"/>
      <c r="LF68" s="297">
        <v>50</v>
      </c>
      <c r="LG68" s="297"/>
      <c r="LH68" s="297"/>
      <c r="LI68" s="297"/>
      <c r="LJ68" s="297"/>
      <c r="LK68" s="297"/>
      <c r="LL68" s="292">
        <v>1</v>
      </c>
      <c r="LM68" s="292">
        <v>0</v>
      </c>
      <c r="LN68" s="292">
        <v>0</v>
      </c>
      <c r="LO68" s="292">
        <v>0</v>
      </c>
      <c r="LP68" s="293">
        <v>100</v>
      </c>
      <c r="LQ68" s="293">
        <v>0</v>
      </c>
      <c r="LR68" s="293">
        <v>0</v>
      </c>
      <c r="LS68" s="293">
        <v>0</v>
      </c>
      <c r="LT68" s="293">
        <v>0</v>
      </c>
      <c r="LU68" s="293">
        <v>0</v>
      </c>
      <c r="LV68" s="45">
        <f t="shared" ref="LV68:ME68" si="111">D68+N68+X68+AH68+AR68+BB68+BL68+BV68+CF68+CP68+CZ68+DJ68+DT68+ED68+EN68+EX68+FH68+FR68+GB68+GL68+GV68+HF68+HP68+HZ68+IJ68+IT68+JD68+JN68+JX68+KH68+KR68+LB68+LL68</f>
        <v>124.2</v>
      </c>
      <c r="LW68" s="45">
        <f t="shared" si="111"/>
        <v>0</v>
      </c>
      <c r="LX68" s="45">
        <f t="shared" si="111"/>
        <v>0</v>
      </c>
      <c r="LY68" s="45">
        <f t="shared" si="111"/>
        <v>0</v>
      </c>
      <c r="LZ68" s="234">
        <f t="shared" si="111"/>
        <v>13020</v>
      </c>
      <c r="MA68" s="234">
        <f t="shared" si="111"/>
        <v>0</v>
      </c>
      <c r="MB68" s="234">
        <f t="shared" si="111"/>
        <v>0</v>
      </c>
      <c r="MC68" s="234">
        <f t="shared" si="111"/>
        <v>0</v>
      </c>
      <c r="MD68" s="234">
        <f t="shared" si="111"/>
        <v>0</v>
      </c>
      <c r="ME68" s="234">
        <f t="shared" si="111"/>
        <v>0</v>
      </c>
      <c r="MF68" s="290">
        <v>61.75</v>
      </c>
      <c r="MG68" s="290">
        <v>0</v>
      </c>
      <c r="MH68" s="290">
        <v>0</v>
      </c>
      <c r="MI68" s="290">
        <v>0</v>
      </c>
      <c r="MJ68" s="291">
        <v>6475</v>
      </c>
      <c r="MK68" s="291">
        <v>0</v>
      </c>
      <c r="ML68" s="291">
        <v>0</v>
      </c>
      <c r="MM68" s="291">
        <v>0</v>
      </c>
      <c r="MN68" s="291">
        <v>0</v>
      </c>
      <c r="MO68" s="291">
        <v>0</v>
      </c>
      <c r="MP68" s="414"/>
      <c r="MQ68" s="414">
        <v>250</v>
      </c>
      <c r="MR68" s="414">
        <v>0</v>
      </c>
      <c r="MS68" s="414">
        <v>250</v>
      </c>
      <c r="MT68" s="415"/>
      <c r="MU68" s="415">
        <v>19</v>
      </c>
      <c r="MV68" s="415">
        <v>19</v>
      </c>
      <c r="MW68" s="415"/>
      <c r="MX68" s="415"/>
      <c r="MY68" s="415"/>
      <c r="MZ68" s="949">
        <f t="shared" ref="MZ68:NI68" si="112">LV68+MF68+MP68</f>
        <v>185.95</v>
      </c>
      <c r="NA68" s="949">
        <f t="shared" si="112"/>
        <v>250</v>
      </c>
      <c r="NB68" s="949">
        <f t="shared" si="112"/>
        <v>0</v>
      </c>
      <c r="NC68" s="949">
        <f t="shared" si="112"/>
        <v>250</v>
      </c>
      <c r="ND68" s="950">
        <f t="shared" si="112"/>
        <v>19495</v>
      </c>
      <c r="NE68" s="950">
        <f t="shared" si="112"/>
        <v>19</v>
      </c>
      <c r="NF68" s="950">
        <f t="shared" si="112"/>
        <v>19</v>
      </c>
      <c r="NG68" s="950">
        <f t="shared" si="112"/>
        <v>0</v>
      </c>
      <c r="NH68" s="950">
        <f t="shared" si="112"/>
        <v>0</v>
      </c>
      <c r="NI68" s="950">
        <f t="shared" si="112"/>
        <v>0</v>
      </c>
    </row>
    <row r="69" spans="1:373" ht="51.75" thickBot="1" x14ac:dyDescent="0.3">
      <c r="A69" s="555">
        <v>56</v>
      </c>
      <c r="B69" s="34" t="s">
        <v>88</v>
      </c>
      <c r="C69" s="4" t="s">
        <v>211</v>
      </c>
      <c r="D69" s="262">
        <v>45</v>
      </c>
      <c r="E69" s="262">
        <v>27.22</v>
      </c>
      <c r="F69" s="262">
        <v>4.18</v>
      </c>
      <c r="G69" s="262">
        <v>27.22</v>
      </c>
      <c r="H69" s="263"/>
      <c r="I69" s="263"/>
      <c r="J69" s="263">
        <v>1</v>
      </c>
      <c r="K69" s="263"/>
      <c r="L69" s="263"/>
      <c r="M69" s="263"/>
      <c r="N69" s="264">
        <v>0</v>
      </c>
      <c r="O69" s="264">
        <v>2.4300000000000002</v>
      </c>
      <c r="P69" s="264">
        <v>0</v>
      </c>
      <c r="Q69" s="264">
        <v>2.4300000000000002</v>
      </c>
      <c r="R69" s="265">
        <v>0</v>
      </c>
      <c r="S69" s="265">
        <v>0</v>
      </c>
      <c r="T69" s="265">
        <v>0</v>
      </c>
      <c r="U69" s="265">
        <v>0</v>
      </c>
      <c r="V69" s="265">
        <v>0</v>
      </c>
      <c r="W69" s="265">
        <v>0</v>
      </c>
      <c r="X69" s="266">
        <v>10</v>
      </c>
      <c r="Y69" s="266">
        <v>27.29</v>
      </c>
      <c r="Z69" s="266">
        <v>25.36</v>
      </c>
      <c r="AA69" s="266">
        <v>27.29</v>
      </c>
      <c r="AB69" s="267">
        <v>0</v>
      </c>
      <c r="AC69" s="267">
        <v>0</v>
      </c>
      <c r="AD69" s="267">
        <v>0</v>
      </c>
      <c r="AE69" s="267">
        <v>0</v>
      </c>
      <c r="AF69" s="267">
        <v>0</v>
      </c>
      <c r="AG69" s="267">
        <v>0</v>
      </c>
      <c r="AH69" s="268">
        <v>10</v>
      </c>
      <c r="AI69" s="268">
        <v>15.95</v>
      </c>
      <c r="AJ69" s="268">
        <v>10.039999999999999</v>
      </c>
      <c r="AK69" s="268">
        <v>15.95</v>
      </c>
      <c r="AL69" s="269">
        <v>0</v>
      </c>
      <c r="AM69" s="269">
        <v>0</v>
      </c>
      <c r="AN69" s="269">
        <v>0</v>
      </c>
      <c r="AO69" s="269">
        <v>0</v>
      </c>
      <c r="AP69" s="269">
        <v>0</v>
      </c>
      <c r="AQ69" s="269">
        <v>0</v>
      </c>
      <c r="AR69" s="270">
        <v>7</v>
      </c>
      <c r="AS69" s="270">
        <v>0</v>
      </c>
      <c r="AT69" s="270">
        <v>0</v>
      </c>
      <c r="AU69" s="270">
        <v>0</v>
      </c>
      <c r="AV69" s="271">
        <v>0</v>
      </c>
      <c r="AW69" s="271">
        <v>0</v>
      </c>
      <c r="AX69" s="271">
        <v>0</v>
      </c>
      <c r="AY69" s="271">
        <v>0</v>
      </c>
      <c r="AZ69" s="271">
        <v>0</v>
      </c>
      <c r="BA69" s="271">
        <v>0</v>
      </c>
      <c r="BB69" s="272">
        <v>15</v>
      </c>
      <c r="BC69" s="272">
        <v>3.05</v>
      </c>
      <c r="BD69" s="272">
        <v>0.12</v>
      </c>
      <c r="BE69" s="272">
        <v>3.05</v>
      </c>
      <c r="BF69" s="273">
        <v>0</v>
      </c>
      <c r="BG69" s="273">
        <v>3</v>
      </c>
      <c r="BH69" s="273">
        <v>3</v>
      </c>
      <c r="BI69" s="273">
        <v>0</v>
      </c>
      <c r="BJ69" s="273">
        <v>3</v>
      </c>
      <c r="BK69" s="273">
        <v>3</v>
      </c>
      <c r="BL69" s="888">
        <v>20</v>
      </c>
      <c r="BM69" s="888">
        <v>4.93</v>
      </c>
      <c r="BN69" s="888">
        <v>1.31</v>
      </c>
      <c r="BO69" s="888">
        <v>4.93</v>
      </c>
      <c r="BP69" s="889">
        <v>0</v>
      </c>
      <c r="BQ69" s="889">
        <v>1</v>
      </c>
      <c r="BR69" s="889">
        <v>1</v>
      </c>
      <c r="BS69" s="889">
        <v>0</v>
      </c>
      <c r="BT69" s="889">
        <v>1</v>
      </c>
      <c r="BU69" s="889">
        <v>1</v>
      </c>
      <c r="BV69" s="276">
        <v>12</v>
      </c>
      <c r="BW69" s="276">
        <v>8.2899999999999991</v>
      </c>
      <c r="BX69" s="276">
        <v>0.73</v>
      </c>
      <c r="BY69" s="276">
        <v>4.0199999999999996</v>
      </c>
      <c r="BZ69" s="277">
        <v>0</v>
      </c>
      <c r="CA69" s="277">
        <v>1</v>
      </c>
      <c r="CB69" s="277">
        <v>1</v>
      </c>
      <c r="CC69" s="277">
        <v>0</v>
      </c>
      <c r="CD69" s="277">
        <v>0</v>
      </c>
      <c r="CE69" s="277">
        <v>0</v>
      </c>
      <c r="CF69" s="278">
        <v>9</v>
      </c>
      <c r="CG69" s="278">
        <v>4</v>
      </c>
      <c r="CH69" s="278">
        <v>1.34</v>
      </c>
      <c r="CI69" s="278">
        <v>4</v>
      </c>
      <c r="CJ69" s="279">
        <v>0</v>
      </c>
      <c r="CK69" s="279"/>
      <c r="CL69" s="279">
        <v>0</v>
      </c>
      <c r="CM69" s="279">
        <v>0</v>
      </c>
      <c r="CN69" s="279"/>
      <c r="CO69" s="279">
        <v>0</v>
      </c>
      <c r="CP69" s="280">
        <v>8</v>
      </c>
      <c r="CQ69" s="280">
        <v>1.92</v>
      </c>
      <c r="CR69" s="280">
        <v>0.24</v>
      </c>
      <c r="CS69" s="280">
        <v>1.92</v>
      </c>
      <c r="CT69" s="281">
        <v>0</v>
      </c>
      <c r="CU69" s="281">
        <v>0</v>
      </c>
      <c r="CV69" s="281">
        <v>0</v>
      </c>
      <c r="CW69" s="281">
        <v>0</v>
      </c>
      <c r="CX69" s="281">
        <v>0</v>
      </c>
      <c r="CY69" s="281">
        <v>0</v>
      </c>
      <c r="CZ69" s="282">
        <v>4</v>
      </c>
      <c r="DA69" s="282">
        <v>16.079999999999998</v>
      </c>
      <c r="DB69" s="282">
        <v>16.02</v>
      </c>
      <c r="DC69" s="282">
        <v>16.02</v>
      </c>
      <c r="DD69" s="283">
        <v>0</v>
      </c>
      <c r="DE69" s="283">
        <v>0</v>
      </c>
      <c r="DF69" s="283">
        <v>0</v>
      </c>
      <c r="DG69" s="283">
        <v>0</v>
      </c>
      <c r="DH69" s="283">
        <v>0</v>
      </c>
      <c r="DI69" s="283">
        <v>0</v>
      </c>
      <c r="DJ69" s="276">
        <v>7</v>
      </c>
      <c r="DK69" s="276">
        <v>4.22</v>
      </c>
      <c r="DL69" s="276">
        <v>1.65</v>
      </c>
      <c r="DM69" s="276">
        <v>4.22</v>
      </c>
      <c r="DN69" s="277">
        <v>0</v>
      </c>
      <c r="DO69" s="277">
        <v>0</v>
      </c>
      <c r="DP69" s="277">
        <v>0</v>
      </c>
      <c r="DQ69" s="277">
        <v>0</v>
      </c>
      <c r="DR69" s="277">
        <v>0</v>
      </c>
      <c r="DS69" s="277">
        <v>0</v>
      </c>
      <c r="DT69" s="284">
        <v>7</v>
      </c>
      <c r="DU69" s="284">
        <v>3.12</v>
      </c>
      <c r="DV69" s="284">
        <v>0</v>
      </c>
      <c r="DW69" s="284">
        <v>3.12</v>
      </c>
      <c r="DX69" s="285">
        <v>0</v>
      </c>
      <c r="DY69" s="285">
        <v>0</v>
      </c>
      <c r="DZ69" s="285">
        <v>1</v>
      </c>
      <c r="EA69" s="285">
        <v>0</v>
      </c>
      <c r="EB69" s="285">
        <v>0</v>
      </c>
      <c r="EC69" s="285">
        <v>0</v>
      </c>
      <c r="ED69" s="286">
        <v>7</v>
      </c>
      <c r="EE69" s="286">
        <v>3</v>
      </c>
      <c r="EF69" s="286">
        <v>0.5</v>
      </c>
      <c r="EG69" s="286">
        <v>3</v>
      </c>
      <c r="EH69" s="287">
        <v>0</v>
      </c>
      <c r="EI69" s="287">
        <v>1</v>
      </c>
      <c r="EJ69" s="287">
        <v>0</v>
      </c>
      <c r="EK69" s="287">
        <v>0</v>
      </c>
      <c r="EL69" s="287">
        <v>0</v>
      </c>
      <c r="EM69" s="287">
        <v>0</v>
      </c>
      <c r="EN69" s="274">
        <v>4</v>
      </c>
      <c r="EO69" s="274">
        <v>1.94</v>
      </c>
      <c r="EP69" s="274">
        <v>0.02</v>
      </c>
      <c r="EQ69" s="274">
        <v>1.94</v>
      </c>
      <c r="ER69" s="275">
        <v>1</v>
      </c>
      <c r="ES69" s="275"/>
      <c r="ET69" s="275"/>
      <c r="EU69" s="275"/>
      <c r="EV69" s="275"/>
      <c r="EW69" s="275"/>
      <c r="EX69" s="286">
        <v>10</v>
      </c>
      <c r="EY69" s="286">
        <v>4.5</v>
      </c>
      <c r="EZ69" s="286">
        <v>0.2</v>
      </c>
      <c r="FA69" s="286">
        <v>3.57</v>
      </c>
      <c r="FB69" s="287">
        <v>0</v>
      </c>
      <c r="FC69" s="287">
        <v>1</v>
      </c>
      <c r="FD69" s="287">
        <v>1</v>
      </c>
      <c r="FE69" s="287">
        <v>0</v>
      </c>
      <c r="FF69" s="287">
        <v>0</v>
      </c>
      <c r="FG69" s="287">
        <v>0</v>
      </c>
      <c r="FH69" s="288">
        <v>7</v>
      </c>
      <c r="FI69" s="288">
        <v>0</v>
      </c>
      <c r="FJ69" s="288">
        <v>0</v>
      </c>
      <c r="FK69" s="288">
        <v>0</v>
      </c>
      <c r="FL69" s="289">
        <v>0</v>
      </c>
      <c r="FM69" s="289">
        <v>0</v>
      </c>
      <c r="FN69" s="289">
        <v>0</v>
      </c>
      <c r="FO69" s="289">
        <v>0</v>
      </c>
      <c r="FP69" s="289">
        <v>0</v>
      </c>
      <c r="FQ69" s="289">
        <v>0</v>
      </c>
      <c r="FR69" s="290">
        <v>4</v>
      </c>
      <c r="FS69" s="290"/>
      <c r="FT69" s="290"/>
      <c r="FU69" s="290"/>
      <c r="FV69" s="291">
        <v>0</v>
      </c>
      <c r="FW69" s="291"/>
      <c r="FX69" s="291"/>
      <c r="FY69" s="291"/>
      <c r="FZ69" s="291"/>
      <c r="GA69" s="291"/>
      <c r="GB69" s="292">
        <v>5</v>
      </c>
      <c r="GC69" s="292"/>
      <c r="GD69" s="292"/>
      <c r="GE69" s="292"/>
      <c r="GF69" s="293"/>
      <c r="GG69" s="293"/>
      <c r="GH69" s="293"/>
      <c r="GI69" s="293"/>
      <c r="GJ69" s="293"/>
      <c r="GK69" s="293"/>
      <c r="GL69" s="284">
        <v>8</v>
      </c>
      <c r="GM69" s="284">
        <v>5.5</v>
      </c>
      <c r="GN69" s="284">
        <v>0.32</v>
      </c>
      <c r="GO69" s="284">
        <v>5.5</v>
      </c>
      <c r="GP69" s="285">
        <v>0</v>
      </c>
      <c r="GQ69" s="285">
        <v>0</v>
      </c>
      <c r="GR69" s="285">
        <v>0</v>
      </c>
      <c r="GS69" s="285">
        <v>0</v>
      </c>
      <c r="GT69" s="285">
        <v>0</v>
      </c>
      <c r="GU69" s="285">
        <v>0</v>
      </c>
      <c r="GV69" s="294">
        <v>4</v>
      </c>
      <c r="GW69" s="294">
        <v>5.4</v>
      </c>
      <c r="GX69" s="294">
        <v>0.65</v>
      </c>
      <c r="GY69" s="294">
        <v>5.39</v>
      </c>
      <c r="GZ69" s="295">
        <v>0</v>
      </c>
      <c r="HA69" s="295">
        <v>0</v>
      </c>
      <c r="HB69" s="295">
        <v>0</v>
      </c>
      <c r="HC69" s="295">
        <v>0</v>
      </c>
      <c r="HD69" s="295">
        <v>0</v>
      </c>
      <c r="HE69" s="295">
        <v>0</v>
      </c>
      <c r="HF69" s="296">
        <v>6.51</v>
      </c>
      <c r="HG69" s="296">
        <v>5.17</v>
      </c>
      <c r="HH69" s="296">
        <v>0.31</v>
      </c>
      <c r="HI69" s="296">
        <v>5.17</v>
      </c>
      <c r="HJ69" s="297">
        <v>0</v>
      </c>
      <c r="HK69" s="297">
        <v>0</v>
      </c>
      <c r="HL69" s="297">
        <v>1</v>
      </c>
      <c r="HM69" s="297">
        <v>0</v>
      </c>
      <c r="HN69" s="297">
        <v>1</v>
      </c>
      <c r="HO69" s="297">
        <v>1</v>
      </c>
      <c r="HP69" s="341">
        <v>5</v>
      </c>
      <c r="HQ69" s="341">
        <v>1.41</v>
      </c>
      <c r="HR69" s="341">
        <v>0.43</v>
      </c>
      <c r="HS69" s="341">
        <v>1.4100000000000001</v>
      </c>
      <c r="HT69" s="341">
        <v>0</v>
      </c>
      <c r="HU69" s="341">
        <v>0</v>
      </c>
      <c r="HV69" s="341">
        <v>0</v>
      </c>
      <c r="HW69" s="341">
        <v>0</v>
      </c>
      <c r="HX69" s="341">
        <v>0</v>
      </c>
      <c r="HY69" s="341">
        <v>0</v>
      </c>
      <c r="HZ69" s="286"/>
      <c r="IA69" s="286"/>
      <c r="IB69" s="286"/>
      <c r="IC69" s="286"/>
      <c r="ID69" s="287"/>
      <c r="IE69" s="287"/>
      <c r="IF69" s="287"/>
      <c r="IG69" s="287"/>
      <c r="IH69" s="287"/>
      <c r="II69" s="287"/>
      <c r="IJ69" s="296">
        <v>7</v>
      </c>
      <c r="IK69" s="296">
        <v>0.3</v>
      </c>
      <c r="IL69" s="296">
        <v>0.15</v>
      </c>
      <c r="IM69" s="296">
        <v>0.3</v>
      </c>
      <c r="IN69" s="297">
        <v>0</v>
      </c>
      <c r="IO69" s="297">
        <v>0</v>
      </c>
      <c r="IP69" s="297">
        <v>0</v>
      </c>
      <c r="IQ69" s="297">
        <v>0</v>
      </c>
      <c r="IR69" s="297">
        <v>0</v>
      </c>
      <c r="IS69" s="297">
        <v>0</v>
      </c>
      <c r="IT69" s="280">
        <v>5.5</v>
      </c>
      <c r="IU69" s="280">
        <v>0</v>
      </c>
      <c r="IV69" s="280">
        <v>0</v>
      </c>
      <c r="IW69" s="280">
        <v>0</v>
      </c>
      <c r="IX69" s="281">
        <v>0</v>
      </c>
      <c r="IY69" s="281">
        <v>0</v>
      </c>
      <c r="IZ69" s="281">
        <v>0</v>
      </c>
      <c r="JA69" s="281">
        <v>0</v>
      </c>
      <c r="JB69" s="281">
        <v>0</v>
      </c>
      <c r="JC69" s="281">
        <v>0</v>
      </c>
      <c r="JD69" s="288">
        <v>0</v>
      </c>
      <c r="JE69" s="288">
        <v>0</v>
      </c>
      <c r="JF69" s="288">
        <v>0</v>
      </c>
      <c r="JG69" s="288">
        <v>0</v>
      </c>
      <c r="JH69" s="289">
        <v>0</v>
      </c>
      <c r="JI69" s="289">
        <v>0</v>
      </c>
      <c r="JJ69" s="289">
        <v>0</v>
      </c>
      <c r="JK69" s="289">
        <v>0</v>
      </c>
      <c r="JL69" s="289">
        <v>0</v>
      </c>
      <c r="JM69" s="289">
        <v>0</v>
      </c>
      <c r="JN69" s="362">
        <v>10</v>
      </c>
      <c r="JO69" s="362">
        <v>1.69</v>
      </c>
      <c r="JP69" s="362">
        <v>0</v>
      </c>
      <c r="JQ69" s="362">
        <v>1.69</v>
      </c>
      <c r="JR69" s="362">
        <v>0</v>
      </c>
      <c r="JS69" s="362">
        <v>0</v>
      </c>
      <c r="JT69" s="362">
        <v>0</v>
      </c>
      <c r="JU69" s="362">
        <v>0</v>
      </c>
      <c r="JV69" s="362">
        <v>0</v>
      </c>
      <c r="JW69" s="362">
        <v>0</v>
      </c>
      <c r="JX69" s="274">
        <v>5</v>
      </c>
      <c r="JY69" s="274">
        <v>0</v>
      </c>
      <c r="JZ69" s="274">
        <v>0</v>
      </c>
      <c r="KA69" s="274">
        <v>0</v>
      </c>
      <c r="KB69" s="275">
        <v>0</v>
      </c>
      <c r="KC69" s="275">
        <v>0</v>
      </c>
      <c r="KD69" s="275">
        <v>0</v>
      </c>
      <c r="KE69" s="275">
        <v>0</v>
      </c>
      <c r="KF69" s="275">
        <v>0</v>
      </c>
      <c r="KG69" s="275">
        <v>0</v>
      </c>
      <c r="KH69" s="276">
        <v>5</v>
      </c>
      <c r="KI69" s="276">
        <v>0</v>
      </c>
      <c r="KJ69" s="276">
        <v>0</v>
      </c>
      <c r="KK69" s="276">
        <v>0</v>
      </c>
      <c r="KL69" s="277">
        <v>0</v>
      </c>
      <c r="KM69" s="277">
        <v>0</v>
      </c>
      <c r="KN69" s="277">
        <v>0</v>
      </c>
      <c r="KO69" s="277">
        <v>0</v>
      </c>
      <c r="KP69" s="277">
        <v>0</v>
      </c>
      <c r="KQ69" s="277">
        <v>0</v>
      </c>
      <c r="KR69" s="298">
        <v>5</v>
      </c>
      <c r="KS69" s="298">
        <v>0</v>
      </c>
      <c r="KT69" s="298">
        <v>0</v>
      </c>
      <c r="KU69" s="298">
        <v>0</v>
      </c>
      <c r="KV69" s="299">
        <v>0</v>
      </c>
      <c r="KW69" s="299">
        <v>0</v>
      </c>
      <c r="KX69" s="299">
        <v>0</v>
      </c>
      <c r="KY69" s="299">
        <v>0</v>
      </c>
      <c r="KZ69" s="299">
        <v>0</v>
      </c>
      <c r="LA69" s="299">
        <v>0</v>
      </c>
      <c r="LB69" s="296"/>
      <c r="LC69" s="296"/>
      <c r="LD69" s="296"/>
      <c r="LE69" s="296"/>
      <c r="LF69" s="297"/>
      <c r="LG69" s="297"/>
      <c r="LH69" s="297"/>
      <c r="LI69" s="297"/>
      <c r="LJ69" s="297"/>
      <c r="LK69" s="297"/>
      <c r="LL69" s="292">
        <v>2</v>
      </c>
      <c r="LM69" s="292">
        <v>0</v>
      </c>
      <c r="LN69" s="292">
        <v>0</v>
      </c>
      <c r="LO69" s="292">
        <v>0</v>
      </c>
      <c r="LP69" s="293">
        <v>0</v>
      </c>
      <c r="LQ69" s="293">
        <v>0</v>
      </c>
      <c r="LR69" s="293">
        <v>0</v>
      </c>
      <c r="LS69" s="293">
        <v>0</v>
      </c>
      <c r="LT69" s="293">
        <v>0</v>
      </c>
      <c r="LU69" s="293">
        <v>0</v>
      </c>
      <c r="LV69" s="45">
        <f t="shared" ref="LV69:LV85" si="113">D69+N69+X69+AH69+AR69+BB69+BL69+BV69+CF69+CP69+CZ69+DJ69+DT69+ED69+EN69+EX69+FH69+FR69+GB69+GL69+GV69+HF69+HP69+HZ69+IJ69+IT69+JD69+JN69+JX69+KH69+KR69+LB69+LL69</f>
        <v>254.01</v>
      </c>
      <c r="LW69" s="45">
        <f t="shared" ref="LW69:LW85" si="114">E69+O69+Y69+AI69+AS69+BC69+BM69+BW69+CG69+CQ69+DA69+DK69+DU69+EE69+EO69+EY69+FI69+FS69+GC69+GM69+GW69+HG69+HQ69+IA69+IK69+IU69+JE69+JO69+JY69+KI69+KS69+LC69+LM69</f>
        <v>147.41</v>
      </c>
      <c r="LX69" s="45">
        <f t="shared" ref="LX69:LX85" si="115">F69+P69+Z69+AJ69+AT69+BD69+BN69+BX69+CH69+CR69+DB69+DL69+DV69+EF69+EP69+EZ69+FJ69+FT69+GD69+GN69+GX69+HH69+HR69+IB69+IL69+IV69+JF69+JP69+JZ69+KJ69+KT69+LD69+LN69</f>
        <v>63.570000000000007</v>
      </c>
      <c r="LY69" s="45">
        <f t="shared" ref="LY69:LY85" si="116">G69+Q69+AA69+AK69+AU69+BE69+BO69+BY69+CI69+CS69+DC69+DM69+DW69+EG69+EQ69+FA69+FK69+FU69+GE69+GO69+GY69+HI69+HS69+IC69+IM69+IW69+JG69+JQ69+KA69+KK69+KU69+LE69+LO69</f>
        <v>142.13999999999999</v>
      </c>
      <c r="LZ69" s="234">
        <f t="shared" ref="LZ69:LZ85" si="117">H69+R69+AB69+AL69+AV69+BF69+BP69+BZ69+CJ69+CT69+DD69+DN69+DX69+EH69+ER69+FB69+FL69+FV69+GF69+GP69+GZ69+HJ69+HT69+ID69+IN69+IX69+JH69+JR69+KB69+KL69+KV69+LF69+LP69</f>
        <v>1</v>
      </c>
      <c r="MA69" s="234">
        <f t="shared" ref="MA69:MA85" si="118">I69+S69+AC69+AM69+AW69+BG69+BQ69+CA69+CK69+CU69+DE69+DO69+DY69+EI69+ES69+FC69+FM69+FW69+GG69+GQ69+HA69+HK69+HU69+IE69+IO69+IY69+JI69+JS69+KC69+KM69+KW69+LG69+LQ69</f>
        <v>7</v>
      </c>
      <c r="MB69" s="234">
        <f t="shared" ref="MB69:MB85" si="119">J69+T69+AD69+AN69+AX69+BH69+BR69+CB69+CL69+CV69+DF69+DP69+DZ69+EJ69+ET69+FD69+FN69+FX69+GH69+GR69+HB69+HL69+HV69+IF69+IP69+IZ69+JJ69+JT69+KD69+KN69+KX69+LH69+LR69</f>
        <v>9</v>
      </c>
      <c r="MC69" s="234">
        <f t="shared" ref="MC69:MC84" si="120">K69+U69+AE69+AO69+AY69+BI69+BS69+CC69+CM69+CW69+DG69+DQ69+EA69+EK69+EU69+FE69+FO69+FY69+GI69+GS69+HC69+HM69+HW69+IG69+IQ69+JA69+JK69+JU69+KE69+KO69+KY69+LI69+LS69</f>
        <v>0</v>
      </c>
      <c r="MD69" s="234">
        <f t="shared" ref="MD69:MD85" si="121">L69+V69+AF69+AP69+AZ69+BJ69+BT69+CD69+CN69+CX69+DH69+DR69+EB69+EL69+EV69+FF69+FP69+FZ69+GJ69+GT69+HD69+HN69+HX69+IH69+IR69+JB69+JL69+JV69+KF69+KP69+KZ69+LJ69+LT69</f>
        <v>5</v>
      </c>
      <c r="ME69" s="234">
        <f t="shared" ref="ME69:ME85" si="122">M69+W69+AG69+AQ69+BA69+BK69+BU69+CE69+CO69+CY69+DI69+DS69+EC69+EM69+EW69+FG69+FQ69+GA69+GK69+GU69+HE69+HO69+HY69+II69+IS69+JC69+JM69+JW69+KG69+KQ69+LA69+LK69+LU69</f>
        <v>5</v>
      </c>
      <c r="MF69" s="290">
        <v>0</v>
      </c>
      <c r="MG69" s="290">
        <v>0</v>
      </c>
      <c r="MH69" s="290">
        <v>0</v>
      </c>
      <c r="MI69" s="290">
        <v>0</v>
      </c>
      <c r="MJ69" s="291">
        <v>0</v>
      </c>
      <c r="MK69" s="291">
        <v>0</v>
      </c>
      <c r="ML69" s="291">
        <v>0</v>
      </c>
      <c r="MM69" s="291">
        <v>0</v>
      </c>
      <c r="MN69" s="291">
        <v>0</v>
      </c>
      <c r="MO69" s="291">
        <v>0</v>
      </c>
      <c r="MP69" s="414"/>
      <c r="MQ69" s="414"/>
      <c r="MR69" s="414"/>
      <c r="MS69" s="414"/>
      <c r="MT69" s="415"/>
      <c r="MU69" s="415"/>
      <c r="MV69" s="415"/>
      <c r="MW69" s="415"/>
      <c r="MX69" s="415"/>
      <c r="MY69" s="415"/>
      <c r="MZ69" s="949">
        <f t="shared" ref="MZ69:MZ85" si="123">LV69+MF69+MP69</f>
        <v>254.01</v>
      </c>
      <c r="NA69" s="949">
        <f t="shared" ref="NA69:NA85" si="124">LW69+MG69+MQ69</f>
        <v>147.41</v>
      </c>
      <c r="NB69" s="949">
        <f t="shared" ref="NB69:NB85" si="125">LX69+MH69+MR69</f>
        <v>63.570000000000007</v>
      </c>
      <c r="NC69" s="949">
        <f t="shared" ref="NC69:NC85" si="126">LY69+MI69+MS69</f>
        <v>142.13999999999999</v>
      </c>
      <c r="ND69" s="950">
        <f t="shared" ref="ND69:ND85" si="127">LZ69+MJ69+MT69</f>
        <v>1</v>
      </c>
      <c r="NE69" s="950">
        <f t="shared" ref="NE69:NE85" si="128">MA69+MK69+MU69</f>
        <v>7</v>
      </c>
      <c r="NF69" s="950">
        <f t="shared" ref="NF69:NF85" si="129">MB69+ML69+MV69</f>
        <v>9</v>
      </c>
      <c r="NG69" s="950">
        <f t="shared" ref="NG69:NG85" si="130">MC69+MM69+MW69</f>
        <v>0</v>
      </c>
      <c r="NH69" s="950">
        <f t="shared" ref="NH69:NH85" si="131">MD69+MN69+MX69</f>
        <v>5</v>
      </c>
      <c r="NI69" s="950">
        <f t="shared" ref="NI69:NI85" si="132">ME69+MO69+MY69</f>
        <v>5</v>
      </c>
    </row>
    <row r="70" spans="1:373" ht="30.6" customHeight="1" thickBot="1" x14ac:dyDescent="0.3">
      <c r="A70" s="1805">
        <v>57</v>
      </c>
      <c r="B70" s="1807" t="s">
        <v>89</v>
      </c>
      <c r="C70" s="34" t="s">
        <v>169</v>
      </c>
      <c r="D70" s="262">
        <v>105</v>
      </c>
      <c r="E70" s="262">
        <v>4.4400000000000004</v>
      </c>
      <c r="F70" s="262">
        <v>1.89</v>
      </c>
      <c r="G70" s="262">
        <v>4.4400000000000004</v>
      </c>
      <c r="H70" s="263">
        <v>150</v>
      </c>
      <c r="I70" s="263">
        <v>9</v>
      </c>
      <c r="J70" s="263">
        <v>18</v>
      </c>
      <c r="K70" s="263"/>
      <c r="L70" s="263">
        <v>18</v>
      </c>
      <c r="M70" s="263">
        <v>9</v>
      </c>
      <c r="N70" s="264">
        <v>28</v>
      </c>
      <c r="O70" s="264">
        <v>1.71</v>
      </c>
      <c r="P70" s="264">
        <v>0</v>
      </c>
      <c r="Q70" s="264">
        <v>0.84</v>
      </c>
      <c r="R70" s="265">
        <v>10</v>
      </c>
      <c r="S70" s="265">
        <v>0</v>
      </c>
      <c r="T70" s="265">
        <v>4</v>
      </c>
      <c r="U70" s="265">
        <v>0</v>
      </c>
      <c r="V70" s="265">
        <v>4</v>
      </c>
      <c r="W70" s="265">
        <v>4</v>
      </c>
      <c r="X70" s="266">
        <v>18.2</v>
      </c>
      <c r="Y70" s="266">
        <v>3.78</v>
      </c>
      <c r="Z70" s="266">
        <v>1.38</v>
      </c>
      <c r="AA70" s="266">
        <v>3.78</v>
      </c>
      <c r="AB70" s="267">
        <v>26</v>
      </c>
      <c r="AC70" s="267">
        <v>4</v>
      </c>
      <c r="AD70" s="267">
        <v>11</v>
      </c>
      <c r="AE70" s="267">
        <v>0</v>
      </c>
      <c r="AF70" s="267">
        <v>11</v>
      </c>
      <c r="AG70" s="267">
        <v>11</v>
      </c>
      <c r="AH70" s="268">
        <v>11.2</v>
      </c>
      <c r="AI70" s="268">
        <v>8.7200000000000006</v>
      </c>
      <c r="AJ70" s="268">
        <v>4.34</v>
      </c>
      <c r="AK70" s="268">
        <v>6.44</v>
      </c>
      <c r="AL70" s="269">
        <v>16</v>
      </c>
      <c r="AM70" s="269">
        <v>23</v>
      </c>
      <c r="AN70" s="269">
        <v>33</v>
      </c>
      <c r="AO70" s="269">
        <v>11</v>
      </c>
      <c r="AP70" s="269">
        <v>10</v>
      </c>
      <c r="AQ70" s="269">
        <v>7</v>
      </c>
      <c r="AR70" s="270">
        <v>21</v>
      </c>
      <c r="AS70" s="270">
        <v>3</v>
      </c>
      <c r="AT70" s="270">
        <v>0</v>
      </c>
      <c r="AU70" s="270">
        <v>2.97</v>
      </c>
      <c r="AV70" s="271">
        <v>30</v>
      </c>
      <c r="AW70" s="271">
        <v>0</v>
      </c>
      <c r="AX70" s="271">
        <v>6</v>
      </c>
      <c r="AY70" s="271">
        <v>0</v>
      </c>
      <c r="AZ70" s="271">
        <v>6</v>
      </c>
      <c r="BA70" s="271">
        <v>6</v>
      </c>
      <c r="BB70" s="272">
        <v>11.9</v>
      </c>
      <c r="BC70" s="272">
        <v>4.93</v>
      </c>
      <c r="BD70" s="272">
        <v>2.4700000000000002</v>
      </c>
      <c r="BE70" s="272">
        <v>4.93</v>
      </c>
      <c r="BF70" s="273">
        <v>17</v>
      </c>
      <c r="BG70" s="273">
        <v>16</v>
      </c>
      <c r="BH70" s="273">
        <v>32</v>
      </c>
      <c r="BI70" s="273">
        <v>0</v>
      </c>
      <c r="BJ70" s="273">
        <v>32</v>
      </c>
      <c r="BK70" s="273">
        <v>32</v>
      </c>
      <c r="BL70" s="888">
        <v>10</v>
      </c>
      <c r="BM70" s="888">
        <v>4.5</v>
      </c>
      <c r="BN70" s="888">
        <v>0.27</v>
      </c>
      <c r="BO70" s="888">
        <v>4.5</v>
      </c>
      <c r="BP70" s="889">
        <v>15</v>
      </c>
      <c r="BQ70" s="889">
        <v>0</v>
      </c>
      <c r="BR70" s="889">
        <v>10</v>
      </c>
      <c r="BS70" s="889">
        <v>0</v>
      </c>
      <c r="BT70" s="889">
        <v>10</v>
      </c>
      <c r="BU70" s="889">
        <v>10</v>
      </c>
      <c r="BV70" s="276">
        <v>35</v>
      </c>
      <c r="BW70" s="276">
        <v>18.07</v>
      </c>
      <c r="BX70" s="276">
        <v>0.42</v>
      </c>
      <c r="BY70" s="276">
        <v>6.54</v>
      </c>
      <c r="BZ70" s="277">
        <v>50</v>
      </c>
      <c r="CA70" s="277">
        <v>2</v>
      </c>
      <c r="CB70" s="277">
        <v>32</v>
      </c>
      <c r="CC70" s="277">
        <v>0</v>
      </c>
      <c r="CD70" s="277">
        <v>32</v>
      </c>
      <c r="CE70" s="277">
        <v>32</v>
      </c>
      <c r="CF70" s="278">
        <v>49</v>
      </c>
      <c r="CG70" s="278">
        <v>5</v>
      </c>
      <c r="CH70" s="278">
        <v>1.71</v>
      </c>
      <c r="CI70" s="278">
        <v>4.95</v>
      </c>
      <c r="CJ70" s="279">
        <v>70</v>
      </c>
      <c r="CK70" s="279">
        <v>10</v>
      </c>
      <c r="CL70" s="279">
        <v>27</v>
      </c>
      <c r="CM70" s="279">
        <v>0</v>
      </c>
      <c r="CN70" s="279">
        <v>27</v>
      </c>
      <c r="CO70" s="279">
        <v>24</v>
      </c>
      <c r="CP70" s="280">
        <v>2.8</v>
      </c>
      <c r="CQ70" s="280">
        <v>1.5</v>
      </c>
      <c r="CR70" s="280">
        <v>0.63</v>
      </c>
      <c r="CS70" s="280">
        <v>1.5</v>
      </c>
      <c r="CT70" s="281">
        <v>4</v>
      </c>
      <c r="CU70" s="281">
        <v>3</v>
      </c>
      <c r="CV70" s="281">
        <v>5</v>
      </c>
      <c r="CW70" s="281">
        <v>0</v>
      </c>
      <c r="CX70" s="281">
        <v>5</v>
      </c>
      <c r="CY70" s="281">
        <v>5</v>
      </c>
      <c r="CZ70" s="282">
        <v>17.5</v>
      </c>
      <c r="DA70" s="282">
        <v>1.69</v>
      </c>
      <c r="DB70" s="282">
        <v>0</v>
      </c>
      <c r="DC70" s="282">
        <v>1.65</v>
      </c>
      <c r="DD70" s="283">
        <v>25</v>
      </c>
      <c r="DE70" s="283">
        <v>3</v>
      </c>
      <c r="DF70" s="283">
        <v>6</v>
      </c>
      <c r="DG70" s="283">
        <v>0</v>
      </c>
      <c r="DH70" s="283">
        <v>0</v>
      </c>
      <c r="DI70" s="283">
        <v>0</v>
      </c>
      <c r="DJ70" s="276">
        <v>9.1</v>
      </c>
      <c r="DK70" s="276">
        <v>1.08</v>
      </c>
      <c r="DL70" s="276">
        <v>0</v>
      </c>
      <c r="DM70" s="276">
        <v>1.08</v>
      </c>
      <c r="DN70" s="277">
        <v>13</v>
      </c>
      <c r="DO70" s="277">
        <v>0</v>
      </c>
      <c r="DP70" s="277">
        <v>3</v>
      </c>
      <c r="DQ70" s="277">
        <v>0</v>
      </c>
      <c r="DR70" s="277">
        <v>3</v>
      </c>
      <c r="DS70" s="277">
        <v>3</v>
      </c>
      <c r="DT70" s="284">
        <v>42</v>
      </c>
      <c r="DU70" s="284">
        <v>6.4</v>
      </c>
      <c r="DV70" s="284">
        <v>2.2000000000000002</v>
      </c>
      <c r="DW70" s="284">
        <v>6.39</v>
      </c>
      <c r="DX70" s="285">
        <v>30</v>
      </c>
      <c r="DY70" s="285">
        <v>2</v>
      </c>
      <c r="DZ70" s="285">
        <v>30</v>
      </c>
      <c r="EA70" s="285">
        <v>0</v>
      </c>
      <c r="EB70" s="285">
        <v>30</v>
      </c>
      <c r="EC70" s="285">
        <v>30</v>
      </c>
      <c r="ED70" s="286">
        <v>23.8</v>
      </c>
      <c r="EE70" s="286">
        <v>5.16</v>
      </c>
      <c r="EF70" s="286">
        <v>0.16</v>
      </c>
      <c r="EG70" s="286">
        <v>5.16</v>
      </c>
      <c r="EH70" s="287">
        <v>34</v>
      </c>
      <c r="EI70" s="287">
        <v>1</v>
      </c>
      <c r="EJ70" s="287">
        <v>11</v>
      </c>
      <c r="EK70" s="287">
        <v>0</v>
      </c>
      <c r="EL70" s="287">
        <v>11</v>
      </c>
      <c r="EM70" s="287">
        <v>11</v>
      </c>
      <c r="EN70" s="274">
        <v>9.8000000000000007</v>
      </c>
      <c r="EO70" s="274">
        <v>1.29</v>
      </c>
      <c r="EP70" s="274">
        <v>0.56999999999999995</v>
      </c>
      <c r="EQ70" s="274">
        <v>1.29</v>
      </c>
      <c r="ER70" s="275">
        <v>14</v>
      </c>
      <c r="ES70" s="275">
        <v>3</v>
      </c>
      <c r="ET70" s="275">
        <v>3</v>
      </c>
      <c r="EU70" s="275"/>
      <c r="EV70" s="275">
        <v>3</v>
      </c>
      <c r="EW70" s="275">
        <v>3</v>
      </c>
      <c r="EX70" s="286">
        <v>0</v>
      </c>
      <c r="EY70" s="286">
        <v>0</v>
      </c>
      <c r="EZ70" s="286">
        <v>0</v>
      </c>
      <c r="FA70" s="286">
        <v>0</v>
      </c>
      <c r="FB70" s="287">
        <v>35</v>
      </c>
      <c r="FC70" s="287">
        <v>0</v>
      </c>
      <c r="FD70" s="287">
        <v>0</v>
      </c>
      <c r="FE70" s="287">
        <v>0</v>
      </c>
      <c r="FF70" s="287">
        <v>0</v>
      </c>
      <c r="FG70" s="287">
        <v>0</v>
      </c>
      <c r="FH70" s="288">
        <v>3.5</v>
      </c>
      <c r="FI70" s="288">
        <v>0</v>
      </c>
      <c r="FJ70" s="288">
        <v>0</v>
      </c>
      <c r="FK70" s="288">
        <v>0</v>
      </c>
      <c r="FL70" s="289">
        <v>5</v>
      </c>
      <c r="FM70" s="289">
        <v>0</v>
      </c>
      <c r="FN70" s="289">
        <v>0</v>
      </c>
      <c r="FO70" s="289">
        <v>0</v>
      </c>
      <c r="FP70" s="289">
        <v>0</v>
      </c>
      <c r="FQ70" s="289">
        <v>0</v>
      </c>
      <c r="FR70" s="290">
        <v>0</v>
      </c>
      <c r="FS70" s="290"/>
      <c r="FT70" s="290"/>
      <c r="FU70" s="290"/>
      <c r="FV70" s="291">
        <v>0</v>
      </c>
      <c r="FW70" s="291"/>
      <c r="FX70" s="291"/>
      <c r="FY70" s="291"/>
      <c r="FZ70" s="291"/>
      <c r="GA70" s="291"/>
      <c r="GB70" s="292">
        <v>28</v>
      </c>
      <c r="GC70" s="292">
        <v>0.54</v>
      </c>
      <c r="GD70" s="292">
        <v>0.24</v>
      </c>
      <c r="GE70" s="292">
        <v>0.54</v>
      </c>
      <c r="GF70" s="293">
        <v>40</v>
      </c>
      <c r="GG70" s="293">
        <v>0</v>
      </c>
      <c r="GH70" s="293">
        <v>1</v>
      </c>
      <c r="GI70" s="293"/>
      <c r="GJ70" s="293">
        <v>1</v>
      </c>
      <c r="GK70" s="293">
        <v>1</v>
      </c>
      <c r="GL70" s="284">
        <v>11.2</v>
      </c>
      <c r="GM70" s="284">
        <v>0.64</v>
      </c>
      <c r="GN70" s="284">
        <v>0.43</v>
      </c>
      <c r="GO70" s="284">
        <v>0.64</v>
      </c>
      <c r="GP70" s="285">
        <v>16</v>
      </c>
      <c r="GQ70" s="285">
        <v>0</v>
      </c>
      <c r="GR70" s="285">
        <v>1</v>
      </c>
      <c r="GS70" s="285">
        <v>0</v>
      </c>
      <c r="GT70" s="285">
        <v>1</v>
      </c>
      <c r="GU70" s="285">
        <v>1</v>
      </c>
      <c r="GV70" s="294">
        <v>1.4</v>
      </c>
      <c r="GW70" s="294">
        <v>0</v>
      </c>
      <c r="GX70" s="294">
        <v>0</v>
      </c>
      <c r="GY70" s="294">
        <v>0</v>
      </c>
      <c r="GZ70" s="295">
        <v>2</v>
      </c>
      <c r="HA70" s="295">
        <v>0</v>
      </c>
      <c r="HB70" s="295">
        <v>0</v>
      </c>
      <c r="HC70" s="295">
        <v>0</v>
      </c>
      <c r="HD70" s="295">
        <v>0</v>
      </c>
      <c r="HE70" s="295">
        <v>0</v>
      </c>
      <c r="HF70" s="296">
        <v>7</v>
      </c>
      <c r="HG70" s="296">
        <v>0</v>
      </c>
      <c r="HH70" s="296">
        <v>0</v>
      </c>
      <c r="HI70" s="296">
        <v>0</v>
      </c>
      <c r="HJ70" s="297">
        <v>10</v>
      </c>
      <c r="HK70" s="297"/>
      <c r="HL70" s="297"/>
      <c r="HM70" s="297"/>
      <c r="HN70" s="297"/>
      <c r="HO70" s="297"/>
      <c r="HP70" s="341">
        <v>7.7</v>
      </c>
      <c r="HQ70" s="341">
        <v>2.04</v>
      </c>
      <c r="HR70" s="341">
        <v>0</v>
      </c>
      <c r="HS70" s="341">
        <v>0.42</v>
      </c>
      <c r="HT70" s="341">
        <v>11</v>
      </c>
      <c r="HU70" s="341">
        <v>0</v>
      </c>
      <c r="HV70" s="341">
        <v>2</v>
      </c>
      <c r="HW70" s="341">
        <v>0</v>
      </c>
      <c r="HX70" s="341">
        <v>2</v>
      </c>
      <c r="HY70" s="341">
        <v>2</v>
      </c>
      <c r="HZ70" s="286"/>
      <c r="IA70" s="286"/>
      <c r="IB70" s="286"/>
      <c r="IC70" s="286"/>
      <c r="ID70" s="287"/>
      <c r="IE70" s="287"/>
      <c r="IF70" s="287"/>
      <c r="IG70" s="287"/>
      <c r="IH70" s="287"/>
      <c r="II70" s="287"/>
      <c r="IJ70" s="296">
        <v>6.3</v>
      </c>
      <c r="IK70" s="296">
        <v>1.83</v>
      </c>
      <c r="IL70" s="296">
        <v>0.63</v>
      </c>
      <c r="IM70" s="296">
        <v>1.83</v>
      </c>
      <c r="IN70" s="297">
        <v>5</v>
      </c>
      <c r="IO70" s="297">
        <v>3</v>
      </c>
      <c r="IP70" s="297">
        <v>8</v>
      </c>
      <c r="IQ70" s="297">
        <v>0</v>
      </c>
      <c r="IR70" s="297">
        <v>8</v>
      </c>
      <c r="IS70" s="297">
        <v>8</v>
      </c>
      <c r="IT70" s="280">
        <v>7</v>
      </c>
      <c r="IU70" s="280">
        <v>0.6</v>
      </c>
      <c r="IV70" s="280">
        <v>0</v>
      </c>
      <c r="IW70" s="280">
        <v>0.6</v>
      </c>
      <c r="IX70" s="281">
        <v>10</v>
      </c>
      <c r="IY70" s="281">
        <v>0</v>
      </c>
      <c r="IZ70" s="281">
        <v>2</v>
      </c>
      <c r="JA70" s="281">
        <v>0</v>
      </c>
      <c r="JB70" s="281">
        <v>2</v>
      </c>
      <c r="JC70" s="281">
        <v>2</v>
      </c>
      <c r="JD70" s="288">
        <v>2.25</v>
      </c>
      <c r="JE70" s="288">
        <v>2.7</v>
      </c>
      <c r="JF70" s="288">
        <v>0.81</v>
      </c>
      <c r="JG70" s="288">
        <v>2.52</v>
      </c>
      <c r="JH70" s="289">
        <v>5</v>
      </c>
      <c r="JI70" s="289">
        <v>0</v>
      </c>
      <c r="JJ70" s="289">
        <v>6</v>
      </c>
      <c r="JK70" s="289">
        <v>0</v>
      </c>
      <c r="JL70" s="289">
        <v>6</v>
      </c>
      <c r="JM70" s="289">
        <v>6</v>
      </c>
      <c r="JN70" s="362">
        <v>0</v>
      </c>
      <c r="JO70" s="362">
        <v>0.09</v>
      </c>
      <c r="JP70" s="362">
        <v>0.09</v>
      </c>
      <c r="JQ70" s="362">
        <v>0.09</v>
      </c>
      <c r="JR70" s="362">
        <v>0</v>
      </c>
      <c r="JS70" s="362">
        <v>0</v>
      </c>
      <c r="JT70" s="362">
        <v>0</v>
      </c>
      <c r="JU70" s="362">
        <v>0</v>
      </c>
      <c r="JV70" s="362">
        <v>0</v>
      </c>
      <c r="JW70" s="362">
        <v>0</v>
      </c>
      <c r="JX70" s="274">
        <v>1.8</v>
      </c>
      <c r="JY70" s="274">
        <v>1.53</v>
      </c>
      <c r="JZ70" s="274">
        <v>0.99</v>
      </c>
      <c r="KA70" s="274">
        <v>0.99</v>
      </c>
      <c r="KB70" s="275">
        <v>4</v>
      </c>
      <c r="KC70" s="275">
        <v>0</v>
      </c>
      <c r="KD70" s="275">
        <v>4</v>
      </c>
      <c r="KE70" s="275">
        <v>0</v>
      </c>
      <c r="KF70" s="275">
        <v>4</v>
      </c>
      <c r="KG70" s="275">
        <v>4</v>
      </c>
      <c r="KH70" s="276">
        <v>8.4</v>
      </c>
      <c r="KI70" s="276">
        <v>1</v>
      </c>
      <c r="KJ70" s="276">
        <v>0</v>
      </c>
      <c r="KK70" s="276">
        <v>0</v>
      </c>
      <c r="KL70" s="277">
        <v>12</v>
      </c>
      <c r="KM70" s="277">
        <v>0</v>
      </c>
      <c r="KN70" s="277">
        <v>0</v>
      </c>
      <c r="KO70" s="277">
        <v>5</v>
      </c>
      <c r="KP70" s="277">
        <v>5</v>
      </c>
      <c r="KQ70" s="277">
        <v>0</v>
      </c>
      <c r="KR70" s="298">
        <v>4.9000000000000004</v>
      </c>
      <c r="KS70" s="298">
        <v>1.95</v>
      </c>
      <c r="KT70" s="298">
        <v>0</v>
      </c>
      <c r="KU70" s="298">
        <v>1.44</v>
      </c>
      <c r="KV70" s="299">
        <v>7</v>
      </c>
      <c r="KW70" s="299">
        <v>0</v>
      </c>
      <c r="KX70" s="299">
        <v>7</v>
      </c>
      <c r="KY70" s="299">
        <v>0</v>
      </c>
      <c r="KZ70" s="299">
        <v>7</v>
      </c>
      <c r="LA70" s="299">
        <v>7</v>
      </c>
      <c r="LB70" s="296">
        <v>2.1</v>
      </c>
      <c r="LC70" s="296"/>
      <c r="LD70" s="296"/>
      <c r="LE70" s="296"/>
      <c r="LF70" s="297">
        <v>3</v>
      </c>
      <c r="LG70" s="297"/>
      <c r="LH70" s="297"/>
      <c r="LI70" s="297"/>
      <c r="LJ70" s="297"/>
      <c r="LK70" s="297"/>
      <c r="LL70" s="292">
        <v>2.8</v>
      </c>
      <c r="LM70" s="292">
        <v>0.66</v>
      </c>
      <c r="LN70" s="292">
        <v>0</v>
      </c>
      <c r="LO70" s="292">
        <v>0.66</v>
      </c>
      <c r="LP70" s="293">
        <v>0</v>
      </c>
      <c r="LQ70" s="293">
        <v>2</v>
      </c>
      <c r="LR70" s="293">
        <v>0.01</v>
      </c>
      <c r="LS70" s="293">
        <v>0</v>
      </c>
      <c r="LT70" s="293">
        <v>0</v>
      </c>
      <c r="LU70" s="293">
        <v>0</v>
      </c>
      <c r="LV70" s="45">
        <f t="shared" si="113"/>
        <v>488.65</v>
      </c>
      <c r="LW70" s="45">
        <f t="shared" si="114"/>
        <v>84.850000000000009</v>
      </c>
      <c r="LX70" s="45">
        <f t="shared" si="115"/>
        <v>19.229999999999997</v>
      </c>
      <c r="LY70" s="45">
        <f t="shared" si="116"/>
        <v>66.19</v>
      </c>
      <c r="LZ70" s="234">
        <f t="shared" si="117"/>
        <v>669</v>
      </c>
      <c r="MA70" s="234">
        <f t="shared" si="118"/>
        <v>81</v>
      </c>
      <c r="MB70" s="234">
        <f t="shared" si="119"/>
        <v>262.01</v>
      </c>
      <c r="MC70" s="234">
        <f t="shared" si="120"/>
        <v>16</v>
      </c>
      <c r="MD70" s="234">
        <f t="shared" si="121"/>
        <v>238</v>
      </c>
      <c r="ME70" s="234">
        <f t="shared" si="122"/>
        <v>218</v>
      </c>
      <c r="MF70" s="290">
        <v>1687.2100000000005</v>
      </c>
      <c r="MG70" s="290">
        <v>1583.71</v>
      </c>
      <c r="MH70" s="290">
        <v>295.65999999999997</v>
      </c>
      <c r="MI70" s="290">
        <v>1410.3099999999995</v>
      </c>
      <c r="MJ70" s="291">
        <v>3388</v>
      </c>
      <c r="MK70" s="291">
        <v>448</v>
      </c>
      <c r="ML70" s="291">
        <v>3141</v>
      </c>
      <c r="MM70" s="291">
        <v>156</v>
      </c>
      <c r="MN70" s="291">
        <v>3066</v>
      </c>
      <c r="MO70" s="291">
        <v>3069</v>
      </c>
      <c r="MP70" s="414"/>
      <c r="MQ70" s="414"/>
      <c r="MR70" s="414"/>
      <c r="MS70" s="414"/>
      <c r="MT70" s="415"/>
      <c r="MU70" s="415"/>
      <c r="MV70" s="415"/>
      <c r="MW70" s="415"/>
      <c r="MX70" s="415"/>
      <c r="MY70" s="415"/>
      <c r="MZ70" s="949">
        <f t="shared" si="123"/>
        <v>2175.8600000000006</v>
      </c>
      <c r="NA70" s="949">
        <f t="shared" si="124"/>
        <v>1668.56</v>
      </c>
      <c r="NB70" s="949">
        <f t="shared" si="125"/>
        <v>314.89</v>
      </c>
      <c r="NC70" s="949">
        <f t="shared" si="126"/>
        <v>1476.4999999999995</v>
      </c>
      <c r="ND70" s="950">
        <f t="shared" si="127"/>
        <v>4057</v>
      </c>
      <c r="NE70" s="950">
        <f t="shared" si="128"/>
        <v>529</v>
      </c>
      <c r="NF70" s="950">
        <f t="shared" si="129"/>
        <v>3403.01</v>
      </c>
      <c r="NG70" s="950">
        <f t="shared" si="130"/>
        <v>172</v>
      </c>
      <c r="NH70" s="950">
        <f t="shared" si="131"/>
        <v>3304</v>
      </c>
      <c r="NI70" s="950">
        <f t="shared" si="132"/>
        <v>3287</v>
      </c>
    </row>
    <row r="71" spans="1:373" ht="21.6" customHeight="1" thickBot="1" x14ac:dyDescent="0.3">
      <c r="A71" s="1805"/>
      <c r="B71" s="1807"/>
      <c r="C71" s="34" t="s">
        <v>170</v>
      </c>
      <c r="D71" s="262">
        <v>0</v>
      </c>
      <c r="E71" s="262">
        <v>0</v>
      </c>
      <c r="F71" s="262">
        <v>0</v>
      </c>
      <c r="G71" s="262">
        <v>0</v>
      </c>
      <c r="H71" s="263">
        <v>0</v>
      </c>
      <c r="I71" s="263">
        <v>0</v>
      </c>
      <c r="J71" s="263">
        <v>0</v>
      </c>
      <c r="K71" s="263"/>
      <c r="L71" s="263"/>
      <c r="M71" s="263"/>
      <c r="N71" s="264">
        <v>0</v>
      </c>
      <c r="O71" s="264">
        <v>0</v>
      </c>
      <c r="P71" s="264">
        <v>0</v>
      </c>
      <c r="Q71" s="264">
        <v>0.6</v>
      </c>
      <c r="R71" s="265">
        <v>0</v>
      </c>
      <c r="S71" s="265">
        <v>0</v>
      </c>
      <c r="T71" s="265">
        <v>4</v>
      </c>
      <c r="U71" s="265">
        <v>0</v>
      </c>
      <c r="V71" s="265">
        <v>4</v>
      </c>
      <c r="W71" s="265">
        <v>4</v>
      </c>
      <c r="X71" s="266"/>
      <c r="Y71" s="266"/>
      <c r="Z71" s="266">
        <v>0</v>
      </c>
      <c r="AA71" s="266">
        <v>0</v>
      </c>
      <c r="AB71" s="267"/>
      <c r="AC71" s="267">
        <v>0</v>
      </c>
      <c r="AD71" s="267">
        <v>0</v>
      </c>
      <c r="AE71" s="267">
        <v>0</v>
      </c>
      <c r="AF71" s="267">
        <v>0</v>
      </c>
      <c r="AG71" s="267">
        <v>0</v>
      </c>
      <c r="AH71" s="268"/>
      <c r="AI71" s="268"/>
      <c r="AJ71" s="268">
        <v>0.75</v>
      </c>
      <c r="AK71" s="268">
        <v>1.2</v>
      </c>
      <c r="AL71" s="269"/>
      <c r="AM71" s="269">
        <v>5</v>
      </c>
      <c r="AN71" s="269">
        <v>8</v>
      </c>
      <c r="AO71" s="269">
        <v>5</v>
      </c>
      <c r="AP71" s="269">
        <v>8</v>
      </c>
      <c r="AQ71" s="269">
        <v>8</v>
      </c>
      <c r="AR71" s="270"/>
      <c r="AS71" s="270">
        <v>0</v>
      </c>
      <c r="AT71" s="270">
        <v>0</v>
      </c>
      <c r="AU71" s="270">
        <v>0</v>
      </c>
      <c r="AV71" s="271">
        <v>0</v>
      </c>
      <c r="AW71" s="271">
        <v>0</v>
      </c>
      <c r="AX71" s="271">
        <v>6</v>
      </c>
      <c r="AY71" s="271">
        <v>0</v>
      </c>
      <c r="AZ71" s="271">
        <v>6</v>
      </c>
      <c r="BA71" s="271">
        <v>6</v>
      </c>
      <c r="BB71" s="272">
        <v>0</v>
      </c>
      <c r="BC71" s="272">
        <v>0</v>
      </c>
      <c r="BD71" s="272">
        <v>0</v>
      </c>
      <c r="BE71" s="272">
        <v>0</v>
      </c>
      <c r="BF71" s="273">
        <v>0</v>
      </c>
      <c r="BG71" s="273">
        <v>0</v>
      </c>
      <c r="BH71" s="273">
        <v>0</v>
      </c>
      <c r="BI71" s="273">
        <v>0</v>
      </c>
      <c r="BJ71" s="273">
        <v>0</v>
      </c>
      <c r="BK71" s="273">
        <v>0</v>
      </c>
      <c r="BL71" s="888"/>
      <c r="BM71" s="888">
        <v>0</v>
      </c>
      <c r="BN71" s="888">
        <v>0</v>
      </c>
      <c r="BO71" s="888">
        <v>0</v>
      </c>
      <c r="BP71" s="889">
        <v>0</v>
      </c>
      <c r="BQ71" s="889">
        <v>0</v>
      </c>
      <c r="BR71" s="889">
        <v>10</v>
      </c>
      <c r="BS71" s="889">
        <v>0</v>
      </c>
      <c r="BT71" s="889">
        <v>10</v>
      </c>
      <c r="BU71" s="889">
        <v>10</v>
      </c>
      <c r="BV71" s="276">
        <v>0</v>
      </c>
      <c r="BW71" s="276">
        <v>0</v>
      </c>
      <c r="BX71" s="276">
        <v>0</v>
      </c>
      <c r="BY71" s="276">
        <v>9.48</v>
      </c>
      <c r="BZ71" s="277">
        <v>0</v>
      </c>
      <c r="CA71" s="277">
        <v>0</v>
      </c>
      <c r="CB71" s="277">
        <v>48</v>
      </c>
      <c r="CC71" s="277">
        <v>0</v>
      </c>
      <c r="CD71" s="277">
        <v>48</v>
      </c>
      <c r="CE71" s="277">
        <v>48</v>
      </c>
      <c r="CF71" s="278">
        <v>0</v>
      </c>
      <c r="CG71" s="278"/>
      <c r="CH71" s="278"/>
      <c r="CI71" s="278"/>
      <c r="CJ71" s="279">
        <v>0</v>
      </c>
      <c r="CK71" s="279"/>
      <c r="CL71" s="279"/>
      <c r="CM71" s="279"/>
      <c r="CN71" s="279"/>
      <c r="CO71" s="279"/>
      <c r="CP71" s="280"/>
      <c r="CQ71" s="280">
        <v>0</v>
      </c>
      <c r="CR71" s="280">
        <v>0</v>
      </c>
      <c r="CS71" s="280">
        <v>0</v>
      </c>
      <c r="CT71" s="281">
        <v>0</v>
      </c>
      <c r="CU71" s="281">
        <v>0</v>
      </c>
      <c r="CV71" s="281">
        <v>2</v>
      </c>
      <c r="CW71" s="281">
        <v>0</v>
      </c>
      <c r="CX71" s="281">
        <v>2</v>
      </c>
      <c r="CY71" s="281">
        <v>2</v>
      </c>
      <c r="CZ71" s="282"/>
      <c r="DA71" s="282">
        <v>0</v>
      </c>
      <c r="DB71" s="282">
        <v>0</v>
      </c>
      <c r="DC71" s="282">
        <v>0</v>
      </c>
      <c r="DD71" s="283"/>
      <c r="DE71" s="283">
        <v>0</v>
      </c>
      <c r="DF71" s="283">
        <v>0</v>
      </c>
      <c r="DG71" s="283">
        <v>0</v>
      </c>
      <c r="DH71" s="283">
        <v>0</v>
      </c>
      <c r="DI71" s="283">
        <v>0</v>
      </c>
      <c r="DJ71" s="276">
        <v>0</v>
      </c>
      <c r="DK71" s="276">
        <v>0</v>
      </c>
      <c r="DL71" s="276">
        <v>0</v>
      </c>
      <c r="DM71" s="276">
        <v>0</v>
      </c>
      <c r="DN71" s="277">
        <v>0</v>
      </c>
      <c r="DO71" s="277">
        <v>0</v>
      </c>
      <c r="DP71" s="277">
        <v>0</v>
      </c>
      <c r="DQ71" s="277">
        <v>0</v>
      </c>
      <c r="DR71" s="277">
        <v>0</v>
      </c>
      <c r="DS71" s="277">
        <v>0</v>
      </c>
      <c r="DT71" s="284">
        <v>0</v>
      </c>
      <c r="DU71" s="284">
        <v>0</v>
      </c>
      <c r="DV71" s="284">
        <v>0</v>
      </c>
      <c r="DW71" s="284">
        <v>0</v>
      </c>
      <c r="DX71" s="285">
        <v>0</v>
      </c>
      <c r="DY71" s="285">
        <v>0</v>
      </c>
      <c r="DZ71" s="285">
        <v>0</v>
      </c>
      <c r="EA71" s="285">
        <v>0</v>
      </c>
      <c r="EB71" s="285">
        <v>0</v>
      </c>
      <c r="EC71" s="285">
        <v>0</v>
      </c>
      <c r="ED71" s="286">
        <v>0</v>
      </c>
      <c r="EE71" s="286">
        <v>0</v>
      </c>
      <c r="EF71" s="286">
        <v>0</v>
      </c>
      <c r="EG71" s="286">
        <v>0</v>
      </c>
      <c r="EH71" s="287">
        <v>0</v>
      </c>
      <c r="EI71" s="287">
        <v>0</v>
      </c>
      <c r="EJ71" s="287">
        <v>0</v>
      </c>
      <c r="EK71" s="287">
        <v>0</v>
      </c>
      <c r="EL71" s="287">
        <v>0</v>
      </c>
      <c r="EM71" s="287">
        <v>0</v>
      </c>
      <c r="EN71" s="274"/>
      <c r="EO71" s="274"/>
      <c r="EP71" s="274">
        <v>0</v>
      </c>
      <c r="EQ71" s="274">
        <v>0</v>
      </c>
      <c r="ER71" s="275"/>
      <c r="ES71" s="275"/>
      <c r="ET71" s="275"/>
      <c r="EU71" s="275"/>
      <c r="EV71" s="275"/>
      <c r="EW71" s="275"/>
      <c r="EX71" s="286">
        <v>0</v>
      </c>
      <c r="EY71" s="286">
        <v>0</v>
      </c>
      <c r="EZ71" s="286">
        <v>0</v>
      </c>
      <c r="FA71" s="286">
        <v>0</v>
      </c>
      <c r="FB71" s="287">
        <v>0</v>
      </c>
      <c r="FC71" s="287">
        <v>0</v>
      </c>
      <c r="FD71" s="287">
        <v>0</v>
      </c>
      <c r="FE71" s="287">
        <v>0</v>
      </c>
      <c r="FF71" s="287">
        <v>0</v>
      </c>
      <c r="FG71" s="287">
        <v>0</v>
      </c>
      <c r="FH71" s="288">
        <v>0</v>
      </c>
      <c r="FI71" s="288">
        <v>0</v>
      </c>
      <c r="FJ71" s="288">
        <v>0</v>
      </c>
      <c r="FK71" s="288">
        <v>0</v>
      </c>
      <c r="FL71" s="289">
        <v>0</v>
      </c>
      <c r="FM71" s="289">
        <v>0</v>
      </c>
      <c r="FN71" s="289">
        <v>0</v>
      </c>
      <c r="FO71" s="289">
        <v>0</v>
      </c>
      <c r="FP71" s="289">
        <v>0</v>
      </c>
      <c r="FQ71" s="289">
        <v>0</v>
      </c>
      <c r="FR71" s="290"/>
      <c r="FS71" s="290"/>
      <c r="FT71" s="290"/>
      <c r="FU71" s="290"/>
      <c r="FV71" s="291"/>
      <c r="FW71" s="291"/>
      <c r="FX71" s="291"/>
      <c r="FY71" s="291"/>
      <c r="FZ71" s="291"/>
      <c r="GA71" s="291"/>
      <c r="GB71" s="292"/>
      <c r="GC71" s="292"/>
      <c r="GD71" s="292"/>
      <c r="GE71" s="292"/>
      <c r="GF71" s="293"/>
      <c r="GG71" s="293"/>
      <c r="GH71" s="293"/>
      <c r="GI71" s="293"/>
      <c r="GJ71" s="293"/>
      <c r="GK71" s="293"/>
      <c r="GL71" s="284">
        <v>0</v>
      </c>
      <c r="GM71" s="284">
        <v>0</v>
      </c>
      <c r="GN71" s="284">
        <v>0</v>
      </c>
      <c r="GO71" s="284">
        <v>0</v>
      </c>
      <c r="GP71" s="285">
        <v>0</v>
      </c>
      <c r="GQ71" s="285">
        <v>0</v>
      </c>
      <c r="GR71" s="285">
        <v>0</v>
      </c>
      <c r="GS71" s="285">
        <v>0</v>
      </c>
      <c r="GT71" s="285">
        <v>0</v>
      </c>
      <c r="GU71" s="285">
        <v>0</v>
      </c>
      <c r="GV71" s="294">
        <v>0</v>
      </c>
      <c r="GW71" s="294">
        <v>0</v>
      </c>
      <c r="GX71" s="294">
        <v>0</v>
      </c>
      <c r="GY71" s="294">
        <v>0</v>
      </c>
      <c r="GZ71" s="295">
        <v>0</v>
      </c>
      <c r="HA71" s="295">
        <v>0</v>
      </c>
      <c r="HB71" s="295">
        <v>0</v>
      </c>
      <c r="HC71" s="295">
        <v>0</v>
      </c>
      <c r="HD71" s="295">
        <v>0</v>
      </c>
      <c r="HE71" s="295">
        <v>0</v>
      </c>
      <c r="HF71" s="296"/>
      <c r="HG71" s="296"/>
      <c r="HH71" s="296"/>
      <c r="HI71" s="296"/>
      <c r="HJ71" s="297"/>
      <c r="HK71" s="297"/>
      <c r="HL71" s="297"/>
      <c r="HM71" s="297"/>
      <c r="HN71" s="297"/>
      <c r="HO71" s="297"/>
      <c r="HP71" s="341">
        <v>0</v>
      </c>
      <c r="HQ71" s="341">
        <v>0</v>
      </c>
      <c r="HR71" s="341">
        <v>0</v>
      </c>
      <c r="HS71" s="341">
        <v>0.45</v>
      </c>
      <c r="HT71" s="341">
        <v>0</v>
      </c>
      <c r="HU71" s="341">
        <v>0</v>
      </c>
      <c r="HV71" s="341">
        <v>3</v>
      </c>
      <c r="HW71" s="341">
        <v>0</v>
      </c>
      <c r="HX71" s="341">
        <v>3</v>
      </c>
      <c r="HY71" s="341">
        <v>3</v>
      </c>
      <c r="HZ71" s="286"/>
      <c r="IA71" s="286"/>
      <c r="IB71" s="286"/>
      <c r="IC71" s="286"/>
      <c r="ID71" s="287"/>
      <c r="IE71" s="287"/>
      <c r="IF71" s="287"/>
      <c r="IG71" s="287"/>
      <c r="IH71" s="287"/>
      <c r="II71" s="287"/>
      <c r="IJ71" s="296">
        <v>0</v>
      </c>
      <c r="IK71" s="296">
        <v>0</v>
      </c>
      <c r="IL71" s="296">
        <v>0</v>
      </c>
      <c r="IM71" s="296">
        <v>0</v>
      </c>
      <c r="IN71" s="297">
        <v>0</v>
      </c>
      <c r="IO71" s="297">
        <v>0</v>
      </c>
      <c r="IP71" s="297">
        <v>0</v>
      </c>
      <c r="IQ71" s="297">
        <v>0</v>
      </c>
      <c r="IR71" s="297">
        <v>0</v>
      </c>
      <c r="IS71" s="297">
        <v>0</v>
      </c>
      <c r="IT71" s="280"/>
      <c r="IU71" s="280"/>
      <c r="IV71" s="280"/>
      <c r="IW71" s="280"/>
      <c r="IX71" s="281"/>
      <c r="IY71" s="281"/>
      <c r="IZ71" s="281"/>
      <c r="JA71" s="281"/>
      <c r="JB71" s="281"/>
      <c r="JC71" s="281"/>
      <c r="JD71" s="288"/>
      <c r="JE71" s="288"/>
      <c r="JF71" s="288"/>
      <c r="JG71" s="288"/>
      <c r="JH71" s="289"/>
      <c r="JI71" s="289"/>
      <c r="JJ71" s="289"/>
      <c r="JK71" s="289"/>
      <c r="JL71" s="289"/>
      <c r="JM71" s="289"/>
      <c r="JN71" s="362">
        <v>0</v>
      </c>
      <c r="JO71" s="362">
        <v>0</v>
      </c>
      <c r="JP71" s="362">
        <v>0</v>
      </c>
      <c r="JQ71" s="362">
        <v>0</v>
      </c>
      <c r="JR71" s="362">
        <v>5</v>
      </c>
      <c r="JS71" s="362">
        <v>0</v>
      </c>
      <c r="JT71" s="362">
        <v>0</v>
      </c>
      <c r="JU71" s="362">
        <v>0</v>
      </c>
      <c r="JV71" s="362">
        <v>0</v>
      </c>
      <c r="JW71" s="362">
        <v>0</v>
      </c>
      <c r="JX71" s="274"/>
      <c r="JY71" s="274"/>
      <c r="JZ71" s="274">
        <v>0.45</v>
      </c>
      <c r="KA71" s="274">
        <v>0.45</v>
      </c>
      <c r="KB71" s="275"/>
      <c r="KC71" s="275"/>
      <c r="KD71" s="275">
        <v>3</v>
      </c>
      <c r="KE71" s="275"/>
      <c r="KF71" s="275">
        <v>3</v>
      </c>
      <c r="KG71" s="275">
        <v>3</v>
      </c>
      <c r="KH71" s="276">
        <v>0</v>
      </c>
      <c r="KI71" s="276">
        <v>0</v>
      </c>
      <c r="KJ71" s="276">
        <v>0</v>
      </c>
      <c r="KK71" s="276">
        <v>0</v>
      </c>
      <c r="KL71" s="277">
        <v>0</v>
      </c>
      <c r="KM71" s="277">
        <v>0</v>
      </c>
      <c r="KN71" s="277">
        <v>0</v>
      </c>
      <c r="KO71" s="277">
        <v>6</v>
      </c>
      <c r="KP71" s="277">
        <v>6</v>
      </c>
      <c r="KQ71" s="277">
        <v>6</v>
      </c>
      <c r="KR71" s="298">
        <v>0</v>
      </c>
      <c r="KS71" s="298">
        <v>0</v>
      </c>
      <c r="KT71" s="298">
        <v>0</v>
      </c>
      <c r="KU71" s="298">
        <v>0.15</v>
      </c>
      <c r="KV71" s="299">
        <v>0</v>
      </c>
      <c r="KW71" s="299">
        <v>0</v>
      </c>
      <c r="KX71" s="299">
        <v>1</v>
      </c>
      <c r="KY71" s="299">
        <v>0</v>
      </c>
      <c r="KZ71" s="299">
        <v>1</v>
      </c>
      <c r="LA71" s="299">
        <v>1</v>
      </c>
      <c r="LB71" s="296"/>
      <c r="LC71" s="296"/>
      <c r="LD71" s="296"/>
      <c r="LE71" s="296"/>
      <c r="LF71" s="297"/>
      <c r="LG71" s="297"/>
      <c r="LH71" s="297"/>
      <c r="LI71" s="297"/>
      <c r="LJ71" s="297"/>
      <c r="LK71" s="297"/>
      <c r="LL71" s="292">
        <v>0</v>
      </c>
      <c r="LM71" s="292">
        <v>0</v>
      </c>
      <c r="LN71" s="292">
        <v>0</v>
      </c>
      <c r="LO71" s="292">
        <v>0</v>
      </c>
      <c r="LP71" s="293">
        <v>0</v>
      </c>
      <c r="LQ71" s="293">
        <v>0</v>
      </c>
      <c r="LR71" s="293">
        <v>0</v>
      </c>
      <c r="LS71" s="293">
        <v>0</v>
      </c>
      <c r="LT71" s="293">
        <v>0</v>
      </c>
      <c r="LU71" s="293">
        <v>0</v>
      </c>
      <c r="LV71" s="45">
        <f t="shared" si="113"/>
        <v>0</v>
      </c>
      <c r="LW71" s="45">
        <f t="shared" si="114"/>
        <v>0</v>
      </c>
      <c r="LX71" s="45">
        <f t="shared" si="115"/>
        <v>1.2</v>
      </c>
      <c r="LY71" s="45">
        <f t="shared" si="116"/>
        <v>12.33</v>
      </c>
      <c r="LZ71" s="234">
        <f t="shared" si="117"/>
        <v>5</v>
      </c>
      <c r="MA71" s="234">
        <f t="shared" si="118"/>
        <v>5</v>
      </c>
      <c r="MB71" s="234">
        <f t="shared" si="119"/>
        <v>85</v>
      </c>
      <c r="MC71" s="234">
        <f t="shared" si="120"/>
        <v>11</v>
      </c>
      <c r="MD71" s="234">
        <f t="shared" si="121"/>
        <v>91</v>
      </c>
      <c r="ME71" s="234">
        <f t="shared" si="122"/>
        <v>91</v>
      </c>
      <c r="MF71" s="290">
        <v>24.36</v>
      </c>
      <c r="MG71" s="290">
        <v>22</v>
      </c>
      <c r="MH71" s="290">
        <v>39.81</v>
      </c>
      <c r="MI71" s="290">
        <v>112.97999999999999</v>
      </c>
      <c r="MJ71" s="291">
        <v>58</v>
      </c>
      <c r="MK71" s="291">
        <v>348</v>
      </c>
      <c r="ML71" s="291">
        <v>1526</v>
      </c>
      <c r="MM71" s="291">
        <v>10</v>
      </c>
      <c r="MN71" s="291">
        <v>1340</v>
      </c>
      <c r="MO71" s="291">
        <v>1304</v>
      </c>
      <c r="MP71" s="414"/>
      <c r="MQ71" s="414"/>
      <c r="MR71" s="414"/>
      <c r="MS71" s="414"/>
      <c r="MT71" s="415"/>
      <c r="MU71" s="415"/>
      <c r="MV71" s="415"/>
      <c r="MW71" s="415"/>
      <c r="MX71" s="415"/>
      <c r="MY71" s="415"/>
      <c r="MZ71" s="949">
        <f t="shared" si="123"/>
        <v>24.36</v>
      </c>
      <c r="NA71" s="949">
        <f t="shared" si="124"/>
        <v>22</v>
      </c>
      <c r="NB71" s="949">
        <f t="shared" si="125"/>
        <v>41.010000000000005</v>
      </c>
      <c r="NC71" s="949">
        <f t="shared" si="126"/>
        <v>125.30999999999999</v>
      </c>
      <c r="ND71" s="950">
        <f t="shared" si="127"/>
        <v>63</v>
      </c>
      <c r="NE71" s="950">
        <f t="shared" si="128"/>
        <v>353</v>
      </c>
      <c r="NF71" s="950">
        <f t="shared" si="129"/>
        <v>1611</v>
      </c>
      <c r="NG71" s="950">
        <f t="shared" si="130"/>
        <v>21</v>
      </c>
      <c r="NH71" s="950">
        <f t="shared" si="131"/>
        <v>1431</v>
      </c>
      <c r="NI71" s="950">
        <f t="shared" si="132"/>
        <v>1395</v>
      </c>
    </row>
    <row r="72" spans="1:373" ht="24.6" customHeight="1" thickBot="1" x14ac:dyDescent="0.3">
      <c r="A72" s="1805"/>
      <c r="B72" s="1807"/>
      <c r="C72" s="34" t="s">
        <v>171</v>
      </c>
      <c r="D72" s="262">
        <v>0</v>
      </c>
      <c r="E72" s="262">
        <v>0</v>
      </c>
      <c r="F72" s="262">
        <v>0</v>
      </c>
      <c r="G72" s="262">
        <v>0</v>
      </c>
      <c r="H72" s="263">
        <v>0</v>
      </c>
      <c r="I72" s="263">
        <v>0</v>
      </c>
      <c r="J72" s="263">
        <v>0</v>
      </c>
      <c r="K72" s="263"/>
      <c r="L72" s="263"/>
      <c r="M72" s="263"/>
      <c r="N72" s="264">
        <v>0</v>
      </c>
      <c r="O72" s="264">
        <v>0</v>
      </c>
      <c r="P72" s="264">
        <v>0</v>
      </c>
      <c r="Q72" s="264">
        <v>0.27</v>
      </c>
      <c r="R72" s="265">
        <v>0</v>
      </c>
      <c r="S72" s="265">
        <v>0</v>
      </c>
      <c r="T72" s="265">
        <v>3</v>
      </c>
      <c r="U72" s="265">
        <v>0</v>
      </c>
      <c r="V72" s="265">
        <v>3</v>
      </c>
      <c r="W72" s="265">
        <v>3</v>
      </c>
      <c r="X72" s="266"/>
      <c r="Y72" s="266"/>
      <c r="Z72" s="266">
        <v>0</v>
      </c>
      <c r="AA72" s="266">
        <v>0</v>
      </c>
      <c r="AB72" s="267"/>
      <c r="AC72" s="267">
        <v>0</v>
      </c>
      <c r="AD72" s="267">
        <v>0</v>
      </c>
      <c r="AE72" s="267">
        <v>0</v>
      </c>
      <c r="AF72" s="267">
        <v>0</v>
      </c>
      <c r="AG72" s="267">
        <v>0</v>
      </c>
      <c r="AH72" s="268"/>
      <c r="AI72" s="268"/>
      <c r="AJ72" s="268">
        <v>0.63</v>
      </c>
      <c r="AK72" s="268">
        <v>1.08</v>
      </c>
      <c r="AL72" s="269"/>
      <c r="AM72" s="269">
        <v>7</v>
      </c>
      <c r="AN72" s="269">
        <v>12</v>
      </c>
      <c r="AO72" s="269">
        <v>0</v>
      </c>
      <c r="AP72" s="269">
        <v>11</v>
      </c>
      <c r="AQ72" s="269">
        <v>11</v>
      </c>
      <c r="AR72" s="270"/>
      <c r="AS72" s="270">
        <v>0</v>
      </c>
      <c r="AT72" s="270">
        <v>0</v>
      </c>
      <c r="AU72" s="270">
        <v>0</v>
      </c>
      <c r="AV72" s="271">
        <v>0</v>
      </c>
      <c r="AW72" s="271">
        <v>0</v>
      </c>
      <c r="AX72" s="271">
        <v>9</v>
      </c>
      <c r="AY72" s="271">
        <v>0</v>
      </c>
      <c r="AZ72" s="271">
        <v>9</v>
      </c>
      <c r="BA72" s="271">
        <v>9</v>
      </c>
      <c r="BB72" s="272">
        <v>0</v>
      </c>
      <c r="BC72" s="272">
        <v>0</v>
      </c>
      <c r="BD72" s="272">
        <v>0</v>
      </c>
      <c r="BE72" s="272">
        <v>0</v>
      </c>
      <c r="BF72" s="273">
        <v>0</v>
      </c>
      <c r="BG72" s="273">
        <v>0</v>
      </c>
      <c r="BH72" s="273">
        <v>0</v>
      </c>
      <c r="BI72" s="273">
        <v>0</v>
      </c>
      <c r="BJ72" s="273">
        <v>0</v>
      </c>
      <c r="BK72" s="273">
        <v>0</v>
      </c>
      <c r="BL72" s="888"/>
      <c r="BM72" s="888">
        <v>0</v>
      </c>
      <c r="BN72" s="888">
        <v>0</v>
      </c>
      <c r="BO72" s="888">
        <v>0</v>
      </c>
      <c r="BP72" s="889">
        <v>0</v>
      </c>
      <c r="BQ72" s="889">
        <v>3</v>
      </c>
      <c r="BR72" s="889">
        <v>10</v>
      </c>
      <c r="BS72" s="889">
        <v>0</v>
      </c>
      <c r="BT72" s="889">
        <v>10</v>
      </c>
      <c r="BU72" s="889">
        <v>10</v>
      </c>
      <c r="BV72" s="276">
        <v>0</v>
      </c>
      <c r="BW72" s="276">
        <v>0</v>
      </c>
      <c r="BX72" s="276">
        <v>0.09</v>
      </c>
      <c r="BY72" s="276">
        <v>1.98</v>
      </c>
      <c r="BZ72" s="277">
        <v>0</v>
      </c>
      <c r="CA72" s="277">
        <v>1</v>
      </c>
      <c r="CB72" s="277">
        <v>23</v>
      </c>
      <c r="CC72" s="277">
        <v>0</v>
      </c>
      <c r="CD72" s="277">
        <v>23</v>
      </c>
      <c r="CE72" s="277">
        <v>23</v>
      </c>
      <c r="CF72" s="278">
        <v>0</v>
      </c>
      <c r="CG72" s="278"/>
      <c r="CH72" s="278"/>
      <c r="CI72" s="278"/>
      <c r="CJ72" s="279">
        <v>0</v>
      </c>
      <c r="CK72" s="279"/>
      <c r="CL72" s="279"/>
      <c r="CM72" s="279"/>
      <c r="CN72" s="279"/>
      <c r="CO72" s="279"/>
      <c r="CP72" s="280"/>
      <c r="CQ72" s="280">
        <v>0</v>
      </c>
      <c r="CR72" s="280">
        <v>0</v>
      </c>
      <c r="CS72" s="280">
        <v>0</v>
      </c>
      <c r="CT72" s="281">
        <v>0</v>
      </c>
      <c r="CU72" s="281">
        <v>0</v>
      </c>
      <c r="CV72" s="281">
        <v>0</v>
      </c>
      <c r="CW72" s="281">
        <v>0</v>
      </c>
      <c r="CX72" s="281">
        <v>0</v>
      </c>
      <c r="CY72" s="281">
        <v>0</v>
      </c>
      <c r="CZ72" s="282"/>
      <c r="DA72" s="282">
        <v>0</v>
      </c>
      <c r="DB72" s="282">
        <v>0</v>
      </c>
      <c r="DC72" s="282">
        <v>0</v>
      </c>
      <c r="DD72" s="283"/>
      <c r="DE72" s="283">
        <v>0</v>
      </c>
      <c r="DF72" s="283">
        <v>0</v>
      </c>
      <c r="DG72" s="283">
        <v>0</v>
      </c>
      <c r="DH72" s="283">
        <v>0</v>
      </c>
      <c r="DI72" s="283">
        <v>0</v>
      </c>
      <c r="DJ72" s="276">
        <v>0</v>
      </c>
      <c r="DK72" s="276">
        <v>0</v>
      </c>
      <c r="DL72" s="276">
        <v>0</v>
      </c>
      <c r="DM72" s="276">
        <v>0</v>
      </c>
      <c r="DN72" s="277">
        <v>0</v>
      </c>
      <c r="DO72" s="277">
        <v>0</v>
      </c>
      <c r="DP72" s="277">
        <v>0</v>
      </c>
      <c r="DQ72" s="277">
        <v>0</v>
      </c>
      <c r="DR72" s="277">
        <v>0</v>
      </c>
      <c r="DS72" s="277">
        <v>0</v>
      </c>
      <c r="DT72" s="284">
        <v>0</v>
      </c>
      <c r="DU72" s="284">
        <v>0</v>
      </c>
      <c r="DV72" s="284">
        <v>0</v>
      </c>
      <c r="DW72" s="284">
        <v>0</v>
      </c>
      <c r="DX72" s="285">
        <v>0</v>
      </c>
      <c r="DY72" s="285">
        <v>0</v>
      </c>
      <c r="DZ72" s="285">
        <v>0</v>
      </c>
      <c r="EA72" s="285">
        <v>0</v>
      </c>
      <c r="EB72" s="285">
        <v>0</v>
      </c>
      <c r="EC72" s="285">
        <v>0</v>
      </c>
      <c r="ED72" s="286">
        <v>0</v>
      </c>
      <c r="EE72" s="286">
        <v>0</v>
      </c>
      <c r="EF72" s="286">
        <v>0</v>
      </c>
      <c r="EG72" s="286">
        <v>0</v>
      </c>
      <c r="EH72" s="287">
        <v>0</v>
      </c>
      <c r="EI72" s="287">
        <v>0</v>
      </c>
      <c r="EJ72" s="287">
        <v>0</v>
      </c>
      <c r="EK72" s="287">
        <v>0</v>
      </c>
      <c r="EL72" s="287">
        <v>0</v>
      </c>
      <c r="EM72" s="287">
        <v>0</v>
      </c>
      <c r="EN72" s="274"/>
      <c r="EO72" s="274"/>
      <c r="EP72" s="274"/>
      <c r="EQ72" s="274"/>
      <c r="ER72" s="275"/>
      <c r="ES72" s="275"/>
      <c r="ET72" s="275"/>
      <c r="EU72" s="275"/>
      <c r="EV72" s="275"/>
      <c r="EW72" s="275"/>
      <c r="EX72" s="286">
        <v>0</v>
      </c>
      <c r="EY72" s="286">
        <v>0</v>
      </c>
      <c r="EZ72" s="286">
        <v>0</v>
      </c>
      <c r="FA72" s="286">
        <v>0</v>
      </c>
      <c r="FB72" s="287">
        <v>0</v>
      </c>
      <c r="FC72" s="287">
        <v>0</v>
      </c>
      <c r="FD72" s="287">
        <v>0</v>
      </c>
      <c r="FE72" s="287">
        <v>0</v>
      </c>
      <c r="FF72" s="287">
        <v>0</v>
      </c>
      <c r="FG72" s="287">
        <v>0</v>
      </c>
      <c r="FH72" s="288">
        <v>0</v>
      </c>
      <c r="FI72" s="288">
        <v>0</v>
      </c>
      <c r="FJ72" s="288">
        <v>0</v>
      </c>
      <c r="FK72" s="288">
        <v>0</v>
      </c>
      <c r="FL72" s="289">
        <v>0</v>
      </c>
      <c r="FM72" s="289">
        <v>0</v>
      </c>
      <c r="FN72" s="289">
        <v>0</v>
      </c>
      <c r="FO72" s="289">
        <v>0</v>
      </c>
      <c r="FP72" s="289">
        <v>0</v>
      </c>
      <c r="FQ72" s="289">
        <v>0</v>
      </c>
      <c r="FR72" s="290"/>
      <c r="FS72" s="290"/>
      <c r="FT72" s="290"/>
      <c r="FU72" s="290"/>
      <c r="FV72" s="291"/>
      <c r="FW72" s="291"/>
      <c r="FX72" s="291"/>
      <c r="FY72" s="291"/>
      <c r="FZ72" s="291"/>
      <c r="GA72" s="291"/>
      <c r="GB72" s="292"/>
      <c r="GC72" s="292"/>
      <c r="GD72" s="292"/>
      <c r="GE72" s="292"/>
      <c r="GF72" s="293"/>
      <c r="GG72" s="293"/>
      <c r="GH72" s="293"/>
      <c r="GI72" s="293"/>
      <c r="GJ72" s="293"/>
      <c r="GK72" s="293"/>
      <c r="GL72" s="284">
        <v>0</v>
      </c>
      <c r="GM72" s="284">
        <v>0</v>
      </c>
      <c r="GN72" s="284">
        <v>0</v>
      </c>
      <c r="GO72" s="284">
        <v>0</v>
      </c>
      <c r="GP72" s="285">
        <v>0</v>
      </c>
      <c r="GQ72" s="285">
        <v>0</v>
      </c>
      <c r="GR72" s="285">
        <v>0</v>
      </c>
      <c r="GS72" s="285">
        <v>0</v>
      </c>
      <c r="GT72" s="285">
        <v>0</v>
      </c>
      <c r="GU72" s="285">
        <v>0</v>
      </c>
      <c r="GV72" s="294">
        <v>0</v>
      </c>
      <c r="GW72" s="294">
        <v>0</v>
      </c>
      <c r="GX72" s="294">
        <v>0</v>
      </c>
      <c r="GY72" s="294">
        <v>0</v>
      </c>
      <c r="GZ72" s="295">
        <v>0</v>
      </c>
      <c r="HA72" s="295">
        <v>0</v>
      </c>
      <c r="HB72" s="295">
        <v>0</v>
      </c>
      <c r="HC72" s="295">
        <v>0</v>
      </c>
      <c r="HD72" s="295">
        <v>0</v>
      </c>
      <c r="HE72" s="295">
        <v>0</v>
      </c>
      <c r="HF72" s="296"/>
      <c r="HG72" s="296">
        <v>0.09</v>
      </c>
      <c r="HH72" s="296">
        <v>0.09</v>
      </c>
      <c r="HI72" s="296">
        <v>0.09</v>
      </c>
      <c r="HJ72" s="297"/>
      <c r="HK72" s="297">
        <v>1</v>
      </c>
      <c r="HL72" s="297">
        <v>1</v>
      </c>
      <c r="HM72" s="297">
        <v>0</v>
      </c>
      <c r="HN72" s="297">
        <v>1</v>
      </c>
      <c r="HO72" s="297">
        <v>1</v>
      </c>
      <c r="HP72" s="341">
        <v>0</v>
      </c>
      <c r="HQ72" s="341">
        <v>0</v>
      </c>
      <c r="HR72" s="341">
        <v>0</v>
      </c>
      <c r="HS72" s="341">
        <v>1.17</v>
      </c>
      <c r="HT72" s="341">
        <v>0</v>
      </c>
      <c r="HU72" s="341">
        <v>0</v>
      </c>
      <c r="HV72" s="341">
        <v>13</v>
      </c>
      <c r="HW72" s="341">
        <v>0</v>
      </c>
      <c r="HX72" s="341">
        <v>13</v>
      </c>
      <c r="HY72" s="341">
        <v>13</v>
      </c>
      <c r="HZ72" s="286"/>
      <c r="IA72" s="286"/>
      <c r="IB72" s="286"/>
      <c r="IC72" s="286"/>
      <c r="ID72" s="287"/>
      <c r="IE72" s="287"/>
      <c r="IF72" s="287"/>
      <c r="IG72" s="287"/>
      <c r="IH72" s="287"/>
      <c r="II72" s="287"/>
      <c r="IJ72" s="296">
        <v>0</v>
      </c>
      <c r="IK72" s="296">
        <v>0</v>
      </c>
      <c r="IL72" s="296">
        <v>0</v>
      </c>
      <c r="IM72" s="296">
        <v>0</v>
      </c>
      <c r="IN72" s="297">
        <v>0</v>
      </c>
      <c r="IO72" s="297">
        <v>0</v>
      </c>
      <c r="IP72" s="297">
        <v>0</v>
      </c>
      <c r="IQ72" s="297">
        <v>0</v>
      </c>
      <c r="IR72" s="297">
        <v>0</v>
      </c>
      <c r="IS72" s="297">
        <v>0</v>
      </c>
      <c r="IT72" s="280"/>
      <c r="IU72" s="280"/>
      <c r="IV72" s="280"/>
      <c r="IW72" s="280"/>
      <c r="IX72" s="281"/>
      <c r="IY72" s="281"/>
      <c r="IZ72" s="281"/>
      <c r="JA72" s="281"/>
      <c r="JB72" s="281"/>
      <c r="JC72" s="281"/>
      <c r="JD72" s="288"/>
      <c r="JE72" s="288"/>
      <c r="JF72" s="288"/>
      <c r="JG72" s="288"/>
      <c r="JH72" s="289"/>
      <c r="JI72" s="289"/>
      <c r="JJ72" s="289"/>
      <c r="JK72" s="289"/>
      <c r="JL72" s="289"/>
      <c r="JM72" s="289"/>
      <c r="JN72" s="362">
        <v>3.5</v>
      </c>
      <c r="JO72" s="362">
        <v>0</v>
      </c>
      <c r="JP72" s="362">
        <v>0.09</v>
      </c>
      <c r="JQ72" s="362">
        <v>0.09</v>
      </c>
      <c r="JR72" s="362"/>
      <c r="JS72" s="362">
        <v>1</v>
      </c>
      <c r="JT72" s="362">
        <v>1</v>
      </c>
      <c r="JU72" s="362">
        <v>0</v>
      </c>
      <c r="JV72" s="362">
        <v>1</v>
      </c>
      <c r="JW72" s="362">
        <v>1</v>
      </c>
      <c r="JX72" s="274"/>
      <c r="JY72" s="274"/>
      <c r="JZ72" s="274">
        <v>0.09</v>
      </c>
      <c r="KA72" s="274">
        <v>0.09</v>
      </c>
      <c r="KB72" s="275"/>
      <c r="KC72" s="275"/>
      <c r="KD72" s="275">
        <v>1</v>
      </c>
      <c r="KE72" s="275"/>
      <c r="KF72" s="275">
        <v>1</v>
      </c>
      <c r="KG72" s="275">
        <v>1</v>
      </c>
      <c r="KH72" s="276">
        <v>0</v>
      </c>
      <c r="KI72" s="276">
        <v>0</v>
      </c>
      <c r="KJ72" s="276">
        <v>0</v>
      </c>
      <c r="KK72" s="276">
        <v>0</v>
      </c>
      <c r="KL72" s="277">
        <v>0</v>
      </c>
      <c r="KM72" s="277">
        <v>0</v>
      </c>
      <c r="KN72" s="277">
        <v>0</v>
      </c>
      <c r="KO72" s="277">
        <v>5</v>
      </c>
      <c r="KP72" s="277">
        <v>5</v>
      </c>
      <c r="KQ72" s="277">
        <v>5</v>
      </c>
      <c r="KR72" s="298">
        <v>0</v>
      </c>
      <c r="KS72" s="298">
        <v>0</v>
      </c>
      <c r="KT72" s="298">
        <v>0.09</v>
      </c>
      <c r="KU72" s="298">
        <v>0.36</v>
      </c>
      <c r="KV72" s="299">
        <v>0</v>
      </c>
      <c r="KW72" s="299">
        <v>0</v>
      </c>
      <c r="KX72" s="299">
        <v>3</v>
      </c>
      <c r="KY72" s="299">
        <v>0</v>
      </c>
      <c r="KZ72" s="299">
        <v>3</v>
      </c>
      <c r="LA72" s="299">
        <v>3</v>
      </c>
      <c r="LB72" s="296"/>
      <c r="LC72" s="296"/>
      <c r="LD72" s="296"/>
      <c r="LE72" s="296"/>
      <c r="LF72" s="297"/>
      <c r="LG72" s="297"/>
      <c r="LH72" s="297"/>
      <c r="LI72" s="297"/>
      <c r="LJ72" s="297"/>
      <c r="LK72" s="297"/>
      <c r="LL72" s="292">
        <v>0</v>
      </c>
      <c r="LM72" s="292">
        <v>0</v>
      </c>
      <c r="LN72" s="292">
        <v>0</v>
      </c>
      <c r="LO72" s="292">
        <v>0</v>
      </c>
      <c r="LP72" s="293">
        <v>0</v>
      </c>
      <c r="LQ72" s="293">
        <v>0</v>
      </c>
      <c r="LR72" s="293">
        <v>0</v>
      </c>
      <c r="LS72" s="293">
        <v>0</v>
      </c>
      <c r="LT72" s="293">
        <v>0</v>
      </c>
      <c r="LU72" s="293">
        <v>0</v>
      </c>
      <c r="LV72" s="45">
        <f t="shared" si="113"/>
        <v>3.5</v>
      </c>
      <c r="LW72" s="45">
        <f t="shared" si="114"/>
        <v>0.09</v>
      </c>
      <c r="LX72" s="45">
        <f t="shared" si="115"/>
        <v>1.0799999999999998</v>
      </c>
      <c r="LY72" s="45">
        <f t="shared" si="116"/>
        <v>5.13</v>
      </c>
      <c r="LZ72" s="234">
        <f t="shared" si="117"/>
        <v>0</v>
      </c>
      <c r="MA72" s="234">
        <f t="shared" si="118"/>
        <v>13</v>
      </c>
      <c r="MB72" s="234">
        <f t="shared" si="119"/>
        <v>76</v>
      </c>
      <c r="MC72" s="234">
        <f t="shared" si="120"/>
        <v>5</v>
      </c>
      <c r="MD72" s="234">
        <f t="shared" si="121"/>
        <v>80</v>
      </c>
      <c r="ME72" s="234">
        <f t="shared" si="122"/>
        <v>80</v>
      </c>
      <c r="MF72" s="290">
        <v>6.09</v>
      </c>
      <c r="MG72" s="290">
        <v>5.59</v>
      </c>
      <c r="MH72" s="290">
        <v>5.43</v>
      </c>
      <c r="MI72" s="290">
        <v>19.290000000000003</v>
      </c>
      <c r="MJ72" s="291">
        <v>0</v>
      </c>
      <c r="MK72" s="291">
        <v>142</v>
      </c>
      <c r="ML72" s="291">
        <v>1061</v>
      </c>
      <c r="MM72" s="291">
        <v>3</v>
      </c>
      <c r="MN72" s="291">
        <v>973</v>
      </c>
      <c r="MO72" s="291">
        <v>957</v>
      </c>
      <c r="MP72" s="414"/>
      <c r="MQ72" s="414"/>
      <c r="MR72" s="414"/>
      <c r="MS72" s="414"/>
      <c r="MT72" s="415"/>
      <c r="MU72" s="415"/>
      <c r="MV72" s="415"/>
      <c r="MW72" s="415"/>
      <c r="MX72" s="415"/>
      <c r="MY72" s="415"/>
      <c r="MZ72" s="949">
        <f t="shared" si="123"/>
        <v>9.59</v>
      </c>
      <c r="NA72" s="949">
        <f t="shared" si="124"/>
        <v>5.68</v>
      </c>
      <c r="NB72" s="949">
        <f t="shared" si="125"/>
        <v>6.51</v>
      </c>
      <c r="NC72" s="949">
        <f t="shared" si="126"/>
        <v>24.42</v>
      </c>
      <c r="ND72" s="950">
        <f t="shared" si="127"/>
        <v>0</v>
      </c>
      <c r="NE72" s="950">
        <f t="shared" si="128"/>
        <v>155</v>
      </c>
      <c r="NF72" s="950">
        <f t="shared" si="129"/>
        <v>1137</v>
      </c>
      <c r="NG72" s="950">
        <f t="shared" si="130"/>
        <v>8</v>
      </c>
      <c r="NH72" s="950">
        <f t="shared" si="131"/>
        <v>1053</v>
      </c>
      <c r="NI72" s="950">
        <f t="shared" si="132"/>
        <v>1037</v>
      </c>
    </row>
    <row r="73" spans="1:373" ht="39" thickBot="1" x14ac:dyDescent="0.3">
      <c r="A73" s="555">
        <v>58</v>
      </c>
      <c r="B73" s="34" t="s">
        <v>90</v>
      </c>
      <c r="C73" s="34" t="s">
        <v>91</v>
      </c>
      <c r="D73" s="262">
        <v>10</v>
      </c>
      <c r="E73" s="262">
        <v>21.6</v>
      </c>
      <c r="F73" s="262">
        <v>8.1</v>
      </c>
      <c r="G73" s="262">
        <v>21.6</v>
      </c>
      <c r="H73" s="263">
        <v>13</v>
      </c>
      <c r="I73" s="263">
        <v>17</v>
      </c>
      <c r="J73" s="263">
        <v>48</v>
      </c>
      <c r="K73" s="263">
        <v>0</v>
      </c>
      <c r="L73" s="263">
        <v>48</v>
      </c>
      <c r="M73" s="263"/>
      <c r="N73" s="264">
        <v>0</v>
      </c>
      <c r="O73" s="264">
        <v>1.35</v>
      </c>
      <c r="P73" s="264">
        <v>0</v>
      </c>
      <c r="Q73" s="264">
        <v>1.35</v>
      </c>
      <c r="R73" s="265">
        <v>5</v>
      </c>
      <c r="S73" s="265">
        <v>0</v>
      </c>
      <c r="T73" s="265">
        <v>3</v>
      </c>
      <c r="U73" s="265">
        <v>0</v>
      </c>
      <c r="V73" s="265">
        <v>3</v>
      </c>
      <c r="W73" s="265">
        <v>3</v>
      </c>
      <c r="X73" s="266">
        <v>0</v>
      </c>
      <c r="Y73" s="266">
        <v>0</v>
      </c>
      <c r="Z73" s="266">
        <v>0</v>
      </c>
      <c r="AA73" s="266">
        <v>0</v>
      </c>
      <c r="AB73" s="267">
        <v>0</v>
      </c>
      <c r="AC73" s="267">
        <v>0</v>
      </c>
      <c r="AD73" s="267">
        <v>0</v>
      </c>
      <c r="AE73" s="267">
        <v>0</v>
      </c>
      <c r="AF73" s="267">
        <v>0</v>
      </c>
      <c r="AG73" s="267">
        <v>0</v>
      </c>
      <c r="AH73" s="268">
        <v>0</v>
      </c>
      <c r="AI73" s="268">
        <v>0</v>
      </c>
      <c r="AJ73" s="268">
        <v>0</v>
      </c>
      <c r="AK73" s="268">
        <v>0</v>
      </c>
      <c r="AL73" s="269">
        <v>0</v>
      </c>
      <c r="AM73" s="269">
        <v>0</v>
      </c>
      <c r="AN73" s="269">
        <v>0</v>
      </c>
      <c r="AO73" s="269">
        <v>0</v>
      </c>
      <c r="AP73" s="269">
        <v>0</v>
      </c>
      <c r="AQ73" s="269">
        <v>0</v>
      </c>
      <c r="AR73" s="270">
        <v>0</v>
      </c>
      <c r="AS73" s="270">
        <v>0</v>
      </c>
      <c r="AT73" s="270">
        <v>0</v>
      </c>
      <c r="AU73" s="270">
        <v>0</v>
      </c>
      <c r="AV73" s="271">
        <v>0</v>
      </c>
      <c r="AW73" s="271">
        <v>0</v>
      </c>
      <c r="AX73" s="271">
        <v>0</v>
      </c>
      <c r="AY73" s="271">
        <v>0</v>
      </c>
      <c r="AZ73" s="271">
        <v>0</v>
      </c>
      <c r="BA73" s="271">
        <v>0</v>
      </c>
      <c r="BB73" s="272">
        <v>0</v>
      </c>
      <c r="BC73" s="272">
        <v>0</v>
      </c>
      <c r="BD73" s="272">
        <v>0</v>
      </c>
      <c r="BE73" s="272">
        <v>0</v>
      </c>
      <c r="BF73" s="273">
        <v>0</v>
      </c>
      <c r="BG73" s="273">
        <v>0</v>
      </c>
      <c r="BH73" s="273">
        <v>0</v>
      </c>
      <c r="BI73" s="273">
        <v>0</v>
      </c>
      <c r="BJ73" s="273">
        <v>0</v>
      </c>
      <c r="BK73" s="273">
        <v>0</v>
      </c>
      <c r="BL73" s="888">
        <v>0</v>
      </c>
      <c r="BM73" s="888">
        <v>0</v>
      </c>
      <c r="BN73" s="888">
        <v>0</v>
      </c>
      <c r="BO73" s="888">
        <v>0</v>
      </c>
      <c r="BP73" s="889">
        <v>0</v>
      </c>
      <c r="BQ73" s="889">
        <v>0</v>
      </c>
      <c r="BR73" s="889">
        <v>0</v>
      </c>
      <c r="BS73" s="889">
        <v>0</v>
      </c>
      <c r="BT73" s="889">
        <v>0</v>
      </c>
      <c r="BU73" s="889">
        <v>0</v>
      </c>
      <c r="BV73" s="276">
        <v>0</v>
      </c>
      <c r="BW73" s="276">
        <v>0</v>
      </c>
      <c r="BX73" s="276">
        <v>0</v>
      </c>
      <c r="BY73" s="276">
        <v>0</v>
      </c>
      <c r="BZ73" s="277">
        <v>0</v>
      </c>
      <c r="CA73" s="277">
        <v>0</v>
      </c>
      <c r="CB73" s="277">
        <v>0</v>
      </c>
      <c r="CC73" s="277">
        <v>0</v>
      </c>
      <c r="CD73" s="277">
        <v>0</v>
      </c>
      <c r="CE73" s="277">
        <v>0</v>
      </c>
      <c r="CF73" s="278">
        <v>5</v>
      </c>
      <c r="CG73" s="278"/>
      <c r="CH73" s="278"/>
      <c r="CI73" s="278"/>
      <c r="CJ73" s="279">
        <v>7</v>
      </c>
      <c r="CK73" s="279"/>
      <c r="CL73" s="279">
        <v>0</v>
      </c>
      <c r="CM73" s="279">
        <v>0</v>
      </c>
      <c r="CN73" s="279">
        <v>0</v>
      </c>
      <c r="CO73" s="279">
        <v>0</v>
      </c>
      <c r="CP73" s="280">
        <v>0</v>
      </c>
      <c r="CQ73" s="280">
        <v>0</v>
      </c>
      <c r="CR73" s="280">
        <v>0</v>
      </c>
      <c r="CS73" s="280">
        <v>0</v>
      </c>
      <c r="CT73" s="281">
        <v>0</v>
      </c>
      <c r="CU73" s="281">
        <v>0</v>
      </c>
      <c r="CV73" s="281">
        <v>0</v>
      </c>
      <c r="CW73" s="281">
        <v>0</v>
      </c>
      <c r="CX73" s="281">
        <v>0</v>
      </c>
      <c r="CY73" s="281">
        <v>0</v>
      </c>
      <c r="CZ73" s="282">
        <v>0</v>
      </c>
      <c r="DA73" s="282">
        <v>0</v>
      </c>
      <c r="DB73" s="282">
        <v>0</v>
      </c>
      <c r="DC73" s="282">
        <v>0</v>
      </c>
      <c r="DD73" s="283">
        <v>0</v>
      </c>
      <c r="DE73" s="283">
        <v>0</v>
      </c>
      <c r="DF73" s="283">
        <v>0</v>
      </c>
      <c r="DG73" s="283">
        <v>0</v>
      </c>
      <c r="DH73" s="283">
        <v>0</v>
      </c>
      <c r="DI73" s="283">
        <v>0</v>
      </c>
      <c r="DJ73" s="276">
        <v>0</v>
      </c>
      <c r="DK73" s="276">
        <v>0</v>
      </c>
      <c r="DL73" s="276">
        <v>0</v>
      </c>
      <c r="DM73" s="276">
        <v>0</v>
      </c>
      <c r="DN73" s="277">
        <v>0</v>
      </c>
      <c r="DO73" s="277">
        <v>0</v>
      </c>
      <c r="DP73" s="277">
        <v>0</v>
      </c>
      <c r="DQ73" s="277">
        <v>0</v>
      </c>
      <c r="DR73" s="277">
        <v>0</v>
      </c>
      <c r="DS73" s="277">
        <v>0</v>
      </c>
      <c r="DT73" s="284">
        <v>0</v>
      </c>
      <c r="DU73" s="284">
        <v>0</v>
      </c>
      <c r="DV73" s="284">
        <v>0</v>
      </c>
      <c r="DW73" s="284">
        <v>0</v>
      </c>
      <c r="DX73" s="285">
        <v>0</v>
      </c>
      <c r="DY73" s="285">
        <v>0</v>
      </c>
      <c r="DZ73" s="285">
        <v>0</v>
      </c>
      <c r="EA73" s="285">
        <v>0</v>
      </c>
      <c r="EB73" s="285">
        <v>0</v>
      </c>
      <c r="EC73" s="285">
        <v>0</v>
      </c>
      <c r="ED73" s="286">
        <v>0</v>
      </c>
      <c r="EE73" s="286">
        <v>0</v>
      </c>
      <c r="EF73" s="286">
        <v>0</v>
      </c>
      <c r="EG73" s="286">
        <v>0</v>
      </c>
      <c r="EH73" s="287">
        <v>0</v>
      </c>
      <c r="EI73" s="287">
        <v>0</v>
      </c>
      <c r="EJ73" s="287">
        <v>0</v>
      </c>
      <c r="EK73" s="287">
        <v>0</v>
      </c>
      <c r="EL73" s="287">
        <v>0</v>
      </c>
      <c r="EM73" s="287">
        <v>0</v>
      </c>
      <c r="EN73" s="274"/>
      <c r="EO73" s="274"/>
      <c r="EP73" s="274"/>
      <c r="EQ73" s="274"/>
      <c r="ER73" s="275"/>
      <c r="ES73" s="275"/>
      <c r="ET73" s="275"/>
      <c r="EU73" s="275"/>
      <c r="EV73" s="275"/>
      <c r="EW73" s="275"/>
      <c r="EX73" s="286">
        <v>0</v>
      </c>
      <c r="EY73" s="286">
        <v>0</v>
      </c>
      <c r="EZ73" s="286">
        <v>0</v>
      </c>
      <c r="FA73" s="286">
        <v>0</v>
      </c>
      <c r="FB73" s="287">
        <v>0</v>
      </c>
      <c r="FC73" s="287">
        <v>0</v>
      </c>
      <c r="FD73" s="287">
        <v>0</v>
      </c>
      <c r="FE73" s="287">
        <v>0</v>
      </c>
      <c r="FF73" s="287">
        <v>0</v>
      </c>
      <c r="FG73" s="287">
        <v>0</v>
      </c>
      <c r="FH73" s="288">
        <v>0</v>
      </c>
      <c r="FI73" s="288">
        <v>0</v>
      </c>
      <c r="FJ73" s="288">
        <v>0</v>
      </c>
      <c r="FK73" s="288">
        <v>0</v>
      </c>
      <c r="FL73" s="289">
        <v>0</v>
      </c>
      <c r="FM73" s="289">
        <v>0</v>
      </c>
      <c r="FN73" s="289">
        <v>0</v>
      </c>
      <c r="FO73" s="289">
        <v>0</v>
      </c>
      <c r="FP73" s="289">
        <v>0</v>
      </c>
      <c r="FQ73" s="289">
        <v>0</v>
      </c>
      <c r="FR73" s="290">
        <v>0</v>
      </c>
      <c r="FS73" s="290"/>
      <c r="FT73" s="290"/>
      <c r="FU73" s="290"/>
      <c r="FV73" s="291">
        <v>0</v>
      </c>
      <c r="FW73" s="291"/>
      <c r="FX73" s="291"/>
      <c r="FY73" s="291"/>
      <c r="FZ73" s="291"/>
      <c r="GA73" s="291"/>
      <c r="GB73" s="292"/>
      <c r="GC73" s="292"/>
      <c r="GD73" s="292"/>
      <c r="GE73" s="292"/>
      <c r="GF73" s="293"/>
      <c r="GG73" s="293"/>
      <c r="GH73" s="293"/>
      <c r="GI73" s="293"/>
      <c r="GJ73" s="293"/>
      <c r="GK73" s="293"/>
      <c r="GL73" s="284">
        <v>0</v>
      </c>
      <c r="GM73" s="284">
        <v>0</v>
      </c>
      <c r="GN73" s="284">
        <v>0</v>
      </c>
      <c r="GO73" s="284">
        <v>0</v>
      </c>
      <c r="GP73" s="285">
        <v>0</v>
      </c>
      <c r="GQ73" s="285">
        <v>0</v>
      </c>
      <c r="GR73" s="285">
        <v>0</v>
      </c>
      <c r="GS73" s="285">
        <v>0</v>
      </c>
      <c r="GT73" s="285">
        <v>0</v>
      </c>
      <c r="GU73" s="285">
        <v>0</v>
      </c>
      <c r="GV73" s="294">
        <v>0</v>
      </c>
      <c r="GW73" s="294">
        <v>0</v>
      </c>
      <c r="GX73" s="294">
        <v>0</v>
      </c>
      <c r="GY73" s="294">
        <v>0</v>
      </c>
      <c r="GZ73" s="295">
        <v>0</v>
      </c>
      <c r="HA73" s="295">
        <v>0</v>
      </c>
      <c r="HB73" s="295">
        <v>0</v>
      </c>
      <c r="HC73" s="295">
        <v>0</v>
      </c>
      <c r="HD73" s="295">
        <v>0</v>
      </c>
      <c r="HE73" s="295">
        <v>0</v>
      </c>
      <c r="HF73" s="296">
        <v>0</v>
      </c>
      <c r="HG73" s="296">
        <v>0</v>
      </c>
      <c r="HH73" s="296">
        <v>0</v>
      </c>
      <c r="HI73" s="296">
        <v>0</v>
      </c>
      <c r="HJ73" s="297">
        <v>0</v>
      </c>
      <c r="HK73" s="297">
        <v>0</v>
      </c>
      <c r="HL73" s="297">
        <v>0</v>
      </c>
      <c r="HM73" s="297"/>
      <c r="HN73" s="297"/>
      <c r="HO73" s="297"/>
      <c r="HP73" s="341">
        <v>0</v>
      </c>
      <c r="HQ73" s="341">
        <v>0</v>
      </c>
      <c r="HR73" s="341">
        <v>0</v>
      </c>
      <c r="HS73" s="341">
        <v>0</v>
      </c>
      <c r="HT73" s="341">
        <v>0</v>
      </c>
      <c r="HU73" s="341">
        <v>0</v>
      </c>
      <c r="HV73" s="341">
        <v>0</v>
      </c>
      <c r="HW73" s="341">
        <v>0</v>
      </c>
      <c r="HX73" s="341">
        <v>0</v>
      </c>
      <c r="HY73" s="341">
        <v>0</v>
      </c>
      <c r="HZ73" s="286"/>
      <c r="IA73" s="286"/>
      <c r="IB73" s="286"/>
      <c r="IC73" s="286"/>
      <c r="ID73" s="287"/>
      <c r="IE73" s="287"/>
      <c r="IF73" s="287"/>
      <c r="IG73" s="287"/>
      <c r="IH73" s="287"/>
      <c r="II73" s="287"/>
      <c r="IJ73" s="296">
        <v>0</v>
      </c>
      <c r="IK73" s="296">
        <v>0</v>
      </c>
      <c r="IL73" s="296">
        <v>0</v>
      </c>
      <c r="IM73" s="296">
        <v>0</v>
      </c>
      <c r="IN73" s="297">
        <v>0</v>
      </c>
      <c r="IO73" s="297">
        <v>0</v>
      </c>
      <c r="IP73" s="297">
        <v>0</v>
      </c>
      <c r="IQ73" s="297">
        <v>0</v>
      </c>
      <c r="IR73" s="297">
        <v>0</v>
      </c>
      <c r="IS73" s="297">
        <v>0</v>
      </c>
      <c r="IT73" s="280">
        <v>0</v>
      </c>
      <c r="IU73" s="280">
        <v>0</v>
      </c>
      <c r="IV73" s="280">
        <v>0</v>
      </c>
      <c r="IW73" s="280">
        <v>0</v>
      </c>
      <c r="IX73" s="281">
        <v>0</v>
      </c>
      <c r="IY73" s="281">
        <v>0</v>
      </c>
      <c r="IZ73" s="281">
        <v>0</v>
      </c>
      <c r="JA73" s="281">
        <v>0</v>
      </c>
      <c r="JB73" s="281">
        <v>0</v>
      </c>
      <c r="JC73" s="281">
        <v>0</v>
      </c>
      <c r="JD73" s="288"/>
      <c r="JE73" s="288"/>
      <c r="JF73" s="288"/>
      <c r="JG73" s="288"/>
      <c r="JH73" s="289"/>
      <c r="JI73" s="289"/>
      <c r="JJ73" s="289"/>
      <c r="JK73" s="289"/>
      <c r="JL73" s="289"/>
      <c r="JM73" s="289"/>
      <c r="JN73" s="362">
        <v>0</v>
      </c>
      <c r="JO73" s="362">
        <v>0</v>
      </c>
      <c r="JP73" s="362">
        <v>0</v>
      </c>
      <c r="JQ73" s="362">
        <v>0</v>
      </c>
      <c r="JR73" s="362">
        <v>0</v>
      </c>
      <c r="JS73" s="362">
        <v>0</v>
      </c>
      <c r="JT73" s="362">
        <v>0</v>
      </c>
      <c r="JU73" s="362">
        <v>0</v>
      </c>
      <c r="JV73" s="362">
        <v>0</v>
      </c>
      <c r="JW73" s="362">
        <v>0</v>
      </c>
      <c r="JX73" s="274">
        <v>0</v>
      </c>
      <c r="JY73" s="274">
        <v>0</v>
      </c>
      <c r="JZ73" s="274">
        <v>0</v>
      </c>
      <c r="KA73" s="274">
        <v>0</v>
      </c>
      <c r="KB73" s="275">
        <v>0</v>
      </c>
      <c r="KC73" s="275">
        <v>0</v>
      </c>
      <c r="KD73" s="275">
        <v>0</v>
      </c>
      <c r="KE73" s="275">
        <v>0</v>
      </c>
      <c r="KF73" s="275">
        <v>0</v>
      </c>
      <c r="KG73" s="275">
        <v>0</v>
      </c>
      <c r="KH73" s="276">
        <v>0</v>
      </c>
      <c r="KI73" s="276">
        <v>0</v>
      </c>
      <c r="KJ73" s="276">
        <v>0</v>
      </c>
      <c r="KK73" s="276">
        <v>0</v>
      </c>
      <c r="KL73" s="277">
        <v>0</v>
      </c>
      <c r="KM73" s="277">
        <v>0</v>
      </c>
      <c r="KN73" s="277">
        <v>0</v>
      </c>
      <c r="KO73" s="277">
        <v>0</v>
      </c>
      <c r="KP73" s="277">
        <v>0</v>
      </c>
      <c r="KQ73" s="277">
        <v>0</v>
      </c>
      <c r="KR73" s="298">
        <v>0</v>
      </c>
      <c r="KS73" s="298">
        <v>0</v>
      </c>
      <c r="KT73" s="298">
        <v>0</v>
      </c>
      <c r="KU73" s="298">
        <v>0</v>
      </c>
      <c r="KV73" s="299">
        <v>0</v>
      </c>
      <c r="KW73" s="299">
        <v>0</v>
      </c>
      <c r="KX73" s="299">
        <v>0</v>
      </c>
      <c r="KY73" s="299">
        <v>0</v>
      </c>
      <c r="KZ73" s="299">
        <v>0</v>
      </c>
      <c r="LA73" s="299">
        <v>0</v>
      </c>
      <c r="LB73" s="296"/>
      <c r="LC73" s="296"/>
      <c r="LD73" s="296"/>
      <c r="LE73" s="296"/>
      <c r="LF73" s="297"/>
      <c r="LG73" s="297"/>
      <c r="LH73" s="297"/>
      <c r="LI73" s="297"/>
      <c r="LJ73" s="297"/>
      <c r="LK73" s="297"/>
      <c r="LL73" s="292">
        <v>0</v>
      </c>
      <c r="LM73" s="292">
        <v>0</v>
      </c>
      <c r="LN73" s="292">
        <v>0</v>
      </c>
      <c r="LO73" s="292">
        <v>0</v>
      </c>
      <c r="LP73" s="293">
        <v>0</v>
      </c>
      <c r="LQ73" s="293">
        <v>0</v>
      </c>
      <c r="LR73" s="293">
        <v>0</v>
      </c>
      <c r="LS73" s="293">
        <v>0</v>
      </c>
      <c r="LT73" s="293">
        <v>0</v>
      </c>
      <c r="LU73" s="293">
        <v>0</v>
      </c>
      <c r="LV73" s="45">
        <f t="shared" si="113"/>
        <v>15</v>
      </c>
      <c r="LW73" s="45">
        <f t="shared" si="114"/>
        <v>22.950000000000003</v>
      </c>
      <c r="LX73" s="45">
        <f t="shared" si="115"/>
        <v>8.1</v>
      </c>
      <c r="LY73" s="45">
        <f t="shared" si="116"/>
        <v>22.950000000000003</v>
      </c>
      <c r="LZ73" s="234">
        <f t="shared" si="117"/>
        <v>25</v>
      </c>
      <c r="MA73" s="234">
        <f t="shared" si="118"/>
        <v>17</v>
      </c>
      <c r="MB73" s="234">
        <f t="shared" si="119"/>
        <v>51</v>
      </c>
      <c r="MC73" s="234">
        <f t="shared" si="120"/>
        <v>0</v>
      </c>
      <c r="MD73" s="234">
        <f t="shared" si="121"/>
        <v>51</v>
      </c>
      <c r="ME73" s="234">
        <f t="shared" si="122"/>
        <v>3</v>
      </c>
      <c r="MF73" s="290">
        <v>0</v>
      </c>
      <c r="MG73" s="290">
        <v>0</v>
      </c>
      <c r="MH73" s="290">
        <v>0</v>
      </c>
      <c r="MI73" s="290">
        <v>0</v>
      </c>
      <c r="MJ73" s="291">
        <v>0</v>
      </c>
      <c r="MK73" s="291">
        <v>0</v>
      </c>
      <c r="ML73" s="291">
        <v>0</v>
      </c>
      <c r="MM73" s="291">
        <v>0</v>
      </c>
      <c r="MN73" s="291">
        <v>0</v>
      </c>
      <c r="MO73" s="291">
        <v>0</v>
      </c>
      <c r="MP73" s="414"/>
      <c r="MQ73" s="414"/>
      <c r="MR73" s="414"/>
      <c r="MS73" s="414"/>
      <c r="MT73" s="415"/>
      <c r="MU73" s="415"/>
      <c r="MV73" s="415"/>
      <c r="MW73" s="415"/>
      <c r="MX73" s="415"/>
      <c r="MY73" s="415"/>
      <c r="MZ73" s="949">
        <f t="shared" si="123"/>
        <v>15</v>
      </c>
      <c r="NA73" s="949">
        <f t="shared" si="124"/>
        <v>22.950000000000003</v>
      </c>
      <c r="NB73" s="949">
        <f t="shared" si="125"/>
        <v>8.1</v>
      </c>
      <c r="NC73" s="949">
        <f t="shared" si="126"/>
        <v>22.950000000000003</v>
      </c>
      <c r="ND73" s="950">
        <f t="shared" si="127"/>
        <v>25</v>
      </c>
      <c r="NE73" s="950">
        <f t="shared" si="128"/>
        <v>17</v>
      </c>
      <c r="NF73" s="950">
        <f t="shared" si="129"/>
        <v>51</v>
      </c>
      <c r="NG73" s="950">
        <f t="shared" si="130"/>
        <v>0</v>
      </c>
      <c r="NH73" s="950">
        <f t="shared" si="131"/>
        <v>51</v>
      </c>
      <c r="NI73" s="950">
        <f t="shared" si="132"/>
        <v>3</v>
      </c>
    </row>
    <row r="74" spans="1:373" ht="90" thickBot="1" x14ac:dyDescent="0.3">
      <c r="A74" s="555">
        <v>59</v>
      </c>
      <c r="B74" s="34" t="s">
        <v>92</v>
      </c>
      <c r="C74" s="34" t="s">
        <v>93</v>
      </c>
      <c r="D74" s="262">
        <v>28</v>
      </c>
      <c r="E74" s="262">
        <v>97.17</v>
      </c>
      <c r="F74" s="262">
        <v>58.27</v>
      </c>
      <c r="G74" s="262">
        <v>97.17</v>
      </c>
      <c r="H74" s="263">
        <v>40</v>
      </c>
      <c r="I74" s="263">
        <v>92</v>
      </c>
      <c r="J74" s="263">
        <v>241</v>
      </c>
      <c r="K74" s="263"/>
      <c r="L74" s="263">
        <v>241</v>
      </c>
      <c r="M74" s="263"/>
      <c r="N74" s="264">
        <v>7</v>
      </c>
      <c r="O74" s="264">
        <v>0.9</v>
      </c>
      <c r="P74" s="264">
        <v>0.21</v>
      </c>
      <c r="Q74" s="264">
        <v>0.9</v>
      </c>
      <c r="R74" s="265">
        <v>2</v>
      </c>
      <c r="S74" s="265">
        <v>1</v>
      </c>
      <c r="T74" s="265">
        <v>3</v>
      </c>
      <c r="U74" s="265">
        <v>0</v>
      </c>
      <c r="V74" s="265">
        <v>3</v>
      </c>
      <c r="W74" s="265">
        <v>3</v>
      </c>
      <c r="X74" s="266">
        <v>3.5</v>
      </c>
      <c r="Y74" s="266">
        <v>1.08</v>
      </c>
      <c r="Z74" s="266">
        <v>0.56999999999999995</v>
      </c>
      <c r="AA74" s="266">
        <v>1.08</v>
      </c>
      <c r="AB74" s="267">
        <v>5</v>
      </c>
      <c r="AC74" s="267">
        <v>2</v>
      </c>
      <c r="AD74" s="267">
        <v>4</v>
      </c>
      <c r="AE74" s="267">
        <v>0</v>
      </c>
      <c r="AF74" s="267">
        <v>4</v>
      </c>
      <c r="AG74" s="267">
        <v>4</v>
      </c>
      <c r="AH74" s="268">
        <v>4.2</v>
      </c>
      <c r="AI74" s="268">
        <v>2.34</v>
      </c>
      <c r="AJ74" s="268">
        <v>0.42</v>
      </c>
      <c r="AK74" s="268">
        <v>2.34</v>
      </c>
      <c r="AL74" s="269">
        <v>6</v>
      </c>
      <c r="AM74" s="269">
        <v>2</v>
      </c>
      <c r="AN74" s="269">
        <v>11</v>
      </c>
      <c r="AO74" s="269">
        <v>0</v>
      </c>
      <c r="AP74" s="269">
        <v>11</v>
      </c>
      <c r="AQ74" s="269">
        <v>11</v>
      </c>
      <c r="AR74" s="270">
        <v>4.9000000000000004</v>
      </c>
      <c r="AS74" s="270">
        <v>1.8</v>
      </c>
      <c r="AT74" s="270">
        <v>0.21</v>
      </c>
      <c r="AU74" s="270">
        <v>1.8</v>
      </c>
      <c r="AV74" s="271">
        <v>7</v>
      </c>
      <c r="AW74" s="271">
        <v>1</v>
      </c>
      <c r="AX74" s="271">
        <v>6</v>
      </c>
      <c r="AY74" s="271">
        <v>0</v>
      </c>
      <c r="AZ74" s="271">
        <v>6</v>
      </c>
      <c r="BA74" s="271">
        <v>6</v>
      </c>
      <c r="BB74" s="272">
        <v>5.6</v>
      </c>
      <c r="BC74" s="272">
        <v>0.72</v>
      </c>
      <c r="BD74" s="272">
        <v>0.36</v>
      </c>
      <c r="BE74" s="272">
        <v>0.72</v>
      </c>
      <c r="BF74" s="273">
        <v>8</v>
      </c>
      <c r="BG74" s="273">
        <v>1</v>
      </c>
      <c r="BH74" s="273">
        <v>3</v>
      </c>
      <c r="BI74" s="273">
        <v>0</v>
      </c>
      <c r="BJ74" s="273">
        <v>3</v>
      </c>
      <c r="BK74" s="273">
        <v>3</v>
      </c>
      <c r="BL74" s="888">
        <v>3.5</v>
      </c>
      <c r="BM74" s="888">
        <v>0</v>
      </c>
      <c r="BN74" s="888">
        <v>0</v>
      </c>
      <c r="BO74" s="888">
        <v>0</v>
      </c>
      <c r="BP74" s="889">
        <v>5</v>
      </c>
      <c r="BQ74" s="889">
        <v>0</v>
      </c>
      <c r="BR74" s="889">
        <v>0</v>
      </c>
      <c r="BS74" s="889">
        <v>0</v>
      </c>
      <c r="BT74" s="889">
        <v>0</v>
      </c>
      <c r="BU74" s="889">
        <v>0</v>
      </c>
      <c r="BV74" s="276">
        <v>7</v>
      </c>
      <c r="BW74" s="276">
        <v>15</v>
      </c>
      <c r="BX74" s="276">
        <v>1.89</v>
      </c>
      <c r="BY74" s="276">
        <v>12.9</v>
      </c>
      <c r="BZ74" s="277">
        <v>10</v>
      </c>
      <c r="CA74" s="277">
        <v>15</v>
      </c>
      <c r="CB74" s="277">
        <v>81</v>
      </c>
      <c r="CC74" s="277">
        <v>0</v>
      </c>
      <c r="CD74" s="277">
        <v>81</v>
      </c>
      <c r="CE74" s="277">
        <v>81</v>
      </c>
      <c r="CF74" s="278">
        <v>14</v>
      </c>
      <c r="CG74" s="278">
        <v>0.81</v>
      </c>
      <c r="CH74" s="278">
        <v>0.42</v>
      </c>
      <c r="CI74" s="278">
        <v>0.78</v>
      </c>
      <c r="CJ74" s="279">
        <v>20</v>
      </c>
      <c r="CK74" s="279">
        <v>2</v>
      </c>
      <c r="CL74" s="279">
        <v>3</v>
      </c>
      <c r="CM74" s="279">
        <v>0</v>
      </c>
      <c r="CN74" s="279">
        <v>3</v>
      </c>
      <c r="CO74" s="279">
        <v>3</v>
      </c>
      <c r="CP74" s="280">
        <v>0.7</v>
      </c>
      <c r="CQ74" s="280">
        <v>0.45</v>
      </c>
      <c r="CR74" s="280">
        <v>0</v>
      </c>
      <c r="CS74" s="280">
        <v>0.45</v>
      </c>
      <c r="CT74" s="281">
        <v>1</v>
      </c>
      <c r="CU74" s="281">
        <v>0</v>
      </c>
      <c r="CV74" s="281">
        <v>1</v>
      </c>
      <c r="CW74" s="281">
        <v>0</v>
      </c>
      <c r="CX74" s="281">
        <v>1</v>
      </c>
      <c r="CY74" s="281">
        <v>1</v>
      </c>
      <c r="CZ74" s="282">
        <v>4.9000000000000004</v>
      </c>
      <c r="DA74" s="282">
        <v>0.24</v>
      </c>
      <c r="DB74" s="282">
        <v>0</v>
      </c>
      <c r="DC74" s="282">
        <v>0.24</v>
      </c>
      <c r="DD74" s="283">
        <v>7</v>
      </c>
      <c r="DE74" s="283">
        <v>0</v>
      </c>
      <c r="DF74" s="283">
        <v>2</v>
      </c>
      <c r="DG74" s="283">
        <v>0</v>
      </c>
      <c r="DH74" s="283">
        <v>0</v>
      </c>
      <c r="DI74" s="283">
        <v>0</v>
      </c>
      <c r="DJ74" s="276">
        <v>3.5</v>
      </c>
      <c r="DK74" s="276">
        <v>0</v>
      </c>
      <c r="DL74" s="276">
        <v>0</v>
      </c>
      <c r="DM74" s="276">
        <v>0</v>
      </c>
      <c r="DN74" s="277">
        <v>5</v>
      </c>
      <c r="DO74" s="277">
        <v>0</v>
      </c>
      <c r="DP74" s="277">
        <v>0</v>
      </c>
      <c r="DQ74" s="277">
        <v>0</v>
      </c>
      <c r="DR74" s="277">
        <v>0</v>
      </c>
      <c r="DS74" s="277">
        <v>0</v>
      </c>
      <c r="DT74" s="284">
        <v>7</v>
      </c>
      <c r="DU74" s="284">
        <v>0.21</v>
      </c>
      <c r="DV74" s="284">
        <v>0</v>
      </c>
      <c r="DW74" s="284">
        <v>0.21</v>
      </c>
      <c r="DX74" s="285">
        <v>10</v>
      </c>
      <c r="DY74" s="285">
        <v>0</v>
      </c>
      <c r="DZ74" s="285">
        <v>1</v>
      </c>
      <c r="EA74" s="285">
        <v>0</v>
      </c>
      <c r="EB74" s="285">
        <v>1</v>
      </c>
      <c r="EC74" s="285">
        <v>1</v>
      </c>
      <c r="ED74" s="286">
        <v>7</v>
      </c>
      <c r="EE74" s="286">
        <v>0</v>
      </c>
      <c r="EF74" s="286">
        <v>0</v>
      </c>
      <c r="EG74" s="286">
        <v>0</v>
      </c>
      <c r="EH74" s="287">
        <v>10</v>
      </c>
      <c r="EI74" s="287">
        <v>0</v>
      </c>
      <c r="EJ74" s="287">
        <v>0</v>
      </c>
      <c r="EK74" s="287">
        <v>0</v>
      </c>
      <c r="EL74" s="287">
        <v>0</v>
      </c>
      <c r="EM74" s="287">
        <v>0</v>
      </c>
      <c r="EN74" s="274">
        <v>3.5</v>
      </c>
      <c r="EO74" s="274">
        <v>0.21</v>
      </c>
      <c r="EP74" s="274">
        <v>0</v>
      </c>
      <c r="EQ74" s="274">
        <v>0.21</v>
      </c>
      <c r="ER74" s="275">
        <v>5</v>
      </c>
      <c r="ES74" s="275">
        <v>1</v>
      </c>
      <c r="ET74" s="275">
        <v>1</v>
      </c>
      <c r="EU74" s="275"/>
      <c r="EV74" s="275">
        <v>1</v>
      </c>
      <c r="EW74" s="275">
        <v>1</v>
      </c>
      <c r="EX74" s="286">
        <v>0</v>
      </c>
      <c r="EY74" s="286">
        <v>0</v>
      </c>
      <c r="EZ74" s="286">
        <v>0</v>
      </c>
      <c r="FA74" s="286">
        <v>0</v>
      </c>
      <c r="FB74" s="287">
        <v>15</v>
      </c>
      <c r="FC74" s="287">
        <v>0</v>
      </c>
      <c r="FD74" s="287">
        <v>0</v>
      </c>
      <c r="FE74" s="287">
        <v>0</v>
      </c>
      <c r="FF74" s="287">
        <v>0</v>
      </c>
      <c r="FG74" s="287">
        <v>0</v>
      </c>
      <c r="FH74" s="288">
        <v>0</v>
      </c>
      <c r="FI74" s="288">
        <v>0</v>
      </c>
      <c r="FJ74" s="288">
        <v>0</v>
      </c>
      <c r="FK74" s="288">
        <v>0</v>
      </c>
      <c r="FL74" s="289">
        <v>0</v>
      </c>
      <c r="FM74" s="289">
        <v>0</v>
      </c>
      <c r="FN74" s="289">
        <v>0</v>
      </c>
      <c r="FO74" s="289">
        <v>0</v>
      </c>
      <c r="FP74" s="289">
        <v>0</v>
      </c>
      <c r="FQ74" s="289">
        <v>0</v>
      </c>
      <c r="FR74" s="290">
        <v>0</v>
      </c>
      <c r="FS74" s="290"/>
      <c r="FT74" s="290"/>
      <c r="FU74" s="290"/>
      <c r="FV74" s="291">
        <v>0</v>
      </c>
      <c r="FW74" s="291"/>
      <c r="FX74" s="291"/>
      <c r="FY74" s="291"/>
      <c r="FZ74" s="291"/>
      <c r="GA74" s="291"/>
      <c r="GB74" s="292">
        <v>10.5</v>
      </c>
      <c r="GC74" s="292">
        <v>0</v>
      </c>
      <c r="GD74" s="292">
        <v>0</v>
      </c>
      <c r="GE74" s="292">
        <v>0</v>
      </c>
      <c r="GF74" s="293">
        <v>15</v>
      </c>
      <c r="GG74" s="293"/>
      <c r="GH74" s="293"/>
      <c r="GI74" s="293"/>
      <c r="GJ74" s="293"/>
      <c r="GK74" s="293"/>
      <c r="GL74" s="284">
        <v>4.2</v>
      </c>
      <c r="GM74" s="284">
        <v>0</v>
      </c>
      <c r="GN74" s="284">
        <v>0</v>
      </c>
      <c r="GO74" s="284">
        <v>0</v>
      </c>
      <c r="GP74" s="285">
        <v>6</v>
      </c>
      <c r="GQ74" s="285">
        <v>0</v>
      </c>
      <c r="GR74" s="285">
        <v>0</v>
      </c>
      <c r="GS74" s="285">
        <v>0</v>
      </c>
      <c r="GT74" s="285">
        <v>0</v>
      </c>
      <c r="GU74" s="285">
        <v>0</v>
      </c>
      <c r="GV74" s="294">
        <v>1.4</v>
      </c>
      <c r="GW74" s="294">
        <v>0</v>
      </c>
      <c r="GX74" s="294">
        <v>0</v>
      </c>
      <c r="GY74" s="294">
        <v>0</v>
      </c>
      <c r="GZ74" s="295">
        <v>2</v>
      </c>
      <c r="HA74" s="295">
        <v>0</v>
      </c>
      <c r="HB74" s="295">
        <v>0</v>
      </c>
      <c r="HC74" s="295">
        <v>0</v>
      </c>
      <c r="HD74" s="295">
        <v>0</v>
      </c>
      <c r="HE74" s="295">
        <v>0</v>
      </c>
      <c r="HF74" s="296">
        <v>0</v>
      </c>
      <c r="HG74" s="296">
        <v>0</v>
      </c>
      <c r="HH74" s="296">
        <v>0</v>
      </c>
      <c r="HI74" s="296">
        <v>0</v>
      </c>
      <c r="HJ74" s="297">
        <v>0</v>
      </c>
      <c r="HK74" s="297">
        <v>0</v>
      </c>
      <c r="HL74" s="297"/>
      <c r="HM74" s="297"/>
      <c r="HN74" s="297"/>
      <c r="HO74" s="297"/>
      <c r="HP74" s="341">
        <v>2.8</v>
      </c>
      <c r="HQ74" s="341">
        <v>0.09</v>
      </c>
      <c r="HR74" s="341">
        <v>0</v>
      </c>
      <c r="HS74" s="341">
        <v>0.09</v>
      </c>
      <c r="HT74" s="341">
        <v>4</v>
      </c>
      <c r="HU74" s="341">
        <v>0</v>
      </c>
      <c r="HV74" s="341">
        <v>1</v>
      </c>
      <c r="HW74" s="341">
        <v>0</v>
      </c>
      <c r="HX74" s="341">
        <v>1</v>
      </c>
      <c r="HY74" s="341">
        <v>1</v>
      </c>
      <c r="HZ74" s="286"/>
      <c r="IA74" s="286"/>
      <c r="IB74" s="286"/>
      <c r="IC74" s="286"/>
      <c r="ID74" s="287"/>
      <c r="IE74" s="287"/>
      <c r="IF74" s="287"/>
      <c r="IG74" s="287"/>
      <c r="IH74" s="287"/>
      <c r="II74" s="287"/>
      <c r="IJ74" s="296">
        <v>3.5</v>
      </c>
      <c r="IK74" s="296">
        <v>0.69</v>
      </c>
      <c r="IL74" s="296">
        <v>0</v>
      </c>
      <c r="IM74" s="296">
        <v>0.69</v>
      </c>
      <c r="IN74" s="297">
        <v>5</v>
      </c>
      <c r="IO74" s="297">
        <v>0</v>
      </c>
      <c r="IP74" s="297">
        <v>3</v>
      </c>
      <c r="IQ74" s="297">
        <v>0</v>
      </c>
      <c r="IR74" s="297">
        <v>3</v>
      </c>
      <c r="IS74" s="297">
        <v>3</v>
      </c>
      <c r="IT74" s="280">
        <v>14</v>
      </c>
      <c r="IU74" s="280">
        <v>4.38</v>
      </c>
      <c r="IV74" s="280">
        <v>2.4</v>
      </c>
      <c r="IW74" s="280">
        <v>4.38</v>
      </c>
      <c r="IX74" s="281">
        <v>16</v>
      </c>
      <c r="IY74" s="281">
        <v>10</v>
      </c>
      <c r="IZ74" s="281">
        <v>19</v>
      </c>
      <c r="JA74" s="281">
        <v>0</v>
      </c>
      <c r="JB74" s="281">
        <v>19</v>
      </c>
      <c r="JC74" s="281">
        <v>19</v>
      </c>
      <c r="JD74" s="288">
        <v>0</v>
      </c>
      <c r="JE74" s="288">
        <v>0</v>
      </c>
      <c r="JF74" s="288">
        <v>0</v>
      </c>
      <c r="JG74" s="288">
        <v>0</v>
      </c>
      <c r="JH74" s="289">
        <v>0</v>
      </c>
      <c r="JI74" s="289">
        <v>0</v>
      </c>
      <c r="JJ74" s="289">
        <v>0</v>
      </c>
      <c r="JK74" s="289">
        <v>0</v>
      </c>
      <c r="JL74" s="289">
        <v>0</v>
      </c>
      <c r="JM74" s="289">
        <v>0</v>
      </c>
      <c r="JN74" s="362">
        <v>2.1</v>
      </c>
      <c r="JO74" s="362">
        <v>0</v>
      </c>
      <c r="JP74" s="362">
        <v>0</v>
      </c>
      <c r="JQ74" s="362">
        <v>0</v>
      </c>
      <c r="JR74" s="362">
        <v>3</v>
      </c>
      <c r="JS74" s="362">
        <v>0</v>
      </c>
      <c r="JT74" s="362">
        <v>0</v>
      </c>
      <c r="JU74" s="362">
        <v>0</v>
      </c>
      <c r="JV74" s="362">
        <v>0</v>
      </c>
      <c r="JW74" s="362">
        <v>0</v>
      </c>
      <c r="JX74" s="274">
        <v>3.5</v>
      </c>
      <c r="JY74" s="274">
        <v>0</v>
      </c>
      <c r="JZ74" s="274">
        <v>0</v>
      </c>
      <c r="KA74" s="274">
        <v>0</v>
      </c>
      <c r="KB74" s="275">
        <v>0</v>
      </c>
      <c r="KC74" s="275">
        <v>0</v>
      </c>
      <c r="KD74" s="275">
        <v>0</v>
      </c>
      <c r="KE74" s="275">
        <v>0</v>
      </c>
      <c r="KF74" s="275">
        <v>0</v>
      </c>
      <c r="KG74" s="275">
        <v>0</v>
      </c>
      <c r="KH74" s="276">
        <v>2.8</v>
      </c>
      <c r="KI74" s="276">
        <v>1</v>
      </c>
      <c r="KJ74" s="276">
        <v>0</v>
      </c>
      <c r="KK74" s="276">
        <v>0</v>
      </c>
      <c r="KL74" s="277">
        <v>4</v>
      </c>
      <c r="KM74" s="277">
        <v>0</v>
      </c>
      <c r="KN74" s="277">
        <v>0</v>
      </c>
      <c r="KO74" s="277">
        <v>1</v>
      </c>
      <c r="KP74" s="277">
        <v>1</v>
      </c>
      <c r="KQ74" s="277">
        <v>1</v>
      </c>
      <c r="KR74" s="298">
        <v>2.1</v>
      </c>
      <c r="KS74" s="298">
        <v>0.45</v>
      </c>
      <c r="KT74" s="298">
        <v>0</v>
      </c>
      <c r="KU74" s="298">
        <v>0.45</v>
      </c>
      <c r="KV74" s="299">
        <v>3</v>
      </c>
      <c r="KW74" s="299">
        <v>0</v>
      </c>
      <c r="KX74" s="299">
        <v>1</v>
      </c>
      <c r="KY74" s="299">
        <v>0</v>
      </c>
      <c r="KZ74" s="299">
        <v>1</v>
      </c>
      <c r="LA74" s="299">
        <v>1</v>
      </c>
      <c r="LB74" s="296">
        <v>1.4</v>
      </c>
      <c r="LC74" s="296"/>
      <c r="LD74" s="296"/>
      <c r="LE74" s="296"/>
      <c r="LF74" s="297">
        <v>2</v>
      </c>
      <c r="LG74" s="297"/>
      <c r="LH74" s="297"/>
      <c r="LI74" s="297"/>
      <c r="LJ74" s="297"/>
      <c r="LK74" s="297"/>
      <c r="LL74" s="292">
        <v>2.1</v>
      </c>
      <c r="LM74" s="292">
        <v>0.21</v>
      </c>
      <c r="LN74" s="292">
        <v>0.21</v>
      </c>
      <c r="LO74" s="292">
        <v>0.21</v>
      </c>
      <c r="LP74" s="293">
        <v>0</v>
      </c>
      <c r="LQ74" s="293">
        <v>0</v>
      </c>
      <c r="LR74" s="293">
        <v>1</v>
      </c>
      <c r="LS74" s="293">
        <v>0</v>
      </c>
      <c r="LT74" s="293">
        <v>1</v>
      </c>
      <c r="LU74" s="293">
        <v>1</v>
      </c>
      <c r="LV74" s="45">
        <f t="shared" si="113"/>
        <v>154.70000000000002</v>
      </c>
      <c r="LW74" s="45">
        <f t="shared" si="114"/>
        <v>127.74999999999999</v>
      </c>
      <c r="LX74" s="45">
        <f t="shared" si="115"/>
        <v>64.960000000000008</v>
      </c>
      <c r="LY74" s="45">
        <f t="shared" si="116"/>
        <v>124.61999999999999</v>
      </c>
      <c r="LZ74" s="234">
        <f t="shared" si="117"/>
        <v>216</v>
      </c>
      <c r="MA74" s="234">
        <f t="shared" si="118"/>
        <v>127</v>
      </c>
      <c r="MB74" s="234">
        <f t="shared" si="119"/>
        <v>382</v>
      </c>
      <c r="MC74" s="234">
        <f t="shared" si="120"/>
        <v>1</v>
      </c>
      <c r="MD74" s="234">
        <f t="shared" si="121"/>
        <v>381</v>
      </c>
      <c r="ME74" s="234">
        <f t="shared" si="122"/>
        <v>140</v>
      </c>
      <c r="MF74" s="290">
        <v>596.4</v>
      </c>
      <c r="MG74" s="290">
        <v>362.81</v>
      </c>
      <c r="MH74" s="290">
        <v>100.685</v>
      </c>
      <c r="MI74" s="290">
        <v>310.48500000000001</v>
      </c>
      <c r="MJ74" s="291">
        <v>1153</v>
      </c>
      <c r="MK74" s="291">
        <v>212</v>
      </c>
      <c r="ML74" s="291">
        <v>842</v>
      </c>
      <c r="MM74" s="291">
        <v>0</v>
      </c>
      <c r="MN74" s="291">
        <v>805</v>
      </c>
      <c r="MO74" s="291">
        <v>797</v>
      </c>
      <c r="MP74" s="414"/>
      <c r="MQ74" s="414"/>
      <c r="MR74" s="414"/>
      <c r="MS74" s="414"/>
      <c r="MT74" s="415"/>
      <c r="MU74" s="415"/>
      <c r="MV74" s="415"/>
      <c r="MW74" s="415"/>
      <c r="MX74" s="415"/>
      <c r="MY74" s="415"/>
      <c r="MZ74" s="949">
        <f t="shared" si="123"/>
        <v>751.1</v>
      </c>
      <c r="NA74" s="949">
        <f t="shared" si="124"/>
        <v>490.56</v>
      </c>
      <c r="NB74" s="949">
        <f t="shared" si="125"/>
        <v>165.64500000000001</v>
      </c>
      <c r="NC74" s="949">
        <f t="shared" si="126"/>
        <v>435.10500000000002</v>
      </c>
      <c r="ND74" s="950">
        <f t="shared" si="127"/>
        <v>1369</v>
      </c>
      <c r="NE74" s="950">
        <f t="shared" si="128"/>
        <v>339</v>
      </c>
      <c r="NF74" s="950">
        <f t="shared" si="129"/>
        <v>1224</v>
      </c>
      <c r="NG74" s="950">
        <f t="shared" si="130"/>
        <v>1</v>
      </c>
      <c r="NH74" s="950">
        <f t="shared" si="131"/>
        <v>1186</v>
      </c>
      <c r="NI74" s="950">
        <f t="shared" si="132"/>
        <v>937</v>
      </c>
    </row>
    <row r="75" spans="1:373" ht="39" thickBot="1" x14ac:dyDescent="0.3">
      <c r="A75" s="555">
        <v>60</v>
      </c>
      <c r="B75" s="34" t="s">
        <v>94</v>
      </c>
      <c r="C75" s="34" t="s">
        <v>212</v>
      </c>
      <c r="D75" s="262">
        <v>180</v>
      </c>
      <c r="E75" s="262">
        <v>115</v>
      </c>
      <c r="F75" s="262">
        <v>15</v>
      </c>
      <c r="G75" s="262">
        <v>115</v>
      </c>
      <c r="H75" s="263">
        <v>360</v>
      </c>
      <c r="I75" s="263">
        <v>30</v>
      </c>
      <c r="J75" s="263">
        <v>230</v>
      </c>
      <c r="K75" s="263">
        <v>83</v>
      </c>
      <c r="L75" s="263">
        <v>230</v>
      </c>
      <c r="M75" s="263">
        <v>171</v>
      </c>
      <c r="N75" s="264">
        <v>25</v>
      </c>
      <c r="O75" s="264">
        <v>19</v>
      </c>
      <c r="P75" s="264">
        <v>1.5</v>
      </c>
      <c r="Q75" s="264">
        <v>19</v>
      </c>
      <c r="R75" s="265">
        <v>50</v>
      </c>
      <c r="S75" s="265">
        <v>3</v>
      </c>
      <c r="T75" s="265">
        <v>37</v>
      </c>
      <c r="U75" s="265">
        <v>0</v>
      </c>
      <c r="V75" s="265">
        <v>37</v>
      </c>
      <c r="W75" s="265">
        <v>37</v>
      </c>
      <c r="X75" s="266">
        <v>20</v>
      </c>
      <c r="Y75" s="266">
        <v>5.75</v>
      </c>
      <c r="Z75" s="266">
        <v>2.25</v>
      </c>
      <c r="AA75" s="266">
        <v>5.75</v>
      </c>
      <c r="AB75" s="267">
        <v>40</v>
      </c>
      <c r="AC75" s="267">
        <v>4</v>
      </c>
      <c r="AD75" s="267">
        <v>11</v>
      </c>
      <c r="AE75" s="267">
        <v>0</v>
      </c>
      <c r="AF75" s="267">
        <v>11</v>
      </c>
      <c r="AG75" s="267">
        <v>11</v>
      </c>
      <c r="AH75" s="268">
        <v>11</v>
      </c>
      <c r="AI75" s="268">
        <v>3</v>
      </c>
      <c r="AJ75" s="268">
        <v>1</v>
      </c>
      <c r="AK75" s="268">
        <v>3</v>
      </c>
      <c r="AL75" s="269">
        <v>22</v>
      </c>
      <c r="AM75" s="269">
        <v>2</v>
      </c>
      <c r="AN75" s="269">
        <v>6</v>
      </c>
      <c r="AO75" s="269">
        <v>0</v>
      </c>
      <c r="AP75" s="269">
        <v>6</v>
      </c>
      <c r="AQ75" s="269">
        <v>6</v>
      </c>
      <c r="AR75" s="270">
        <v>11</v>
      </c>
      <c r="AS75" s="270">
        <v>12</v>
      </c>
      <c r="AT75" s="270">
        <v>1</v>
      </c>
      <c r="AU75" s="270">
        <v>12</v>
      </c>
      <c r="AV75" s="271">
        <v>22</v>
      </c>
      <c r="AW75" s="271">
        <v>2</v>
      </c>
      <c r="AX75" s="271">
        <v>22</v>
      </c>
      <c r="AY75" s="271">
        <v>0</v>
      </c>
      <c r="AZ75" s="271">
        <v>22</v>
      </c>
      <c r="BA75" s="271">
        <v>22</v>
      </c>
      <c r="BB75" s="272">
        <v>15</v>
      </c>
      <c r="BC75" s="272">
        <v>14.25</v>
      </c>
      <c r="BD75" s="272">
        <v>2</v>
      </c>
      <c r="BE75" s="272">
        <v>14.25</v>
      </c>
      <c r="BF75" s="273">
        <v>30</v>
      </c>
      <c r="BG75" s="273">
        <v>4</v>
      </c>
      <c r="BH75" s="273">
        <v>25</v>
      </c>
      <c r="BI75" s="273">
        <v>0</v>
      </c>
      <c r="BJ75" s="273">
        <v>25</v>
      </c>
      <c r="BK75" s="273">
        <v>25</v>
      </c>
      <c r="BL75" s="888">
        <v>10</v>
      </c>
      <c r="BM75" s="888">
        <v>3</v>
      </c>
      <c r="BN75" s="888">
        <v>0.5</v>
      </c>
      <c r="BO75" s="888">
        <v>3</v>
      </c>
      <c r="BP75" s="889">
        <v>20</v>
      </c>
      <c r="BQ75" s="889">
        <v>1</v>
      </c>
      <c r="BR75" s="889">
        <v>6</v>
      </c>
      <c r="BS75" s="889">
        <v>0</v>
      </c>
      <c r="BT75" s="889">
        <v>6</v>
      </c>
      <c r="BU75" s="889">
        <v>6</v>
      </c>
      <c r="BV75" s="276">
        <v>10</v>
      </c>
      <c r="BW75" s="276">
        <v>4.5</v>
      </c>
      <c r="BX75" s="276">
        <v>2</v>
      </c>
      <c r="BY75" s="276">
        <v>4.5</v>
      </c>
      <c r="BZ75" s="277">
        <v>20</v>
      </c>
      <c r="CA75" s="277">
        <v>4</v>
      </c>
      <c r="CB75" s="277">
        <v>9</v>
      </c>
      <c r="CC75" s="277">
        <v>0</v>
      </c>
      <c r="CD75" s="277">
        <v>9</v>
      </c>
      <c r="CE75" s="277">
        <v>9</v>
      </c>
      <c r="CF75" s="278">
        <v>30</v>
      </c>
      <c r="CG75" s="278">
        <v>21.75</v>
      </c>
      <c r="CH75" s="278">
        <v>4.75</v>
      </c>
      <c r="CI75" s="278">
        <v>21.75</v>
      </c>
      <c r="CJ75" s="279">
        <v>60</v>
      </c>
      <c r="CK75" s="279">
        <v>9.5</v>
      </c>
      <c r="CL75" s="279">
        <v>44</v>
      </c>
      <c r="CM75" s="279">
        <v>0</v>
      </c>
      <c r="CN75" s="279">
        <v>44</v>
      </c>
      <c r="CO75" s="279">
        <v>41</v>
      </c>
      <c r="CP75" s="280">
        <v>15</v>
      </c>
      <c r="CQ75" s="280">
        <v>5</v>
      </c>
      <c r="CR75" s="280">
        <v>1.5</v>
      </c>
      <c r="CS75" s="280">
        <v>5</v>
      </c>
      <c r="CT75" s="281">
        <v>30</v>
      </c>
      <c r="CU75" s="281">
        <v>3</v>
      </c>
      <c r="CV75" s="281">
        <v>10</v>
      </c>
      <c r="CW75" s="281">
        <v>0</v>
      </c>
      <c r="CX75" s="281">
        <v>10</v>
      </c>
      <c r="CY75" s="281">
        <v>10</v>
      </c>
      <c r="CZ75" s="282">
        <v>12</v>
      </c>
      <c r="DA75" s="282">
        <v>7</v>
      </c>
      <c r="DB75" s="282">
        <v>0</v>
      </c>
      <c r="DC75" s="282">
        <v>3</v>
      </c>
      <c r="DD75" s="283">
        <v>24</v>
      </c>
      <c r="DE75" s="283">
        <v>0</v>
      </c>
      <c r="DF75" s="283">
        <v>6</v>
      </c>
      <c r="DG75" s="283">
        <v>2</v>
      </c>
      <c r="DH75" s="283">
        <v>2</v>
      </c>
      <c r="DI75" s="283">
        <v>2</v>
      </c>
      <c r="DJ75" s="276">
        <v>5</v>
      </c>
      <c r="DK75" s="276">
        <v>3.75</v>
      </c>
      <c r="DL75" s="276">
        <v>0.5</v>
      </c>
      <c r="DM75" s="276">
        <v>3.75</v>
      </c>
      <c r="DN75" s="277">
        <v>10</v>
      </c>
      <c r="DO75" s="277">
        <v>2</v>
      </c>
      <c r="DP75" s="277">
        <v>12</v>
      </c>
      <c r="DQ75" s="277">
        <v>0</v>
      </c>
      <c r="DR75" s="277">
        <v>12</v>
      </c>
      <c r="DS75" s="277">
        <v>12</v>
      </c>
      <c r="DT75" s="284">
        <v>10</v>
      </c>
      <c r="DU75" s="284">
        <v>5</v>
      </c>
      <c r="DV75" s="284">
        <v>1</v>
      </c>
      <c r="DW75" s="284">
        <v>5</v>
      </c>
      <c r="DX75" s="285">
        <v>20</v>
      </c>
      <c r="DY75" s="285">
        <v>6</v>
      </c>
      <c r="DZ75" s="285">
        <v>10</v>
      </c>
      <c r="EA75" s="285">
        <v>0</v>
      </c>
      <c r="EB75" s="285">
        <v>10</v>
      </c>
      <c r="EC75" s="285">
        <v>10</v>
      </c>
      <c r="ED75" s="286">
        <v>13</v>
      </c>
      <c r="EE75" s="286">
        <v>8</v>
      </c>
      <c r="EF75" s="286">
        <v>2</v>
      </c>
      <c r="EG75" s="286">
        <v>8</v>
      </c>
      <c r="EH75" s="287">
        <v>26</v>
      </c>
      <c r="EI75" s="287">
        <v>4</v>
      </c>
      <c r="EJ75" s="287">
        <v>16</v>
      </c>
      <c r="EK75" s="287">
        <v>0</v>
      </c>
      <c r="EL75" s="287">
        <v>16</v>
      </c>
      <c r="EM75" s="287">
        <v>16</v>
      </c>
      <c r="EN75" s="274">
        <v>6</v>
      </c>
      <c r="EO75" s="274">
        <v>6</v>
      </c>
      <c r="EP75" s="274">
        <v>0</v>
      </c>
      <c r="EQ75" s="274">
        <v>6</v>
      </c>
      <c r="ER75" s="275">
        <v>12</v>
      </c>
      <c r="ES75" s="275">
        <v>0</v>
      </c>
      <c r="ET75" s="275">
        <v>9</v>
      </c>
      <c r="EU75" s="275">
        <v>0</v>
      </c>
      <c r="EV75" s="275">
        <v>9</v>
      </c>
      <c r="EW75" s="275">
        <v>9</v>
      </c>
      <c r="EX75" s="286">
        <v>7</v>
      </c>
      <c r="EY75" s="286">
        <v>4</v>
      </c>
      <c r="EZ75" s="286">
        <v>0.5</v>
      </c>
      <c r="FA75" s="286">
        <v>4</v>
      </c>
      <c r="FB75" s="287">
        <v>14</v>
      </c>
      <c r="FC75" s="287">
        <v>1</v>
      </c>
      <c r="FD75" s="287">
        <v>8</v>
      </c>
      <c r="FE75" s="287">
        <v>0</v>
      </c>
      <c r="FF75" s="287">
        <v>8</v>
      </c>
      <c r="FG75" s="287">
        <v>8</v>
      </c>
      <c r="FH75" s="288">
        <v>22</v>
      </c>
      <c r="FI75" s="288">
        <v>24</v>
      </c>
      <c r="FJ75" s="288">
        <v>5</v>
      </c>
      <c r="FK75" s="288">
        <v>24</v>
      </c>
      <c r="FL75" s="289">
        <v>44</v>
      </c>
      <c r="FM75" s="289">
        <v>10</v>
      </c>
      <c r="FN75" s="289">
        <v>48</v>
      </c>
      <c r="FO75" s="289">
        <v>0</v>
      </c>
      <c r="FP75" s="289">
        <v>48</v>
      </c>
      <c r="FQ75" s="289">
        <v>48</v>
      </c>
      <c r="FR75" s="290">
        <v>2</v>
      </c>
      <c r="FS75" s="290">
        <v>2</v>
      </c>
      <c r="FT75" s="290">
        <v>0.5</v>
      </c>
      <c r="FU75" s="290">
        <v>2</v>
      </c>
      <c r="FV75" s="291">
        <v>4</v>
      </c>
      <c r="FW75" s="291">
        <v>1</v>
      </c>
      <c r="FX75" s="291">
        <v>4</v>
      </c>
      <c r="FY75" s="291">
        <v>0</v>
      </c>
      <c r="FZ75" s="291">
        <v>4</v>
      </c>
      <c r="GA75" s="291">
        <v>4</v>
      </c>
      <c r="GB75" s="292">
        <v>38</v>
      </c>
      <c r="GC75" s="292">
        <v>39</v>
      </c>
      <c r="GD75" s="292">
        <v>3.5</v>
      </c>
      <c r="GE75" s="292">
        <v>39</v>
      </c>
      <c r="GF75" s="293">
        <v>76</v>
      </c>
      <c r="GG75" s="293">
        <v>7</v>
      </c>
      <c r="GH75" s="293">
        <v>78</v>
      </c>
      <c r="GI75" s="293"/>
      <c r="GJ75" s="293">
        <v>78</v>
      </c>
      <c r="GK75" s="293">
        <v>78</v>
      </c>
      <c r="GL75" s="284">
        <v>16</v>
      </c>
      <c r="GM75" s="284">
        <v>11</v>
      </c>
      <c r="GN75" s="284">
        <v>1</v>
      </c>
      <c r="GO75" s="284">
        <v>11</v>
      </c>
      <c r="GP75" s="285">
        <v>32</v>
      </c>
      <c r="GQ75" s="285">
        <v>2</v>
      </c>
      <c r="GR75" s="285">
        <v>22</v>
      </c>
      <c r="GS75" s="285">
        <v>0</v>
      </c>
      <c r="GT75" s="285">
        <v>22</v>
      </c>
      <c r="GU75" s="285">
        <v>22</v>
      </c>
      <c r="GV75" s="294">
        <v>2</v>
      </c>
      <c r="GW75" s="294">
        <v>0</v>
      </c>
      <c r="GX75" s="294">
        <v>0</v>
      </c>
      <c r="GY75" s="294">
        <v>0</v>
      </c>
      <c r="GZ75" s="295">
        <v>4</v>
      </c>
      <c r="HA75" s="295">
        <v>0</v>
      </c>
      <c r="HB75" s="295">
        <v>0</v>
      </c>
      <c r="HC75" s="295">
        <v>0</v>
      </c>
      <c r="HD75" s="295">
        <v>0</v>
      </c>
      <c r="HE75" s="295">
        <v>0</v>
      </c>
      <c r="HF75" s="296">
        <v>9.75</v>
      </c>
      <c r="HG75" s="296">
        <v>4</v>
      </c>
      <c r="HH75" s="296">
        <v>0</v>
      </c>
      <c r="HI75" s="296">
        <v>4</v>
      </c>
      <c r="HJ75" s="297">
        <v>20</v>
      </c>
      <c r="HK75" s="297">
        <v>0</v>
      </c>
      <c r="HL75" s="297">
        <v>8</v>
      </c>
      <c r="HM75" s="297"/>
      <c r="HN75" s="297">
        <v>8</v>
      </c>
      <c r="HO75" s="297">
        <v>8</v>
      </c>
      <c r="HP75" s="341">
        <v>6</v>
      </c>
      <c r="HQ75" s="341">
        <v>4.75</v>
      </c>
      <c r="HR75" s="341">
        <v>0</v>
      </c>
      <c r="HS75" s="341">
        <v>4.75</v>
      </c>
      <c r="HT75" s="341">
        <v>12</v>
      </c>
      <c r="HU75" s="341">
        <v>0</v>
      </c>
      <c r="HV75" s="341">
        <v>9</v>
      </c>
      <c r="HW75" s="341">
        <v>0</v>
      </c>
      <c r="HX75" s="341">
        <v>9</v>
      </c>
      <c r="HY75" s="341">
        <v>9</v>
      </c>
      <c r="HZ75" s="286"/>
      <c r="IA75" s="286"/>
      <c r="IB75" s="286"/>
      <c r="IC75" s="286"/>
      <c r="ID75" s="287"/>
      <c r="IE75" s="287"/>
      <c r="IF75" s="287"/>
      <c r="IG75" s="287"/>
      <c r="IH75" s="287"/>
      <c r="II75" s="287"/>
      <c r="IJ75" s="296">
        <v>5</v>
      </c>
      <c r="IK75" s="296">
        <v>4</v>
      </c>
      <c r="IL75" s="296">
        <v>1</v>
      </c>
      <c r="IM75" s="296">
        <v>4</v>
      </c>
      <c r="IN75" s="297">
        <v>10</v>
      </c>
      <c r="IO75" s="297">
        <v>2</v>
      </c>
      <c r="IP75" s="297">
        <v>8</v>
      </c>
      <c r="IQ75" s="297">
        <v>0</v>
      </c>
      <c r="IR75" s="297">
        <v>8</v>
      </c>
      <c r="IS75" s="297">
        <v>8</v>
      </c>
      <c r="IT75" s="280">
        <v>3</v>
      </c>
      <c r="IU75" s="280">
        <v>0.5</v>
      </c>
      <c r="IV75" s="280">
        <v>0</v>
      </c>
      <c r="IW75" s="280">
        <v>0.5</v>
      </c>
      <c r="IX75" s="281">
        <v>6</v>
      </c>
      <c r="IY75" s="281">
        <v>0</v>
      </c>
      <c r="IZ75" s="281">
        <v>1</v>
      </c>
      <c r="JA75" s="281">
        <v>0</v>
      </c>
      <c r="JB75" s="281">
        <v>1</v>
      </c>
      <c r="JC75" s="281">
        <v>1</v>
      </c>
      <c r="JD75" s="288">
        <v>1.5</v>
      </c>
      <c r="JE75" s="288">
        <v>2.5</v>
      </c>
      <c r="JF75" s="288">
        <v>1</v>
      </c>
      <c r="JG75" s="288">
        <v>2.5</v>
      </c>
      <c r="JH75" s="289">
        <v>3</v>
      </c>
      <c r="JI75" s="289">
        <v>2</v>
      </c>
      <c r="JJ75" s="289">
        <v>5</v>
      </c>
      <c r="JK75" s="289">
        <v>0</v>
      </c>
      <c r="JL75" s="289">
        <v>5</v>
      </c>
      <c r="JM75" s="289">
        <v>5</v>
      </c>
      <c r="JN75" s="362">
        <v>3</v>
      </c>
      <c r="JO75" s="362">
        <v>2</v>
      </c>
      <c r="JP75" s="362">
        <v>1.5</v>
      </c>
      <c r="JQ75" s="362">
        <v>2</v>
      </c>
      <c r="JR75" s="362">
        <v>6</v>
      </c>
      <c r="JS75" s="362">
        <v>0</v>
      </c>
      <c r="JT75" s="362">
        <v>1</v>
      </c>
      <c r="JU75" s="362">
        <v>0</v>
      </c>
      <c r="JV75" s="362">
        <v>3</v>
      </c>
      <c r="JW75" s="362">
        <v>4</v>
      </c>
      <c r="JX75" s="274">
        <v>2</v>
      </c>
      <c r="JY75" s="274">
        <v>0.5</v>
      </c>
      <c r="JZ75" s="274">
        <v>0</v>
      </c>
      <c r="KA75" s="274">
        <v>0.5</v>
      </c>
      <c r="KB75" s="275">
        <v>4</v>
      </c>
      <c r="KC75" s="275">
        <v>1</v>
      </c>
      <c r="KD75" s="275">
        <v>1</v>
      </c>
      <c r="KE75" s="275">
        <v>0</v>
      </c>
      <c r="KF75" s="275">
        <v>1</v>
      </c>
      <c r="KG75" s="275">
        <v>1</v>
      </c>
      <c r="KH75" s="276">
        <v>2</v>
      </c>
      <c r="KI75" s="276">
        <v>5</v>
      </c>
      <c r="KJ75" s="276">
        <v>5</v>
      </c>
      <c r="KK75" s="276">
        <v>5</v>
      </c>
      <c r="KL75" s="277">
        <v>4</v>
      </c>
      <c r="KM75" s="277">
        <v>15</v>
      </c>
      <c r="KN75" s="277">
        <v>15</v>
      </c>
      <c r="KO75" s="277">
        <v>3</v>
      </c>
      <c r="KP75" s="277">
        <v>15</v>
      </c>
      <c r="KQ75" s="277">
        <v>15</v>
      </c>
      <c r="KR75" s="298">
        <v>2</v>
      </c>
      <c r="KS75" s="298">
        <v>2</v>
      </c>
      <c r="KT75" s="298">
        <v>1</v>
      </c>
      <c r="KU75" s="298">
        <v>2</v>
      </c>
      <c r="KV75" s="299">
        <v>4</v>
      </c>
      <c r="KW75" s="299">
        <v>2</v>
      </c>
      <c r="KX75" s="299">
        <v>4</v>
      </c>
      <c r="KY75" s="299">
        <v>0</v>
      </c>
      <c r="KZ75" s="299">
        <v>4</v>
      </c>
      <c r="LA75" s="299">
        <v>4</v>
      </c>
      <c r="LB75" s="296">
        <v>3</v>
      </c>
      <c r="LC75" s="296">
        <v>1</v>
      </c>
      <c r="LD75" s="296">
        <v>1</v>
      </c>
      <c r="LE75" s="296">
        <v>1</v>
      </c>
      <c r="LF75" s="297">
        <v>6</v>
      </c>
      <c r="LG75" s="297">
        <v>2</v>
      </c>
      <c r="LH75" s="297">
        <v>2</v>
      </c>
      <c r="LI75" s="297"/>
      <c r="LJ75" s="297">
        <v>2</v>
      </c>
      <c r="LK75" s="297">
        <v>2</v>
      </c>
      <c r="LL75" s="292">
        <v>2</v>
      </c>
      <c r="LM75" s="292">
        <v>1</v>
      </c>
      <c r="LN75" s="292">
        <v>0.5</v>
      </c>
      <c r="LO75" s="292">
        <v>1</v>
      </c>
      <c r="LP75" s="293">
        <v>0</v>
      </c>
      <c r="LQ75" s="293">
        <v>0</v>
      </c>
      <c r="LR75" s="293">
        <v>0</v>
      </c>
      <c r="LS75" s="293">
        <v>0</v>
      </c>
      <c r="LT75" s="293">
        <v>0</v>
      </c>
      <c r="LU75" s="293">
        <v>0</v>
      </c>
      <c r="LV75" s="45">
        <f t="shared" si="113"/>
        <v>499.25</v>
      </c>
      <c r="LW75" s="45">
        <f t="shared" si="114"/>
        <v>340.25</v>
      </c>
      <c r="LX75" s="45">
        <f t="shared" si="115"/>
        <v>56.5</v>
      </c>
      <c r="LY75" s="45">
        <f t="shared" si="116"/>
        <v>336.25</v>
      </c>
      <c r="LZ75" s="234">
        <f t="shared" si="117"/>
        <v>995</v>
      </c>
      <c r="MA75" s="234">
        <f t="shared" si="118"/>
        <v>119.5</v>
      </c>
      <c r="MB75" s="234">
        <f t="shared" si="119"/>
        <v>667</v>
      </c>
      <c r="MC75" s="234">
        <f t="shared" si="120"/>
        <v>88</v>
      </c>
      <c r="MD75" s="234">
        <f t="shared" si="121"/>
        <v>665</v>
      </c>
      <c r="ME75" s="234">
        <f t="shared" si="122"/>
        <v>604</v>
      </c>
      <c r="MF75" s="290">
        <v>0</v>
      </c>
      <c r="MG75" s="290">
        <v>0</v>
      </c>
      <c r="MH75" s="290">
        <v>0</v>
      </c>
      <c r="MI75" s="290">
        <v>0</v>
      </c>
      <c r="MJ75" s="291">
        <v>0</v>
      </c>
      <c r="MK75" s="291">
        <v>0</v>
      </c>
      <c r="ML75" s="291">
        <v>0</v>
      </c>
      <c r="MM75" s="291">
        <v>0</v>
      </c>
      <c r="MN75" s="291">
        <v>0</v>
      </c>
      <c r="MO75" s="291">
        <v>0</v>
      </c>
      <c r="MP75" s="414"/>
      <c r="MQ75" s="414"/>
      <c r="MR75" s="414"/>
      <c r="MS75" s="414"/>
      <c r="MT75" s="415"/>
      <c r="MU75" s="415"/>
      <c r="MV75" s="415"/>
      <c r="MW75" s="415"/>
      <c r="MX75" s="415"/>
      <c r="MY75" s="415"/>
      <c r="MZ75" s="949">
        <f t="shared" si="123"/>
        <v>499.25</v>
      </c>
      <c r="NA75" s="949">
        <f t="shared" si="124"/>
        <v>340.25</v>
      </c>
      <c r="NB75" s="949">
        <f t="shared" si="125"/>
        <v>56.5</v>
      </c>
      <c r="NC75" s="949">
        <f t="shared" si="126"/>
        <v>336.25</v>
      </c>
      <c r="ND75" s="950">
        <f t="shared" si="127"/>
        <v>995</v>
      </c>
      <c r="NE75" s="950">
        <f t="shared" si="128"/>
        <v>119.5</v>
      </c>
      <c r="NF75" s="950">
        <f t="shared" si="129"/>
        <v>667</v>
      </c>
      <c r="NG75" s="950">
        <f t="shared" si="130"/>
        <v>88</v>
      </c>
      <c r="NH75" s="950">
        <f t="shared" si="131"/>
        <v>665</v>
      </c>
      <c r="NI75" s="950">
        <f t="shared" si="132"/>
        <v>604</v>
      </c>
    </row>
    <row r="76" spans="1:373" ht="26.25" thickBot="1" x14ac:dyDescent="0.3">
      <c r="A76" s="555">
        <v>61</v>
      </c>
      <c r="B76" s="34" t="s">
        <v>95</v>
      </c>
      <c r="C76" s="34" t="s">
        <v>213</v>
      </c>
      <c r="D76" s="262">
        <v>150</v>
      </c>
      <c r="E76" s="262">
        <v>150</v>
      </c>
      <c r="F76" s="262">
        <v>38</v>
      </c>
      <c r="G76" s="262">
        <v>150</v>
      </c>
      <c r="H76" s="263">
        <v>1500</v>
      </c>
      <c r="I76" s="263">
        <v>26</v>
      </c>
      <c r="J76" s="263">
        <v>1500</v>
      </c>
      <c r="K76" s="263">
        <v>224</v>
      </c>
      <c r="L76" s="263">
        <v>1500</v>
      </c>
      <c r="M76" s="263">
        <v>1175</v>
      </c>
      <c r="N76" s="264">
        <v>9</v>
      </c>
      <c r="O76" s="264">
        <v>8.5</v>
      </c>
      <c r="P76" s="264">
        <v>0.4</v>
      </c>
      <c r="Q76" s="264">
        <v>8.5</v>
      </c>
      <c r="R76" s="265">
        <v>100</v>
      </c>
      <c r="S76" s="265">
        <v>4</v>
      </c>
      <c r="T76" s="265">
        <v>85</v>
      </c>
      <c r="U76" s="265">
        <v>0</v>
      </c>
      <c r="V76" s="265">
        <v>85</v>
      </c>
      <c r="W76" s="265">
        <v>85</v>
      </c>
      <c r="X76" s="266">
        <v>9</v>
      </c>
      <c r="Y76" s="266">
        <v>7</v>
      </c>
      <c r="Z76" s="266">
        <v>5</v>
      </c>
      <c r="AA76" s="266">
        <v>7</v>
      </c>
      <c r="AB76" s="267">
        <v>100</v>
      </c>
      <c r="AC76" s="267">
        <v>50</v>
      </c>
      <c r="AD76" s="267">
        <v>70</v>
      </c>
      <c r="AE76" s="267">
        <v>0</v>
      </c>
      <c r="AF76" s="267">
        <v>70</v>
      </c>
      <c r="AG76" s="267">
        <v>70</v>
      </c>
      <c r="AH76" s="268">
        <v>8</v>
      </c>
      <c r="AI76" s="268">
        <v>7.9</v>
      </c>
      <c r="AJ76" s="268">
        <v>3.2</v>
      </c>
      <c r="AK76" s="268">
        <v>7.9</v>
      </c>
      <c r="AL76" s="269">
        <v>80</v>
      </c>
      <c r="AM76" s="269">
        <v>32</v>
      </c>
      <c r="AN76" s="269">
        <v>79</v>
      </c>
      <c r="AO76" s="269">
        <v>0</v>
      </c>
      <c r="AP76" s="269">
        <v>79</v>
      </c>
      <c r="AQ76" s="269">
        <v>79</v>
      </c>
      <c r="AR76" s="270">
        <v>4</v>
      </c>
      <c r="AS76" s="270">
        <v>1.7</v>
      </c>
      <c r="AT76" s="270">
        <v>0.2</v>
      </c>
      <c r="AU76" s="270">
        <v>1.7</v>
      </c>
      <c r="AV76" s="271">
        <v>50</v>
      </c>
      <c r="AW76" s="271">
        <v>2</v>
      </c>
      <c r="AX76" s="271">
        <v>17</v>
      </c>
      <c r="AY76" s="271">
        <v>0</v>
      </c>
      <c r="AZ76" s="271">
        <v>17</v>
      </c>
      <c r="BA76" s="271">
        <v>17</v>
      </c>
      <c r="BB76" s="272">
        <v>5</v>
      </c>
      <c r="BC76" s="272">
        <v>2.1</v>
      </c>
      <c r="BD76" s="272">
        <v>0.7</v>
      </c>
      <c r="BE76" s="272">
        <v>2.1</v>
      </c>
      <c r="BF76" s="273">
        <v>50</v>
      </c>
      <c r="BG76" s="273">
        <v>7</v>
      </c>
      <c r="BH76" s="273">
        <v>21</v>
      </c>
      <c r="BI76" s="273">
        <v>0</v>
      </c>
      <c r="BJ76" s="273">
        <v>21</v>
      </c>
      <c r="BK76" s="273">
        <v>21</v>
      </c>
      <c r="BL76" s="888">
        <v>5</v>
      </c>
      <c r="BM76" s="888">
        <v>2.4</v>
      </c>
      <c r="BN76" s="888">
        <v>1</v>
      </c>
      <c r="BO76" s="888">
        <v>2.4</v>
      </c>
      <c r="BP76" s="889">
        <v>70</v>
      </c>
      <c r="BQ76" s="889">
        <v>10</v>
      </c>
      <c r="BR76" s="889">
        <v>24</v>
      </c>
      <c r="BS76" s="889">
        <v>0</v>
      </c>
      <c r="BT76" s="889">
        <v>24</v>
      </c>
      <c r="BU76" s="889">
        <v>24</v>
      </c>
      <c r="BV76" s="276">
        <v>6</v>
      </c>
      <c r="BW76" s="276">
        <v>5</v>
      </c>
      <c r="BX76" s="276">
        <v>1.1000000000000001</v>
      </c>
      <c r="BY76" s="276">
        <v>4.3</v>
      </c>
      <c r="BZ76" s="277">
        <v>50</v>
      </c>
      <c r="CA76" s="277">
        <v>11</v>
      </c>
      <c r="CB76" s="277">
        <v>43</v>
      </c>
      <c r="CC76" s="277">
        <v>0</v>
      </c>
      <c r="CD76" s="277">
        <v>43</v>
      </c>
      <c r="CE76" s="277">
        <v>43</v>
      </c>
      <c r="CF76" s="278">
        <v>30</v>
      </c>
      <c r="CG76" s="278">
        <v>20</v>
      </c>
      <c r="CH76" s="278">
        <v>5</v>
      </c>
      <c r="CI76" s="278">
        <v>17.399999999999999</v>
      </c>
      <c r="CJ76" s="279">
        <v>350</v>
      </c>
      <c r="CK76" s="279">
        <v>50</v>
      </c>
      <c r="CL76" s="279">
        <v>174</v>
      </c>
      <c r="CM76" s="279">
        <v>0</v>
      </c>
      <c r="CN76" s="279">
        <v>174</v>
      </c>
      <c r="CO76" s="279">
        <v>165</v>
      </c>
      <c r="CP76" s="280">
        <v>16</v>
      </c>
      <c r="CQ76" s="280">
        <v>12.5</v>
      </c>
      <c r="CR76" s="280">
        <v>4.5</v>
      </c>
      <c r="CS76" s="280">
        <v>12.5</v>
      </c>
      <c r="CT76" s="281">
        <v>160</v>
      </c>
      <c r="CU76" s="281">
        <v>45</v>
      </c>
      <c r="CV76" s="281">
        <v>125</v>
      </c>
      <c r="CW76" s="281">
        <v>0</v>
      </c>
      <c r="CX76" s="281">
        <v>125</v>
      </c>
      <c r="CY76" s="281">
        <v>125</v>
      </c>
      <c r="CZ76" s="282">
        <v>15</v>
      </c>
      <c r="DA76" s="282">
        <v>9</v>
      </c>
      <c r="DB76" s="282">
        <v>2</v>
      </c>
      <c r="DC76" s="282">
        <v>7</v>
      </c>
      <c r="DD76" s="283">
        <v>150</v>
      </c>
      <c r="DE76" s="283">
        <v>20</v>
      </c>
      <c r="DF76" s="283">
        <v>70</v>
      </c>
      <c r="DG76" s="283">
        <v>10</v>
      </c>
      <c r="DH76" s="283">
        <v>70</v>
      </c>
      <c r="DI76" s="283">
        <v>70</v>
      </c>
      <c r="DJ76" s="276">
        <v>7</v>
      </c>
      <c r="DK76" s="276">
        <v>5.5</v>
      </c>
      <c r="DL76" s="276">
        <v>2</v>
      </c>
      <c r="DM76" s="276">
        <v>5.5</v>
      </c>
      <c r="DN76" s="277">
        <v>70</v>
      </c>
      <c r="DO76" s="277">
        <v>20</v>
      </c>
      <c r="DP76" s="277">
        <v>55</v>
      </c>
      <c r="DQ76" s="277">
        <v>0</v>
      </c>
      <c r="DR76" s="277">
        <v>55</v>
      </c>
      <c r="DS76" s="277">
        <v>55</v>
      </c>
      <c r="DT76" s="284">
        <v>18.5</v>
      </c>
      <c r="DU76" s="284">
        <v>8</v>
      </c>
      <c r="DV76" s="284">
        <v>3</v>
      </c>
      <c r="DW76" s="284">
        <v>8</v>
      </c>
      <c r="DX76" s="285">
        <v>185</v>
      </c>
      <c r="DY76" s="285">
        <v>30</v>
      </c>
      <c r="DZ76" s="285">
        <v>80</v>
      </c>
      <c r="EA76" s="285">
        <v>0</v>
      </c>
      <c r="EB76" s="285">
        <v>80</v>
      </c>
      <c r="EC76" s="285">
        <v>80</v>
      </c>
      <c r="ED76" s="286">
        <v>25</v>
      </c>
      <c r="EE76" s="286">
        <v>11.5</v>
      </c>
      <c r="EF76" s="286">
        <v>4.5</v>
      </c>
      <c r="EG76" s="286">
        <v>11.5</v>
      </c>
      <c r="EH76" s="287">
        <v>325</v>
      </c>
      <c r="EI76" s="287">
        <v>45</v>
      </c>
      <c r="EJ76" s="287">
        <v>115</v>
      </c>
      <c r="EK76" s="287">
        <v>0</v>
      </c>
      <c r="EL76" s="287">
        <v>115</v>
      </c>
      <c r="EM76" s="287">
        <v>115</v>
      </c>
      <c r="EN76" s="274">
        <v>8</v>
      </c>
      <c r="EO76" s="274">
        <v>6.3</v>
      </c>
      <c r="EP76" s="274">
        <v>0.4</v>
      </c>
      <c r="EQ76" s="274">
        <v>6.3</v>
      </c>
      <c r="ER76" s="275">
        <v>80</v>
      </c>
      <c r="ES76" s="275">
        <v>11</v>
      </c>
      <c r="ET76" s="275">
        <v>63</v>
      </c>
      <c r="EU76" s="275"/>
      <c r="EV76" s="275">
        <v>63</v>
      </c>
      <c r="EW76" s="275">
        <v>63</v>
      </c>
      <c r="EX76" s="286">
        <v>5</v>
      </c>
      <c r="EY76" s="286">
        <v>2</v>
      </c>
      <c r="EZ76" s="286">
        <v>0.5</v>
      </c>
      <c r="FA76" s="286">
        <v>2</v>
      </c>
      <c r="FB76" s="287">
        <v>50</v>
      </c>
      <c r="FC76" s="287">
        <v>5</v>
      </c>
      <c r="FD76" s="287">
        <v>20</v>
      </c>
      <c r="FE76" s="287">
        <v>15</v>
      </c>
      <c r="FF76" s="287">
        <v>20</v>
      </c>
      <c r="FG76" s="287">
        <v>20</v>
      </c>
      <c r="FH76" s="288">
        <v>5</v>
      </c>
      <c r="FI76" s="288">
        <v>6.6</v>
      </c>
      <c r="FJ76" s="288">
        <v>1.7</v>
      </c>
      <c r="FK76" s="288">
        <v>2.4</v>
      </c>
      <c r="FL76" s="289">
        <v>50</v>
      </c>
      <c r="FM76" s="289">
        <v>17</v>
      </c>
      <c r="FN76" s="289">
        <v>24</v>
      </c>
      <c r="FO76" s="289">
        <v>0</v>
      </c>
      <c r="FP76" s="289">
        <v>24</v>
      </c>
      <c r="FQ76" s="289">
        <v>24</v>
      </c>
      <c r="FR76" s="290">
        <v>0.3</v>
      </c>
      <c r="FS76" s="290">
        <v>0.2</v>
      </c>
      <c r="FT76" s="290">
        <v>0</v>
      </c>
      <c r="FU76" s="290">
        <v>0.2</v>
      </c>
      <c r="FV76" s="291">
        <v>3</v>
      </c>
      <c r="FW76" s="291">
        <v>0</v>
      </c>
      <c r="FX76" s="291">
        <v>2</v>
      </c>
      <c r="FY76" s="291">
        <v>0</v>
      </c>
      <c r="FZ76" s="291">
        <v>2</v>
      </c>
      <c r="GA76" s="291">
        <v>2</v>
      </c>
      <c r="GB76" s="292">
        <v>11</v>
      </c>
      <c r="GC76" s="292">
        <v>5.3</v>
      </c>
      <c r="GD76" s="292">
        <v>1.3</v>
      </c>
      <c r="GE76" s="292">
        <v>5.3</v>
      </c>
      <c r="GF76" s="293">
        <v>110</v>
      </c>
      <c r="GG76" s="293">
        <v>13</v>
      </c>
      <c r="GH76" s="293">
        <v>53</v>
      </c>
      <c r="GI76" s="293"/>
      <c r="GJ76" s="293">
        <v>53</v>
      </c>
      <c r="GK76" s="293">
        <v>53</v>
      </c>
      <c r="GL76" s="284">
        <v>2.5</v>
      </c>
      <c r="GM76" s="284">
        <v>1.5</v>
      </c>
      <c r="GN76" s="284">
        <v>0.8</v>
      </c>
      <c r="GO76" s="284">
        <v>1.5</v>
      </c>
      <c r="GP76" s="285">
        <v>25</v>
      </c>
      <c r="GQ76" s="285">
        <v>2</v>
      </c>
      <c r="GR76" s="285">
        <v>15</v>
      </c>
      <c r="GS76" s="285">
        <v>0</v>
      </c>
      <c r="GT76" s="285">
        <v>15</v>
      </c>
      <c r="GU76" s="285">
        <v>15</v>
      </c>
      <c r="GV76" s="294">
        <v>0.3</v>
      </c>
      <c r="GW76" s="294">
        <v>0</v>
      </c>
      <c r="GX76" s="294">
        <v>0</v>
      </c>
      <c r="GY76" s="294">
        <v>0</v>
      </c>
      <c r="GZ76" s="295">
        <v>3</v>
      </c>
      <c r="HA76" s="295">
        <v>0</v>
      </c>
      <c r="HB76" s="295">
        <v>0</v>
      </c>
      <c r="HC76" s="295">
        <v>0</v>
      </c>
      <c r="HD76" s="295">
        <v>0</v>
      </c>
      <c r="HE76" s="295">
        <v>0</v>
      </c>
      <c r="HF76" s="296">
        <v>0.6</v>
      </c>
      <c r="HG76" s="296">
        <v>0</v>
      </c>
      <c r="HH76" s="296">
        <v>0</v>
      </c>
      <c r="HI76" s="296">
        <v>0</v>
      </c>
      <c r="HJ76" s="297">
        <v>6</v>
      </c>
      <c r="HK76" s="297">
        <v>0</v>
      </c>
      <c r="HL76" s="297">
        <v>0</v>
      </c>
      <c r="HM76" s="297"/>
      <c r="HN76" s="297"/>
      <c r="HO76" s="297"/>
      <c r="HP76" s="341">
        <v>2</v>
      </c>
      <c r="HQ76" s="341">
        <v>1.4</v>
      </c>
      <c r="HR76" s="341">
        <v>0.9</v>
      </c>
      <c r="HS76" s="341">
        <v>1.4</v>
      </c>
      <c r="HT76" s="341">
        <v>20</v>
      </c>
      <c r="HU76" s="341">
        <v>9</v>
      </c>
      <c r="HV76" s="341">
        <v>14</v>
      </c>
      <c r="HW76" s="341">
        <v>0</v>
      </c>
      <c r="HX76" s="341">
        <v>14</v>
      </c>
      <c r="HY76" s="341">
        <v>14</v>
      </c>
      <c r="HZ76" s="286"/>
      <c r="IA76" s="286"/>
      <c r="IB76" s="286"/>
      <c r="IC76" s="286"/>
      <c r="ID76" s="287"/>
      <c r="IE76" s="287"/>
      <c r="IF76" s="287"/>
      <c r="IG76" s="287"/>
      <c r="IH76" s="287"/>
      <c r="II76" s="287"/>
      <c r="IJ76" s="296">
        <v>3</v>
      </c>
      <c r="IK76" s="296">
        <v>1.3</v>
      </c>
      <c r="IL76" s="296">
        <v>0</v>
      </c>
      <c r="IM76" s="296">
        <v>1.3</v>
      </c>
      <c r="IN76" s="297">
        <v>30</v>
      </c>
      <c r="IO76" s="297">
        <v>0</v>
      </c>
      <c r="IP76" s="297">
        <v>13</v>
      </c>
      <c r="IQ76" s="297">
        <v>0</v>
      </c>
      <c r="IR76" s="297">
        <v>13</v>
      </c>
      <c r="IS76" s="297">
        <v>12</v>
      </c>
      <c r="IT76" s="280">
        <v>0.6</v>
      </c>
      <c r="IU76" s="280">
        <v>0.2</v>
      </c>
      <c r="IV76" s="280">
        <v>0.1</v>
      </c>
      <c r="IW76" s="280">
        <v>0.2</v>
      </c>
      <c r="IX76" s="281">
        <v>6</v>
      </c>
      <c r="IY76" s="281">
        <v>1</v>
      </c>
      <c r="IZ76" s="281">
        <v>2</v>
      </c>
      <c r="JA76" s="281">
        <v>0</v>
      </c>
      <c r="JB76" s="281">
        <v>2</v>
      </c>
      <c r="JC76" s="281">
        <v>2</v>
      </c>
      <c r="JD76" s="288">
        <v>2.6</v>
      </c>
      <c r="JE76" s="288">
        <v>6</v>
      </c>
      <c r="JF76" s="288">
        <v>2.7</v>
      </c>
      <c r="JG76" s="288">
        <v>5.7</v>
      </c>
      <c r="JH76" s="289">
        <v>26</v>
      </c>
      <c r="JI76" s="289">
        <v>27</v>
      </c>
      <c r="JJ76" s="289">
        <v>57</v>
      </c>
      <c r="JK76" s="289">
        <v>0</v>
      </c>
      <c r="JL76" s="289">
        <v>57</v>
      </c>
      <c r="JM76" s="289">
        <v>51</v>
      </c>
      <c r="JN76" s="362">
        <v>1.2</v>
      </c>
      <c r="JO76" s="362">
        <v>0.2</v>
      </c>
      <c r="JP76" s="362">
        <v>0</v>
      </c>
      <c r="JQ76" s="362">
        <v>0.2</v>
      </c>
      <c r="JR76" s="362">
        <v>10</v>
      </c>
      <c r="JS76" s="362">
        <v>0</v>
      </c>
      <c r="JT76" s="362">
        <v>2</v>
      </c>
      <c r="JU76" s="362">
        <v>0</v>
      </c>
      <c r="JV76" s="362">
        <v>2</v>
      </c>
      <c r="JW76" s="362">
        <v>2</v>
      </c>
      <c r="JX76" s="274">
        <v>5</v>
      </c>
      <c r="JY76" s="274">
        <v>1</v>
      </c>
      <c r="JZ76" s="274">
        <v>0</v>
      </c>
      <c r="KA76" s="274">
        <v>1</v>
      </c>
      <c r="KB76" s="275">
        <v>50</v>
      </c>
      <c r="KC76" s="275">
        <v>4</v>
      </c>
      <c r="KD76" s="275">
        <v>10</v>
      </c>
      <c r="KE76" s="275">
        <v>0</v>
      </c>
      <c r="KF76" s="275">
        <v>10</v>
      </c>
      <c r="KG76" s="275">
        <v>10</v>
      </c>
      <c r="KH76" s="276">
        <v>1.5</v>
      </c>
      <c r="KI76" s="276">
        <v>6</v>
      </c>
      <c r="KJ76" s="276">
        <v>2.6</v>
      </c>
      <c r="KK76" s="276">
        <v>5</v>
      </c>
      <c r="KL76" s="277">
        <v>15</v>
      </c>
      <c r="KM76" s="277">
        <v>26</v>
      </c>
      <c r="KN76" s="277">
        <v>50</v>
      </c>
      <c r="KO76" s="277">
        <v>5</v>
      </c>
      <c r="KP76" s="277">
        <v>50</v>
      </c>
      <c r="KQ76" s="277">
        <v>50</v>
      </c>
      <c r="KR76" s="298">
        <v>4</v>
      </c>
      <c r="KS76" s="298">
        <v>2.5</v>
      </c>
      <c r="KT76" s="298">
        <v>0.3</v>
      </c>
      <c r="KU76" s="298">
        <v>2.5</v>
      </c>
      <c r="KV76" s="299">
        <v>35</v>
      </c>
      <c r="KW76" s="299">
        <v>3</v>
      </c>
      <c r="KX76" s="299">
        <v>25</v>
      </c>
      <c r="KY76" s="299">
        <v>0</v>
      </c>
      <c r="KZ76" s="299">
        <v>25</v>
      </c>
      <c r="LA76" s="299">
        <v>25</v>
      </c>
      <c r="LB76" s="296">
        <v>1</v>
      </c>
      <c r="LC76" s="296">
        <v>0.1</v>
      </c>
      <c r="LD76" s="296">
        <v>0</v>
      </c>
      <c r="LE76" s="296">
        <v>0.1</v>
      </c>
      <c r="LF76" s="297">
        <v>10</v>
      </c>
      <c r="LG76" s="297"/>
      <c r="LH76" s="297">
        <v>1</v>
      </c>
      <c r="LI76" s="297">
        <v>0</v>
      </c>
      <c r="LJ76" s="297">
        <v>1</v>
      </c>
      <c r="LK76" s="297">
        <v>1</v>
      </c>
      <c r="LL76" s="292">
        <v>1</v>
      </c>
      <c r="LM76" s="292">
        <v>1.8</v>
      </c>
      <c r="LN76" s="292">
        <v>0.8</v>
      </c>
      <c r="LO76" s="292">
        <v>1.8</v>
      </c>
      <c r="LP76" s="293">
        <v>18</v>
      </c>
      <c r="LQ76" s="293">
        <v>8</v>
      </c>
      <c r="LR76" s="293">
        <v>18</v>
      </c>
      <c r="LS76" s="293">
        <v>0</v>
      </c>
      <c r="LT76" s="293">
        <v>18</v>
      </c>
      <c r="LU76" s="293">
        <v>18</v>
      </c>
      <c r="LV76" s="45">
        <f t="shared" si="113"/>
        <v>362.10000000000008</v>
      </c>
      <c r="LW76" s="45">
        <f t="shared" si="114"/>
        <v>293.5</v>
      </c>
      <c r="LX76" s="45">
        <f t="shared" si="115"/>
        <v>82.7</v>
      </c>
      <c r="LY76" s="45">
        <f t="shared" si="116"/>
        <v>282.7</v>
      </c>
      <c r="LZ76" s="234">
        <f t="shared" si="117"/>
        <v>3787</v>
      </c>
      <c r="MA76" s="234">
        <v>561</v>
      </c>
      <c r="MB76" s="234">
        <f t="shared" si="119"/>
        <v>2827</v>
      </c>
      <c r="MC76" s="234">
        <f t="shared" si="120"/>
        <v>254</v>
      </c>
      <c r="MD76" s="234">
        <f t="shared" si="121"/>
        <v>2827</v>
      </c>
      <c r="ME76" s="234">
        <f t="shared" si="122"/>
        <v>2486</v>
      </c>
      <c r="MF76" s="290">
        <v>435.5</v>
      </c>
      <c r="MG76" s="290">
        <v>550.00000000000011</v>
      </c>
      <c r="MH76" s="290">
        <v>81.8</v>
      </c>
      <c r="MI76" s="290">
        <v>538.30000000000007</v>
      </c>
      <c r="MJ76" s="291">
        <v>4012</v>
      </c>
      <c r="MK76" s="291">
        <v>769</v>
      </c>
      <c r="ML76" s="291">
        <v>5383</v>
      </c>
      <c r="MM76" s="291">
        <v>140</v>
      </c>
      <c r="MN76" s="291">
        <v>5049</v>
      </c>
      <c r="MO76" s="291">
        <v>5013</v>
      </c>
      <c r="MP76" s="414"/>
      <c r="MQ76" s="414"/>
      <c r="MR76" s="414"/>
      <c r="MS76" s="414"/>
      <c r="MT76" s="415"/>
      <c r="MU76" s="415"/>
      <c r="MV76" s="415"/>
      <c r="MW76" s="415"/>
      <c r="MX76" s="415"/>
      <c r="MY76" s="415"/>
      <c r="MZ76" s="949">
        <f t="shared" si="123"/>
        <v>797.60000000000014</v>
      </c>
      <c r="NA76" s="949">
        <f t="shared" si="124"/>
        <v>843.50000000000011</v>
      </c>
      <c r="NB76" s="949">
        <f t="shared" si="125"/>
        <v>164.5</v>
      </c>
      <c r="NC76" s="949">
        <f t="shared" si="126"/>
        <v>821</v>
      </c>
      <c r="ND76" s="950">
        <f t="shared" si="127"/>
        <v>7799</v>
      </c>
      <c r="NE76" s="950">
        <f t="shared" si="128"/>
        <v>1330</v>
      </c>
      <c r="NF76" s="950">
        <f t="shared" si="129"/>
        <v>8210</v>
      </c>
      <c r="NG76" s="950">
        <f t="shared" si="130"/>
        <v>394</v>
      </c>
      <c r="NH76" s="950">
        <f t="shared" si="131"/>
        <v>7876</v>
      </c>
      <c r="NI76" s="950">
        <f t="shared" si="132"/>
        <v>7499</v>
      </c>
    </row>
    <row r="77" spans="1:373" ht="51.75" thickBot="1" x14ac:dyDescent="0.3">
      <c r="A77" s="555">
        <v>62</v>
      </c>
      <c r="B77" s="34" t="s">
        <v>96</v>
      </c>
      <c r="C77" s="34" t="s">
        <v>97</v>
      </c>
      <c r="D77" s="262">
        <v>14</v>
      </c>
      <c r="E77" s="262">
        <v>58.42</v>
      </c>
      <c r="F77" s="262">
        <v>10.9</v>
      </c>
      <c r="G77" s="262">
        <v>58.42</v>
      </c>
      <c r="H77" s="263">
        <v>270</v>
      </c>
      <c r="I77" s="263">
        <v>94</v>
      </c>
      <c r="J77" s="263">
        <v>473</v>
      </c>
      <c r="K77" s="263">
        <v>58</v>
      </c>
      <c r="L77" s="263">
        <v>473</v>
      </c>
      <c r="M77" s="263">
        <v>379</v>
      </c>
      <c r="N77" s="264">
        <v>15</v>
      </c>
      <c r="O77" s="264">
        <v>16.98</v>
      </c>
      <c r="P77" s="264">
        <v>10.32</v>
      </c>
      <c r="Q77" s="264">
        <v>16.98</v>
      </c>
      <c r="R77" s="265">
        <v>160</v>
      </c>
      <c r="S77" s="265">
        <v>102</v>
      </c>
      <c r="T77" s="265">
        <v>154</v>
      </c>
      <c r="U77" s="265">
        <v>0</v>
      </c>
      <c r="V77" s="265">
        <v>154</v>
      </c>
      <c r="W77" s="265">
        <v>154</v>
      </c>
      <c r="X77" s="266">
        <v>7</v>
      </c>
      <c r="Y77" s="266">
        <v>8.1</v>
      </c>
      <c r="Z77" s="266">
        <v>7.1</v>
      </c>
      <c r="AA77" s="266">
        <v>8.1</v>
      </c>
      <c r="AB77" s="267">
        <v>50</v>
      </c>
      <c r="AC77" s="267">
        <v>0</v>
      </c>
      <c r="AD77" s="267">
        <v>2</v>
      </c>
      <c r="AE77" s="267">
        <v>0</v>
      </c>
      <c r="AF77" s="267">
        <v>2</v>
      </c>
      <c r="AG77" s="267">
        <v>2</v>
      </c>
      <c r="AH77" s="268">
        <v>1</v>
      </c>
      <c r="AI77" s="268">
        <v>12.6</v>
      </c>
      <c r="AJ77" s="268">
        <v>0</v>
      </c>
      <c r="AK77" s="268">
        <v>12.6</v>
      </c>
      <c r="AL77" s="269">
        <v>10</v>
      </c>
      <c r="AM77" s="269">
        <v>0</v>
      </c>
      <c r="AN77" s="269">
        <v>5</v>
      </c>
      <c r="AO77" s="269">
        <v>59</v>
      </c>
      <c r="AP77" s="269">
        <v>0</v>
      </c>
      <c r="AQ77" s="269">
        <v>0</v>
      </c>
      <c r="AR77" s="270">
        <v>0.5</v>
      </c>
      <c r="AS77" s="270">
        <v>0.24</v>
      </c>
      <c r="AT77" s="270">
        <v>0.24</v>
      </c>
      <c r="AU77" s="270">
        <v>0.24</v>
      </c>
      <c r="AV77" s="271">
        <v>10</v>
      </c>
      <c r="AW77" s="271">
        <v>1</v>
      </c>
      <c r="AX77" s="271">
        <v>1</v>
      </c>
      <c r="AY77" s="271">
        <v>0</v>
      </c>
      <c r="AZ77" s="271">
        <v>1</v>
      </c>
      <c r="BA77" s="271">
        <v>0</v>
      </c>
      <c r="BB77" s="272">
        <v>1</v>
      </c>
      <c r="BC77" s="272">
        <v>0</v>
      </c>
      <c r="BD77" s="272">
        <v>0</v>
      </c>
      <c r="BE77" s="272">
        <v>0</v>
      </c>
      <c r="BF77" s="273">
        <v>10</v>
      </c>
      <c r="BG77" s="273">
        <v>0</v>
      </c>
      <c r="BH77" s="273">
        <v>0</v>
      </c>
      <c r="BI77" s="273">
        <v>0</v>
      </c>
      <c r="BJ77" s="273">
        <v>0</v>
      </c>
      <c r="BK77" s="273">
        <v>0</v>
      </c>
      <c r="BL77" s="888">
        <v>7</v>
      </c>
      <c r="BM77" s="888">
        <v>0</v>
      </c>
      <c r="BN77" s="888">
        <v>0</v>
      </c>
      <c r="BO77" s="888">
        <v>0</v>
      </c>
      <c r="BP77" s="889">
        <v>70</v>
      </c>
      <c r="BQ77" s="889">
        <v>0</v>
      </c>
      <c r="BR77" s="889">
        <v>0</v>
      </c>
      <c r="BS77" s="889">
        <v>0</v>
      </c>
      <c r="BT77" s="889">
        <v>0</v>
      </c>
      <c r="BU77" s="889">
        <v>0</v>
      </c>
      <c r="BV77" s="276">
        <v>5</v>
      </c>
      <c r="BW77" s="276">
        <v>4.5</v>
      </c>
      <c r="BX77" s="276">
        <v>0.3</v>
      </c>
      <c r="BY77" s="276">
        <v>4.4800000000000004</v>
      </c>
      <c r="BZ77" s="277">
        <v>50</v>
      </c>
      <c r="CA77" s="277">
        <v>3</v>
      </c>
      <c r="CB77" s="277">
        <v>40</v>
      </c>
      <c r="CC77" s="277">
        <v>0</v>
      </c>
      <c r="CD77" s="277">
        <v>40</v>
      </c>
      <c r="CE77" s="277">
        <v>40</v>
      </c>
      <c r="CF77" s="278">
        <v>1.6</v>
      </c>
      <c r="CG77" s="278">
        <v>3</v>
      </c>
      <c r="CH77" s="278">
        <v>0.62</v>
      </c>
      <c r="CI77" s="278">
        <v>1.92</v>
      </c>
      <c r="CJ77" s="279">
        <v>10</v>
      </c>
      <c r="CK77" s="279">
        <v>3</v>
      </c>
      <c r="CL77" s="279">
        <v>4</v>
      </c>
      <c r="CM77" s="279">
        <v>0</v>
      </c>
      <c r="CN77" s="279">
        <v>4</v>
      </c>
      <c r="CO77" s="279">
        <v>0</v>
      </c>
      <c r="CP77" s="280">
        <v>0.7</v>
      </c>
      <c r="CQ77" s="280">
        <v>0</v>
      </c>
      <c r="CR77" s="280">
        <v>0</v>
      </c>
      <c r="CS77" s="280">
        <v>0</v>
      </c>
      <c r="CT77" s="281">
        <v>10</v>
      </c>
      <c r="CU77" s="281">
        <v>0</v>
      </c>
      <c r="CV77" s="281">
        <v>0</v>
      </c>
      <c r="CW77" s="281">
        <v>0</v>
      </c>
      <c r="CX77" s="281">
        <v>0</v>
      </c>
      <c r="CY77" s="281">
        <v>0</v>
      </c>
      <c r="CZ77" s="282">
        <v>2</v>
      </c>
      <c r="DA77" s="282">
        <v>0</v>
      </c>
      <c r="DB77" s="282">
        <v>0</v>
      </c>
      <c r="DC77" s="282">
        <v>0</v>
      </c>
      <c r="DD77" s="283">
        <v>10</v>
      </c>
      <c r="DE77" s="283">
        <v>0</v>
      </c>
      <c r="DF77" s="283">
        <v>0</v>
      </c>
      <c r="DG77" s="283">
        <v>0</v>
      </c>
      <c r="DH77" s="283">
        <v>0</v>
      </c>
      <c r="DI77" s="283">
        <v>0</v>
      </c>
      <c r="DJ77" s="276">
        <v>1</v>
      </c>
      <c r="DK77" s="276">
        <v>0.9</v>
      </c>
      <c r="DL77" s="276">
        <v>0.9</v>
      </c>
      <c r="DM77" s="276">
        <v>0.9</v>
      </c>
      <c r="DN77" s="277">
        <v>10</v>
      </c>
      <c r="DO77" s="277">
        <v>0</v>
      </c>
      <c r="DP77" s="277">
        <v>0</v>
      </c>
      <c r="DQ77" s="277">
        <v>0</v>
      </c>
      <c r="DR77" s="277">
        <v>0</v>
      </c>
      <c r="DS77" s="277">
        <v>0</v>
      </c>
      <c r="DT77" s="284">
        <v>1</v>
      </c>
      <c r="DU77" s="284">
        <v>0</v>
      </c>
      <c r="DV77" s="284">
        <v>0</v>
      </c>
      <c r="DW77" s="284">
        <v>0</v>
      </c>
      <c r="DX77" s="285">
        <v>10</v>
      </c>
      <c r="DY77" s="285">
        <v>0</v>
      </c>
      <c r="DZ77" s="285">
        <v>0</v>
      </c>
      <c r="EA77" s="285">
        <v>0</v>
      </c>
      <c r="EB77" s="285">
        <v>0</v>
      </c>
      <c r="EC77" s="285">
        <v>0</v>
      </c>
      <c r="ED77" s="286">
        <v>1</v>
      </c>
      <c r="EE77" s="286">
        <v>1.32</v>
      </c>
      <c r="EF77" s="286">
        <v>0</v>
      </c>
      <c r="EG77" s="286">
        <v>1.32</v>
      </c>
      <c r="EH77" s="287">
        <v>30</v>
      </c>
      <c r="EI77" s="287">
        <v>6</v>
      </c>
      <c r="EJ77" s="287">
        <v>12</v>
      </c>
      <c r="EK77" s="287">
        <v>0</v>
      </c>
      <c r="EL77" s="287">
        <v>12</v>
      </c>
      <c r="EM77" s="287">
        <v>12</v>
      </c>
      <c r="EN77" s="274">
        <v>0.5</v>
      </c>
      <c r="EO77" s="274"/>
      <c r="EP77" s="274"/>
      <c r="EQ77" s="274"/>
      <c r="ER77" s="275">
        <v>10</v>
      </c>
      <c r="ES77" s="275"/>
      <c r="ET77" s="275"/>
      <c r="EU77" s="275"/>
      <c r="EV77" s="275"/>
      <c r="EW77" s="275"/>
      <c r="EX77" s="286">
        <v>1</v>
      </c>
      <c r="EY77" s="286">
        <v>0</v>
      </c>
      <c r="EZ77" s="286">
        <v>0</v>
      </c>
      <c r="FA77" s="286">
        <v>0</v>
      </c>
      <c r="FB77" s="287">
        <v>10</v>
      </c>
      <c r="FC77" s="287">
        <v>0</v>
      </c>
      <c r="FD77" s="287">
        <v>0</v>
      </c>
      <c r="FE77" s="287">
        <v>0</v>
      </c>
      <c r="FF77" s="287">
        <v>0</v>
      </c>
      <c r="FG77" s="287">
        <v>0</v>
      </c>
      <c r="FH77" s="288">
        <v>1</v>
      </c>
      <c r="FI77" s="288">
        <v>0.4</v>
      </c>
      <c r="FJ77" s="288">
        <v>0.1</v>
      </c>
      <c r="FK77" s="288">
        <v>0.4</v>
      </c>
      <c r="FL77" s="289">
        <v>10</v>
      </c>
      <c r="FM77" s="289">
        <v>0</v>
      </c>
      <c r="FN77" s="289">
        <v>3</v>
      </c>
      <c r="FO77" s="289">
        <v>0</v>
      </c>
      <c r="FP77" s="289">
        <v>3</v>
      </c>
      <c r="FQ77" s="289">
        <v>3</v>
      </c>
      <c r="FR77" s="290">
        <v>1</v>
      </c>
      <c r="FS77" s="290"/>
      <c r="FT77" s="290"/>
      <c r="FU77" s="290"/>
      <c r="FV77" s="291">
        <v>10</v>
      </c>
      <c r="FW77" s="291"/>
      <c r="FX77" s="291"/>
      <c r="FY77" s="291"/>
      <c r="FZ77" s="291"/>
      <c r="GA77" s="291"/>
      <c r="GB77" s="292">
        <v>2</v>
      </c>
      <c r="GC77" s="292">
        <v>1.1200000000000001</v>
      </c>
      <c r="GD77" s="292">
        <v>0</v>
      </c>
      <c r="GE77" s="292">
        <v>1.1200000000000001</v>
      </c>
      <c r="GF77" s="293">
        <v>20</v>
      </c>
      <c r="GG77" s="293">
        <v>9</v>
      </c>
      <c r="GH77" s="293">
        <v>9</v>
      </c>
      <c r="GI77" s="293"/>
      <c r="GJ77" s="293">
        <v>9</v>
      </c>
      <c r="GK77" s="293">
        <v>9</v>
      </c>
      <c r="GL77" s="284">
        <v>1</v>
      </c>
      <c r="GM77" s="284">
        <v>0</v>
      </c>
      <c r="GN77" s="284">
        <v>0</v>
      </c>
      <c r="GO77" s="284">
        <v>0</v>
      </c>
      <c r="GP77" s="285">
        <v>10</v>
      </c>
      <c r="GQ77" s="285">
        <v>0</v>
      </c>
      <c r="GR77" s="285">
        <v>0</v>
      </c>
      <c r="GS77" s="285">
        <v>0</v>
      </c>
      <c r="GT77" s="285">
        <v>0</v>
      </c>
      <c r="GU77" s="285">
        <v>0</v>
      </c>
      <c r="GV77" s="294">
        <v>1</v>
      </c>
      <c r="GW77" s="294">
        <v>0</v>
      </c>
      <c r="GX77" s="294">
        <v>0</v>
      </c>
      <c r="GY77" s="294">
        <v>0</v>
      </c>
      <c r="GZ77" s="295">
        <v>10</v>
      </c>
      <c r="HA77" s="295">
        <v>0</v>
      </c>
      <c r="HB77" s="295">
        <v>0</v>
      </c>
      <c r="HC77" s="295">
        <v>0</v>
      </c>
      <c r="HD77" s="295">
        <v>0</v>
      </c>
      <c r="HE77" s="295">
        <v>0</v>
      </c>
      <c r="HF77" s="296">
        <v>1</v>
      </c>
      <c r="HG77" s="296">
        <v>0</v>
      </c>
      <c r="HH77" s="296">
        <v>0</v>
      </c>
      <c r="HI77" s="296">
        <v>0</v>
      </c>
      <c r="HJ77" s="297">
        <v>10</v>
      </c>
      <c r="HK77" s="297">
        <v>0</v>
      </c>
      <c r="HL77" s="297">
        <v>0</v>
      </c>
      <c r="HM77" s="297"/>
      <c r="HN77" s="297"/>
      <c r="HO77" s="297"/>
      <c r="HP77" s="341">
        <v>1</v>
      </c>
      <c r="HQ77" s="341">
        <v>0</v>
      </c>
      <c r="HR77" s="341">
        <v>0</v>
      </c>
      <c r="HS77" s="341">
        <v>0</v>
      </c>
      <c r="HT77" s="341">
        <v>10</v>
      </c>
      <c r="HU77" s="341">
        <v>0</v>
      </c>
      <c r="HV77" s="341">
        <v>0</v>
      </c>
      <c r="HW77" s="341">
        <v>0</v>
      </c>
      <c r="HX77" s="341">
        <v>0</v>
      </c>
      <c r="HY77" s="341">
        <v>0</v>
      </c>
      <c r="HZ77" s="286"/>
      <c r="IA77" s="286"/>
      <c r="IB77" s="286"/>
      <c r="IC77" s="286"/>
      <c r="ID77" s="287"/>
      <c r="IE77" s="287"/>
      <c r="IF77" s="287"/>
      <c r="IG77" s="287"/>
      <c r="IH77" s="287"/>
      <c r="II77" s="287"/>
      <c r="IJ77" s="296">
        <v>1</v>
      </c>
      <c r="IK77" s="296">
        <v>0</v>
      </c>
      <c r="IL77" s="296">
        <v>0</v>
      </c>
      <c r="IM77" s="296">
        <v>0</v>
      </c>
      <c r="IN77" s="297">
        <v>10</v>
      </c>
      <c r="IO77" s="297">
        <v>0</v>
      </c>
      <c r="IP77" s="297">
        <v>0</v>
      </c>
      <c r="IQ77" s="297">
        <v>0</v>
      </c>
      <c r="IR77" s="297">
        <v>0</v>
      </c>
      <c r="IS77" s="297">
        <v>0</v>
      </c>
      <c r="IT77" s="280">
        <v>1</v>
      </c>
      <c r="IU77" s="280">
        <v>0</v>
      </c>
      <c r="IV77" s="280">
        <v>0</v>
      </c>
      <c r="IW77" s="280">
        <v>0</v>
      </c>
      <c r="IX77" s="281">
        <v>10</v>
      </c>
      <c r="IY77" s="281">
        <v>0</v>
      </c>
      <c r="IZ77" s="281">
        <v>0</v>
      </c>
      <c r="JA77" s="281">
        <v>0</v>
      </c>
      <c r="JB77" s="281">
        <v>0</v>
      </c>
      <c r="JC77" s="281">
        <v>0</v>
      </c>
      <c r="JD77" s="288">
        <v>1.5</v>
      </c>
      <c r="JE77" s="288">
        <v>0</v>
      </c>
      <c r="JF77" s="288">
        <v>0</v>
      </c>
      <c r="JG77" s="288">
        <v>0</v>
      </c>
      <c r="JH77" s="289">
        <v>15</v>
      </c>
      <c r="JI77" s="289">
        <v>0</v>
      </c>
      <c r="JJ77" s="289">
        <v>0</v>
      </c>
      <c r="JK77" s="289">
        <v>35</v>
      </c>
      <c r="JL77" s="289">
        <v>0</v>
      </c>
      <c r="JM77" s="289">
        <v>0</v>
      </c>
      <c r="JN77" s="362">
        <v>0.5</v>
      </c>
      <c r="JO77" s="362">
        <v>0</v>
      </c>
      <c r="JP77" s="362">
        <v>0</v>
      </c>
      <c r="JQ77" s="362">
        <v>0</v>
      </c>
      <c r="JR77" s="362">
        <v>5</v>
      </c>
      <c r="JS77" s="362">
        <v>0</v>
      </c>
      <c r="JT77" s="362">
        <v>0</v>
      </c>
      <c r="JU77" s="362">
        <v>0</v>
      </c>
      <c r="JV77" s="362">
        <v>0</v>
      </c>
      <c r="JW77" s="362">
        <v>0</v>
      </c>
      <c r="JX77" s="274">
        <v>1.2</v>
      </c>
      <c r="JY77" s="274">
        <v>0</v>
      </c>
      <c r="JZ77" s="274">
        <v>0</v>
      </c>
      <c r="KA77" s="274">
        <v>0</v>
      </c>
      <c r="KB77" s="275">
        <v>12</v>
      </c>
      <c r="KC77" s="275">
        <v>0</v>
      </c>
      <c r="KD77" s="275">
        <v>0</v>
      </c>
      <c r="KE77" s="275">
        <v>0</v>
      </c>
      <c r="KF77" s="275">
        <v>0</v>
      </c>
      <c r="KG77" s="275">
        <v>0</v>
      </c>
      <c r="KH77" s="276">
        <v>0.5</v>
      </c>
      <c r="KI77" s="276">
        <v>2</v>
      </c>
      <c r="KJ77" s="276">
        <v>0</v>
      </c>
      <c r="KK77" s="276">
        <v>0</v>
      </c>
      <c r="KL77" s="277">
        <v>5</v>
      </c>
      <c r="KM77" s="277">
        <v>0</v>
      </c>
      <c r="KN77" s="277">
        <v>0</v>
      </c>
      <c r="KO77" s="277">
        <v>1</v>
      </c>
      <c r="KP77" s="277">
        <v>1</v>
      </c>
      <c r="KQ77" s="277">
        <v>1</v>
      </c>
      <c r="KR77" s="298">
        <v>0.5</v>
      </c>
      <c r="KS77" s="298">
        <v>0.4</v>
      </c>
      <c r="KT77" s="298">
        <v>0</v>
      </c>
      <c r="KU77" s="298">
        <v>0.4</v>
      </c>
      <c r="KV77" s="299">
        <v>5</v>
      </c>
      <c r="KW77" s="299">
        <v>0</v>
      </c>
      <c r="KX77" s="299">
        <v>4</v>
      </c>
      <c r="KY77" s="299">
        <v>0</v>
      </c>
      <c r="KZ77" s="299">
        <v>4</v>
      </c>
      <c r="LA77" s="299">
        <v>4</v>
      </c>
      <c r="LB77" s="296">
        <v>0.5</v>
      </c>
      <c r="LC77" s="296"/>
      <c r="LD77" s="296"/>
      <c r="LE77" s="296"/>
      <c r="LF77" s="297">
        <v>5</v>
      </c>
      <c r="LG77" s="297"/>
      <c r="LH77" s="297"/>
      <c r="LI77" s="297"/>
      <c r="LJ77" s="297"/>
      <c r="LK77" s="297"/>
      <c r="LL77" s="292">
        <v>0.5</v>
      </c>
      <c r="LM77" s="292">
        <v>0</v>
      </c>
      <c r="LN77" s="292">
        <v>0</v>
      </c>
      <c r="LO77" s="292">
        <v>0</v>
      </c>
      <c r="LP77" s="293">
        <v>0</v>
      </c>
      <c r="LQ77" s="293">
        <v>0</v>
      </c>
      <c r="LR77" s="293">
        <v>0</v>
      </c>
      <c r="LS77" s="293">
        <v>0</v>
      </c>
      <c r="LT77" s="293">
        <v>0</v>
      </c>
      <c r="LU77" s="293">
        <v>0</v>
      </c>
      <c r="LV77" s="45">
        <f t="shared" si="113"/>
        <v>74.500000000000014</v>
      </c>
      <c r="LW77" s="45">
        <f t="shared" si="114"/>
        <v>109.98</v>
      </c>
      <c r="LX77" s="45">
        <f t="shared" si="115"/>
        <v>30.48</v>
      </c>
      <c r="LY77" s="45">
        <f t="shared" si="116"/>
        <v>106.88000000000001</v>
      </c>
      <c r="LZ77" s="234">
        <f t="shared" si="117"/>
        <v>877</v>
      </c>
      <c r="MA77" s="234">
        <f t="shared" si="118"/>
        <v>218</v>
      </c>
      <c r="MB77" s="234">
        <f t="shared" si="119"/>
        <v>707</v>
      </c>
      <c r="MC77" s="234">
        <f t="shared" si="120"/>
        <v>153</v>
      </c>
      <c r="MD77" s="234">
        <f t="shared" si="121"/>
        <v>703</v>
      </c>
      <c r="ME77" s="234">
        <f t="shared" si="122"/>
        <v>604</v>
      </c>
      <c r="MF77" s="290">
        <v>71.5</v>
      </c>
      <c r="MG77" s="290">
        <v>64.290000000000006</v>
      </c>
      <c r="MH77" s="290">
        <v>6.91</v>
      </c>
      <c r="MI77" s="290">
        <v>51.23</v>
      </c>
      <c r="MJ77" s="291">
        <v>599</v>
      </c>
      <c r="MK77" s="291">
        <v>63</v>
      </c>
      <c r="ML77" s="291">
        <v>418</v>
      </c>
      <c r="MM77" s="291">
        <v>16</v>
      </c>
      <c r="MN77" s="291">
        <v>377</v>
      </c>
      <c r="MO77" s="291">
        <v>376</v>
      </c>
      <c r="MP77" s="414"/>
      <c r="MQ77" s="414"/>
      <c r="MR77" s="414"/>
      <c r="MS77" s="414"/>
      <c r="MT77" s="415"/>
      <c r="MU77" s="415"/>
      <c r="MV77" s="415"/>
      <c r="MW77" s="415"/>
      <c r="MX77" s="415"/>
      <c r="MY77" s="415"/>
      <c r="MZ77" s="949">
        <f t="shared" si="123"/>
        <v>146</v>
      </c>
      <c r="NA77" s="949">
        <f t="shared" si="124"/>
        <v>174.27</v>
      </c>
      <c r="NB77" s="949">
        <f t="shared" si="125"/>
        <v>37.39</v>
      </c>
      <c r="NC77" s="949">
        <f t="shared" si="126"/>
        <v>158.11000000000001</v>
      </c>
      <c r="ND77" s="950">
        <f t="shared" si="127"/>
        <v>1476</v>
      </c>
      <c r="NE77" s="950">
        <f t="shared" si="128"/>
        <v>281</v>
      </c>
      <c r="NF77" s="950">
        <f t="shared" si="129"/>
        <v>1125</v>
      </c>
      <c r="NG77" s="950">
        <f t="shared" si="130"/>
        <v>169</v>
      </c>
      <c r="NH77" s="950">
        <f t="shared" si="131"/>
        <v>1080</v>
      </c>
      <c r="NI77" s="950">
        <f t="shared" si="132"/>
        <v>980</v>
      </c>
    </row>
    <row r="78" spans="1:373" ht="26.25" thickBot="1" x14ac:dyDescent="0.3">
      <c r="A78" s="555">
        <v>63</v>
      </c>
      <c r="B78" s="34" t="s">
        <v>98</v>
      </c>
      <c r="C78" s="34" t="s">
        <v>99</v>
      </c>
      <c r="D78" s="262">
        <v>5</v>
      </c>
      <c r="E78" s="262">
        <v>0</v>
      </c>
      <c r="F78" s="262">
        <v>0</v>
      </c>
      <c r="G78" s="262">
        <v>0</v>
      </c>
      <c r="H78" s="263">
        <v>0</v>
      </c>
      <c r="I78" s="263">
        <v>0</v>
      </c>
      <c r="J78" s="263"/>
      <c r="K78" s="263"/>
      <c r="L78" s="263"/>
      <c r="M78" s="263"/>
      <c r="N78" s="264">
        <v>1</v>
      </c>
      <c r="O78" s="264">
        <v>0</v>
      </c>
      <c r="P78" s="264">
        <v>0</v>
      </c>
      <c r="Q78" s="264">
        <v>0</v>
      </c>
      <c r="R78" s="265">
        <v>0</v>
      </c>
      <c r="S78" s="265">
        <v>0</v>
      </c>
      <c r="T78" s="265">
        <v>0</v>
      </c>
      <c r="U78" s="265">
        <v>0</v>
      </c>
      <c r="V78" s="265">
        <v>0</v>
      </c>
      <c r="W78" s="265">
        <v>0</v>
      </c>
      <c r="X78" s="266">
        <v>1</v>
      </c>
      <c r="Y78" s="266">
        <v>0</v>
      </c>
      <c r="Z78" s="266">
        <v>0</v>
      </c>
      <c r="AA78" s="266">
        <v>0</v>
      </c>
      <c r="AB78" s="267">
        <v>0</v>
      </c>
      <c r="AC78" s="267">
        <v>0</v>
      </c>
      <c r="AD78" s="267">
        <v>0</v>
      </c>
      <c r="AE78" s="267">
        <v>0</v>
      </c>
      <c r="AF78" s="267">
        <v>0</v>
      </c>
      <c r="AG78" s="267">
        <v>0</v>
      </c>
      <c r="AH78" s="268">
        <v>1</v>
      </c>
      <c r="AI78" s="268">
        <v>0</v>
      </c>
      <c r="AJ78" s="268">
        <v>0</v>
      </c>
      <c r="AK78" s="268">
        <v>0</v>
      </c>
      <c r="AL78" s="269">
        <v>0</v>
      </c>
      <c r="AM78" s="269">
        <v>0</v>
      </c>
      <c r="AN78" s="269">
        <v>0</v>
      </c>
      <c r="AO78" s="269">
        <v>0</v>
      </c>
      <c r="AP78" s="269">
        <v>0</v>
      </c>
      <c r="AQ78" s="269">
        <v>0</v>
      </c>
      <c r="AR78" s="270">
        <v>1</v>
      </c>
      <c r="AS78" s="270">
        <v>0</v>
      </c>
      <c r="AT78" s="270">
        <v>0</v>
      </c>
      <c r="AU78" s="270">
        <v>0</v>
      </c>
      <c r="AV78" s="271">
        <v>0</v>
      </c>
      <c r="AW78" s="271">
        <v>0</v>
      </c>
      <c r="AX78" s="271">
        <v>0</v>
      </c>
      <c r="AY78" s="271">
        <v>0</v>
      </c>
      <c r="AZ78" s="271">
        <v>0</v>
      </c>
      <c r="BA78" s="271">
        <v>0</v>
      </c>
      <c r="BB78" s="272">
        <v>1</v>
      </c>
      <c r="BC78" s="272">
        <v>3.17</v>
      </c>
      <c r="BD78" s="272">
        <v>0</v>
      </c>
      <c r="BE78" s="272">
        <v>3.17</v>
      </c>
      <c r="BF78" s="273">
        <v>0</v>
      </c>
      <c r="BG78" s="273">
        <v>1</v>
      </c>
      <c r="BH78" s="273">
        <v>1</v>
      </c>
      <c r="BI78" s="273">
        <v>0</v>
      </c>
      <c r="BJ78" s="273">
        <v>1</v>
      </c>
      <c r="BK78" s="273">
        <v>1</v>
      </c>
      <c r="BL78" s="888">
        <v>1</v>
      </c>
      <c r="BM78" s="888">
        <v>0</v>
      </c>
      <c r="BN78" s="888">
        <v>0</v>
      </c>
      <c r="BO78" s="888">
        <v>0</v>
      </c>
      <c r="BP78" s="889">
        <v>0</v>
      </c>
      <c r="BQ78" s="889">
        <v>0</v>
      </c>
      <c r="BR78" s="889">
        <v>0</v>
      </c>
      <c r="BS78" s="889">
        <v>0</v>
      </c>
      <c r="BT78" s="889">
        <v>0</v>
      </c>
      <c r="BU78" s="889">
        <v>0</v>
      </c>
      <c r="BV78" s="276">
        <v>1</v>
      </c>
      <c r="BW78" s="276">
        <v>0</v>
      </c>
      <c r="BX78" s="276">
        <v>0</v>
      </c>
      <c r="BY78" s="276">
        <v>0</v>
      </c>
      <c r="BZ78" s="277">
        <v>0</v>
      </c>
      <c r="CA78" s="277">
        <v>0</v>
      </c>
      <c r="CB78" s="277">
        <v>0</v>
      </c>
      <c r="CC78" s="277">
        <v>0</v>
      </c>
      <c r="CD78" s="277">
        <v>0</v>
      </c>
      <c r="CE78" s="277">
        <v>0</v>
      </c>
      <c r="CF78" s="278">
        <v>1</v>
      </c>
      <c r="CG78" s="278"/>
      <c r="CH78" s="278"/>
      <c r="CI78" s="278"/>
      <c r="CJ78" s="279">
        <v>0</v>
      </c>
      <c r="CK78" s="279"/>
      <c r="CL78" s="279"/>
      <c r="CM78" s="279"/>
      <c r="CN78" s="279"/>
      <c r="CO78" s="279"/>
      <c r="CP78" s="280">
        <v>1</v>
      </c>
      <c r="CQ78" s="280">
        <v>0</v>
      </c>
      <c r="CR78" s="280">
        <v>0</v>
      </c>
      <c r="CS78" s="280">
        <v>0</v>
      </c>
      <c r="CT78" s="281">
        <v>0</v>
      </c>
      <c r="CU78" s="281">
        <v>0</v>
      </c>
      <c r="CV78" s="281">
        <v>0</v>
      </c>
      <c r="CW78" s="281">
        <v>0</v>
      </c>
      <c r="CX78" s="281">
        <v>0</v>
      </c>
      <c r="CY78" s="281">
        <v>0</v>
      </c>
      <c r="CZ78" s="282">
        <v>1</v>
      </c>
      <c r="DA78" s="282">
        <v>0</v>
      </c>
      <c r="DB78" s="282">
        <v>0</v>
      </c>
      <c r="DC78" s="282">
        <v>0</v>
      </c>
      <c r="DD78" s="283">
        <v>0</v>
      </c>
      <c r="DE78" s="283">
        <v>0</v>
      </c>
      <c r="DF78" s="283">
        <v>0</v>
      </c>
      <c r="DG78" s="283">
        <v>0</v>
      </c>
      <c r="DH78" s="283">
        <v>0</v>
      </c>
      <c r="DI78" s="283">
        <v>0</v>
      </c>
      <c r="DJ78" s="276">
        <v>1</v>
      </c>
      <c r="DK78" s="276">
        <v>0</v>
      </c>
      <c r="DL78" s="276">
        <v>0</v>
      </c>
      <c r="DM78" s="276">
        <v>0</v>
      </c>
      <c r="DN78" s="277">
        <v>0</v>
      </c>
      <c r="DO78" s="277">
        <v>0</v>
      </c>
      <c r="DP78" s="277">
        <v>0</v>
      </c>
      <c r="DQ78" s="277">
        <v>0</v>
      </c>
      <c r="DR78" s="277">
        <v>0</v>
      </c>
      <c r="DS78" s="277">
        <v>0</v>
      </c>
      <c r="DT78" s="284">
        <v>1</v>
      </c>
      <c r="DU78" s="284">
        <v>0</v>
      </c>
      <c r="DV78" s="284">
        <v>0</v>
      </c>
      <c r="DW78" s="284">
        <v>0</v>
      </c>
      <c r="DX78" s="285">
        <v>0</v>
      </c>
      <c r="DY78" s="285">
        <v>0</v>
      </c>
      <c r="DZ78" s="285">
        <v>0</v>
      </c>
      <c r="EA78" s="285">
        <v>0</v>
      </c>
      <c r="EB78" s="285">
        <v>0</v>
      </c>
      <c r="EC78" s="285">
        <v>0</v>
      </c>
      <c r="ED78" s="286">
        <v>1</v>
      </c>
      <c r="EE78" s="286">
        <v>0</v>
      </c>
      <c r="EF78" s="286">
        <v>0</v>
      </c>
      <c r="EG78" s="286">
        <v>0</v>
      </c>
      <c r="EH78" s="287">
        <v>0</v>
      </c>
      <c r="EI78" s="287">
        <v>0</v>
      </c>
      <c r="EJ78" s="287">
        <v>0</v>
      </c>
      <c r="EK78" s="287">
        <v>0</v>
      </c>
      <c r="EL78" s="287">
        <v>0</v>
      </c>
      <c r="EM78" s="287">
        <v>0</v>
      </c>
      <c r="EN78" s="274">
        <v>1</v>
      </c>
      <c r="EO78" s="274"/>
      <c r="EP78" s="274"/>
      <c r="EQ78" s="274"/>
      <c r="ER78" s="275"/>
      <c r="ES78" s="275"/>
      <c r="ET78" s="275"/>
      <c r="EU78" s="275"/>
      <c r="EV78" s="275"/>
      <c r="EW78" s="275"/>
      <c r="EX78" s="286">
        <v>1</v>
      </c>
      <c r="EY78" s="286">
        <v>0</v>
      </c>
      <c r="EZ78" s="286">
        <v>0</v>
      </c>
      <c r="FA78" s="286">
        <v>0</v>
      </c>
      <c r="FB78" s="287">
        <v>0</v>
      </c>
      <c r="FC78" s="287">
        <v>0</v>
      </c>
      <c r="FD78" s="287">
        <v>0</v>
      </c>
      <c r="FE78" s="287">
        <v>0</v>
      </c>
      <c r="FF78" s="287">
        <v>0</v>
      </c>
      <c r="FG78" s="287">
        <v>0</v>
      </c>
      <c r="FH78" s="288">
        <v>1</v>
      </c>
      <c r="FI78" s="288">
        <v>0</v>
      </c>
      <c r="FJ78" s="288">
        <v>0</v>
      </c>
      <c r="FK78" s="288">
        <v>0</v>
      </c>
      <c r="FL78" s="289">
        <v>0</v>
      </c>
      <c r="FM78" s="289">
        <v>0</v>
      </c>
      <c r="FN78" s="289">
        <v>0</v>
      </c>
      <c r="FO78" s="289">
        <v>0</v>
      </c>
      <c r="FP78" s="289">
        <v>0</v>
      </c>
      <c r="FQ78" s="289">
        <v>0</v>
      </c>
      <c r="FR78" s="290">
        <v>1</v>
      </c>
      <c r="FS78" s="290"/>
      <c r="FT78" s="290"/>
      <c r="FU78" s="290"/>
      <c r="FV78" s="291">
        <v>0</v>
      </c>
      <c r="FW78" s="291"/>
      <c r="FX78" s="291"/>
      <c r="FY78" s="291"/>
      <c r="FZ78" s="291"/>
      <c r="GA78" s="291"/>
      <c r="GB78" s="292">
        <v>1</v>
      </c>
      <c r="GC78" s="292">
        <v>0</v>
      </c>
      <c r="GD78" s="292">
        <v>0</v>
      </c>
      <c r="GE78" s="292">
        <v>0</v>
      </c>
      <c r="GF78" s="293"/>
      <c r="GG78" s="293"/>
      <c r="GH78" s="293"/>
      <c r="GI78" s="293"/>
      <c r="GJ78" s="293"/>
      <c r="GK78" s="293"/>
      <c r="GL78" s="284">
        <v>1</v>
      </c>
      <c r="GM78" s="284">
        <v>0</v>
      </c>
      <c r="GN78" s="284">
        <v>0</v>
      </c>
      <c r="GO78" s="284">
        <v>0</v>
      </c>
      <c r="GP78" s="285">
        <v>0</v>
      </c>
      <c r="GQ78" s="285">
        <v>0</v>
      </c>
      <c r="GR78" s="285">
        <v>0</v>
      </c>
      <c r="GS78" s="285">
        <v>0</v>
      </c>
      <c r="GT78" s="285">
        <v>0</v>
      </c>
      <c r="GU78" s="285">
        <v>0</v>
      </c>
      <c r="GV78" s="294">
        <v>1</v>
      </c>
      <c r="GW78" s="294">
        <v>0</v>
      </c>
      <c r="GX78" s="294">
        <v>0</v>
      </c>
      <c r="GY78" s="294">
        <v>0</v>
      </c>
      <c r="GZ78" s="295">
        <v>0</v>
      </c>
      <c r="HA78" s="295">
        <v>0</v>
      </c>
      <c r="HB78" s="295">
        <v>0</v>
      </c>
      <c r="HC78" s="295">
        <v>0</v>
      </c>
      <c r="HD78" s="295">
        <v>0</v>
      </c>
      <c r="HE78" s="295">
        <v>0</v>
      </c>
      <c r="HF78" s="296">
        <v>1</v>
      </c>
      <c r="HG78" s="296">
        <v>0</v>
      </c>
      <c r="HH78" s="296">
        <v>0</v>
      </c>
      <c r="HI78" s="296">
        <v>0</v>
      </c>
      <c r="HJ78" s="297">
        <v>0</v>
      </c>
      <c r="HK78" s="297">
        <v>0</v>
      </c>
      <c r="HL78" s="297">
        <v>0</v>
      </c>
      <c r="HM78" s="297"/>
      <c r="HN78" s="297"/>
      <c r="HO78" s="297"/>
      <c r="HP78" s="341">
        <v>1</v>
      </c>
      <c r="HQ78" s="341">
        <v>0</v>
      </c>
      <c r="HR78" s="341">
        <v>0</v>
      </c>
      <c r="HS78" s="341">
        <v>0</v>
      </c>
      <c r="HT78" s="341">
        <v>0</v>
      </c>
      <c r="HU78" s="341">
        <v>0</v>
      </c>
      <c r="HV78" s="341">
        <v>0</v>
      </c>
      <c r="HW78" s="341">
        <v>0</v>
      </c>
      <c r="HX78" s="341">
        <v>0</v>
      </c>
      <c r="HY78" s="341">
        <v>0</v>
      </c>
      <c r="HZ78" s="286"/>
      <c r="IA78" s="286"/>
      <c r="IB78" s="286"/>
      <c r="IC78" s="286"/>
      <c r="ID78" s="287"/>
      <c r="IE78" s="287"/>
      <c r="IF78" s="287"/>
      <c r="IG78" s="287"/>
      <c r="IH78" s="287"/>
      <c r="II78" s="287"/>
      <c r="IJ78" s="296">
        <v>1</v>
      </c>
      <c r="IK78" s="296">
        <v>0</v>
      </c>
      <c r="IL78" s="296">
        <v>0</v>
      </c>
      <c r="IM78" s="296">
        <v>0</v>
      </c>
      <c r="IN78" s="297">
        <v>0</v>
      </c>
      <c r="IO78" s="297">
        <v>0</v>
      </c>
      <c r="IP78" s="297">
        <v>0</v>
      </c>
      <c r="IQ78" s="297">
        <v>0</v>
      </c>
      <c r="IR78" s="297">
        <v>0</v>
      </c>
      <c r="IS78" s="297">
        <v>0</v>
      </c>
      <c r="IT78" s="280">
        <v>1</v>
      </c>
      <c r="IU78" s="280">
        <v>0</v>
      </c>
      <c r="IV78" s="280">
        <v>0</v>
      </c>
      <c r="IW78" s="280">
        <v>0</v>
      </c>
      <c r="IX78" s="281">
        <v>0</v>
      </c>
      <c r="IY78" s="281">
        <v>0</v>
      </c>
      <c r="IZ78" s="281">
        <v>0</v>
      </c>
      <c r="JA78" s="281">
        <v>0</v>
      </c>
      <c r="JB78" s="281">
        <v>0</v>
      </c>
      <c r="JC78" s="281">
        <v>0</v>
      </c>
      <c r="JD78" s="288">
        <v>0</v>
      </c>
      <c r="JE78" s="288">
        <v>0</v>
      </c>
      <c r="JF78" s="288">
        <v>0</v>
      </c>
      <c r="JG78" s="288">
        <v>0</v>
      </c>
      <c r="JH78" s="289">
        <v>0</v>
      </c>
      <c r="JI78" s="289">
        <v>0</v>
      </c>
      <c r="JJ78" s="289">
        <v>0</v>
      </c>
      <c r="JK78" s="289">
        <v>0</v>
      </c>
      <c r="JL78" s="289">
        <v>0</v>
      </c>
      <c r="JM78" s="289">
        <v>0</v>
      </c>
      <c r="JN78" s="362">
        <v>1</v>
      </c>
      <c r="JO78" s="362">
        <v>0</v>
      </c>
      <c r="JP78" s="362">
        <v>0</v>
      </c>
      <c r="JQ78" s="362">
        <v>0</v>
      </c>
      <c r="JR78" s="362">
        <v>0</v>
      </c>
      <c r="JS78" s="362">
        <v>0</v>
      </c>
      <c r="JT78" s="362">
        <v>0</v>
      </c>
      <c r="JU78" s="362">
        <v>0</v>
      </c>
      <c r="JV78" s="362">
        <v>0</v>
      </c>
      <c r="JW78" s="362">
        <v>0</v>
      </c>
      <c r="JX78" s="274">
        <v>1</v>
      </c>
      <c r="JY78" s="274">
        <v>0</v>
      </c>
      <c r="JZ78" s="274">
        <v>0</v>
      </c>
      <c r="KA78" s="274">
        <v>0</v>
      </c>
      <c r="KB78" s="275">
        <v>0</v>
      </c>
      <c r="KC78" s="275">
        <v>0</v>
      </c>
      <c r="KD78" s="275">
        <v>0</v>
      </c>
      <c r="KE78" s="275">
        <v>0</v>
      </c>
      <c r="KF78" s="275">
        <v>0</v>
      </c>
      <c r="KG78" s="275">
        <v>0</v>
      </c>
      <c r="KH78" s="276">
        <v>1</v>
      </c>
      <c r="KI78" s="276">
        <v>0</v>
      </c>
      <c r="KJ78" s="276">
        <v>0</v>
      </c>
      <c r="KK78" s="276">
        <v>0</v>
      </c>
      <c r="KL78" s="277">
        <v>0</v>
      </c>
      <c r="KM78" s="277">
        <v>0</v>
      </c>
      <c r="KN78" s="277">
        <v>0</v>
      </c>
      <c r="KO78" s="277">
        <v>0</v>
      </c>
      <c r="KP78" s="277">
        <v>0</v>
      </c>
      <c r="KQ78" s="277">
        <v>0</v>
      </c>
      <c r="KR78" s="298">
        <v>1</v>
      </c>
      <c r="KS78" s="298">
        <v>0</v>
      </c>
      <c r="KT78" s="298">
        <v>0</v>
      </c>
      <c r="KU78" s="298">
        <v>0</v>
      </c>
      <c r="KV78" s="299">
        <v>0</v>
      </c>
      <c r="KW78" s="299">
        <v>0</v>
      </c>
      <c r="KX78" s="299">
        <v>0</v>
      </c>
      <c r="KY78" s="299">
        <v>0</v>
      </c>
      <c r="KZ78" s="299">
        <v>0</v>
      </c>
      <c r="LA78" s="299">
        <v>0</v>
      </c>
      <c r="LB78" s="296">
        <v>1</v>
      </c>
      <c r="LC78" s="296"/>
      <c r="LD78" s="296"/>
      <c r="LE78" s="296"/>
      <c r="LF78" s="297">
        <v>0</v>
      </c>
      <c r="LG78" s="297"/>
      <c r="LH78" s="297"/>
      <c r="LI78" s="297"/>
      <c r="LJ78" s="297"/>
      <c r="LK78" s="297"/>
      <c r="LL78" s="292">
        <v>1</v>
      </c>
      <c r="LM78" s="292">
        <v>0</v>
      </c>
      <c r="LN78" s="292">
        <v>0</v>
      </c>
      <c r="LO78" s="292">
        <v>0</v>
      </c>
      <c r="LP78" s="293">
        <v>0</v>
      </c>
      <c r="LQ78" s="293">
        <v>0</v>
      </c>
      <c r="LR78" s="293">
        <v>0</v>
      </c>
      <c r="LS78" s="293">
        <v>0</v>
      </c>
      <c r="LT78" s="293">
        <v>0</v>
      </c>
      <c r="LU78" s="293">
        <v>0</v>
      </c>
      <c r="LV78" s="45">
        <f t="shared" si="113"/>
        <v>35</v>
      </c>
      <c r="LW78" s="45">
        <f t="shared" si="114"/>
        <v>3.17</v>
      </c>
      <c r="LX78" s="45">
        <f t="shared" si="115"/>
        <v>0</v>
      </c>
      <c r="LY78" s="45">
        <f t="shared" si="116"/>
        <v>3.17</v>
      </c>
      <c r="LZ78" s="234">
        <f t="shared" si="117"/>
        <v>0</v>
      </c>
      <c r="MA78" s="234">
        <f t="shared" si="118"/>
        <v>1</v>
      </c>
      <c r="MB78" s="234">
        <f t="shared" si="119"/>
        <v>1</v>
      </c>
      <c r="MC78" s="234">
        <f t="shared" si="120"/>
        <v>0</v>
      </c>
      <c r="MD78" s="234">
        <f t="shared" si="121"/>
        <v>1</v>
      </c>
      <c r="ME78" s="234">
        <f t="shared" si="122"/>
        <v>1</v>
      </c>
      <c r="MF78" s="290">
        <v>28.3</v>
      </c>
      <c r="MG78" s="290">
        <v>0</v>
      </c>
      <c r="MH78" s="290">
        <v>0</v>
      </c>
      <c r="MI78" s="290">
        <v>0</v>
      </c>
      <c r="MJ78" s="291">
        <v>0</v>
      </c>
      <c r="MK78" s="291">
        <v>0</v>
      </c>
      <c r="ML78" s="291">
        <v>0</v>
      </c>
      <c r="MM78" s="291">
        <v>0</v>
      </c>
      <c r="MN78" s="291">
        <v>0</v>
      </c>
      <c r="MO78" s="291">
        <v>0</v>
      </c>
      <c r="MP78" s="414"/>
      <c r="MQ78" s="414">
        <f>15+5</f>
        <v>20</v>
      </c>
      <c r="MR78" s="414"/>
      <c r="MS78" s="414"/>
      <c r="MT78" s="415"/>
      <c r="MU78" s="415"/>
      <c r="MV78" s="415"/>
      <c r="MW78" s="415"/>
      <c r="MX78" s="415"/>
      <c r="MY78" s="415"/>
      <c r="MZ78" s="949">
        <f t="shared" si="123"/>
        <v>63.3</v>
      </c>
      <c r="NA78" s="949">
        <f t="shared" si="124"/>
        <v>23.17</v>
      </c>
      <c r="NB78" s="949">
        <f t="shared" si="125"/>
        <v>0</v>
      </c>
      <c r="NC78" s="949">
        <f t="shared" si="126"/>
        <v>3.17</v>
      </c>
      <c r="ND78" s="950">
        <f t="shared" si="127"/>
        <v>0</v>
      </c>
      <c r="NE78" s="950">
        <f t="shared" si="128"/>
        <v>1</v>
      </c>
      <c r="NF78" s="950">
        <f t="shared" si="129"/>
        <v>1</v>
      </c>
      <c r="NG78" s="950">
        <f t="shared" si="130"/>
        <v>0</v>
      </c>
      <c r="NH78" s="950">
        <f t="shared" si="131"/>
        <v>1</v>
      </c>
      <c r="NI78" s="950">
        <f t="shared" si="132"/>
        <v>1</v>
      </c>
    </row>
    <row r="79" spans="1:373" ht="39" thickBot="1" x14ac:dyDescent="0.3">
      <c r="A79" s="1805">
        <v>64</v>
      </c>
      <c r="B79" s="1806" t="s">
        <v>172</v>
      </c>
      <c r="C79" s="35" t="s">
        <v>173</v>
      </c>
      <c r="D79" s="262">
        <v>145</v>
      </c>
      <c r="E79" s="262">
        <v>100.4</v>
      </c>
      <c r="F79" s="262">
        <v>71</v>
      </c>
      <c r="G79" s="262">
        <v>100.4</v>
      </c>
      <c r="H79" s="263">
        <v>0</v>
      </c>
      <c r="I79" s="263">
        <v>0</v>
      </c>
      <c r="J79" s="263">
        <v>123</v>
      </c>
      <c r="K79" s="263"/>
      <c r="L79" s="263"/>
      <c r="M79" s="263"/>
      <c r="N79" s="264">
        <v>0</v>
      </c>
      <c r="O79" s="264">
        <v>17.850000000000001</v>
      </c>
      <c r="P79" s="264">
        <v>5.2100000000000009</v>
      </c>
      <c r="Q79" s="264">
        <v>17.850000000000001</v>
      </c>
      <c r="R79" s="265">
        <v>0</v>
      </c>
      <c r="S79" s="265">
        <v>1</v>
      </c>
      <c r="T79" s="265">
        <v>7</v>
      </c>
      <c r="U79" s="265">
        <v>0</v>
      </c>
      <c r="V79" s="265">
        <v>7</v>
      </c>
      <c r="W79" s="265">
        <v>7</v>
      </c>
      <c r="X79" s="266">
        <v>55</v>
      </c>
      <c r="Y79" s="266">
        <v>65.84</v>
      </c>
      <c r="Z79" s="266">
        <v>17.09</v>
      </c>
      <c r="AA79" s="266">
        <v>65.84</v>
      </c>
      <c r="AB79" s="267">
        <v>0</v>
      </c>
      <c r="AC79" s="267">
        <v>33</v>
      </c>
      <c r="AD79" s="267">
        <v>88</v>
      </c>
      <c r="AE79" s="267">
        <v>0</v>
      </c>
      <c r="AF79" s="267">
        <v>88</v>
      </c>
      <c r="AG79" s="267">
        <v>88</v>
      </c>
      <c r="AH79" s="268">
        <v>60</v>
      </c>
      <c r="AI79" s="268">
        <v>33.909999999999997</v>
      </c>
      <c r="AJ79" s="268">
        <v>0.75</v>
      </c>
      <c r="AK79" s="268">
        <v>33.909999999999997</v>
      </c>
      <c r="AL79" s="269">
        <v>0</v>
      </c>
      <c r="AM79" s="269">
        <v>0</v>
      </c>
      <c r="AN79" s="269">
        <v>0</v>
      </c>
      <c r="AO79" s="269">
        <v>0</v>
      </c>
      <c r="AP79" s="269">
        <v>0</v>
      </c>
      <c r="AQ79" s="269">
        <v>0</v>
      </c>
      <c r="AR79" s="270">
        <v>50</v>
      </c>
      <c r="AS79" s="270">
        <v>27.59</v>
      </c>
      <c r="AT79" s="270">
        <v>1</v>
      </c>
      <c r="AU79" s="270">
        <v>27.51</v>
      </c>
      <c r="AV79" s="271">
        <v>0</v>
      </c>
      <c r="AW79" s="271">
        <v>2</v>
      </c>
      <c r="AX79" s="271">
        <v>16</v>
      </c>
      <c r="AY79" s="271">
        <v>0</v>
      </c>
      <c r="AZ79" s="271">
        <v>16</v>
      </c>
      <c r="BA79" s="271">
        <v>16</v>
      </c>
      <c r="BB79" s="272">
        <v>75</v>
      </c>
      <c r="BC79" s="272">
        <v>80</v>
      </c>
      <c r="BD79" s="272">
        <v>7.01</v>
      </c>
      <c r="BE79" s="272">
        <v>80</v>
      </c>
      <c r="BF79" s="273">
        <v>0</v>
      </c>
      <c r="BG79" s="273">
        <v>0</v>
      </c>
      <c r="BH79" s="273">
        <v>38</v>
      </c>
      <c r="BI79" s="273">
        <v>0</v>
      </c>
      <c r="BJ79" s="273">
        <v>38</v>
      </c>
      <c r="BK79" s="273">
        <v>38</v>
      </c>
      <c r="BL79" s="888">
        <v>35</v>
      </c>
      <c r="BM79" s="888">
        <v>18.059999999999999</v>
      </c>
      <c r="BN79" s="888">
        <v>1.23</v>
      </c>
      <c r="BO79" s="888">
        <v>18.059999999999999</v>
      </c>
      <c r="BP79" s="889">
        <v>1</v>
      </c>
      <c r="BQ79" s="889">
        <v>0</v>
      </c>
      <c r="BR79" s="889">
        <v>0</v>
      </c>
      <c r="BS79" s="889">
        <v>0</v>
      </c>
      <c r="BT79" s="889">
        <v>0</v>
      </c>
      <c r="BU79" s="889">
        <v>0</v>
      </c>
      <c r="BV79" s="276">
        <v>40</v>
      </c>
      <c r="BW79" s="276">
        <v>52.74</v>
      </c>
      <c r="BX79" s="276">
        <v>14.42</v>
      </c>
      <c r="BY79" s="276">
        <v>52.73</v>
      </c>
      <c r="BZ79" s="277">
        <v>15</v>
      </c>
      <c r="CA79" s="277">
        <v>65</v>
      </c>
      <c r="CB79" s="277">
        <v>65</v>
      </c>
      <c r="CC79" s="277">
        <v>0</v>
      </c>
      <c r="CD79" s="277">
        <v>65</v>
      </c>
      <c r="CE79" s="277">
        <v>65</v>
      </c>
      <c r="CF79" s="278">
        <v>65</v>
      </c>
      <c r="CG79" s="278">
        <v>145.47</v>
      </c>
      <c r="CH79" s="278">
        <v>15.58</v>
      </c>
      <c r="CI79" s="278">
        <v>145.44</v>
      </c>
      <c r="CJ79" s="279">
        <v>0</v>
      </c>
      <c r="CK79" s="279"/>
      <c r="CL79" s="279">
        <v>0</v>
      </c>
      <c r="CM79" s="279">
        <v>0</v>
      </c>
      <c r="CN79" s="279">
        <v>0</v>
      </c>
      <c r="CO79" s="279">
        <v>0</v>
      </c>
      <c r="CP79" s="280">
        <v>35</v>
      </c>
      <c r="CQ79" s="280">
        <v>32.85</v>
      </c>
      <c r="CR79" s="280">
        <v>6.3</v>
      </c>
      <c r="CS79" s="280">
        <v>32.85</v>
      </c>
      <c r="CT79" s="281">
        <v>0</v>
      </c>
      <c r="CU79" s="281">
        <v>0</v>
      </c>
      <c r="CV79" s="281">
        <v>0</v>
      </c>
      <c r="CW79" s="281">
        <v>0</v>
      </c>
      <c r="CX79" s="281">
        <v>0</v>
      </c>
      <c r="CY79" s="281">
        <v>0</v>
      </c>
      <c r="CZ79" s="282">
        <v>0</v>
      </c>
      <c r="DA79" s="282">
        <v>46</v>
      </c>
      <c r="DB79" s="282">
        <v>5.08</v>
      </c>
      <c r="DC79" s="282">
        <v>38.43</v>
      </c>
      <c r="DD79" s="283">
        <v>0</v>
      </c>
      <c r="DE79" s="283">
        <v>15</v>
      </c>
      <c r="DF79" s="283">
        <v>32</v>
      </c>
      <c r="DG79" s="283">
        <v>0</v>
      </c>
      <c r="DH79" s="283">
        <v>32</v>
      </c>
      <c r="DI79" s="283">
        <v>32</v>
      </c>
      <c r="DJ79" s="276">
        <v>20</v>
      </c>
      <c r="DK79" s="276">
        <v>85.22</v>
      </c>
      <c r="DL79" s="276">
        <v>9.1</v>
      </c>
      <c r="DM79" s="276">
        <v>85.22</v>
      </c>
      <c r="DN79" s="277">
        <v>0</v>
      </c>
      <c r="DO79" s="277">
        <v>0</v>
      </c>
      <c r="DP79" s="277">
        <v>77</v>
      </c>
      <c r="DQ79" s="277">
        <v>0</v>
      </c>
      <c r="DR79" s="277">
        <v>77</v>
      </c>
      <c r="DS79" s="277">
        <v>77</v>
      </c>
      <c r="DT79" s="284">
        <v>0</v>
      </c>
      <c r="DU79" s="284">
        <v>0</v>
      </c>
      <c r="DV79" s="284">
        <v>0</v>
      </c>
      <c r="DW79" s="284">
        <v>0</v>
      </c>
      <c r="DX79" s="285">
        <v>0</v>
      </c>
      <c r="DY79" s="285">
        <v>0</v>
      </c>
      <c r="DZ79" s="285">
        <v>0</v>
      </c>
      <c r="EA79" s="285">
        <v>0</v>
      </c>
      <c r="EB79" s="285">
        <v>0</v>
      </c>
      <c r="EC79" s="285">
        <v>0</v>
      </c>
      <c r="ED79" s="286">
        <v>33</v>
      </c>
      <c r="EE79" s="286">
        <v>52.36</v>
      </c>
      <c r="EF79" s="286">
        <v>10.92</v>
      </c>
      <c r="EG79" s="286">
        <v>51.32</v>
      </c>
      <c r="EH79" s="287">
        <v>0</v>
      </c>
      <c r="EI79" s="287">
        <v>0</v>
      </c>
      <c r="EJ79" s="287">
        <v>0</v>
      </c>
      <c r="EK79" s="287">
        <v>0</v>
      </c>
      <c r="EL79" s="287">
        <v>0</v>
      </c>
      <c r="EM79" s="287">
        <v>0</v>
      </c>
      <c r="EN79" s="274">
        <v>40</v>
      </c>
      <c r="EO79" s="274">
        <v>21.72</v>
      </c>
      <c r="EP79" s="274">
        <v>7.79</v>
      </c>
      <c r="EQ79" s="274">
        <v>21.72</v>
      </c>
      <c r="ER79" s="275"/>
      <c r="ES79" s="275"/>
      <c r="ET79" s="275"/>
      <c r="EU79" s="275"/>
      <c r="EV79" s="275"/>
      <c r="EW79" s="275"/>
      <c r="EX79" s="286">
        <v>82</v>
      </c>
      <c r="EY79" s="286">
        <v>29.56</v>
      </c>
      <c r="EZ79" s="286">
        <v>0.34</v>
      </c>
      <c r="FA79" s="286">
        <v>29.55</v>
      </c>
      <c r="FB79" s="287">
        <v>0</v>
      </c>
      <c r="FC79" s="287">
        <v>0</v>
      </c>
      <c r="FD79" s="287">
        <v>53</v>
      </c>
      <c r="FE79" s="287">
        <v>0</v>
      </c>
      <c r="FF79" s="287">
        <v>45</v>
      </c>
      <c r="FG79" s="287">
        <v>36</v>
      </c>
      <c r="FH79" s="288">
        <v>30</v>
      </c>
      <c r="FI79" s="288">
        <v>27.15</v>
      </c>
      <c r="FJ79" s="288">
        <v>2.1</v>
      </c>
      <c r="FK79" s="288">
        <v>27.11</v>
      </c>
      <c r="FL79" s="289">
        <v>0</v>
      </c>
      <c r="FM79" s="289">
        <v>3</v>
      </c>
      <c r="FN79" s="289">
        <v>20</v>
      </c>
      <c r="FO79" s="289">
        <v>0</v>
      </c>
      <c r="FP79" s="289">
        <v>20</v>
      </c>
      <c r="FQ79" s="289">
        <v>20</v>
      </c>
      <c r="FR79" s="290">
        <v>3</v>
      </c>
      <c r="FS79" s="290">
        <v>2.15</v>
      </c>
      <c r="FT79" s="290">
        <v>0</v>
      </c>
      <c r="FU79" s="290">
        <v>2.15</v>
      </c>
      <c r="FV79" s="291">
        <v>0</v>
      </c>
      <c r="FW79" s="291">
        <v>0</v>
      </c>
      <c r="FX79" s="291">
        <v>1</v>
      </c>
      <c r="FY79" s="291">
        <v>1</v>
      </c>
      <c r="FZ79" s="291">
        <v>1</v>
      </c>
      <c r="GA79" s="291">
        <v>0</v>
      </c>
      <c r="GB79" s="292">
        <v>100</v>
      </c>
      <c r="GC79" s="292">
        <v>28.18</v>
      </c>
      <c r="GD79" s="292">
        <v>5.67</v>
      </c>
      <c r="GE79" s="292">
        <v>28.18</v>
      </c>
      <c r="GF79" s="293"/>
      <c r="GG79" s="293"/>
      <c r="GH79" s="293"/>
      <c r="GI79" s="293"/>
      <c r="GJ79" s="293"/>
      <c r="GK79" s="293"/>
      <c r="GL79" s="284">
        <v>0</v>
      </c>
      <c r="GM79" s="284">
        <v>13.35</v>
      </c>
      <c r="GN79" s="284">
        <v>0.85</v>
      </c>
      <c r="GO79" s="284">
        <v>13.35</v>
      </c>
      <c r="GP79" s="285">
        <v>0</v>
      </c>
      <c r="GQ79" s="285">
        <v>1</v>
      </c>
      <c r="GR79" s="285">
        <v>10</v>
      </c>
      <c r="GS79" s="285">
        <v>0</v>
      </c>
      <c r="GT79" s="285">
        <v>10</v>
      </c>
      <c r="GU79" s="285">
        <v>10</v>
      </c>
      <c r="GV79" s="294">
        <v>0</v>
      </c>
      <c r="GW79" s="294">
        <v>0</v>
      </c>
      <c r="GX79" s="294">
        <v>0</v>
      </c>
      <c r="GY79" s="294">
        <v>0</v>
      </c>
      <c r="GZ79" s="295">
        <v>0</v>
      </c>
      <c r="HA79" s="295">
        <v>0</v>
      </c>
      <c r="HB79" s="295">
        <v>0</v>
      </c>
      <c r="HC79" s="295">
        <v>0</v>
      </c>
      <c r="HD79" s="295">
        <v>0</v>
      </c>
      <c r="HE79" s="295">
        <v>0</v>
      </c>
      <c r="HF79" s="296">
        <v>5</v>
      </c>
      <c r="HG79" s="296">
        <v>2.15</v>
      </c>
      <c r="HH79" s="296">
        <v>0.38</v>
      </c>
      <c r="HI79" s="296">
        <v>2.15</v>
      </c>
      <c r="HJ79" s="297">
        <v>1</v>
      </c>
      <c r="HK79" s="297">
        <v>3</v>
      </c>
      <c r="HL79" s="297">
        <v>3</v>
      </c>
      <c r="HM79" s="297"/>
      <c r="HN79" s="297">
        <v>3</v>
      </c>
      <c r="HO79" s="297">
        <v>3</v>
      </c>
      <c r="HP79" s="341">
        <v>10</v>
      </c>
      <c r="HQ79" s="341">
        <v>11.24</v>
      </c>
      <c r="HR79" s="341">
        <v>0.73</v>
      </c>
      <c r="HS79" s="341">
        <v>11.229999999999999</v>
      </c>
      <c r="HT79" s="341">
        <v>1</v>
      </c>
      <c r="HU79" s="341">
        <v>1</v>
      </c>
      <c r="HV79" s="341">
        <v>7</v>
      </c>
      <c r="HW79" s="341">
        <v>0</v>
      </c>
      <c r="HX79" s="341">
        <v>7</v>
      </c>
      <c r="HY79" s="341">
        <v>7</v>
      </c>
      <c r="HZ79" s="286"/>
      <c r="IA79" s="286"/>
      <c r="IB79" s="286"/>
      <c r="IC79" s="286"/>
      <c r="ID79" s="287"/>
      <c r="IE79" s="287"/>
      <c r="IF79" s="287"/>
      <c r="IG79" s="287"/>
      <c r="IH79" s="287"/>
      <c r="II79" s="287"/>
      <c r="IJ79" s="296">
        <v>20</v>
      </c>
      <c r="IK79" s="296">
        <v>29.51</v>
      </c>
      <c r="IL79" s="296">
        <v>2.6</v>
      </c>
      <c r="IM79" s="296">
        <v>29.51</v>
      </c>
      <c r="IN79" s="297">
        <v>0</v>
      </c>
      <c r="IO79" s="297">
        <v>10</v>
      </c>
      <c r="IP79" s="297">
        <v>59</v>
      </c>
      <c r="IQ79" s="297">
        <v>0</v>
      </c>
      <c r="IR79" s="297">
        <v>59</v>
      </c>
      <c r="IS79" s="297">
        <v>59</v>
      </c>
      <c r="IT79" s="280">
        <v>10</v>
      </c>
      <c r="IU79" s="280">
        <v>1.9</v>
      </c>
      <c r="IV79" s="280">
        <v>1</v>
      </c>
      <c r="IW79" s="280">
        <v>1.9</v>
      </c>
      <c r="IX79" s="281">
        <v>0</v>
      </c>
      <c r="IY79" s="281">
        <v>1</v>
      </c>
      <c r="IZ79" s="281">
        <v>2</v>
      </c>
      <c r="JA79" s="281">
        <v>0</v>
      </c>
      <c r="JB79" s="281">
        <v>2</v>
      </c>
      <c r="JC79" s="281">
        <v>2</v>
      </c>
      <c r="JD79" s="288">
        <v>10</v>
      </c>
      <c r="JE79" s="288">
        <v>22</v>
      </c>
      <c r="JF79" s="288">
        <v>0</v>
      </c>
      <c r="JG79" s="288">
        <v>21.93</v>
      </c>
      <c r="JH79" s="289">
        <v>0</v>
      </c>
      <c r="JI79" s="289">
        <v>0</v>
      </c>
      <c r="JJ79" s="289">
        <v>44</v>
      </c>
      <c r="JK79" s="289">
        <v>0</v>
      </c>
      <c r="JL79" s="289">
        <v>44</v>
      </c>
      <c r="JM79" s="289">
        <v>36</v>
      </c>
      <c r="JN79" s="362">
        <v>5</v>
      </c>
      <c r="JO79" s="362">
        <v>18.510000000000002</v>
      </c>
      <c r="JP79" s="362">
        <v>1.25</v>
      </c>
      <c r="JQ79" s="362">
        <v>18.510000000000002</v>
      </c>
      <c r="JR79" s="362">
        <v>0</v>
      </c>
      <c r="JS79" s="362">
        <v>0</v>
      </c>
      <c r="JT79" s="362">
        <v>0</v>
      </c>
      <c r="JU79" s="362">
        <v>0</v>
      </c>
      <c r="JV79" s="362">
        <v>0</v>
      </c>
      <c r="JW79" s="362">
        <v>0</v>
      </c>
      <c r="JX79" s="274">
        <v>5</v>
      </c>
      <c r="JY79" s="274">
        <v>40.9</v>
      </c>
      <c r="JZ79" s="274">
        <v>0.9</v>
      </c>
      <c r="KA79" s="274">
        <v>40.9</v>
      </c>
      <c r="KB79" s="275">
        <v>0</v>
      </c>
      <c r="KC79" s="275">
        <v>2</v>
      </c>
      <c r="KD79" s="275">
        <v>40</v>
      </c>
      <c r="KE79" s="275">
        <v>0</v>
      </c>
      <c r="KF79" s="275">
        <v>40</v>
      </c>
      <c r="KG79" s="275">
        <v>40</v>
      </c>
      <c r="KH79" s="276">
        <v>0</v>
      </c>
      <c r="KI79" s="276">
        <v>72</v>
      </c>
      <c r="KJ79" s="276">
        <v>33.04</v>
      </c>
      <c r="KK79" s="276">
        <v>71.819999999999993</v>
      </c>
      <c r="KL79" s="277">
        <v>0</v>
      </c>
      <c r="KM79" s="277">
        <v>28</v>
      </c>
      <c r="KN79" s="277">
        <v>95</v>
      </c>
      <c r="KO79" s="277">
        <v>0</v>
      </c>
      <c r="KP79" s="277">
        <v>95</v>
      </c>
      <c r="KQ79" s="277">
        <v>95</v>
      </c>
      <c r="KR79" s="298">
        <v>15</v>
      </c>
      <c r="KS79" s="298">
        <v>24</v>
      </c>
      <c r="KT79" s="298">
        <v>4</v>
      </c>
      <c r="KU79" s="298">
        <v>23.88</v>
      </c>
      <c r="KV79" s="299">
        <v>0</v>
      </c>
      <c r="KW79" s="299">
        <v>0</v>
      </c>
      <c r="KX79" s="299">
        <v>23</v>
      </c>
      <c r="KY79" s="299">
        <v>0</v>
      </c>
      <c r="KZ79" s="299">
        <v>23</v>
      </c>
      <c r="LA79" s="299">
        <v>23</v>
      </c>
      <c r="LB79" s="296">
        <v>10</v>
      </c>
      <c r="LC79" s="296"/>
      <c r="LD79" s="296"/>
      <c r="LE79" s="296"/>
      <c r="LF79" s="297"/>
      <c r="LG79" s="297"/>
      <c r="LH79" s="297"/>
      <c r="LI79" s="297"/>
      <c r="LJ79" s="297"/>
      <c r="LK79" s="297"/>
      <c r="LL79" s="292">
        <v>4.95</v>
      </c>
      <c r="LM79" s="292">
        <v>4</v>
      </c>
      <c r="LN79" s="292">
        <v>0</v>
      </c>
      <c r="LO79" s="292">
        <v>3.79</v>
      </c>
      <c r="LP79" s="293">
        <v>0</v>
      </c>
      <c r="LQ79" s="293">
        <v>0</v>
      </c>
      <c r="LR79" s="293">
        <v>0</v>
      </c>
      <c r="LS79" s="293">
        <v>0</v>
      </c>
      <c r="LT79" s="293">
        <v>0</v>
      </c>
      <c r="LU79" s="293">
        <v>0</v>
      </c>
      <c r="LV79" s="45">
        <f t="shared" si="113"/>
        <v>962.95</v>
      </c>
      <c r="LW79" s="45">
        <f t="shared" si="114"/>
        <v>1106.6099999999999</v>
      </c>
      <c r="LX79" s="45">
        <f t="shared" si="115"/>
        <v>225.33999999999997</v>
      </c>
      <c r="LY79" s="45">
        <f t="shared" si="116"/>
        <v>1097.24</v>
      </c>
      <c r="LZ79" s="234">
        <f t="shared" si="117"/>
        <v>18</v>
      </c>
      <c r="MA79" s="234">
        <f t="shared" si="118"/>
        <v>165</v>
      </c>
      <c r="MB79" s="234">
        <f t="shared" si="119"/>
        <v>803</v>
      </c>
      <c r="MC79" s="234">
        <f t="shared" si="120"/>
        <v>1</v>
      </c>
      <c r="MD79" s="234">
        <f t="shared" si="121"/>
        <v>672</v>
      </c>
      <c r="ME79" s="234">
        <f t="shared" si="122"/>
        <v>654</v>
      </c>
      <c r="MF79" s="290">
        <v>0</v>
      </c>
      <c r="MG79" s="290">
        <v>0</v>
      </c>
      <c r="MH79" s="290">
        <v>0</v>
      </c>
      <c r="MI79" s="290">
        <v>0</v>
      </c>
      <c r="MJ79" s="291">
        <v>0</v>
      </c>
      <c r="MK79" s="291">
        <v>0</v>
      </c>
      <c r="ML79" s="291">
        <v>0</v>
      </c>
      <c r="MM79" s="291">
        <v>0</v>
      </c>
      <c r="MN79" s="291">
        <v>0</v>
      </c>
      <c r="MO79" s="291">
        <v>0</v>
      </c>
      <c r="MP79" s="414"/>
      <c r="MQ79" s="414">
        <v>12.95</v>
      </c>
      <c r="MR79" s="414"/>
      <c r="MS79" s="414">
        <v>7.75</v>
      </c>
      <c r="MT79" s="415"/>
      <c r="MU79" s="415"/>
      <c r="MV79" s="415"/>
      <c r="MW79" s="415"/>
      <c r="MX79" s="415"/>
      <c r="MY79" s="415"/>
      <c r="MZ79" s="949">
        <f t="shared" si="123"/>
        <v>962.95</v>
      </c>
      <c r="NA79" s="949">
        <f t="shared" si="124"/>
        <v>1119.56</v>
      </c>
      <c r="NB79" s="949">
        <f t="shared" si="125"/>
        <v>225.33999999999997</v>
      </c>
      <c r="NC79" s="949">
        <f t="shared" si="126"/>
        <v>1104.99</v>
      </c>
      <c r="ND79" s="950">
        <f t="shared" si="127"/>
        <v>18</v>
      </c>
      <c r="NE79" s="950">
        <f t="shared" si="128"/>
        <v>165</v>
      </c>
      <c r="NF79" s="950">
        <f t="shared" si="129"/>
        <v>803</v>
      </c>
      <c r="NG79" s="950">
        <f t="shared" si="130"/>
        <v>1</v>
      </c>
      <c r="NH79" s="950">
        <f t="shared" si="131"/>
        <v>672</v>
      </c>
      <c r="NI79" s="950">
        <f t="shared" si="132"/>
        <v>654</v>
      </c>
    </row>
    <row r="80" spans="1:373" ht="39" thickBot="1" x14ac:dyDescent="0.3">
      <c r="A80" s="1805"/>
      <c r="B80" s="1806"/>
      <c r="C80" s="35" t="s">
        <v>174</v>
      </c>
      <c r="D80" s="262"/>
      <c r="E80" s="262">
        <v>157.41999999999999</v>
      </c>
      <c r="F80" s="262"/>
      <c r="G80" s="262">
        <v>157.41999999999999</v>
      </c>
      <c r="H80" s="263"/>
      <c r="I80" s="263"/>
      <c r="J80" s="263">
        <v>125</v>
      </c>
      <c r="K80" s="263"/>
      <c r="L80" s="263"/>
      <c r="M80" s="263"/>
      <c r="N80" s="264">
        <v>45</v>
      </c>
      <c r="O80" s="264">
        <v>42.06</v>
      </c>
      <c r="P80" s="264">
        <v>0.37000000000000455</v>
      </c>
      <c r="Q80" s="264">
        <v>42.06</v>
      </c>
      <c r="R80" s="265">
        <v>0</v>
      </c>
      <c r="S80" s="265">
        <v>2</v>
      </c>
      <c r="T80" s="265">
        <v>44</v>
      </c>
      <c r="U80" s="265">
        <v>0</v>
      </c>
      <c r="V80" s="265">
        <v>44</v>
      </c>
      <c r="W80" s="265">
        <v>44</v>
      </c>
      <c r="X80" s="266"/>
      <c r="Y80" s="266"/>
      <c r="Z80" s="266"/>
      <c r="AA80" s="266"/>
      <c r="AB80" s="267">
        <v>0</v>
      </c>
      <c r="AC80" s="267">
        <v>0</v>
      </c>
      <c r="AD80" s="267">
        <v>0</v>
      </c>
      <c r="AE80" s="267">
        <v>0</v>
      </c>
      <c r="AF80" s="267"/>
      <c r="AG80" s="267"/>
      <c r="AH80" s="268">
        <v>0</v>
      </c>
      <c r="AI80" s="268">
        <v>23.81</v>
      </c>
      <c r="AJ80" s="268">
        <v>9.25</v>
      </c>
      <c r="AK80" s="268">
        <v>23.81</v>
      </c>
      <c r="AL80" s="269">
        <v>0</v>
      </c>
      <c r="AM80" s="269">
        <v>0</v>
      </c>
      <c r="AN80" s="269">
        <v>0</v>
      </c>
      <c r="AO80" s="269">
        <v>0</v>
      </c>
      <c r="AP80" s="269">
        <v>0</v>
      </c>
      <c r="AQ80" s="269">
        <v>0</v>
      </c>
      <c r="AR80" s="270"/>
      <c r="AS80" s="270">
        <v>24.02</v>
      </c>
      <c r="AT80" s="270">
        <v>7</v>
      </c>
      <c r="AU80" s="270">
        <v>23.96</v>
      </c>
      <c r="AV80" s="271">
        <v>0</v>
      </c>
      <c r="AW80" s="271">
        <v>10</v>
      </c>
      <c r="AX80" s="271">
        <v>36</v>
      </c>
      <c r="AY80" s="271">
        <v>0</v>
      </c>
      <c r="AZ80" s="271">
        <v>36</v>
      </c>
      <c r="BA80" s="271">
        <v>36</v>
      </c>
      <c r="BB80" s="272">
        <v>0</v>
      </c>
      <c r="BC80" s="272">
        <v>17.010000000000002</v>
      </c>
      <c r="BD80" s="272">
        <v>0.25</v>
      </c>
      <c r="BE80" s="272">
        <v>17.010000000000002</v>
      </c>
      <c r="BF80" s="273">
        <v>0</v>
      </c>
      <c r="BG80" s="273">
        <v>49</v>
      </c>
      <c r="BH80" s="273">
        <v>87</v>
      </c>
      <c r="BI80" s="273">
        <v>0</v>
      </c>
      <c r="BJ80" s="273">
        <v>87</v>
      </c>
      <c r="BK80" s="273">
        <v>87</v>
      </c>
      <c r="BL80" s="888">
        <v>0</v>
      </c>
      <c r="BM80" s="888">
        <v>12.3</v>
      </c>
      <c r="BN80" s="888">
        <v>2.31</v>
      </c>
      <c r="BO80" s="888">
        <v>12.3</v>
      </c>
      <c r="BP80" s="889">
        <v>0</v>
      </c>
      <c r="BQ80" s="889">
        <v>0</v>
      </c>
      <c r="BR80" s="889">
        <v>0</v>
      </c>
      <c r="BS80" s="889">
        <v>0</v>
      </c>
      <c r="BT80" s="889">
        <v>0</v>
      </c>
      <c r="BU80" s="889">
        <v>0</v>
      </c>
      <c r="BV80" s="276">
        <v>0</v>
      </c>
      <c r="BW80" s="276">
        <v>23</v>
      </c>
      <c r="BX80" s="276">
        <v>10</v>
      </c>
      <c r="BY80" s="276">
        <v>22.8</v>
      </c>
      <c r="BZ80" s="277">
        <v>7</v>
      </c>
      <c r="CA80" s="277">
        <v>0</v>
      </c>
      <c r="CB80" s="277">
        <v>20</v>
      </c>
      <c r="CC80" s="277">
        <v>0</v>
      </c>
      <c r="CD80" s="277">
        <v>20</v>
      </c>
      <c r="CE80" s="277">
        <v>20</v>
      </c>
      <c r="CF80" s="278"/>
      <c r="CG80" s="278">
        <v>30</v>
      </c>
      <c r="CH80" s="278">
        <v>20</v>
      </c>
      <c r="CI80" s="278">
        <v>30</v>
      </c>
      <c r="CJ80" s="279">
        <v>0</v>
      </c>
      <c r="CK80" s="279"/>
      <c r="CL80" s="279">
        <v>0</v>
      </c>
      <c r="CM80" s="279">
        <v>0</v>
      </c>
      <c r="CN80" s="279">
        <v>0</v>
      </c>
      <c r="CO80" s="279">
        <v>0</v>
      </c>
      <c r="CP80" s="280">
        <v>25</v>
      </c>
      <c r="CQ80" s="280">
        <v>24.28</v>
      </c>
      <c r="CR80" s="280">
        <v>15.71</v>
      </c>
      <c r="CS80" s="280">
        <v>24.28</v>
      </c>
      <c r="CT80" s="281">
        <v>0</v>
      </c>
      <c r="CU80" s="281">
        <v>0</v>
      </c>
      <c r="CV80" s="281">
        <v>0</v>
      </c>
      <c r="CW80" s="281">
        <v>0</v>
      </c>
      <c r="CX80" s="281">
        <v>0</v>
      </c>
      <c r="CY80" s="281">
        <v>0</v>
      </c>
      <c r="CZ80" s="282">
        <v>50</v>
      </c>
      <c r="DA80" s="282">
        <v>10</v>
      </c>
      <c r="DB80" s="282">
        <v>0.03</v>
      </c>
      <c r="DC80" s="282">
        <v>10.55</v>
      </c>
      <c r="DD80" s="283">
        <v>0</v>
      </c>
      <c r="DE80" s="283">
        <v>1</v>
      </c>
      <c r="DF80" s="283">
        <v>7</v>
      </c>
      <c r="DG80" s="283">
        <v>0</v>
      </c>
      <c r="DH80" s="283">
        <v>7</v>
      </c>
      <c r="DI80" s="283">
        <v>7</v>
      </c>
      <c r="DJ80" s="276">
        <v>0</v>
      </c>
      <c r="DK80" s="276">
        <v>0</v>
      </c>
      <c r="DL80" s="276">
        <v>0</v>
      </c>
      <c r="DM80" s="276">
        <v>0</v>
      </c>
      <c r="DN80" s="277">
        <v>0</v>
      </c>
      <c r="DO80" s="277">
        <v>34</v>
      </c>
      <c r="DP80" s="277">
        <v>0</v>
      </c>
      <c r="DQ80" s="277">
        <v>0</v>
      </c>
      <c r="DR80" s="277">
        <v>0</v>
      </c>
      <c r="DS80" s="277">
        <v>0</v>
      </c>
      <c r="DT80" s="284">
        <v>60</v>
      </c>
      <c r="DU80" s="284">
        <v>96.06</v>
      </c>
      <c r="DV80" s="284">
        <v>20.76</v>
      </c>
      <c r="DW80" s="284">
        <v>95.81</v>
      </c>
      <c r="DX80" s="285">
        <v>0</v>
      </c>
      <c r="DY80" s="285">
        <v>0</v>
      </c>
      <c r="DZ80" s="285">
        <v>150</v>
      </c>
      <c r="EA80" s="285">
        <v>0</v>
      </c>
      <c r="EB80" s="285">
        <v>150</v>
      </c>
      <c r="EC80" s="285">
        <v>150</v>
      </c>
      <c r="ED80" s="286">
        <v>32</v>
      </c>
      <c r="EE80" s="286">
        <v>61</v>
      </c>
      <c r="EF80" s="286">
        <v>20.12</v>
      </c>
      <c r="EG80" s="286">
        <v>58.86</v>
      </c>
      <c r="EH80" s="287">
        <v>0</v>
      </c>
      <c r="EI80" s="287">
        <v>0</v>
      </c>
      <c r="EJ80" s="287">
        <v>0</v>
      </c>
      <c r="EK80" s="287">
        <v>0</v>
      </c>
      <c r="EL80" s="287">
        <v>0</v>
      </c>
      <c r="EM80" s="287">
        <v>0</v>
      </c>
      <c r="EN80" s="274">
        <v>40</v>
      </c>
      <c r="EO80" s="274">
        <v>74.58</v>
      </c>
      <c r="EP80" s="274">
        <v>10</v>
      </c>
      <c r="EQ80" s="274">
        <v>74.58</v>
      </c>
      <c r="ER80" s="275"/>
      <c r="ES80" s="275"/>
      <c r="ET80" s="275"/>
      <c r="EU80" s="275"/>
      <c r="EV80" s="275"/>
      <c r="EW80" s="275"/>
      <c r="EX80" s="286"/>
      <c r="EY80" s="286">
        <v>102.83</v>
      </c>
      <c r="EZ80" s="286">
        <v>10.039999999999999</v>
      </c>
      <c r="FA80" s="286">
        <v>102.82</v>
      </c>
      <c r="FB80" s="287">
        <v>0</v>
      </c>
      <c r="FC80" s="287">
        <v>4</v>
      </c>
      <c r="FD80" s="287">
        <v>97</v>
      </c>
      <c r="FE80" s="287">
        <v>0</v>
      </c>
      <c r="FF80" s="287">
        <v>77</v>
      </c>
      <c r="FG80" s="287">
        <v>63</v>
      </c>
      <c r="FH80" s="288">
        <v>0</v>
      </c>
      <c r="FI80" s="288">
        <v>28</v>
      </c>
      <c r="FJ80" s="288">
        <v>0.65</v>
      </c>
      <c r="FK80" s="288">
        <v>28</v>
      </c>
      <c r="FL80" s="289">
        <v>0</v>
      </c>
      <c r="FM80" s="289">
        <v>1</v>
      </c>
      <c r="FN80" s="289">
        <v>7</v>
      </c>
      <c r="FO80" s="289">
        <v>0</v>
      </c>
      <c r="FP80" s="289">
        <v>7</v>
      </c>
      <c r="FQ80" s="289">
        <v>7</v>
      </c>
      <c r="FR80" s="290">
        <v>0</v>
      </c>
      <c r="FS80" s="290"/>
      <c r="FT80" s="290"/>
      <c r="FU80" s="290"/>
      <c r="FV80" s="291">
        <v>0</v>
      </c>
      <c r="FW80" s="291"/>
      <c r="FX80" s="291"/>
      <c r="FY80" s="291"/>
      <c r="FZ80" s="291"/>
      <c r="GA80" s="291"/>
      <c r="GB80" s="292">
        <v>80</v>
      </c>
      <c r="GC80" s="292">
        <v>48.77</v>
      </c>
      <c r="GD80" s="292">
        <v>25.04</v>
      </c>
      <c r="GE80" s="292">
        <v>48.77</v>
      </c>
      <c r="GF80" s="293"/>
      <c r="GG80" s="293"/>
      <c r="GH80" s="293"/>
      <c r="GI80" s="293"/>
      <c r="GJ80" s="293"/>
      <c r="GK80" s="293"/>
      <c r="GL80" s="284">
        <v>20</v>
      </c>
      <c r="GM80" s="284">
        <v>10.97</v>
      </c>
      <c r="GN80" s="284">
        <v>0</v>
      </c>
      <c r="GO80" s="284">
        <v>10.97</v>
      </c>
      <c r="GP80" s="285">
        <v>0</v>
      </c>
      <c r="GQ80" s="285">
        <v>2</v>
      </c>
      <c r="GR80" s="285">
        <v>13</v>
      </c>
      <c r="GS80" s="285">
        <v>0</v>
      </c>
      <c r="GT80" s="285">
        <v>13</v>
      </c>
      <c r="GU80" s="285">
        <v>13</v>
      </c>
      <c r="GV80" s="294">
        <v>10</v>
      </c>
      <c r="GW80" s="294">
        <v>2.46</v>
      </c>
      <c r="GX80" s="294">
        <v>1</v>
      </c>
      <c r="GY80" s="294">
        <v>1.73</v>
      </c>
      <c r="GZ80" s="295">
        <v>0</v>
      </c>
      <c r="HA80" s="295">
        <v>0</v>
      </c>
      <c r="HB80" s="295">
        <v>3</v>
      </c>
      <c r="HC80" s="295">
        <v>0</v>
      </c>
      <c r="HD80" s="295">
        <v>3</v>
      </c>
      <c r="HE80" s="295">
        <v>3</v>
      </c>
      <c r="HF80" s="296"/>
      <c r="HG80" s="296">
        <v>2.7</v>
      </c>
      <c r="HH80" s="296">
        <v>0.35</v>
      </c>
      <c r="HI80" s="296">
        <v>2.7</v>
      </c>
      <c r="HJ80" s="297"/>
      <c r="HK80" s="297"/>
      <c r="HL80" s="297"/>
      <c r="HM80" s="297"/>
      <c r="HN80" s="297"/>
      <c r="HO80" s="297"/>
      <c r="HP80" s="341">
        <v>0</v>
      </c>
      <c r="HQ80" s="341">
        <v>0.53</v>
      </c>
      <c r="HR80" s="341">
        <v>0</v>
      </c>
      <c r="HS80" s="341">
        <v>0.53</v>
      </c>
      <c r="HT80" s="341">
        <v>0</v>
      </c>
      <c r="HU80" s="341">
        <v>0</v>
      </c>
      <c r="HV80" s="341">
        <v>0</v>
      </c>
      <c r="HW80" s="341">
        <v>0</v>
      </c>
      <c r="HX80" s="341">
        <v>0</v>
      </c>
      <c r="HY80" s="341">
        <v>0</v>
      </c>
      <c r="HZ80" s="286"/>
      <c r="IA80" s="286"/>
      <c r="IB80" s="286"/>
      <c r="IC80" s="286"/>
      <c r="ID80" s="287"/>
      <c r="IE80" s="287"/>
      <c r="IF80" s="287"/>
      <c r="IG80" s="287"/>
      <c r="IH80" s="287"/>
      <c r="II80" s="287"/>
      <c r="IJ80" s="296">
        <v>0</v>
      </c>
      <c r="IK80" s="296">
        <v>10.029999999999999</v>
      </c>
      <c r="IL80" s="296">
        <v>4.17</v>
      </c>
      <c r="IM80" s="296">
        <v>10.029999999999999</v>
      </c>
      <c r="IN80" s="297">
        <v>0</v>
      </c>
      <c r="IO80" s="297">
        <v>0</v>
      </c>
      <c r="IP80" s="297">
        <v>0</v>
      </c>
      <c r="IQ80" s="297">
        <v>0</v>
      </c>
      <c r="IR80" s="297">
        <v>0</v>
      </c>
      <c r="IS80" s="297">
        <v>0</v>
      </c>
      <c r="IT80" s="280"/>
      <c r="IU80" s="280">
        <v>7.27</v>
      </c>
      <c r="IV80" s="280">
        <v>0.91</v>
      </c>
      <c r="IW80" s="280">
        <v>7.27</v>
      </c>
      <c r="IX80" s="281"/>
      <c r="IY80" s="281">
        <v>1</v>
      </c>
      <c r="IZ80" s="281">
        <v>4</v>
      </c>
      <c r="JA80" s="281">
        <v>0</v>
      </c>
      <c r="JB80" s="281">
        <v>4</v>
      </c>
      <c r="JC80" s="281">
        <v>4</v>
      </c>
      <c r="JD80" s="288">
        <v>5</v>
      </c>
      <c r="JE80" s="288">
        <v>22</v>
      </c>
      <c r="JF80" s="288">
        <v>2.25</v>
      </c>
      <c r="JG80" s="288">
        <v>21.88</v>
      </c>
      <c r="JH80" s="289">
        <v>0</v>
      </c>
      <c r="JI80" s="289">
        <v>8</v>
      </c>
      <c r="JJ80" s="289">
        <v>33</v>
      </c>
      <c r="JK80" s="289">
        <v>0</v>
      </c>
      <c r="JL80" s="289">
        <v>33</v>
      </c>
      <c r="JM80" s="289">
        <v>33</v>
      </c>
      <c r="JN80" s="362">
        <v>0</v>
      </c>
      <c r="JO80" s="362">
        <v>0</v>
      </c>
      <c r="JP80" s="362">
        <v>0</v>
      </c>
      <c r="JQ80" s="362">
        <v>0</v>
      </c>
      <c r="JR80" s="362"/>
      <c r="JS80" s="362">
        <v>0</v>
      </c>
      <c r="JT80" s="362">
        <v>0</v>
      </c>
      <c r="JU80" s="362">
        <v>0</v>
      </c>
      <c r="JV80" s="362">
        <v>0</v>
      </c>
      <c r="JW80" s="362">
        <v>0</v>
      </c>
      <c r="JX80" s="274">
        <v>0</v>
      </c>
      <c r="JY80" s="274">
        <v>3</v>
      </c>
      <c r="JZ80" s="274">
        <v>0</v>
      </c>
      <c r="KA80" s="274">
        <v>3</v>
      </c>
      <c r="KB80" s="275"/>
      <c r="KC80" s="275"/>
      <c r="KD80" s="275"/>
      <c r="KE80" s="275">
        <v>0</v>
      </c>
      <c r="KF80" s="275"/>
      <c r="KG80" s="275"/>
      <c r="KH80" s="276">
        <v>25</v>
      </c>
      <c r="KI80" s="276">
        <v>60</v>
      </c>
      <c r="KJ80" s="276">
        <v>5.75</v>
      </c>
      <c r="KK80" s="276">
        <v>59.8</v>
      </c>
      <c r="KL80" s="277">
        <v>0</v>
      </c>
      <c r="KM80" s="277">
        <v>13</v>
      </c>
      <c r="KN80" s="277">
        <v>80</v>
      </c>
      <c r="KO80" s="277">
        <v>0</v>
      </c>
      <c r="KP80" s="277">
        <v>80</v>
      </c>
      <c r="KQ80" s="277">
        <v>80</v>
      </c>
      <c r="KR80" s="298">
        <v>0</v>
      </c>
      <c r="KS80" s="298">
        <v>0</v>
      </c>
      <c r="KT80" s="298">
        <v>0</v>
      </c>
      <c r="KU80" s="298">
        <v>0</v>
      </c>
      <c r="KV80" s="299">
        <v>0</v>
      </c>
      <c r="KW80" s="299">
        <v>0</v>
      </c>
      <c r="KX80" s="299">
        <v>0</v>
      </c>
      <c r="KY80" s="299">
        <v>0</v>
      </c>
      <c r="KZ80" s="299">
        <v>0</v>
      </c>
      <c r="LA80" s="299">
        <v>0</v>
      </c>
      <c r="LB80" s="296"/>
      <c r="LC80" s="296"/>
      <c r="LD80" s="296"/>
      <c r="LE80" s="296"/>
      <c r="LF80" s="297"/>
      <c r="LG80" s="297"/>
      <c r="LH80" s="297"/>
      <c r="LI80" s="297"/>
      <c r="LJ80" s="297"/>
      <c r="LK80" s="297"/>
      <c r="LL80" s="292">
        <v>0</v>
      </c>
      <c r="LM80" s="292">
        <v>15.59</v>
      </c>
      <c r="LN80" s="292">
        <v>1.63</v>
      </c>
      <c r="LO80" s="292">
        <v>10.65</v>
      </c>
      <c r="LP80" s="293">
        <v>0</v>
      </c>
      <c r="LQ80" s="293">
        <v>0</v>
      </c>
      <c r="LR80" s="293">
        <v>0</v>
      </c>
      <c r="LS80" s="293">
        <v>0</v>
      </c>
      <c r="LT80" s="293">
        <v>0</v>
      </c>
      <c r="LU80" s="293">
        <v>0</v>
      </c>
      <c r="LV80" s="45">
        <f t="shared" si="113"/>
        <v>392</v>
      </c>
      <c r="LW80" s="45">
        <f t="shared" si="114"/>
        <v>909.69000000000017</v>
      </c>
      <c r="LX80" s="45">
        <f t="shared" si="115"/>
        <v>167.59</v>
      </c>
      <c r="LY80" s="45">
        <f t="shared" si="116"/>
        <v>901.58999999999992</v>
      </c>
      <c r="LZ80" s="234">
        <f t="shared" si="117"/>
        <v>7</v>
      </c>
      <c r="MA80" s="234">
        <f t="shared" si="118"/>
        <v>125</v>
      </c>
      <c r="MB80" s="234">
        <f t="shared" si="119"/>
        <v>706</v>
      </c>
      <c r="MC80" s="234">
        <f t="shared" si="120"/>
        <v>0</v>
      </c>
      <c r="MD80" s="234">
        <f t="shared" si="121"/>
        <v>561</v>
      </c>
      <c r="ME80" s="234">
        <f t="shared" si="122"/>
        <v>547</v>
      </c>
      <c r="MF80" s="290">
        <v>0</v>
      </c>
      <c r="MG80" s="290">
        <v>0</v>
      </c>
      <c r="MH80" s="290">
        <v>0</v>
      </c>
      <c r="MI80" s="290">
        <v>0</v>
      </c>
      <c r="MJ80" s="291">
        <v>0</v>
      </c>
      <c r="MK80" s="291">
        <v>0</v>
      </c>
      <c r="ML80" s="291">
        <v>0</v>
      </c>
      <c r="MM80" s="291">
        <v>0</v>
      </c>
      <c r="MN80" s="291">
        <v>0</v>
      </c>
      <c r="MO80" s="291">
        <v>0</v>
      </c>
      <c r="MP80" s="414"/>
      <c r="MQ80" s="414">
        <v>41</v>
      </c>
      <c r="MR80" s="414"/>
      <c r="MS80" s="414">
        <v>39.14</v>
      </c>
      <c r="MT80" s="415"/>
      <c r="MU80" s="415">
        <v>360</v>
      </c>
      <c r="MV80" s="415">
        <v>590</v>
      </c>
      <c r="MW80" s="415"/>
      <c r="MX80" s="415"/>
      <c r="MY80" s="415"/>
      <c r="MZ80" s="949">
        <f t="shared" si="123"/>
        <v>392</v>
      </c>
      <c r="NA80" s="949">
        <f t="shared" si="124"/>
        <v>950.69000000000017</v>
      </c>
      <c r="NB80" s="949">
        <f t="shared" si="125"/>
        <v>167.59</v>
      </c>
      <c r="NC80" s="949">
        <f t="shared" si="126"/>
        <v>940.7299999999999</v>
      </c>
      <c r="ND80" s="950">
        <f t="shared" si="127"/>
        <v>7</v>
      </c>
      <c r="NE80" s="950">
        <f t="shared" si="128"/>
        <v>485</v>
      </c>
      <c r="NF80" s="950">
        <f t="shared" si="129"/>
        <v>1296</v>
      </c>
      <c r="NG80" s="950">
        <f t="shared" si="130"/>
        <v>0</v>
      </c>
      <c r="NH80" s="950">
        <f t="shared" si="131"/>
        <v>561</v>
      </c>
      <c r="NI80" s="950">
        <f t="shared" si="132"/>
        <v>547</v>
      </c>
    </row>
    <row r="81" spans="1:373" ht="39" thickBot="1" x14ac:dyDescent="0.3">
      <c r="A81" s="1805"/>
      <c r="B81" s="1806"/>
      <c r="C81" s="35" t="s">
        <v>175</v>
      </c>
      <c r="D81" s="262"/>
      <c r="E81" s="927">
        <v>65.48</v>
      </c>
      <c r="F81" s="927"/>
      <c r="G81" s="958">
        <v>64.31</v>
      </c>
      <c r="H81" s="263"/>
      <c r="I81" s="263"/>
      <c r="J81" s="263"/>
      <c r="K81" s="263"/>
      <c r="L81" s="263"/>
      <c r="M81" s="263"/>
      <c r="N81" s="264">
        <v>0</v>
      </c>
      <c r="O81" s="264">
        <v>0</v>
      </c>
      <c r="P81" s="264">
        <v>0</v>
      </c>
      <c r="Q81" s="264">
        <v>0</v>
      </c>
      <c r="R81" s="265">
        <v>0</v>
      </c>
      <c r="S81" s="265">
        <v>0</v>
      </c>
      <c r="T81" s="265">
        <v>0</v>
      </c>
      <c r="U81" s="265">
        <v>0</v>
      </c>
      <c r="V81" s="265">
        <v>0</v>
      </c>
      <c r="W81" s="265">
        <v>0</v>
      </c>
      <c r="X81" s="266">
        <v>0</v>
      </c>
      <c r="Y81" s="266">
        <v>0</v>
      </c>
      <c r="Z81" s="266">
        <v>0</v>
      </c>
      <c r="AA81" s="266">
        <v>0</v>
      </c>
      <c r="AB81" s="267">
        <v>0</v>
      </c>
      <c r="AC81" s="267">
        <v>0</v>
      </c>
      <c r="AD81" s="267">
        <v>0</v>
      </c>
      <c r="AE81" s="267">
        <v>0</v>
      </c>
      <c r="AF81" s="267"/>
      <c r="AG81" s="267"/>
      <c r="AH81" s="268">
        <v>0</v>
      </c>
      <c r="AI81" s="268">
        <v>0</v>
      </c>
      <c r="AJ81" s="268">
        <v>0</v>
      </c>
      <c r="AK81" s="268">
        <v>0</v>
      </c>
      <c r="AL81" s="269">
        <v>0</v>
      </c>
      <c r="AM81" s="269">
        <v>0</v>
      </c>
      <c r="AN81" s="269">
        <v>0</v>
      </c>
      <c r="AO81" s="269">
        <v>0</v>
      </c>
      <c r="AP81" s="269">
        <v>0</v>
      </c>
      <c r="AQ81" s="269">
        <v>0</v>
      </c>
      <c r="AR81" s="270">
        <v>0</v>
      </c>
      <c r="AS81" s="270">
        <v>0</v>
      </c>
      <c r="AT81" s="270">
        <v>0</v>
      </c>
      <c r="AU81" s="270">
        <v>0</v>
      </c>
      <c r="AV81" s="271">
        <v>0</v>
      </c>
      <c r="AW81" s="271">
        <v>0</v>
      </c>
      <c r="AX81" s="271">
        <v>0</v>
      </c>
      <c r="AY81" s="271">
        <v>0</v>
      </c>
      <c r="AZ81" s="271">
        <v>0</v>
      </c>
      <c r="BA81" s="271">
        <v>0</v>
      </c>
      <c r="BB81" s="272">
        <v>0</v>
      </c>
      <c r="BC81" s="272">
        <v>0</v>
      </c>
      <c r="BD81" s="272">
        <v>0</v>
      </c>
      <c r="BE81" s="272">
        <v>0</v>
      </c>
      <c r="BF81" s="273">
        <v>0</v>
      </c>
      <c r="BG81" s="273">
        <v>0</v>
      </c>
      <c r="BH81" s="273">
        <v>0</v>
      </c>
      <c r="BI81" s="273">
        <v>0</v>
      </c>
      <c r="BJ81" s="273">
        <v>0</v>
      </c>
      <c r="BK81" s="273">
        <v>0</v>
      </c>
      <c r="BL81" s="888">
        <v>0</v>
      </c>
      <c r="BM81" s="888">
        <v>0</v>
      </c>
      <c r="BN81" s="888">
        <v>0</v>
      </c>
      <c r="BO81" s="888">
        <v>0</v>
      </c>
      <c r="BP81" s="889">
        <v>0</v>
      </c>
      <c r="BQ81" s="889">
        <v>0</v>
      </c>
      <c r="BR81" s="889">
        <v>0</v>
      </c>
      <c r="BS81" s="889">
        <v>0</v>
      </c>
      <c r="BT81" s="889">
        <v>0</v>
      </c>
      <c r="BU81" s="889">
        <v>0</v>
      </c>
      <c r="BV81" s="276">
        <v>0</v>
      </c>
      <c r="BW81" s="276">
        <v>0</v>
      </c>
      <c r="BX81" s="276">
        <v>0</v>
      </c>
      <c r="BY81" s="276">
        <v>0</v>
      </c>
      <c r="BZ81" s="277">
        <v>0</v>
      </c>
      <c r="CA81" s="277">
        <v>0</v>
      </c>
      <c r="CB81" s="277">
        <v>0</v>
      </c>
      <c r="CC81" s="277">
        <v>0</v>
      </c>
      <c r="CD81" s="277">
        <v>0</v>
      </c>
      <c r="CE81" s="277">
        <v>0</v>
      </c>
      <c r="CF81" s="928">
        <v>0</v>
      </c>
      <c r="CG81" s="928">
        <v>43.2</v>
      </c>
      <c r="CH81" s="928"/>
      <c r="CI81" s="928">
        <v>43.19</v>
      </c>
      <c r="CJ81" s="929">
        <v>0</v>
      </c>
      <c r="CK81" s="929"/>
      <c r="CL81" s="929">
        <v>0</v>
      </c>
      <c r="CM81" s="929">
        <v>0</v>
      </c>
      <c r="CN81" s="929">
        <v>0</v>
      </c>
      <c r="CO81" s="929">
        <v>0</v>
      </c>
      <c r="CP81" s="280"/>
      <c r="CQ81" s="280">
        <v>0</v>
      </c>
      <c r="CR81" s="280">
        <v>0</v>
      </c>
      <c r="CS81" s="280">
        <v>0</v>
      </c>
      <c r="CT81" s="281">
        <v>0</v>
      </c>
      <c r="CU81" s="281">
        <v>0</v>
      </c>
      <c r="CV81" s="281">
        <v>0</v>
      </c>
      <c r="CW81" s="281">
        <v>0</v>
      </c>
      <c r="CX81" s="281">
        <v>0</v>
      </c>
      <c r="CY81" s="281">
        <v>0</v>
      </c>
      <c r="CZ81" s="282">
        <v>0</v>
      </c>
      <c r="DA81" s="282">
        <v>0</v>
      </c>
      <c r="DB81" s="282"/>
      <c r="DC81" s="282"/>
      <c r="DD81" s="283">
        <v>0</v>
      </c>
      <c r="DE81" s="283"/>
      <c r="DF81" s="283"/>
      <c r="DG81" s="283"/>
      <c r="DH81" s="283"/>
      <c r="DI81" s="283"/>
      <c r="DJ81" s="276">
        <v>0</v>
      </c>
      <c r="DK81" s="276">
        <v>0</v>
      </c>
      <c r="DL81" s="276">
        <v>0</v>
      </c>
      <c r="DM81" s="276">
        <v>0</v>
      </c>
      <c r="DN81" s="277">
        <v>0</v>
      </c>
      <c r="DO81" s="277">
        <v>0</v>
      </c>
      <c r="DP81" s="277">
        <v>0</v>
      </c>
      <c r="DQ81" s="277">
        <v>0</v>
      </c>
      <c r="DR81" s="277">
        <v>0</v>
      </c>
      <c r="DS81" s="277">
        <v>0</v>
      </c>
      <c r="DT81" s="284">
        <v>0</v>
      </c>
      <c r="DU81" s="284">
        <v>0</v>
      </c>
      <c r="DV81" s="284">
        <v>0</v>
      </c>
      <c r="DW81" s="284">
        <v>0</v>
      </c>
      <c r="DX81" s="285">
        <v>0</v>
      </c>
      <c r="DY81" s="285">
        <v>0</v>
      </c>
      <c r="DZ81" s="285">
        <v>0</v>
      </c>
      <c r="EA81" s="285">
        <v>0</v>
      </c>
      <c r="EB81" s="285">
        <v>0</v>
      </c>
      <c r="EC81" s="285">
        <v>0</v>
      </c>
      <c r="ED81" s="286">
        <v>0</v>
      </c>
      <c r="EE81" s="286">
        <v>0</v>
      </c>
      <c r="EF81" s="286">
        <v>0</v>
      </c>
      <c r="EG81" s="286">
        <v>0</v>
      </c>
      <c r="EH81" s="287">
        <v>0</v>
      </c>
      <c r="EI81" s="287">
        <v>0</v>
      </c>
      <c r="EJ81" s="287">
        <v>0</v>
      </c>
      <c r="EK81" s="287">
        <v>0</v>
      </c>
      <c r="EL81" s="287">
        <v>0</v>
      </c>
      <c r="EM81" s="287">
        <v>0</v>
      </c>
      <c r="EN81" s="274"/>
      <c r="EO81" s="274"/>
      <c r="EP81" s="274"/>
      <c r="EQ81" s="274"/>
      <c r="ER81" s="275"/>
      <c r="ES81" s="275"/>
      <c r="ET81" s="275"/>
      <c r="EU81" s="275"/>
      <c r="EV81" s="275"/>
      <c r="EW81" s="275"/>
      <c r="EX81" s="286">
        <v>0</v>
      </c>
      <c r="EY81" s="286">
        <v>0</v>
      </c>
      <c r="EZ81" s="286">
        <v>0</v>
      </c>
      <c r="FA81" s="286">
        <v>0</v>
      </c>
      <c r="FB81" s="287">
        <v>0</v>
      </c>
      <c r="FC81" s="287">
        <v>0</v>
      </c>
      <c r="FD81" s="287">
        <v>0</v>
      </c>
      <c r="FE81" s="287">
        <v>0</v>
      </c>
      <c r="FF81" s="287">
        <v>0</v>
      </c>
      <c r="FG81" s="287">
        <v>0</v>
      </c>
      <c r="FH81" s="288">
        <v>0</v>
      </c>
      <c r="FI81" s="288">
        <v>0</v>
      </c>
      <c r="FJ81" s="288">
        <v>0</v>
      </c>
      <c r="FK81" s="288">
        <v>0</v>
      </c>
      <c r="FL81" s="289">
        <v>0</v>
      </c>
      <c r="FM81" s="289">
        <v>0</v>
      </c>
      <c r="FN81" s="289">
        <v>0</v>
      </c>
      <c r="FO81" s="289">
        <v>0</v>
      </c>
      <c r="FP81" s="289">
        <v>0</v>
      </c>
      <c r="FQ81" s="289">
        <v>0</v>
      </c>
      <c r="FR81" s="290">
        <v>0</v>
      </c>
      <c r="FS81" s="290"/>
      <c r="FT81" s="290"/>
      <c r="FU81" s="290"/>
      <c r="FV81" s="291">
        <v>0</v>
      </c>
      <c r="FW81" s="291"/>
      <c r="FX81" s="291"/>
      <c r="FY81" s="291"/>
      <c r="FZ81" s="291"/>
      <c r="GA81" s="291"/>
      <c r="GB81" s="292"/>
      <c r="GC81" s="292">
        <f>21.21+24+4+4.2+1</f>
        <v>54.410000000000004</v>
      </c>
      <c r="GD81" s="292"/>
      <c r="GE81" s="292">
        <f>12.45+23.17+4+4.2+0.81</f>
        <v>44.63000000000001</v>
      </c>
      <c r="GF81" s="293"/>
      <c r="GG81" s="293"/>
      <c r="GH81" s="293"/>
      <c r="GI81" s="293"/>
      <c r="GJ81" s="293"/>
      <c r="GK81" s="293"/>
      <c r="GL81" s="284">
        <v>0</v>
      </c>
      <c r="GM81" s="284">
        <v>0</v>
      </c>
      <c r="GN81" s="284">
        <v>0</v>
      </c>
      <c r="GO81" s="284">
        <v>0</v>
      </c>
      <c r="GP81" s="285">
        <v>0</v>
      </c>
      <c r="GQ81" s="285">
        <v>0</v>
      </c>
      <c r="GR81" s="285">
        <v>0</v>
      </c>
      <c r="GS81" s="285">
        <v>0</v>
      </c>
      <c r="GT81" s="285">
        <v>0</v>
      </c>
      <c r="GU81" s="285">
        <v>0</v>
      </c>
      <c r="GV81" s="294">
        <v>0</v>
      </c>
      <c r="GW81" s="294">
        <v>0</v>
      </c>
      <c r="GX81" s="294">
        <v>0</v>
      </c>
      <c r="GY81" s="294">
        <v>0</v>
      </c>
      <c r="GZ81" s="295">
        <v>0</v>
      </c>
      <c r="HA81" s="295">
        <v>0</v>
      </c>
      <c r="HB81" s="295">
        <v>0</v>
      </c>
      <c r="HC81" s="295">
        <v>0</v>
      </c>
      <c r="HD81" s="295">
        <v>0</v>
      </c>
      <c r="HE81" s="295">
        <v>0</v>
      </c>
      <c r="HF81" s="296"/>
      <c r="HG81" s="296"/>
      <c r="HH81" s="296"/>
      <c r="HI81" s="296"/>
      <c r="HJ81" s="297"/>
      <c r="HK81" s="297"/>
      <c r="HL81" s="297"/>
      <c r="HM81" s="297"/>
      <c r="HN81" s="297"/>
      <c r="HO81" s="297"/>
      <c r="HP81" s="341">
        <v>0</v>
      </c>
      <c r="HQ81" s="341">
        <v>0</v>
      </c>
      <c r="HR81" s="341">
        <v>0</v>
      </c>
      <c r="HS81" s="341">
        <v>0</v>
      </c>
      <c r="HT81" s="341">
        <v>0</v>
      </c>
      <c r="HU81" s="341">
        <v>0</v>
      </c>
      <c r="HV81" s="341">
        <v>0</v>
      </c>
      <c r="HW81" s="341">
        <v>0</v>
      </c>
      <c r="HX81" s="341">
        <v>0</v>
      </c>
      <c r="HY81" s="341">
        <v>0</v>
      </c>
      <c r="HZ81" s="286"/>
      <c r="IA81" s="286"/>
      <c r="IB81" s="286"/>
      <c r="IC81" s="286"/>
      <c r="ID81" s="287"/>
      <c r="IE81" s="287"/>
      <c r="IF81" s="287"/>
      <c r="IG81" s="287"/>
      <c r="IH81" s="287"/>
      <c r="II81" s="287"/>
      <c r="IJ81" s="296">
        <v>0</v>
      </c>
      <c r="IK81" s="296">
        <v>0</v>
      </c>
      <c r="IL81" s="296">
        <v>0</v>
      </c>
      <c r="IM81" s="296">
        <v>0</v>
      </c>
      <c r="IN81" s="297">
        <v>0</v>
      </c>
      <c r="IO81" s="297">
        <v>0</v>
      </c>
      <c r="IP81" s="297">
        <v>0</v>
      </c>
      <c r="IQ81" s="297">
        <v>0</v>
      </c>
      <c r="IR81" s="297">
        <v>0</v>
      </c>
      <c r="IS81" s="297">
        <v>0</v>
      </c>
      <c r="IT81" s="280">
        <v>0</v>
      </c>
      <c r="IU81" s="280">
        <v>0</v>
      </c>
      <c r="IV81" s="280">
        <v>0</v>
      </c>
      <c r="IW81" s="280">
        <v>0</v>
      </c>
      <c r="IX81" s="281">
        <v>0</v>
      </c>
      <c r="IY81" s="281">
        <v>0</v>
      </c>
      <c r="IZ81" s="281">
        <v>0</v>
      </c>
      <c r="JA81" s="281">
        <v>0</v>
      </c>
      <c r="JB81" s="281">
        <v>0</v>
      </c>
      <c r="JC81" s="281">
        <v>0</v>
      </c>
      <c r="JD81" s="288"/>
      <c r="JE81" s="288"/>
      <c r="JF81" s="288"/>
      <c r="JG81" s="288"/>
      <c r="JH81" s="289"/>
      <c r="JI81" s="289"/>
      <c r="JJ81" s="289"/>
      <c r="JK81" s="289"/>
      <c r="JL81" s="289"/>
      <c r="JM81" s="289"/>
      <c r="JN81" s="362">
        <v>0</v>
      </c>
      <c r="JO81" s="362">
        <v>0</v>
      </c>
      <c r="JP81" s="362">
        <v>0</v>
      </c>
      <c r="JQ81" s="362">
        <v>0</v>
      </c>
      <c r="JR81" s="362"/>
      <c r="JS81" s="362">
        <v>0</v>
      </c>
      <c r="JT81" s="362">
        <v>0</v>
      </c>
      <c r="JU81" s="362">
        <v>0</v>
      </c>
      <c r="JV81" s="362">
        <v>0</v>
      </c>
      <c r="JW81" s="362">
        <v>0</v>
      </c>
      <c r="JX81" s="274">
        <v>0</v>
      </c>
      <c r="JY81" s="274">
        <v>0</v>
      </c>
      <c r="JZ81" s="274">
        <v>0</v>
      </c>
      <c r="KA81" s="274">
        <v>0</v>
      </c>
      <c r="KB81" s="275">
        <v>0</v>
      </c>
      <c r="KC81" s="275">
        <v>0</v>
      </c>
      <c r="KD81" s="275">
        <v>0</v>
      </c>
      <c r="KE81" s="275">
        <v>0</v>
      </c>
      <c r="KF81" s="275">
        <v>0</v>
      </c>
      <c r="KG81" s="275">
        <v>0</v>
      </c>
      <c r="KH81" s="276">
        <v>0</v>
      </c>
      <c r="KI81" s="276">
        <v>0</v>
      </c>
      <c r="KJ81" s="276">
        <v>0</v>
      </c>
      <c r="KK81" s="276">
        <v>0</v>
      </c>
      <c r="KL81" s="277">
        <v>0</v>
      </c>
      <c r="KM81" s="277">
        <v>0</v>
      </c>
      <c r="KN81" s="277">
        <v>0</v>
      </c>
      <c r="KO81" s="277">
        <v>0</v>
      </c>
      <c r="KP81" s="277">
        <v>0</v>
      </c>
      <c r="KQ81" s="277">
        <v>0</v>
      </c>
      <c r="KR81" s="298">
        <v>0</v>
      </c>
      <c r="KS81" s="298">
        <v>0</v>
      </c>
      <c r="KT81" s="298">
        <v>0</v>
      </c>
      <c r="KU81" s="298">
        <v>0</v>
      </c>
      <c r="KV81" s="299">
        <v>0</v>
      </c>
      <c r="KW81" s="299">
        <v>0</v>
      </c>
      <c r="KX81" s="299">
        <v>0</v>
      </c>
      <c r="KY81" s="299">
        <v>0</v>
      </c>
      <c r="KZ81" s="299">
        <v>0</v>
      </c>
      <c r="LA81" s="299">
        <v>0</v>
      </c>
      <c r="LB81" s="296"/>
      <c r="LC81" s="296"/>
      <c r="LD81" s="296"/>
      <c r="LE81" s="296"/>
      <c r="LF81" s="297"/>
      <c r="LG81" s="297"/>
      <c r="LH81" s="297"/>
      <c r="LI81" s="297"/>
      <c r="LJ81" s="297"/>
      <c r="LK81" s="297"/>
      <c r="LL81" s="292">
        <v>0</v>
      </c>
      <c r="LM81" s="292">
        <v>0</v>
      </c>
      <c r="LN81" s="292">
        <v>0</v>
      </c>
      <c r="LO81" s="292">
        <v>0</v>
      </c>
      <c r="LP81" s="293">
        <v>0</v>
      </c>
      <c r="LQ81" s="293">
        <v>0</v>
      </c>
      <c r="LR81" s="293">
        <v>0</v>
      </c>
      <c r="LS81" s="293">
        <v>0</v>
      </c>
      <c r="LT81" s="293">
        <v>0</v>
      </c>
      <c r="LU81" s="293">
        <v>0</v>
      </c>
      <c r="LV81" s="45">
        <f t="shared" si="113"/>
        <v>0</v>
      </c>
      <c r="LW81" s="45">
        <f t="shared" si="114"/>
        <v>163.09</v>
      </c>
      <c r="LX81" s="45">
        <f t="shared" si="115"/>
        <v>0</v>
      </c>
      <c r="LY81" s="45">
        <f t="shared" si="116"/>
        <v>152.13</v>
      </c>
      <c r="LZ81" s="234">
        <f t="shared" si="117"/>
        <v>0</v>
      </c>
      <c r="MA81" s="234">
        <f t="shared" si="118"/>
        <v>0</v>
      </c>
      <c r="MB81" s="234">
        <f t="shared" si="119"/>
        <v>0</v>
      </c>
      <c r="MC81" s="234">
        <f t="shared" si="120"/>
        <v>0</v>
      </c>
      <c r="MD81" s="234">
        <f t="shared" si="121"/>
        <v>0</v>
      </c>
      <c r="ME81" s="234">
        <f t="shared" si="122"/>
        <v>0</v>
      </c>
      <c r="MF81" s="290">
        <v>0</v>
      </c>
      <c r="MG81" s="290">
        <v>0</v>
      </c>
      <c r="MH81" s="290">
        <v>0</v>
      </c>
      <c r="MI81" s="290">
        <v>0</v>
      </c>
      <c r="MJ81" s="291">
        <v>0</v>
      </c>
      <c r="MK81" s="291">
        <v>0</v>
      </c>
      <c r="ML81" s="291">
        <v>0</v>
      </c>
      <c r="MM81" s="291">
        <v>0</v>
      </c>
      <c r="MN81" s="291">
        <v>0</v>
      </c>
      <c r="MO81" s="291">
        <v>0</v>
      </c>
      <c r="MP81" s="414"/>
      <c r="MQ81" s="414"/>
      <c r="MR81" s="414"/>
      <c r="MS81" s="414"/>
      <c r="MT81" s="415"/>
      <c r="MU81" s="415"/>
      <c r="MV81" s="415"/>
      <c r="MW81" s="415"/>
      <c r="MX81" s="415"/>
      <c r="MY81" s="415"/>
      <c r="MZ81" s="949">
        <f t="shared" si="123"/>
        <v>0</v>
      </c>
      <c r="NA81" s="949">
        <f t="shared" si="124"/>
        <v>163.09</v>
      </c>
      <c r="NB81" s="949">
        <f t="shared" si="125"/>
        <v>0</v>
      </c>
      <c r="NC81" s="949">
        <f t="shared" si="126"/>
        <v>152.13</v>
      </c>
      <c r="ND81" s="950">
        <f t="shared" si="127"/>
        <v>0</v>
      </c>
      <c r="NE81" s="950">
        <f t="shared" si="128"/>
        <v>0</v>
      </c>
      <c r="NF81" s="950">
        <f t="shared" si="129"/>
        <v>0</v>
      </c>
      <c r="NG81" s="950">
        <f t="shared" si="130"/>
        <v>0</v>
      </c>
      <c r="NH81" s="950">
        <f t="shared" si="131"/>
        <v>0</v>
      </c>
      <c r="NI81" s="950">
        <f t="shared" si="132"/>
        <v>0</v>
      </c>
    </row>
    <row r="82" spans="1:373" ht="39" thickBot="1" x14ac:dyDescent="0.3">
      <c r="A82" s="555">
        <v>65</v>
      </c>
      <c r="B82" s="34" t="s">
        <v>100</v>
      </c>
      <c r="C82" s="34" t="s">
        <v>101</v>
      </c>
      <c r="D82" s="262">
        <v>8</v>
      </c>
      <c r="E82" s="262">
        <v>6.86</v>
      </c>
      <c r="F82" s="262">
        <v>0</v>
      </c>
      <c r="G82" s="262">
        <v>6.86</v>
      </c>
      <c r="H82" s="263">
        <v>0</v>
      </c>
      <c r="I82" s="263">
        <v>0</v>
      </c>
      <c r="J82" s="263">
        <v>0</v>
      </c>
      <c r="K82" s="263"/>
      <c r="L82" s="263"/>
      <c r="M82" s="263"/>
      <c r="N82" s="264">
        <v>1</v>
      </c>
      <c r="O82" s="264">
        <v>0.12</v>
      </c>
      <c r="P82" s="264">
        <v>0</v>
      </c>
      <c r="Q82" s="264">
        <v>0.12</v>
      </c>
      <c r="R82" s="265">
        <v>0</v>
      </c>
      <c r="S82" s="265">
        <v>0</v>
      </c>
      <c r="T82" s="265">
        <v>2</v>
      </c>
      <c r="U82" s="265">
        <v>0</v>
      </c>
      <c r="V82" s="265">
        <v>2</v>
      </c>
      <c r="W82" s="265">
        <v>2</v>
      </c>
      <c r="X82" s="266">
        <v>0.5</v>
      </c>
      <c r="Y82" s="266">
        <v>0</v>
      </c>
      <c r="Z82" s="266">
        <v>0</v>
      </c>
      <c r="AA82" s="266">
        <v>0</v>
      </c>
      <c r="AB82" s="267">
        <v>0</v>
      </c>
      <c r="AC82" s="267">
        <v>0</v>
      </c>
      <c r="AD82" s="267">
        <v>0</v>
      </c>
      <c r="AE82" s="267">
        <v>0</v>
      </c>
      <c r="AF82" s="267"/>
      <c r="AG82" s="267"/>
      <c r="AH82" s="268">
        <v>2</v>
      </c>
      <c r="AI82" s="268">
        <v>2.34</v>
      </c>
      <c r="AJ82" s="268">
        <v>0.24</v>
      </c>
      <c r="AK82" s="268">
        <v>2.34</v>
      </c>
      <c r="AL82" s="269">
        <v>0</v>
      </c>
      <c r="AM82" s="269">
        <v>0</v>
      </c>
      <c r="AN82" s="269">
        <v>0</v>
      </c>
      <c r="AO82" s="269">
        <v>0</v>
      </c>
      <c r="AP82" s="269">
        <v>0</v>
      </c>
      <c r="AQ82" s="269">
        <v>0</v>
      </c>
      <c r="AR82" s="270">
        <v>0.75</v>
      </c>
      <c r="AS82" s="270">
        <v>0.79</v>
      </c>
      <c r="AT82" s="270">
        <v>0.5</v>
      </c>
      <c r="AU82" s="270">
        <v>0.79</v>
      </c>
      <c r="AV82" s="271">
        <v>0</v>
      </c>
      <c r="AW82" s="271">
        <v>1</v>
      </c>
      <c r="AX82" s="271">
        <v>2</v>
      </c>
      <c r="AY82" s="271">
        <v>0</v>
      </c>
      <c r="AZ82" s="271">
        <v>2</v>
      </c>
      <c r="BA82" s="271">
        <v>2</v>
      </c>
      <c r="BB82" s="272">
        <v>1</v>
      </c>
      <c r="BC82" s="272">
        <v>0.5</v>
      </c>
      <c r="BD82" s="272">
        <v>0</v>
      </c>
      <c r="BE82" s="272">
        <v>0.5</v>
      </c>
      <c r="BF82" s="273">
        <v>0</v>
      </c>
      <c r="BG82" s="273">
        <v>0</v>
      </c>
      <c r="BH82" s="273">
        <v>1</v>
      </c>
      <c r="BI82" s="273">
        <v>0</v>
      </c>
      <c r="BJ82" s="273">
        <v>1</v>
      </c>
      <c r="BK82" s="273">
        <v>1</v>
      </c>
      <c r="BL82" s="888">
        <v>1</v>
      </c>
      <c r="BM82" s="888">
        <v>0</v>
      </c>
      <c r="BN82" s="888">
        <v>0</v>
      </c>
      <c r="BO82" s="888">
        <v>0</v>
      </c>
      <c r="BP82" s="889">
        <v>0</v>
      </c>
      <c r="BQ82" s="889">
        <v>0</v>
      </c>
      <c r="BR82" s="889">
        <v>0</v>
      </c>
      <c r="BS82" s="889">
        <v>0</v>
      </c>
      <c r="BT82" s="889">
        <v>0</v>
      </c>
      <c r="BU82" s="889">
        <v>0</v>
      </c>
      <c r="BV82" s="276">
        <v>1.25</v>
      </c>
      <c r="BW82" s="276">
        <v>0</v>
      </c>
      <c r="BX82" s="276">
        <v>0</v>
      </c>
      <c r="BY82" s="276">
        <v>0</v>
      </c>
      <c r="BZ82" s="277">
        <v>0</v>
      </c>
      <c r="CA82" s="277">
        <v>0</v>
      </c>
      <c r="CB82" s="277">
        <v>0</v>
      </c>
      <c r="CC82" s="277">
        <v>0</v>
      </c>
      <c r="CD82" s="277">
        <v>0</v>
      </c>
      <c r="CE82" s="277">
        <v>0</v>
      </c>
      <c r="CF82" s="278">
        <v>1</v>
      </c>
      <c r="CG82" s="278"/>
      <c r="CH82" s="278"/>
      <c r="CI82" s="278"/>
      <c r="CJ82" s="279">
        <v>0</v>
      </c>
      <c r="CK82" s="279"/>
      <c r="CL82" s="279"/>
      <c r="CM82" s="279"/>
      <c r="CN82" s="279"/>
      <c r="CO82" s="279"/>
      <c r="CP82" s="280">
        <v>2</v>
      </c>
      <c r="CQ82" s="280">
        <v>0</v>
      </c>
      <c r="CR82" s="280">
        <v>0</v>
      </c>
      <c r="CS82" s="280">
        <v>0</v>
      </c>
      <c r="CT82" s="281">
        <v>0</v>
      </c>
      <c r="CU82" s="281">
        <v>0</v>
      </c>
      <c r="CV82" s="281">
        <v>0</v>
      </c>
      <c r="CW82" s="281">
        <v>0</v>
      </c>
      <c r="CX82" s="281">
        <v>0</v>
      </c>
      <c r="CY82" s="281">
        <v>0</v>
      </c>
      <c r="CZ82" s="282">
        <v>1</v>
      </c>
      <c r="DA82" s="282">
        <v>1</v>
      </c>
      <c r="DB82" s="282">
        <v>0</v>
      </c>
      <c r="DC82" s="282">
        <v>0</v>
      </c>
      <c r="DD82" s="283">
        <v>0</v>
      </c>
      <c r="DE82" s="283">
        <v>0</v>
      </c>
      <c r="DF82" s="283">
        <v>0</v>
      </c>
      <c r="DG82" s="283">
        <v>0</v>
      </c>
      <c r="DH82" s="283">
        <v>0</v>
      </c>
      <c r="DI82" s="283">
        <v>0</v>
      </c>
      <c r="DJ82" s="276">
        <v>1</v>
      </c>
      <c r="DK82" s="276">
        <v>0</v>
      </c>
      <c r="DL82" s="276">
        <v>0</v>
      </c>
      <c r="DM82" s="276">
        <v>0</v>
      </c>
      <c r="DN82" s="277">
        <v>0</v>
      </c>
      <c r="DO82" s="277">
        <v>0</v>
      </c>
      <c r="DP82" s="277">
        <v>0</v>
      </c>
      <c r="DQ82" s="277">
        <v>0</v>
      </c>
      <c r="DR82" s="277">
        <v>0</v>
      </c>
      <c r="DS82" s="277">
        <v>0</v>
      </c>
      <c r="DT82" s="284">
        <v>2</v>
      </c>
      <c r="DU82" s="284">
        <v>1.0900000000000001</v>
      </c>
      <c r="DV82" s="284">
        <v>0.19</v>
      </c>
      <c r="DW82" s="284">
        <v>1.0900000000000001</v>
      </c>
      <c r="DX82" s="285">
        <v>0</v>
      </c>
      <c r="DY82" s="285">
        <v>0</v>
      </c>
      <c r="DZ82" s="285">
        <v>14</v>
      </c>
      <c r="EA82" s="285">
        <v>0</v>
      </c>
      <c r="EB82" s="285">
        <v>14</v>
      </c>
      <c r="EC82" s="285">
        <v>14</v>
      </c>
      <c r="ED82" s="286">
        <v>2</v>
      </c>
      <c r="EE82" s="286">
        <v>0</v>
      </c>
      <c r="EF82" s="286">
        <v>0</v>
      </c>
      <c r="EG82" s="286">
        <v>0</v>
      </c>
      <c r="EH82" s="287">
        <v>0</v>
      </c>
      <c r="EI82" s="287">
        <v>0</v>
      </c>
      <c r="EJ82" s="287">
        <v>0</v>
      </c>
      <c r="EK82" s="287">
        <v>0</v>
      </c>
      <c r="EL82" s="287">
        <v>0</v>
      </c>
      <c r="EM82" s="287">
        <v>0</v>
      </c>
      <c r="EN82" s="274">
        <v>1</v>
      </c>
      <c r="EO82" s="274">
        <v>14.56</v>
      </c>
      <c r="EP82" s="274">
        <v>0.18</v>
      </c>
      <c r="EQ82" s="274">
        <v>14.56</v>
      </c>
      <c r="ER82" s="275"/>
      <c r="ES82" s="275"/>
      <c r="ET82" s="275"/>
      <c r="EU82" s="275"/>
      <c r="EV82" s="275"/>
      <c r="EW82" s="275"/>
      <c r="EX82" s="286">
        <v>6.45</v>
      </c>
      <c r="EY82" s="286">
        <v>8.57</v>
      </c>
      <c r="EZ82" s="286">
        <v>5.8</v>
      </c>
      <c r="FA82" s="286">
        <v>6.16</v>
      </c>
      <c r="FB82" s="287">
        <v>0</v>
      </c>
      <c r="FC82" s="287">
        <v>2</v>
      </c>
      <c r="FD82" s="287">
        <v>7</v>
      </c>
      <c r="FE82" s="287">
        <v>0</v>
      </c>
      <c r="FF82" s="287">
        <v>7</v>
      </c>
      <c r="FG82" s="287">
        <v>7</v>
      </c>
      <c r="FH82" s="288">
        <v>2</v>
      </c>
      <c r="FI82" s="288">
        <v>1.31</v>
      </c>
      <c r="FJ82" s="288">
        <v>0.54</v>
      </c>
      <c r="FK82" s="288">
        <v>1.23</v>
      </c>
      <c r="FL82" s="289">
        <v>0</v>
      </c>
      <c r="FM82" s="289">
        <v>1</v>
      </c>
      <c r="FN82" s="289">
        <v>2</v>
      </c>
      <c r="FO82" s="289">
        <v>0</v>
      </c>
      <c r="FP82" s="289">
        <v>2</v>
      </c>
      <c r="FQ82" s="289">
        <v>2</v>
      </c>
      <c r="FR82" s="290">
        <v>1</v>
      </c>
      <c r="FS82" s="290"/>
      <c r="FT82" s="290"/>
      <c r="FU82" s="290"/>
      <c r="FV82" s="291">
        <v>0</v>
      </c>
      <c r="FW82" s="291"/>
      <c r="FX82" s="291"/>
      <c r="FY82" s="291"/>
      <c r="FZ82" s="291"/>
      <c r="GA82" s="291"/>
      <c r="GB82" s="292">
        <v>1.5</v>
      </c>
      <c r="GC82" s="292">
        <v>1.07</v>
      </c>
      <c r="GD82" s="292">
        <v>0</v>
      </c>
      <c r="GE82" s="292">
        <v>1.07</v>
      </c>
      <c r="GF82" s="293"/>
      <c r="GG82" s="293"/>
      <c r="GH82" s="293"/>
      <c r="GI82" s="293"/>
      <c r="GJ82" s="293"/>
      <c r="GK82" s="293"/>
      <c r="GL82" s="284">
        <v>1</v>
      </c>
      <c r="GM82" s="284">
        <v>0</v>
      </c>
      <c r="GN82" s="284">
        <v>0</v>
      </c>
      <c r="GO82" s="284">
        <v>0</v>
      </c>
      <c r="GP82" s="285">
        <v>0</v>
      </c>
      <c r="GQ82" s="285">
        <v>0</v>
      </c>
      <c r="GR82" s="285">
        <v>0</v>
      </c>
      <c r="GS82" s="285">
        <v>0</v>
      </c>
      <c r="GT82" s="285">
        <v>0</v>
      </c>
      <c r="GU82" s="285">
        <v>0</v>
      </c>
      <c r="GV82" s="294">
        <v>1</v>
      </c>
      <c r="GW82" s="294">
        <v>0</v>
      </c>
      <c r="GX82" s="294">
        <v>0</v>
      </c>
      <c r="GY82" s="294">
        <v>0</v>
      </c>
      <c r="GZ82" s="295">
        <v>0</v>
      </c>
      <c r="HA82" s="295">
        <v>0</v>
      </c>
      <c r="HB82" s="295">
        <v>0</v>
      </c>
      <c r="HC82" s="295">
        <v>0</v>
      </c>
      <c r="HD82" s="295">
        <v>0</v>
      </c>
      <c r="HE82" s="295">
        <v>0</v>
      </c>
      <c r="HF82" s="296">
        <v>1</v>
      </c>
      <c r="HG82" s="296">
        <v>0</v>
      </c>
      <c r="HH82" s="296">
        <v>0</v>
      </c>
      <c r="HI82" s="296">
        <v>0</v>
      </c>
      <c r="HJ82" s="297">
        <v>0</v>
      </c>
      <c r="HK82" s="297">
        <v>0</v>
      </c>
      <c r="HL82" s="297">
        <v>0</v>
      </c>
      <c r="HM82" s="297"/>
      <c r="HN82" s="297"/>
      <c r="HO82" s="297"/>
      <c r="HP82" s="341">
        <v>1</v>
      </c>
      <c r="HQ82" s="341">
        <v>0</v>
      </c>
      <c r="HR82" s="341">
        <v>0</v>
      </c>
      <c r="HS82" s="341">
        <v>0</v>
      </c>
      <c r="HT82" s="341">
        <v>0</v>
      </c>
      <c r="HU82" s="341">
        <v>0</v>
      </c>
      <c r="HV82" s="341">
        <v>0</v>
      </c>
      <c r="HW82" s="341">
        <v>0</v>
      </c>
      <c r="HX82" s="341">
        <v>0</v>
      </c>
      <c r="HY82" s="341">
        <v>0</v>
      </c>
      <c r="HZ82" s="286"/>
      <c r="IA82" s="286"/>
      <c r="IB82" s="286"/>
      <c r="IC82" s="286"/>
      <c r="ID82" s="287"/>
      <c r="IE82" s="287"/>
      <c r="IF82" s="287"/>
      <c r="IG82" s="287"/>
      <c r="IH82" s="287"/>
      <c r="II82" s="287"/>
      <c r="IJ82" s="296">
        <v>1</v>
      </c>
      <c r="IK82" s="296">
        <v>0</v>
      </c>
      <c r="IL82" s="296">
        <v>0</v>
      </c>
      <c r="IM82" s="296">
        <v>0</v>
      </c>
      <c r="IN82" s="297">
        <v>0</v>
      </c>
      <c r="IO82" s="297">
        <v>0</v>
      </c>
      <c r="IP82" s="297">
        <v>0</v>
      </c>
      <c r="IQ82" s="297">
        <v>0</v>
      </c>
      <c r="IR82" s="297">
        <v>0</v>
      </c>
      <c r="IS82" s="297">
        <v>0</v>
      </c>
      <c r="IT82" s="280">
        <v>1</v>
      </c>
      <c r="IU82" s="280">
        <v>0</v>
      </c>
      <c r="IV82" s="280">
        <v>0</v>
      </c>
      <c r="IW82" s="280">
        <v>0</v>
      </c>
      <c r="IX82" s="281">
        <v>0</v>
      </c>
      <c r="IY82" s="281">
        <v>0</v>
      </c>
      <c r="IZ82" s="281">
        <v>0</v>
      </c>
      <c r="JA82" s="281">
        <v>0</v>
      </c>
      <c r="JB82" s="281">
        <v>0</v>
      </c>
      <c r="JC82" s="281">
        <v>0</v>
      </c>
      <c r="JD82" s="288">
        <v>0.6</v>
      </c>
      <c r="JE82" s="288">
        <v>0.47</v>
      </c>
      <c r="JF82" s="288">
        <v>0.05</v>
      </c>
      <c r="JG82" s="288">
        <v>0.47</v>
      </c>
      <c r="JH82" s="289">
        <v>0</v>
      </c>
      <c r="JI82" s="289">
        <v>1</v>
      </c>
      <c r="JJ82" s="289">
        <v>1</v>
      </c>
      <c r="JK82" s="289">
        <v>0</v>
      </c>
      <c r="JL82" s="289">
        <v>1</v>
      </c>
      <c r="JM82" s="289">
        <v>1</v>
      </c>
      <c r="JN82" s="362">
        <v>1</v>
      </c>
      <c r="JO82" s="362">
        <v>0</v>
      </c>
      <c r="JP82" s="362">
        <v>0</v>
      </c>
      <c r="JQ82" s="362">
        <v>0</v>
      </c>
      <c r="JR82" s="362">
        <v>0</v>
      </c>
      <c r="JS82" s="362">
        <v>0</v>
      </c>
      <c r="JT82" s="362">
        <v>0</v>
      </c>
      <c r="JU82" s="362">
        <v>0</v>
      </c>
      <c r="JV82" s="362">
        <v>0</v>
      </c>
      <c r="JW82" s="362">
        <v>0</v>
      </c>
      <c r="JX82" s="274">
        <v>1</v>
      </c>
      <c r="JY82" s="274">
        <v>0</v>
      </c>
      <c r="JZ82" s="274">
        <v>0</v>
      </c>
      <c r="KA82" s="274">
        <v>0</v>
      </c>
      <c r="KB82" s="275">
        <v>0</v>
      </c>
      <c r="KC82" s="275">
        <v>0</v>
      </c>
      <c r="KD82" s="275">
        <v>0</v>
      </c>
      <c r="KE82" s="275">
        <v>0</v>
      </c>
      <c r="KF82" s="275">
        <v>0</v>
      </c>
      <c r="KG82" s="275">
        <v>0</v>
      </c>
      <c r="KH82" s="276">
        <v>1</v>
      </c>
      <c r="KI82" s="276">
        <v>0.75</v>
      </c>
      <c r="KJ82" s="276">
        <v>0</v>
      </c>
      <c r="KK82" s="276">
        <v>0.4</v>
      </c>
      <c r="KL82" s="277">
        <v>0</v>
      </c>
      <c r="KM82" s="277">
        <v>2</v>
      </c>
      <c r="KN82" s="277">
        <v>2</v>
      </c>
      <c r="KO82" s="277">
        <v>0</v>
      </c>
      <c r="KP82" s="277">
        <v>2</v>
      </c>
      <c r="KQ82" s="277">
        <v>2</v>
      </c>
      <c r="KR82" s="298">
        <v>1</v>
      </c>
      <c r="KS82" s="298">
        <v>1</v>
      </c>
      <c r="KT82" s="298">
        <v>0.5</v>
      </c>
      <c r="KU82" s="298">
        <v>0.5</v>
      </c>
      <c r="KV82" s="299">
        <v>0</v>
      </c>
      <c r="KW82" s="299">
        <v>0</v>
      </c>
      <c r="KX82" s="299">
        <v>0</v>
      </c>
      <c r="KY82" s="299">
        <v>0</v>
      </c>
      <c r="KZ82" s="299">
        <v>0</v>
      </c>
      <c r="LA82" s="299">
        <v>0</v>
      </c>
      <c r="LB82" s="296">
        <v>1</v>
      </c>
      <c r="LC82" s="296"/>
      <c r="LD82" s="296"/>
      <c r="LE82" s="296"/>
      <c r="LF82" s="297"/>
      <c r="LG82" s="297"/>
      <c r="LH82" s="297"/>
      <c r="LI82" s="297"/>
      <c r="LJ82" s="297"/>
      <c r="LK82" s="297"/>
      <c r="LL82" s="292">
        <v>1</v>
      </c>
      <c r="LM82" s="292">
        <v>0</v>
      </c>
      <c r="LN82" s="292">
        <v>0</v>
      </c>
      <c r="LO82" s="292">
        <v>0</v>
      </c>
      <c r="LP82" s="293">
        <v>0</v>
      </c>
      <c r="LQ82" s="293">
        <v>0</v>
      </c>
      <c r="LR82" s="293">
        <v>0</v>
      </c>
      <c r="LS82" s="293">
        <v>0</v>
      </c>
      <c r="LT82" s="293">
        <v>0</v>
      </c>
      <c r="LU82" s="293">
        <v>0</v>
      </c>
      <c r="LV82" s="45">
        <f t="shared" si="113"/>
        <v>49.050000000000004</v>
      </c>
      <c r="LW82" s="45">
        <f t="shared" si="114"/>
        <v>40.43</v>
      </c>
      <c r="LX82" s="45">
        <f t="shared" si="115"/>
        <v>8</v>
      </c>
      <c r="LY82" s="45">
        <f t="shared" si="116"/>
        <v>36.089999999999996</v>
      </c>
      <c r="LZ82" s="234">
        <f t="shared" si="117"/>
        <v>0</v>
      </c>
      <c r="MA82" s="234">
        <f t="shared" si="118"/>
        <v>7</v>
      </c>
      <c r="MB82" s="234">
        <f t="shared" si="119"/>
        <v>31</v>
      </c>
      <c r="MC82" s="234">
        <f t="shared" si="120"/>
        <v>0</v>
      </c>
      <c r="MD82" s="234">
        <f t="shared" si="121"/>
        <v>31</v>
      </c>
      <c r="ME82" s="234">
        <f t="shared" si="122"/>
        <v>31</v>
      </c>
      <c r="MF82" s="290">
        <v>0</v>
      </c>
      <c r="MG82" s="290">
        <v>0</v>
      </c>
      <c r="MH82" s="290">
        <v>0</v>
      </c>
      <c r="MI82" s="290">
        <v>0</v>
      </c>
      <c r="MJ82" s="291">
        <v>0</v>
      </c>
      <c r="MK82" s="291">
        <v>0</v>
      </c>
      <c r="ML82" s="291">
        <v>0</v>
      </c>
      <c r="MM82" s="291">
        <v>0</v>
      </c>
      <c r="MN82" s="291">
        <v>0</v>
      </c>
      <c r="MO82" s="291">
        <v>0</v>
      </c>
      <c r="MP82" s="414"/>
      <c r="MQ82" s="414"/>
      <c r="MR82" s="414"/>
      <c r="MS82" s="414"/>
      <c r="MT82" s="415"/>
      <c r="MU82" s="415"/>
      <c r="MV82" s="415"/>
      <c r="MW82" s="415"/>
      <c r="MX82" s="415"/>
      <c r="MY82" s="415"/>
      <c r="MZ82" s="949">
        <f t="shared" si="123"/>
        <v>49.050000000000004</v>
      </c>
      <c r="NA82" s="949">
        <f t="shared" si="124"/>
        <v>40.43</v>
      </c>
      <c r="NB82" s="949">
        <f t="shared" si="125"/>
        <v>8</v>
      </c>
      <c r="NC82" s="949">
        <f t="shared" si="126"/>
        <v>36.089999999999996</v>
      </c>
      <c r="ND82" s="950">
        <f t="shared" si="127"/>
        <v>0</v>
      </c>
      <c r="NE82" s="950">
        <f t="shared" si="128"/>
        <v>7</v>
      </c>
      <c r="NF82" s="950">
        <f t="shared" si="129"/>
        <v>31</v>
      </c>
      <c r="NG82" s="950">
        <f t="shared" si="130"/>
        <v>0</v>
      </c>
      <c r="NH82" s="950">
        <f t="shared" si="131"/>
        <v>31</v>
      </c>
      <c r="NI82" s="950">
        <f t="shared" si="132"/>
        <v>31</v>
      </c>
    </row>
    <row r="83" spans="1:373" ht="26.25" thickBot="1" x14ac:dyDescent="0.3">
      <c r="A83" s="555">
        <v>66</v>
      </c>
      <c r="B83" s="34" t="s">
        <v>102</v>
      </c>
      <c r="C83" s="34" t="s">
        <v>103</v>
      </c>
      <c r="D83" s="262">
        <v>0</v>
      </c>
      <c r="E83" s="262">
        <v>0</v>
      </c>
      <c r="F83" s="262">
        <v>0</v>
      </c>
      <c r="G83" s="262">
        <v>0</v>
      </c>
      <c r="H83" s="263">
        <v>0</v>
      </c>
      <c r="I83" s="263">
        <v>0</v>
      </c>
      <c r="J83" s="263"/>
      <c r="K83" s="263"/>
      <c r="L83" s="263"/>
      <c r="M83" s="263"/>
      <c r="N83" s="264">
        <v>0</v>
      </c>
      <c r="O83" s="264">
        <v>0</v>
      </c>
      <c r="P83" s="264">
        <v>0</v>
      </c>
      <c r="Q83" s="264">
        <v>0</v>
      </c>
      <c r="R83" s="265">
        <v>0</v>
      </c>
      <c r="S83" s="265">
        <v>0</v>
      </c>
      <c r="T83" s="265">
        <v>0</v>
      </c>
      <c r="U83" s="265">
        <v>0</v>
      </c>
      <c r="V83" s="265">
        <v>0</v>
      </c>
      <c r="W83" s="265">
        <v>0</v>
      </c>
      <c r="X83" s="266">
        <v>0</v>
      </c>
      <c r="Y83" s="266">
        <v>0</v>
      </c>
      <c r="Z83" s="266">
        <v>0</v>
      </c>
      <c r="AA83" s="266">
        <v>0</v>
      </c>
      <c r="AB83" s="267">
        <v>0</v>
      </c>
      <c r="AC83" s="267">
        <v>0</v>
      </c>
      <c r="AD83" s="267">
        <v>0</v>
      </c>
      <c r="AE83" s="267">
        <v>0</v>
      </c>
      <c r="AF83" s="267"/>
      <c r="AG83" s="267"/>
      <c r="AH83" s="268">
        <v>0</v>
      </c>
      <c r="AI83" s="268">
        <v>0</v>
      </c>
      <c r="AJ83" s="268">
        <v>0</v>
      </c>
      <c r="AK83" s="268">
        <v>0</v>
      </c>
      <c r="AL83" s="269">
        <v>0</v>
      </c>
      <c r="AM83" s="269">
        <v>0</v>
      </c>
      <c r="AN83" s="269">
        <v>0</v>
      </c>
      <c r="AO83" s="269">
        <v>0</v>
      </c>
      <c r="AP83" s="269">
        <v>0</v>
      </c>
      <c r="AQ83" s="269">
        <v>0</v>
      </c>
      <c r="AR83" s="270">
        <v>0</v>
      </c>
      <c r="AS83" s="270">
        <v>0</v>
      </c>
      <c r="AT83" s="270">
        <v>0</v>
      </c>
      <c r="AU83" s="270">
        <v>0</v>
      </c>
      <c r="AV83" s="271">
        <v>0</v>
      </c>
      <c r="AW83" s="271">
        <v>0</v>
      </c>
      <c r="AX83" s="271">
        <v>0</v>
      </c>
      <c r="AY83" s="271">
        <v>0</v>
      </c>
      <c r="AZ83" s="271">
        <v>0</v>
      </c>
      <c r="BA83" s="271">
        <v>0</v>
      </c>
      <c r="BB83" s="272">
        <v>0</v>
      </c>
      <c r="BC83" s="272">
        <v>0</v>
      </c>
      <c r="BD83" s="272">
        <v>0</v>
      </c>
      <c r="BE83" s="272">
        <v>0</v>
      </c>
      <c r="BF83" s="273">
        <v>0</v>
      </c>
      <c r="BG83" s="273">
        <v>0</v>
      </c>
      <c r="BH83" s="273">
        <v>0</v>
      </c>
      <c r="BI83" s="273">
        <v>0</v>
      </c>
      <c r="BJ83" s="273">
        <v>0</v>
      </c>
      <c r="BK83" s="273">
        <v>0</v>
      </c>
      <c r="BL83" s="888">
        <v>0</v>
      </c>
      <c r="BM83" s="888">
        <v>0</v>
      </c>
      <c r="BN83" s="888">
        <v>0</v>
      </c>
      <c r="BO83" s="888">
        <v>0</v>
      </c>
      <c r="BP83" s="889">
        <v>0</v>
      </c>
      <c r="BQ83" s="889">
        <v>0</v>
      </c>
      <c r="BR83" s="889">
        <v>0</v>
      </c>
      <c r="BS83" s="889">
        <v>0</v>
      </c>
      <c r="BT83" s="889">
        <v>0</v>
      </c>
      <c r="BU83" s="889">
        <v>0</v>
      </c>
      <c r="BV83" s="276">
        <v>0</v>
      </c>
      <c r="BW83" s="276">
        <v>0</v>
      </c>
      <c r="BX83" s="276">
        <v>0</v>
      </c>
      <c r="BY83" s="276">
        <v>0</v>
      </c>
      <c r="BZ83" s="277">
        <v>0</v>
      </c>
      <c r="CA83" s="277">
        <v>0</v>
      </c>
      <c r="CB83" s="277">
        <v>0</v>
      </c>
      <c r="CC83" s="277">
        <v>0</v>
      </c>
      <c r="CD83" s="277">
        <v>0</v>
      </c>
      <c r="CE83" s="277">
        <v>0</v>
      </c>
      <c r="CF83" s="278">
        <v>0</v>
      </c>
      <c r="CG83" s="278"/>
      <c r="CH83" s="278"/>
      <c r="CI83" s="278"/>
      <c r="CJ83" s="279">
        <v>0</v>
      </c>
      <c r="CK83" s="279"/>
      <c r="CL83" s="279"/>
      <c r="CM83" s="279"/>
      <c r="CN83" s="279"/>
      <c r="CO83" s="279"/>
      <c r="CP83" s="280">
        <v>0</v>
      </c>
      <c r="CQ83" s="280">
        <v>0</v>
      </c>
      <c r="CR83" s="280">
        <v>0</v>
      </c>
      <c r="CS83" s="280">
        <v>0</v>
      </c>
      <c r="CT83" s="281">
        <v>0</v>
      </c>
      <c r="CU83" s="281">
        <v>0</v>
      </c>
      <c r="CV83" s="281">
        <v>0</v>
      </c>
      <c r="CW83" s="281">
        <v>0</v>
      </c>
      <c r="CX83" s="281">
        <v>0</v>
      </c>
      <c r="CY83" s="281">
        <v>0</v>
      </c>
      <c r="CZ83" s="282">
        <v>0</v>
      </c>
      <c r="DA83" s="282">
        <v>0</v>
      </c>
      <c r="DB83" s="282">
        <v>0</v>
      </c>
      <c r="DC83" s="282">
        <v>0</v>
      </c>
      <c r="DD83" s="283">
        <v>0</v>
      </c>
      <c r="DE83" s="283">
        <v>0</v>
      </c>
      <c r="DF83" s="283">
        <v>0</v>
      </c>
      <c r="DG83" s="283">
        <v>0</v>
      </c>
      <c r="DH83" s="283">
        <v>0</v>
      </c>
      <c r="DI83" s="283">
        <v>0</v>
      </c>
      <c r="DJ83" s="276"/>
      <c r="DK83" s="276"/>
      <c r="DL83" s="276"/>
      <c r="DM83" s="276"/>
      <c r="DN83" s="277"/>
      <c r="DO83" s="277"/>
      <c r="DP83" s="277"/>
      <c r="DQ83" s="277"/>
      <c r="DR83" s="277"/>
      <c r="DS83" s="277"/>
      <c r="DT83" s="284">
        <v>0</v>
      </c>
      <c r="DU83" s="284">
        <v>0</v>
      </c>
      <c r="DV83" s="284">
        <v>0</v>
      </c>
      <c r="DW83" s="284">
        <v>0</v>
      </c>
      <c r="DX83" s="285">
        <v>0</v>
      </c>
      <c r="DY83" s="285">
        <v>0</v>
      </c>
      <c r="DZ83" s="285">
        <v>0</v>
      </c>
      <c r="EA83" s="285">
        <v>0</v>
      </c>
      <c r="EB83" s="285">
        <v>0</v>
      </c>
      <c r="EC83" s="285">
        <v>0</v>
      </c>
      <c r="ED83" s="286">
        <v>0</v>
      </c>
      <c r="EE83" s="286">
        <v>0</v>
      </c>
      <c r="EF83" s="286">
        <v>0</v>
      </c>
      <c r="EG83" s="286">
        <v>0</v>
      </c>
      <c r="EH83" s="287">
        <v>0</v>
      </c>
      <c r="EI83" s="287">
        <v>0</v>
      </c>
      <c r="EJ83" s="287">
        <v>0</v>
      </c>
      <c r="EK83" s="287">
        <v>0</v>
      </c>
      <c r="EL83" s="287">
        <v>0</v>
      </c>
      <c r="EM83" s="287">
        <v>0</v>
      </c>
      <c r="EN83" s="274"/>
      <c r="EO83" s="274"/>
      <c r="EP83" s="274"/>
      <c r="EQ83" s="274"/>
      <c r="ER83" s="275"/>
      <c r="ES83" s="275"/>
      <c r="ET83" s="275"/>
      <c r="EU83" s="275"/>
      <c r="EV83" s="275"/>
      <c r="EW83" s="275"/>
      <c r="EX83" s="286">
        <v>0</v>
      </c>
      <c r="EY83" s="286">
        <v>0</v>
      </c>
      <c r="EZ83" s="286">
        <v>0</v>
      </c>
      <c r="FA83" s="286">
        <v>0</v>
      </c>
      <c r="FB83" s="287">
        <v>0</v>
      </c>
      <c r="FC83" s="287">
        <v>0</v>
      </c>
      <c r="FD83" s="287">
        <v>0</v>
      </c>
      <c r="FE83" s="287">
        <v>0</v>
      </c>
      <c r="FF83" s="287">
        <v>0</v>
      </c>
      <c r="FG83" s="287">
        <v>0</v>
      </c>
      <c r="FH83" s="288">
        <v>0</v>
      </c>
      <c r="FI83" s="288">
        <v>0</v>
      </c>
      <c r="FJ83" s="288">
        <v>0</v>
      </c>
      <c r="FK83" s="288">
        <v>0</v>
      </c>
      <c r="FL83" s="289">
        <v>0</v>
      </c>
      <c r="FM83" s="289">
        <v>0</v>
      </c>
      <c r="FN83" s="289">
        <v>0</v>
      </c>
      <c r="FO83" s="289">
        <v>0</v>
      </c>
      <c r="FP83" s="289">
        <v>0</v>
      </c>
      <c r="FQ83" s="289">
        <v>0</v>
      </c>
      <c r="FR83" s="290">
        <v>0</v>
      </c>
      <c r="FS83" s="290"/>
      <c r="FT83" s="290"/>
      <c r="FU83" s="290"/>
      <c r="FV83" s="291">
        <v>0</v>
      </c>
      <c r="FW83" s="291"/>
      <c r="FX83" s="291"/>
      <c r="FY83" s="291"/>
      <c r="FZ83" s="291"/>
      <c r="GA83" s="291"/>
      <c r="GB83" s="292"/>
      <c r="GC83" s="292"/>
      <c r="GD83" s="292"/>
      <c r="GE83" s="292"/>
      <c r="GF83" s="293"/>
      <c r="GG83" s="293"/>
      <c r="GH83" s="293"/>
      <c r="GI83" s="293"/>
      <c r="GJ83" s="293"/>
      <c r="GK83" s="293"/>
      <c r="GL83" s="284">
        <v>0</v>
      </c>
      <c r="GM83" s="284">
        <v>0</v>
      </c>
      <c r="GN83" s="284">
        <v>0</v>
      </c>
      <c r="GO83" s="284">
        <v>0</v>
      </c>
      <c r="GP83" s="285">
        <v>0</v>
      </c>
      <c r="GQ83" s="285">
        <v>0</v>
      </c>
      <c r="GR83" s="285">
        <v>0</v>
      </c>
      <c r="GS83" s="285">
        <v>0</v>
      </c>
      <c r="GT83" s="285">
        <v>0</v>
      </c>
      <c r="GU83" s="285">
        <v>0</v>
      </c>
      <c r="GV83" s="294">
        <v>0</v>
      </c>
      <c r="GW83" s="294">
        <v>0</v>
      </c>
      <c r="GX83" s="294">
        <v>0</v>
      </c>
      <c r="GY83" s="294">
        <v>0</v>
      </c>
      <c r="GZ83" s="295">
        <v>0</v>
      </c>
      <c r="HA83" s="295">
        <v>0</v>
      </c>
      <c r="HB83" s="295">
        <v>0</v>
      </c>
      <c r="HC83" s="295">
        <v>0</v>
      </c>
      <c r="HD83" s="295">
        <v>0</v>
      </c>
      <c r="HE83" s="295">
        <v>0</v>
      </c>
      <c r="HF83" s="296">
        <v>0</v>
      </c>
      <c r="HG83" s="296">
        <v>0</v>
      </c>
      <c r="HH83" s="296">
        <v>0</v>
      </c>
      <c r="HI83" s="296">
        <v>0</v>
      </c>
      <c r="HJ83" s="297">
        <v>0</v>
      </c>
      <c r="HK83" s="297">
        <v>0</v>
      </c>
      <c r="HL83" s="297">
        <v>0</v>
      </c>
      <c r="HM83" s="297"/>
      <c r="HN83" s="297"/>
      <c r="HO83" s="297"/>
      <c r="HP83" s="341">
        <v>0</v>
      </c>
      <c r="HQ83" s="341">
        <v>0</v>
      </c>
      <c r="HR83" s="341">
        <v>0</v>
      </c>
      <c r="HS83" s="341">
        <v>0</v>
      </c>
      <c r="HT83" s="341">
        <v>0</v>
      </c>
      <c r="HU83" s="341">
        <v>0</v>
      </c>
      <c r="HV83" s="341">
        <v>0</v>
      </c>
      <c r="HW83" s="341">
        <v>0</v>
      </c>
      <c r="HX83" s="341">
        <v>0</v>
      </c>
      <c r="HY83" s="341">
        <v>0</v>
      </c>
      <c r="HZ83" s="286"/>
      <c r="IA83" s="286"/>
      <c r="IB83" s="286"/>
      <c r="IC83" s="286"/>
      <c r="ID83" s="287"/>
      <c r="IE83" s="287"/>
      <c r="IF83" s="287"/>
      <c r="IG83" s="287"/>
      <c r="IH83" s="287"/>
      <c r="II83" s="287"/>
      <c r="IJ83" s="296">
        <v>0</v>
      </c>
      <c r="IK83" s="296">
        <v>0</v>
      </c>
      <c r="IL83" s="296">
        <v>0</v>
      </c>
      <c r="IM83" s="296">
        <v>0</v>
      </c>
      <c r="IN83" s="297">
        <v>0</v>
      </c>
      <c r="IO83" s="297">
        <v>0</v>
      </c>
      <c r="IP83" s="297">
        <v>0</v>
      </c>
      <c r="IQ83" s="297">
        <v>0</v>
      </c>
      <c r="IR83" s="297">
        <v>0</v>
      </c>
      <c r="IS83" s="297">
        <v>0</v>
      </c>
      <c r="IT83" s="280">
        <v>0</v>
      </c>
      <c r="IU83" s="280">
        <v>0</v>
      </c>
      <c r="IV83" s="280">
        <v>0</v>
      </c>
      <c r="IW83" s="280">
        <v>0</v>
      </c>
      <c r="IX83" s="281">
        <v>0</v>
      </c>
      <c r="IY83" s="281">
        <v>0</v>
      </c>
      <c r="IZ83" s="281">
        <v>0</v>
      </c>
      <c r="JA83" s="281">
        <v>0</v>
      </c>
      <c r="JB83" s="281">
        <v>0</v>
      </c>
      <c r="JC83" s="281">
        <v>0</v>
      </c>
      <c r="JD83" s="288"/>
      <c r="JE83" s="288"/>
      <c r="JF83" s="288"/>
      <c r="JG83" s="288"/>
      <c r="JH83" s="289"/>
      <c r="JI83" s="289"/>
      <c r="JJ83" s="289"/>
      <c r="JK83" s="289"/>
      <c r="JL83" s="289"/>
      <c r="JM83" s="289"/>
      <c r="JN83" s="362">
        <v>0</v>
      </c>
      <c r="JO83" s="362">
        <v>0</v>
      </c>
      <c r="JP83" s="362">
        <v>0</v>
      </c>
      <c r="JQ83" s="362">
        <v>0</v>
      </c>
      <c r="JR83" s="362">
        <v>0</v>
      </c>
      <c r="JS83" s="362">
        <v>0</v>
      </c>
      <c r="JT83" s="362">
        <v>0</v>
      </c>
      <c r="JU83" s="362">
        <v>0</v>
      </c>
      <c r="JV83" s="362">
        <v>0</v>
      </c>
      <c r="JW83" s="362">
        <v>0</v>
      </c>
      <c r="JX83" s="274">
        <v>0</v>
      </c>
      <c r="JY83" s="274"/>
      <c r="JZ83" s="274"/>
      <c r="KA83" s="274"/>
      <c r="KB83" s="275">
        <v>0</v>
      </c>
      <c r="KC83" s="275"/>
      <c r="KD83" s="275"/>
      <c r="KE83" s="275"/>
      <c r="KF83" s="275"/>
      <c r="KG83" s="275"/>
      <c r="KH83" s="276">
        <v>0</v>
      </c>
      <c r="KI83" s="276">
        <v>0</v>
      </c>
      <c r="KJ83" s="276">
        <v>0</v>
      </c>
      <c r="KK83" s="276">
        <v>0</v>
      </c>
      <c r="KL83" s="277">
        <v>0</v>
      </c>
      <c r="KM83" s="277">
        <v>0</v>
      </c>
      <c r="KN83" s="277">
        <v>0</v>
      </c>
      <c r="KO83" s="277">
        <v>0</v>
      </c>
      <c r="KP83" s="277">
        <v>0</v>
      </c>
      <c r="KQ83" s="277">
        <v>0</v>
      </c>
      <c r="KR83" s="298">
        <v>0</v>
      </c>
      <c r="KS83" s="298">
        <v>0</v>
      </c>
      <c r="KT83" s="298">
        <v>0</v>
      </c>
      <c r="KU83" s="298">
        <v>0</v>
      </c>
      <c r="KV83" s="299">
        <v>0</v>
      </c>
      <c r="KW83" s="299">
        <v>0</v>
      </c>
      <c r="KX83" s="299">
        <v>0</v>
      </c>
      <c r="KY83" s="299">
        <v>0</v>
      </c>
      <c r="KZ83" s="299">
        <v>0</v>
      </c>
      <c r="LA83" s="299">
        <v>0</v>
      </c>
      <c r="LB83" s="296"/>
      <c r="LC83" s="296"/>
      <c r="LD83" s="296"/>
      <c r="LE83" s="296"/>
      <c r="LF83" s="297"/>
      <c r="LG83" s="297"/>
      <c r="LH83" s="297"/>
      <c r="LI83" s="297"/>
      <c r="LJ83" s="297"/>
      <c r="LK83" s="297"/>
      <c r="LL83" s="292">
        <v>0</v>
      </c>
      <c r="LM83" s="292">
        <v>0</v>
      </c>
      <c r="LN83" s="292">
        <v>0</v>
      </c>
      <c r="LO83" s="292">
        <v>0</v>
      </c>
      <c r="LP83" s="293">
        <v>0</v>
      </c>
      <c r="LQ83" s="293">
        <v>0</v>
      </c>
      <c r="LR83" s="293">
        <v>0</v>
      </c>
      <c r="LS83" s="293">
        <v>0</v>
      </c>
      <c r="LT83" s="293">
        <v>0</v>
      </c>
      <c r="LU83" s="293">
        <v>0</v>
      </c>
      <c r="LV83" s="45">
        <f t="shared" si="113"/>
        <v>0</v>
      </c>
      <c r="LW83" s="45">
        <f t="shared" si="114"/>
        <v>0</v>
      </c>
      <c r="LX83" s="45">
        <f t="shared" si="115"/>
        <v>0</v>
      </c>
      <c r="LY83" s="45">
        <f t="shared" si="116"/>
        <v>0</v>
      </c>
      <c r="LZ83" s="234">
        <f t="shared" si="117"/>
        <v>0</v>
      </c>
      <c r="MA83" s="234">
        <f t="shared" si="118"/>
        <v>0</v>
      </c>
      <c r="MB83" s="234">
        <f t="shared" si="119"/>
        <v>0</v>
      </c>
      <c r="MC83" s="234">
        <f t="shared" si="120"/>
        <v>0</v>
      </c>
      <c r="MD83" s="234">
        <f t="shared" si="121"/>
        <v>0</v>
      </c>
      <c r="ME83" s="234">
        <f t="shared" si="122"/>
        <v>0</v>
      </c>
      <c r="MF83" s="290">
        <v>0</v>
      </c>
      <c r="MG83" s="290">
        <v>0</v>
      </c>
      <c r="MH83" s="290">
        <v>0</v>
      </c>
      <c r="MI83" s="290">
        <v>0</v>
      </c>
      <c r="MJ83" s="291">
        <v>0</v>
      </c>
      <c r="MK83" s="291">
        <v>0</v>
      </c>
      <c r="ML83" s="291">
        <v>0</v>
      </c>
      <c r="MM83" s="291">
        <v>0</v>
      </c>
      <c r="MN83" s="291">
        <v>0</v>
      </c>
      <c r="MO83" s="291">
        <v>0</v>
      </c>
      <c r="MP83" s="414"/>
      <c r="MQ83" s="414"/>
      <c r="MR83" s="414"/>
      <c r="MS83" s="414"/>
      <c r="MT83" s="415"/>
      <c r="MU83" s="415"/>
      <c r="MV83" s="415"/>
      <c r="MW83" s="415"/>
      <c r="MX83" s="415"/>
      <c r="MY83" s="415"/>
      <c r="MZ83" s="949">
        <f t="shared" si="123"/>
        <v>0</v>
      </c>
      <c r="NA83" s="949">
        <f t="shared" si="124"/>
        <v>0</v>
      </c>
      <c r="NB83" s="949">
        <f t="shared" si="125"/>
        <v>0</v>
      </c>
      <c r="NC83" s="949">
        <f t="shared" si="126"/>
        <v>0</v>
      </c>
      <c r="ND83" s="950">
        <f t="shared" si="127"/>
        <v>0</v>
      </c>
      <c r="NE83" s="950">
        <f t="shared" si="128"/>
        <v>0</v>
      </c>
      <c r="NF83" s="950">
        <f t="shared" si="129"/>
        <v>0</v>
      </c>
      <c r="NG83" s="950">
        <f t="shared" si="130"/>
        <v>0</v>
      </c>
      <c r="NH83" s="950">
        <f t="shared" si="131"/>
        <v>0</v>
      </c>
      <c r="NI83" s="950">
        <f t="shared" si="132"/>
        <v>0</v>
      </c>
    </row>
    <row r="84" spans="1:373" ht="26.25" thickBot="1" x14ac:dyDescent="0.3">
      <c r="A84" s="555">
        <v>67</v>
      </c>
      <c r="B84" s="34" t="s">
        <v>104</v>
      </c>
      <c r="C84" s="702" t="s">
        <v>105</v>
      </c>
      <c r="D84" s="262">
        <v>47.87</v>
      </c>
      <c r="E84" s="262">
        <v>145</v>
      </c>
      <c r="F84" s="262">
        <v>10</v>
      </c>
      <c r="G84" s="262">
        <v>145</v>
      </c>
      <c r="H84" s="263">
        <v>750</v>
      </c>
      <c r="I84" s="263">
        <v>200</v>
      </c>
      <c r="J84" s="263">
        <v>2900</v>
      </c>
      <c r="K84" s="263">
        <v>200</v>
      </c>
      <c r="L84" s="263">
        <v>2900</v>
      </c>
      <c r="M84" s="263">
        <v>2900</v>
      </c>
      <c r="N84" s="264">
        <v>4.79</v>
      </c>
      <c r="O84" s="264">
        <v>7.15</v>
      </c>
      <c r="P84" s="264">
        <v>0.65</v>
      </c>
      <c r="Q84" s="264">
        <v>7.15</v>
      </c>
      <c r="R84" s="265">
        <v>75</v>
      </c>
      <c r="S84" s="265">
        <v>13</v>
      </c>
      <c r="T84" s="265">
        <v>143</v>
      </c>
      <c r="U84" s="265">
        <v>0</v>
      </c>
      <c r="V84" s="265">
        <v>133</v>
      </c>
      <c r="W84" s="265">
        <v>133</v>
      </c>
      <c r="X84" s="266">
        <v>3.7</v>
      </c>
      <c r="Y84" s="266">
        <v>3.15</v>
      </c>
      <c r="Z84" s="266">
        <v>0</v>
      </c>
      <c r="AA84" s="266">
        <v>3.15</v>
      </c>
      <c r="AB84" s="267">
        <v>58</v>
      </c>
      <c r="AC84" s="267">
        <v>20</v>
      </c>
      <c r="AD84" s="267">
        <v>63</v>
      </c>
      <c r="AE84" s="267">
        <v>0</v>
      </c>
      <c r="AF84" s="267">
        <v>63</v>
      </c>
      <c r="AG84" s="267">
        <v>63</v>
      </c>
      <c r="AH84" s="268">
        <v>3.96</v>
      </c>
      <c r="AI84" s="268">
        <v>6.75</v>
      </c>
      <c r="AJ84" s="268">
        <v>0.6</v>
      </c>
      <c r="AK84" s="268">
        <v>6.75</v>
      </c>
      <c r="AL84" s="269">
        <v>62</v>
      </c>
      <c r="AM84" s="269">
        <v>12</v>
      </c>
      <c r="AN84" s="269">
        <v>135</v>
      </c>
      <c r="AO84" s="269">
        <v>0</v>
      </c>
      <c r="AP84" s="269">
        <v>135</v>
      </c>
      <c r="AQ84" s="269">
        <v>135</v>
      </c>
      <c r="AR84" s="270">
        <v>1.79</v>
      </c>
      <c r="AS84" s="270">
        <v>1.85</v>
      </c>
      <c r="AT84" s="270">
        <v>0.2</v>
      </c>
      <c r="AU84" s="270">
        <v>1.85</v>
      </c>
      <c r="AV84" s="271">
        <v>28</v>
      </c>
      <c r="AW84" s="271">
        <v>4</v>
      </c>
      <c r="AX84" s="271">
        <v>37</v>
      </c>
      <c r="AY84" s="271">
        <v>0</v>
      </c>
      <c r="AZ84" s="271">
        <v>37</v>
      </c>
      <c r="BA84" s="271">
        <v>37</v>
      </c>
      <c r="BB84" s="272">
        <v>2.4300000000000002</v>
      </c>
      <c r="BC84" s="272">
        <v>3.05</v>
      </c>
      <c r="BD84" s="272">
        <v>1.45</v>
      </c>
      <c r="BE84" s="272">
        <v>3.05</v>
      </c>
      <c r="BF84" s="273">
        <v>0</v>
      </c>
      <c r="BG84" s="273">
        <v>29</v>
      </c>
      <c r="BH84" s="273">
        <v>61</v>
      </c>
      <c r="BI84" s="273">
        <v>0</v>
      </c>
      <c r="BJ84" s="273">
        <v>61</v>
      </c>
      <c r="BK84" s="273">
        <v>61</v>
      </c>
      <c r="BL84" s="888">
        <v>1.28</v>
      </c>
      <c r="BM84" s="888">
        <v>1.45</v>
      </c>
      <c r="BN84" s="888">
        <v>0.4</v>
      </c>
      <c r="BO84" s="888">
        <v>1.45</v>
      </c>
      <c r="BP84" s="889">
        <v>20</v>
      </c>
      <c r="BQ84" s="889">
        <v>0</v>
      </c>
      <c r="BR84" s="889">
        <v>29</v>
      </c>
      <c r="BS84" s="889">
        <v>0</v>
      </c>
      <c r="BT84" s="889">
        <v>29</v>
      </c>
      <c r="BU84" s="889">
        <v>29</v>
      </c>
      <c r="BV84" s="276">
        <v>2.4300000000000002</v>
      </c>
      <c r="BW84" s="276">
        <v>4</v>
      </c>
      <c r="BX84" s="276">
        <v>0.5</v>
      </c>
      <c r="BY84" s="276">
        <v>4</v>
      </c>
      <c r="BZ84" s="277">
        <v>38</v>
      </c>
      <c r="CA84" s="277">
        <v>10</v>
      </c>
      <c r="CB84" s="277">
        <v>80</v>
      </c>
      <c r="CC84" s="277">
        <v>0</v>
      </c>
      <c r="CD84" s="277">
        <v>80</v>
      </c>
      <c r="CE84" s="277">
        <v>80</v>
      </c>
      <c r="CF84" s="278">
        <v>6.7</v>
      </c>
      <c r="CG84" s="278">
        <v>10.5</v>
      </c>
      <c r="CH84" s="278">
        <v>0.93</v>
      </c>
      <c r="CI84" s="278">
        <v>8.6300000000000008</v>
      </c>
      <c r="CJ84" s="279">
        <v>105</v>
      </c>
      <c r="CK84" s="279">
        <v>18</v>
      </c>
      <c r="CL84" s="279">
        <v>172</v>
      </c>
      <c r="CM84" s="279"/>
      <c r="CN84" s="279">
        <v>172</v>
      </c>
      <c r="CO84" s="279">
        <v>163</v>
      </c>
      <c r="CP84" s="280">
        <v>3.32</v>
      </c>
      <c r="CQ84" s="280">
        <v>7.5</v>
      </c>
      <c r="CR84" s="280">
        <v>3.5</v>
      </c>
      <c r="CS84" s="280">
        <v>7.5</v>
      </c>
      <c r="CT84" s="281">
        <v>52</v>
      </c>
      <c r="CU84" s="281">
        <v>70</v>
      </c>
      <c r="CV84" s="281">
        <v>150</v>
      </c>
      <c r="CW84" s="281">
        <v>0</v>
      </c>
      <c r="CX84" s="281">
        <v>150</v>
      </c>
      <c r="CY84" s="281">
        <v>150</v>
      </c>
      <c r="CZ84" s="282">
        <v>3.7</v>
      </c>
      <c r="DA84" s="282">
        <v>4.5</v>
      </c>
      <c r="DB84" s="282">
        <v>0.85</v>
      </c>
      <c r="DC84" s="282">
        <v>4.5</v>
      </c>
      <c r="DD84" s="283">
        <v>58</v>
      </c>
      <c r="DE84" s="283">
        <v>17</v>
      </c>
      <c r="DF84" s="283">
        <v>90</v>
      </c>
      <c r="DG84" s="283"/>
      <c r="DH84" s="283">
        <v>90</v>
      </c>
      <c r="DI84" s="283">
        <v>90</v>
      </c>
      <c r="DJ84" s="276">
        <v>1.28</v>
      </c>
      <c r="DK84" s="276">
        <v>4.5</v>
      </c>
      <c r="DL84" s="276">
        <v>1</v>
      </c>
      <c r="DM84" s="276">
        <v>4.5</v>
      </c>
      <c r="DN84" s="277">
        <v>20</v>
      </c>
      <c r="DO84" s="277">
        <v>0</v>
      </c>
      <c r="DP84" s="277">
        <v>90</v>
      </c>
      <c r="DQ84" s="277">
        <v>0</v>
      </c>
      <c r="DR84" s="277">
        <v>90</v>
      </c>
      <c r="DS84" s="277">
        <v>90</v>
      </c>
      <c r="DT84" s="284">
        <v>3</v>
      </c>
      <c r="DU84" s="284">
        <v>10</v>
      </c>
      <c r="DV84" s="284">
        <v>1.2</v>
      </c>
      <c r="DW84" s="284">
        <v>10</v>
      </c>
      <c r="DX84" s="285">
        <v>47</v>
      </c>
      <c r="DY84" s="285">
        <v>24</v>
      </c>
      <c r="DZ84" s="285">
        <v>24</v>
      </c>
      <c r="EA84" s="285">
        <v>0</v>
      </c>
      <c r="EB84" s="285">
        <v>24</v>
      </c>
      <c r="EC84" s="285">
        <v>24</v>
      </c>
      <c r="ED84" s="286">
        <v>6.7</v>
      </c>
      <c r="EE84" s="286">
        <v>11.65</v>
      </c>
      <c r="EF84" s="286">
        <v>1.65</v>
      </c>
      <c r="EG84" s="286">
        <v>11.65</v>
      </c>
      <c r="EH84" s="287">
        <v>105</v>
      </c>
      <c r="EI84" s="287">
        <v>33</v>
      </c>
      <c r="EJ84" s="287">
        <v>233</v>
      </c>
      <c r="EK84" s="287">
        <v>0</v>
      </c>
      <c r="EL84" s="287">
        <v>233</v>
      </c>
      <c r="EM84" s="287">
        <v>233</v>
      </c>
      <c r="EN84" s="274">
        <v>1.66</v>
      </c>
      <c r="EO84" s="274">
        <v>2</v>
      </c>
      <c r="EP84" s="274">
        <v>0.25</v>
      </c>
      <c r="EQ84" s="274">
        <v>2</v>
      </c>
      <c r="ER84" s="275">
        <v>26</v>
      </c>
      <c r="ES84" s="275">
        <v>20</v>
      </c>
      <c r="ET84" s="275">
        <v>40</v>
      </c>
      <c r="EU84" s="275"/>
      <c r="EV84" s="275">
        <v>40</v>
      </c>
      <c r="EW84" s="275">
        <v>40</v>
      </c>
      <c r="EX84" s="286">
        <v>2.4300000000000002</v>
      </c>
      <c r="EY84" s="286">
        <v>3.75</v>
      </c>
      <c r="EZ84" s="286">
        <v>0.35</v>
      </c>
      <c r="FA84" s="286">
        <v>3.1</v>
      </c>
      <c r="FB84" s="287">
        <v>38</v>
      </c>
      <c r="FC84" s="287">
        <v>7</v>
      </c>
      <c r="FD84" s="287">
        <v>62</v>
      </c>
      <c r="FE84" s="287">
        <v>0</v>
      </c>
      <c r="FF84" s="287">
        <v>62</v>
      </c>
      <c r="FG84" s="287">
        <v>62</v>
      </c>
      <c r="FH84" s="288">
        <v>0.7</v>
      </c>
      <c r="FI84" s="288">
        <v>1.05</v>
      </c>
      <c r="FJ84" s="288">
        <v>0.25</v>
      </c>
      <c r="FK84" s="288">
        <v>1.05</v>
      </c>
      <c r="FL84" s="289">
        <v>11</v>
      </c>
      <c r="FM84" s="289">
        <v>5</v>
      </c>
      <c r="FN84" s="289">
        <v>21</v>
      </c>
      <c r="FO84" s="289">
        <v>0</v>
      </c>
      <c r="FP84" s="289">
        <v>21</v>
      </c>
      <c r="FQ84" s="289">
        <v>21</v>
      </c>
      <c r="FR84" s="290">
        <v>0.26</v>
      </c>
      <c r="FS84" s="290">
        <v>0.05</v>
      </c>
      <c r="FT84" s="290">
        <v>0</v>
      </c>
      <c r="FU84" s="290">
        <v>0.05</v>
      </c>
      <c r="FV84" s="291">
        <v>4</v>
      </c>
      <c r="FW84" s="291">
        <v>0</v>
      </c>
      <c r="FX84" s="291">
        <v>80</v>
      </c>
      <c r="FY84" s="291">
        <v>1</v>
      </c>
      <c r="FZ84" s="291">
        <v>1</v>
      </c>
      <c r="GA84" s="291"/>
      <c r="GB84" s="292">
        <v>1.28</v>
      </c>
      <c r="GC84" s="292">
        <v>2.1</v>
      </c>
      <c r="GD84" s="292">
        <v>1.1000000000000001</v>
      </c>
      <c r="GE84" s="292">
        <v>2.1</v>
      </c>
      <c r="GF84" s="293">
        <v>20</v>
      </c>
      <c r="GG84" s="293">
        <v>22</v>
      </c>
      <c r="GH84" s="293">
        <v>42</v>
      </c>
      <c r="GI84" s="293"/>
      <c r="GJ84" s="293">
        <v>42</v>
      </c>
      <c r="GK84" s="293">
        <v>42</v>
      </c>
      <c r="GL84" s="284">
        <v>0.83</v>
      </c>
      <c r="GM84" s="284">
        <v>1.05</v>
      </c>
      <c r="GN84" s="284">
        <v>0.35</v>
      </c>
      <c r="GO84" s="284">
        <v>1.05</v>
      </c>
      <c r="GP84" s="285">
        <v>13</v>
      </c>
      <c r="GQ84" s="285">
        <v>7</v>
      </c>
      <c r="GR84" s="285">
        <v>21</v>
      </c>
      <c r="GS84" s="285">
        <v>0</v>
      </c>
      <c r="GT84" s="285">
        <v>21</v>
      </c>
      <c r="GU84" s="285">
        <v>21</v>
      </c>
      <c r="GV84" s="294">
        <v>0.32</v>
      </c>
      <c r="GW84" s="294">
        <v>0.2</v>
      </c>
      <c r="GX84" s="294">
        <v>0</v>
      </c>
      <c r="GY84" s="294">
        <v>0.2</v>
      </c>
      <c r="GZ84" s="295">
        <v>5</v>
      </c>
      <c r="HA84" s="295">
        <v>4</v>
      </c>
      <c r="HB84" s="295">
        <v>4</v>
      </c>
      <c r="HC84" s="295">
        <v>0</v>
      </c>
      <c r="HD84" s="295">
        <v>4</v>
      </c>
      <c r="HE84" s="295">
        <v>4</v>
      </c>
      <c r="HF84" s="296">
        <v>0.26</v>
      </c>
      <c r="HG84" s="296">
        <v>0.35</v>
      </c>
      <c r="HH84" s="296">
        <v>0.15</v>
      </c>
      <c r="HI84" s="296">
        <v>0.35</v>
      </c>
      <c r="HJ84" s="297">
        <v>4</v>
      </c>
      <c r="HK84" s="297">
        <v>7</v>
      </c>
      <c r="HL84" s="297">
        <v>7</v>
      </c>
      <c r="HM84" s="297"/>
      <c r="HN84" s="297">
        <v>7</v>
      </c>
      <c r="HO84" s="297">
        <v>7</v>
      </c>
      <c r="HP84" s="341">
        <v>3.83</v>
      </c>
      <c r="HQ84" s="341">
        <v>0.85</v>
      </c>
      <c r="HR84" s="341">
        <v>0.2</v>
      </c>
      <c r="HS84" s="341">
        <v>0.85000000000000009</v>
      </c>
      <c r="HT84" s="341">
        <v>60</v>
      </c>
      <c r="HU84" s="341">
        <v>4</v>
      </c>
      <c r="HV84" s="341">
        <v>17</v>
      </c>
      <c r="HW84" s="341">
        <v>4</v>
      </c>
      <c r="HX84" s="341">
        <v>17</v>
      </c>
      <c r="HY84" s="341">
        <v>17</v>
      </c>
      <c r="HZ84" s="286"/>
      <c r="IA84" s="286"/>
      <c r="IB84" s="286"/>
      <c r="IC84" s="286"/>
      <c r="ID84" s="287"/>
      <c r="IE84" s="287"/>
      <c r="IF84" s="287"/>
      <c r="IG84" s="287"/>
      <c r="IH84" s="287"/>
      <c r="II84" s="287"/>
      <c r="IJ84" s="296">
        <v>0.51</v>
      </c>
      <c r="IK84" s="296">
        <v>0.7</v>
      </c>
      <c r="IL84" s="296">
        <v>0.15</v>
      </c>
      <c r="IM84" s="296">
        <v>0.7</v>
      </c>
      <c r="IN84" s="297">
        <v>8</v>
      </c>
      <c r="IO84" s="297">
        <v>3</v>
      </c>
      <c r="IP84" s="297">
        <v>14</v>
      </c>
      <c r="IQ84" s="297">
        <v>0</v>
      </c>
      <c r="IR84" s="297">
        <v>14</v>
      </c>
      <c r="IS84" s="297">
        <v>14</v>
      </c>
      <c r="IT84" s="280">
        <v>1.28</v>
      </c>
      <c r="IU84" s="280">
        <v>0.85</v>
      </c>
      <c r="IV84" s="280">
        <v>0.2</v>
      </c>
      <c r="IW84" s="280">
        <v>0.85</v>
      </c>
      <c r="IX84" s="281">
        <v>20</v>
      </c>
      <c r="IY84" s="281">
        <v>4</v>
      </c>
      <c r="IZ84" s="281">
        <v>17</v>
      </c>
      <c r="JA84" s="281">
        <v>0</v>
      </c>
      <c r="JB84" s="281">
        <v>17</v>
      </c>
      <c r="JC84" s="281">
        <v>17</v>
      </c>
      <c r="JD84" s="288">
        <v>1.5</v>
      </c>
      <c r="JE84" s="288">
        <v>2.7</v>
      </c>
      <c r="JF84" s="288">
        <v>0.7</v>
      </c>
      <c r="JG84" s="288">
        <v>2.7</v>
      </c>
      <c r="JH84" s="289">
        <v>28</v>
      </c>
      <c r="JI84" s="289">
        <v>14</v>
      </c>
      <c r="JJ84" s="289">
        <v>54</v>
      </c>
      <c r="JK84" s="289">
        <v>0</v>
      </c>
      <c r="JL84" s="289">
        <v>54</v>
      </c>
      <c r="JM84" s="289">
        <v>49</v>
      </c>
      <c r="JN84" s="362">
        <v>0.32</v>
      </c>
      <c r="JO84" s="362">
        <v>0.15</v>
      </c>
      <c r="JP84" s="362">
        <v>0</v>
      </c>
      <c r="JQ84" s="362">
        <v>0.15</v>
      </c>
      <c r="JR84" s="362">
        <v>5</v>
      </c>
      <c r="JS84" s="362">
        <v>1</v>
      </c>
      <c r="JT84" s="362">
        <v>3</v>
      </c>
      <c r="JU84" s="362">
        <v>0</v>
      </c>
      <c r="JV84" s="362">
        <v>3</v>
      </c>
      <c r="JW84" s="362">
        <v>3</v>
      </c>
      <c r="JX84" s="274">
        <v>1.28</v>
      </c>
      <c r="JY84" s="274">
        <v>1.45</v>
      </c>
      <c r="JZ84" s="274">
        <v>0</v>
      </c>
      <c r="KA84" s="274">
        <v>1.45</v>
      </c>
      <c r="KB84" s="275">
        <v>4</v>
      </c>
      <c r="KC84" s="275">
        <v>0</v>
      </c>
      <c r="KD84" s="275">
        <v>29</v>
      </c>
      <c r="KE84" s="275"/>
      <c r="KF84" s="275">
        <v>29</v>
      </c>
      <c r="KG84" s="275">
        <v>29</v>
      </c>
      <c r="KH84" s="276">
        <v>2.23</v>
      </c>
      <c r="KI84" s="276">
        <v>4</v>
      </c>
      <c r="KJ84" s="276">
        <v>0.45</v>
      </c>
      <c r="KK84" s="276">
        <v>0.85</v>
      </c>
      <c r="KL84" s="277">
        <v>35</v>
      </c>
      <c r="KM84" s="277">
        <v>9</v>
      </c>
      <c r="KN84" s="277">
        <v>17</v>
      </c>
      <c r="KO84" s="277">
        <v>5</v>
      </c>
      <c r="KP84" s="277">
        <v>17</v>
      </c>
      <c r="KQ84" s="277">
        <v>17</v>
      </c>
      <c r="KR84" s="298">
        <v>1.1499999999999999</v>
      </c>
      <c r="KS84" s="298">
        <v>2.63</v>
      </c>
      <c r="KT84" s="298">
        <v>0.25</v>
      </c>
      <c r="KU84" s="298">
        <v>2.63</v>
      </c>
      <c r="KV84" s="299">
        <v>18</v>
      </c>
      <c r="KW84" s="299">
        <v>5</v>
      </c>
      <c r="KX84" s="299">
        <v>52</v>
      </c>
      <c r="KY84" s="299">
        <v>0</v>
      </c>
      <c r="KZ84" s="299">
        <v>41</v>
      </c>
      <c r="LA84" s="299">
        <v>41</v>
      </c>
      <c r="LB84" s="296">
        <v>0.06</v>
      </c>
      <c r="LC84" s="296"/>
      <c r="LD84" s="296"/>
      <c r="LE84" s="296"/>
      <c r="LF84" s="297">
        <v>1</v>
      </c>
      <c r="LG84" s="297"/>
      <c r="LH84" s="297"/>
      <c r="LI84" s="297"/>
      <c r="LJ84" s="297"/>
      <c r="LK84" s="297"/>
      <c r="LL84" s="292">
        <v>0.19</v>
      </c>
      <c r="LM84" s="292">
        <v>1.55</v>
      </c>
      <c r="LN84" s="292">
        <v>0.75</v>
      </c>
      <c r="LO84" s="292">
        <v>1.2</v>
      </c>
      <c r="LP84" s="293">
        <v>3</v>
      </c>
      <c r="LQ84" s="293">
        <v>9</v>
      </c>
      <c r="LR84" s="293">
        <v>24</v>
      </c>
      <c r="LS84" s="293">
        <v>0</v>
      </c>
      <c r="LT84" s="293">
        <v>20</v>
      </c>
      <c r="LU84" s="293">
        <v>20</v>
      </c>
      <c r="LV84" s="45">
        <f t="shared" si="113"/>
        <v>113.04000000000003</v>
      </c>
      <c r="LW84" s="45">
        <f t="shared" si="114"/>
        <v>246.48</v>
      </c>
      <c r="LX84" s="45">
        <f t="shared" si="115"/>
        <v>28.079999999999995</v>
      </c>
      <c r="LY84" s="45">
        <f t="shared" si="116"/>
        <v>240.45999999999995</v>
      </c>
      <c r="LZ84" s="234">
        <f t="shared" si="117"/>
        <v>1721</v>
      </c>
      <c r="MA84" s="234">
        <f t="shared" si="118"/>
        <v>571</v>
      </c>
      <c r="MB84" s="234">
        <f t="shared" si="119"/>
        <v>4711</v>
      </c>
      <c r="MC84" s="234">
        <f t="shared" si="120"/>
        <v>210</v>
      </c>
      <c r="MD84" s="234">
        <f t="shared" si="121"/>
        <v>4607</v>
      </c>
      <c r="ME84" s="234">
        <f t="shared" si="122"/>
        <v>4592</v>
      </c>
      <c r="MF84" s="290">
        <v>182.93999999999997</v>
      </c>
      <c r="MG84" s="290">
        <v>303.96999999999997</v>
      </c>
      <c r="MH84" s="290">
        <v>99.569999999999979</v>
      </c>
      <c r="MI84" s="290">
        <v>301.10000000000002</v>
      </c>
      <c r="MJ84" s="291">
        <v>2711</v>
      </c>
      <c r="MK84" s="291">
        <v>1581</v>
      </c>
      <c r="ML84" s="291">
        <v>6022</v>
      </c>
      <c r="MM84" s="291">
        <v>410</v>
      </c>
      <c r="MN84" s="291">
        <v>5796</v>
      </c>
      <c r="MO84" s="291">
        <v>5686</v>
      </c>
      <c r="MP84" s="414"/>
      <c r="MQ84" s="414"/>
      <c r="MR84" s="414"/>
      <c r="MS84" s="414"/>
      <c r="MT84" s="415"/>
      <c r="MU84" s="415"/>
      <c r="MV84" s="415"/>
      <c r="MW84" s="415"/>
      <c r="MX84" s="415"/>
      <c r="MY84" s="415"/>
      <c r="MZ84" s="949">
        <f t="shared" si="123"/>
        <v>295.98</v>
      </c>
      <c r="NA84" s="949">
        <f t="shared" si="124"/>
        <v>550.44999999999993</v>
      </c>
      <c r="NB84" s="949">
        <f t="shared" si="125"/>
        <v>127.64999999999998</v>
      </c>
      <c r="NC84" s="949">
        <f t="shared" si="126"/>
        <v>541.55999999999995</v>
      </c>
      <c r="ND84" s="950">
        <f t="shared" si="127"/>
        <v>4432</v>
      </c>
      <c r="NE84" s="950">
        <f t="shared" si="128"/>
        <v>2152</v>
      </c>
      <c r="NF84" s="950">
        <f t="shared" si="129"/>
        <v>10733</v>
      </c>
      <c r="NG84" s="950">
        <f t="shared" si="130"/>
        <v>620</v>
      </c>
      <c r="NH84" s="950">
        <f t="shared" si="131"/>
        <v>10403</v>
      </c>
      <c r="NI84" s="950">
        <f t="shared" si="132"/>
        <v>10278</v>
      </c>
    </row>
    <row r="85" spans="1:373" ht="15.75" thickBot="1" x14ac:dyDescent="0.3">
      <c r="A85" s="31"/>
      <c r="B85" s="32" t="s">
        <v>104</v>
      </c>
      <c r="C85" s="33" t="s">
        <v>187</v>
      </c>
      <c r="D85" s="300"/>
      <c r="E85" s="300"/>
      <c r="F85" s="300"/>
      <c r="G85" s="300"/>
      <c r="H85" s="301"/>
      <c r="I85" s="301"/>
      <c r="J85" s="301"/>
      <c r="K85" s="301"/>
      <c r="L85" s="301"/>
      <c r="M85" s="301"/>
      <c r="N85" s="302">
        <v>0</v>
      </c>
      <c r="O85" s="302">
        <v>0</v>
      </c>
      <c r="P85" s="302">
        <v>0</v>
      </c>
      <c r="Q85" s="302">
        <v>0</v>
      </c>
      <c r="R85" s="303">
        <v>0</v>
      </c>
      <c r="S85" s="303">
        <v>0</v>
      </c>
      <c r="T85" s="303"/>
      <c r="U85" s="303"/>
      <c r="V85" s="303">
        <v>0</v>
      </c>
      <c r="W85" s="303">
        <v>0</v>
      </c>
      <c r="X85" s="304">
        <v>0</v>
      </c>
      <c r="Y85" s="304">
        <v>0</v>
      </c>
      <c r="Z85" s="304">
        <v>0</v>
      </c>
      <c r="AA85" s="304">
        <v>0</v>
      </c>
      <c r="AB85" s="305">
        <v>0</v>
      </c>
      <c r="AC85" s="305">
        <v>0</v>
      </c>
      <c r="AD85" s="305">
        <v>0</v>
      </c>
      <c r="AE85" s="305">
        <v>0</v>
      </c>
      <c r="AF85" s="267"/>
      <c r="AG85" s="267"/>
      <c r="AH85" s="306">
        <v>0</v>
      </c>
      <c r="AI85" s="306">
        <v>0</v>
      </c>
      <c r="AJ85" s="306">
        <v>0</v>
      </c>
      <c r="AK85" s="306">
        <v>0</v>
      </c>
      <c r="AL85" s="307">
        <v>0</v>
      </c>
      <c r="AM85" s="307">
        <v>0</v>
      </c>
      <c r="AN85" s="307">
        <v>0</v>
      </c>
      <c r="AO85" s="307">
        <v>0</v>
      </c>
      <c r="AP85" s="307">
        <v>0</v>
      </c>
      <c r="AQ85" s="307">
        <v>0</v>
      </c>
      <c r="AR85" s="308">
        <v>0</v>
      </c>
      <c r="AS85" s="308">
        <v>0</v>
      </c>
      <c r="AT85" s="308">
        <v>0</v>
      </c>
      <c r="AU85" s="308">
        <v>0</v>
      </c>
      <c r="AV85" s="309">
        <v>0</v>
      </c>
      <c r="AW85" s="309">
        <v>0</v>
      </c>
      <c r="AX85" s="309">
        <v>0</v>
      </c>
      <c r="AY85" s="309">
        <v>0</v>
      </c>
      <c r="AZ85" s="309">
        <v>0</v>
      </c>
      <c r="BA85" s="309"/>
      <c r="BB85" s="310">
        <v>0</v>
      </c>
      <c r="BC85" s="310">
        <v>0</v>
      </c>
      <c r="BD85" s="310">
        <v>0</v>
      </c>
      <c r="BE85" s="310">
        <v>0</v>
      </c>
      <c r="BF85" s="311">
        <v>0</v>
      </c>
      <c r="BG85" s="311">
        <v>0</v>
      </c>
      <c r="BH85" s="311">
        <v>0</v>
      </c>
      <c r="BI85" s="311">
        <v>0</v>
      </c>
      <c r="BJ85" s="311">
        <v>0</v>
      </c>
      <c r="BK85" s="311">
        <v>0</v>
      </c>
      <c r="BL85" s="890">
        <v>0</v>
      </c>
      <c r="BM85" s="890">
        <v>0</v>
      </c>
      <c r="BN85" s="890">
        <v>0</v>
      </c>
      <c r="BO85" s="890">
        <v>0</v>
      </c>
      <c r="BP85" s="891">
        <v>0</v>
      </c>
      <c r="BQ85" s="889">
        <v>0</v>
      </c>
      <c r="BR85" s="889">
        <v>0</v>
      </c>
      <c r="BS85" s="889">
        <v>0</v>
      </c>
      <c r="BT85" s="889">
        <v>0</v>
      </c>
      <c r="BU85" s="889">
        <v>0</v>
      </c>
      <c r="BV85" s="314">
        <v>0</v>
      </c>
      <c r="BW85" s="314">
        <v>0</v>
      </c>
      <c r="BX85" s="314">
        <v>0</v>
      </c>
      <c r="BY85" s="314">
        <v>0</v>
      </c>
      <c r="BZ85" s="315">
        <v>0</v>
      </c>
      <c r="CA85" s="315">
        <v>0</v>
      </c>
      <c r="CB85" s="315">
        <v>0</v>
      </c>
      <c r="CC85" s="315">
        <v>0</v>
      </c>
      <c r="CD85" s="277">
        <v>0</v>
      </c>
      <c r="CE85" s="277">
        <v>0</v>
      </c>
      <c r="CF85" s="316">
        <v>0</v>
      </c>
      <c r="CG85" s="316"/>
      <c r="CH85" s="316"/>
      <c r="CI85" s="316"/>
      <c r="CJ85" s="317">
        <v>0</v>
      </c>
      <c r="CK85" s="317"/>
      <c r="CL85" s="317"/>
      <c r="CM85" s="317"/>
      <c r="CN85" s="317"/>
      <c r="CO85" s="317"/>
      <c r="CP85" s="318">
        <v>0</v>
      </c>
      <c r="CQ85" s="318">
        <v>0</v>
      </c>
      <c r="CR85" s="318">
        <v>0</v>
      </c>
      <c r="CS85" s="318">
        <v>0</v>
      </c>
      <c r="CT85" s="319">
        <v>0</v>
      </c>
      <c r="CU85" s="319">
        <v>0</v>
      </c>
      <c r="CV85" s="319">
        <v>0</v>
      </c>
      <c r="CW85" s="319">
        <v>0</v>
      </c>
      <c r="CX85" s="319">
        <v>0</v>
      </c>
      <c r="CY85" s="319">
        <v>0</v>
      </c>
      <c r="CZ85" s="320">
        <v>0</v>
      </c>
      <c r="DA85" s="320">
        <v>0</v>
      </c>
      <c r="DB85" s="320">
        <v>0</v>
      </c>
      <c r="DC85" s="320">
        <v>0</v>
      </c>
      <c r="DD85" s="321">
        <v>0</v>
      </c>
      <c r="DE85" s="321">
        <v>0</v>
      </c>
      <c r="DF85" s="321"/>
      <c r="DG85" s="321">
        <v>0</v>
      </c>
      <c r="DH85" s="321">
        <v>0</v>
      </c>
      <c r="DI85" s="321">
        <v>0</v>
      </c>
      <c r="DJ85" s="314"/>
      <c r="DK85" s="314"/>
      <c r="DL85" s="314"/>
      <c r="DM85" s="314"/>
      <c r="DN85" s="315"/>
      <c r="DO85" s="315"/>
      <c r="DP85" s="315"/>
      <c r="DQ85" s="315"/>
      <c r="DR85" s="315"/>
      <c r="DS85" s="315"/>
      <c r="DT85" s="322">
        <v>0</v>
      </c>
      <c r="DU85" s="322">
        <v>0</v>
      </c>
      <c r="DV85" s="322">
        <v>0</v>
      </c>
      <c r="DW85" s="322">
        <v>0</v>
      </c>
      <c r="DX85" s="323">
        <v>0</v>
      </c>
      <c r="DY85" s="323">
        <v>0</v>
      </c>
      <c r="DZ85" s="323"/>
      <c r="EA85" s="323">
        <v>0</v>
      </c>
      <c r="EB85" s="323">
        <v>0</v>
      </c>
      <c r="EC85" s="323">
        <v>0</v>
      </c>
      <c r="ED85" s="324">
        <v>0</v>
      </c>
      <c r="EE85" s="324">
        <v>0</v>
      </c>
      <c r="EF85" s="324">
        <v>0</v>
      </c>
      <c r="EG85" s="324">
        <v>0</v>
      </c>
      <c r="EH85" s="325">
        <v>0</v>
      </c>
      <c r="EI85" s="325">
        <v>0</v>
      </c>
      <c r="EJ85" s="325">
        <v>0</v>
      </c>
      <c r="EK85" s="325">
        <v>0</v>
      </c>
      <c r="EL85" s="325">
        <v>0</v>
      </c>
      <c r="EM85" s="325">
        <v>0</v>
      </c>
      <c r="EN85" s="312"/>
      <c r="EO85" s="312"/>
      <c r="EP85" s="312"/>
      <c r="EQ85" s="312"/>
      <c r="ER85" s="313"/>
      <c r="ES85" s="313"/>
      <c r="ET85" s="313"/>
      <c r="EU85" s="313"/>
      <c r="EV85" s="313"/>
      <c r="EW85" s="313"/>
      <c r="EX85" s="324">
        <v>0</v>
      </c>
      <c r="EY85" s="324">
        <v>0</v>
      </c>
      <c r="EZ85" s="324">
        <v>0</v>
      </c>
      <c r="FA85" s="324">
        <v>0</v>
      </c>
      <c r="FB85" s="325">
        <v>0</v>
      </c>
      <c r="FC85" s="325">
        <v>0</v>
      </c>
      <c r="FD85" s="325">
        <v>0</v>
      </c>
      <c r="FE85" s="325">
        <v>0</v>
      </c>
      <c r="FF85" s="325">
        <v>0</v>
      </c>
      <c r="FG85" s="325">
        <v>0</v>
      </c>
      <c r="FH85" s="326">
        <v>0</v>
      </c>
      <c r="FI85" s="326">
        <v>0</v>
      </c>
      <c r="FJ85" s="326">
        <v>0</v>
      </c>
      <c r="FK85" s="326">
        <v>0</v>
      </c>
      <c r="FL85" s="327">
        <v>0</v>
      </c>
      <c r="FM85" s="327">
        <v>0</v>
      </c>
      <c r="FN85" s="327">
        <v>0</v>
      </c>
      <c r="FO85" s="327">
        <v>0</v>
      </c>
      <c r="FP85" s="327">
        <v>0</v>
      </c>
      <c r="FQ85" s="327">
        <v>0</v>
      </c>
      <c r="FR85" s="328">
        <v>0</v>
      </c>
      <c r="FS85" s="328"/>
      <c r="FT85" s="328"/>
      <c r="FU85" s="328"/>
      <c r="FV85" s="329">
        <v>0</v>
      </c>
      <c r="FW85" s="329"/>
      <c r="FX85" s="329"/>
      <c r="FY85" s="329"/>
      <c r="FZ85" s="329"/>
      <c r="GA85" s="329"/>
      <c r="GB85" s="330"/>
      <c r="GC85" s="330"/>
      <c r="GD85" s="330"/>
      <c r="GE85" s="330"/>
      <c r="GF85" s="331"/>
      <c r="GG85" s="331"/>
      <c r="GH85" s="331"/>
      <c r="GI85" s="331"/>
      <c r="GJ85" s="331"/>
      <c r="GK85" s="331"/>
      <c r="GL85" s="322">
        <v>0</v>
      </c>
      <c r="GM85" s="322">
        <v>0</v>
      </c>
      <c r="GN85" s="322">
        <v>0</v>
      </c>
      <c r="GO85" s="322">
        <v>0</v>
      </c>
      <c r="GP85" s="323">
        <v>0</v>
      </c>
      <c r="GQ85" s="323">
        <v>0</v>
      </c>
      <c r="GR85" s="323">
        <v>0</v>
      </c>
      <c r="GS85" s="323">
        <v>0</v>
      </c>
      <c r="GT85" s="285">
        <v>0</v>
      </c>
      <c r="GU85" s="285">
        <v>0</v>
      </c>
      <c r="GV85" s="332">
        <v>0</v>
      </c>
      <c r="GW85" s="332">
        <v>0</v>
      </c>
      <c r="GX85" s="332">
        <v>0</v>
      </c>
      <c r="GY85" s="332">
        <v>0</v>
      </c>
      <c r="GZ85" s="333">
        <v>0</v>
      </c>
      <c r="HA85" s="333">
        <v>0</v>
      </c>
      <c r="HB85" s="333">
        <v>0</v>
      </c>
      <c r="HC85" s="333">
        <v>0</v>
      </c>
      <c r="HD85" s="333">
        <v>0</v>
      </c>
      <c r="HE85" s="333">
        <v>0</v>
      </c>
      <c r="HF85" s="334"/>
      <c r="HG85" s="334"/>
      <c r="HH85" s="334"/>
      <c r="HI85" s="334"/>
      <c r="HJ85" s="335"/>
      <c r="HK85" s="335"/>
      <c r="HL85" s="335"/>
      <c r="HM85" s="335"/>
      <c r="HN85" s="335"/>
      <c r="HO85" s="335"/>
      <c r="HP85" s="341">
        <v>0</v>
      </c>
      <c r="HQ85" s="341">
        <v>0</v>
      </c>
      <c r="HR85" s="341">
        <v>0</v>
      </c>
      <c r="HS85" s="341">
        <v>0</v>
      </c>
      <c r="HT85" s="341">
        <v>0</v>
      </c>
      <c r="HU85" s="341">
        <v>0</v>
      </c>
      <c r="HV85" s="341">
        <v>0</v>
      </c>
      <c r="HW85" s="341">
        <v>0</v>
      </c>
      <c r="HX85" s="341">
        <v>0</v>
      </c>
      <c r="HY85" s="341">
        <v>0</v>
      </c>
      <c r="HZ85" s="324"/>
      <c r="IA85" s="324"/>
      <c r="IB85" s="324"/>
      <c r="IC85" s="324"/>
      <c r="ID85" s="325"/>
      <c r="IE85" s="325"/>
      <c r="IF85" s="325"/>
      <c r="IG85" s="325"/>
      <c r="IH85" s="325"/>
      <c r="II85" s="325"/>
      <c r="IJ85" s="334">
        <v>0</v>
      </c>
      <c r="IK85" s="334">
        <v>0</v>
      </c>
      <c r="IL85" s="334">
        <v>0</v>
      </c>
      <c r="IM85" s="334">
        <v>0</v>
      </c>
      <c r="IN85" s="335">
        <v>0</v>
      </c>
      <c r="IO85" s="335">
        <v>0</v>
      </c>
      <c r="IP85" s="335">
        <v>0</v>
      </c>
      <c r="IQ85" s="335">
        <v>0</v>
      </c>
      <c r="IR85" s="335">
        <v>0</v>
      </c>
      <c r="IS85" s="335">
        <v>0</v>
      </c>
      <c r="IT85" s="318">
        <v>0</v>
      </c>
      <c r="IU85" s="318">
        <v>0</v>
      </c>
      <c r="IV85" s="318">
        <v>0</v>
      </c>
      <c r="IW85" s="318">
        <v>0</v>
      </c>
      <c r="IX85" s="319">
        <v>0</v>
      </c>
      <c r="IY85" s="319">
        <v>0</v>
      </c>
      <c r="IZ85" s="319">
        <v>0</v>
      </c>
      <c r="JA85" s="319">
        <v>0</v>
      </c>
      <c r="JB85" s="319">
        <v>0</v>
      </c>
      <c r="JC85" s="319">
        <v>0</v>
      </c>
      <c r="JD85" s="326">
        <v>0</v>
      </c>
      <c r="JE85" s="326">
        <v>0</v>
      </c>
      <c r="JF85" s="326">
        <v>0</v>
      </c>
      <c r="JG85" s="326">
        <v>0</v>
      </c>
      <c r="JH85" s="327">
        <v>0</v>
      </c>
      <c r="JI85" s="327">
        <v>0</v>
      </c>
      <c r="JJ85" s="327">
        <v>0</v>
      </c>
      <c r="JK85" s="327">
        <v>0</v>
      </c>
      <c r="JL85" s="327">
        <v>0</v>
      </c>
      <c r="JM85" s="327">
        <v>0</v>
      </c>
      <c r="JN85" s="362">
        <v>0</v>
      </c>
      <c r="JO85" s="362">
        <v>0</v>
      </c>
      <c r="JP85" s="362">
        <v>0</v>
      </c>
      <c r="JQ85" s="362">
        <v>0</v>
      </c>
      <c r="JR85" s="362">
        <v>0</v>
      </c>
      <c r="JS85" s="362">
        <v>0</v>
      </c>
      <c r="JT85" s="362">
        <v>0</v>
      </c>
      <c r="JU85" s="362">
        <v>0</v>
      </c>
      <c r="JV85" s="362">
        <v>0</v>
      </c>
      <c r="JW85" s="362">
        <v>0</v>
      </c>
      <c r="JX85" s="312"/>
      <c r="JY85" s="312"/>
      <c r="JZ85" s="312"/>
      <c r="KA85" s="312"/>
      <c r="KB85" s="313"/>
      <c r="KC85" s="313"/>
      <c r="KD85" s="313"/>
      <c r="KE85" s="313"/>
      <c r="KF85" s="313"/>
      <c r="KG85" s="313"/>
      <c r="KH85" s="314">
        <v>0</v>
      </c>
      <c r="KI85" s="314">
        <v>0</v>
      </c>
      <c r="KJ85" s="314">
        <v>0</v>
      </c>
      <c r="KK85" s="314">
        <v>0</v>
      </c>
      <c r="KL85" s="315">
        <v>0</v>
      </c>
      <c r="KM85" s="315">
        <v>0</v>
      </c>
      <c r="KN85" s="315">
        <v>0</v>
      </c>
      <c r="KO85" s="315">
        <v>0</v>
      </c>
      <c r="KP85" s="315">
        <v>0</v>
      </c>
      <c r="KQ85" s="315">
        <v>0</v>
      </c>
      <c r="KR85" s="336">
        <v>0</v>
      </c>
      <c r="KS85" s="336">
        <v>0</v>
      </c>
      <c r="KT85" s="336">
        <v>0</v>
      </c>
      <c r="KU85" s="336">
        <v>0</v>
      </c>
      <c r="KV85" s="337">
        <v>0</v>
      </c>
      <c r="KW85" s="337">
        <v>0</v>
      </c>
      <c r="KX85" s="337"/>
      <c r="KY85" s="337">
        <v>0</v>
      </c>
      <c r="KZ85" s="337">
        <v>0</v>
      </c>
      <c r="LA85" s="337">
        <v>0</v>
      </c>
      <c r="LB85" s="334"/>
      <c r="LC85" s="334"/>
      <c r="LD85" s="334"/>
      <c r="LE85" s="334"/>
      <c r="LF85" s="335"/>
      <c r="LG85" s="335"/>
      <c r="LH85" s="335"/>
      <c r="LI85" s="335"/>
      <c r="LJ85" s="335"/>
      <c r="LK85" s="335"/>
      <c r="LL85" s="330">
        <v>0</v>
      </c>
      <c r="LM85" s="330">
        <v>0</v>
      </c>
      <c r="LN85" s="330">
        <v>0</v>
      </c>
      <c r="LO85" s="330">
        <v>0</v>
      </c>
      <c r="LP85" s="331">
        <v>0</v>
      </c>
      <c r="LQ85" s="331">
        <v>0</v>
      </c>
      <c r="LR85" s="331"/>
      <c r="LS85" s="331">
        <v>0</v>
      </c>
      <c r="LT85" s="331">
        <v>0</v>
      </c>
      <c r="LU85" s="331">
        <v>0</v>
      </c>
      <c r="LV85" s="45">
        <f t="shared" si="113"/>
        <v>0</v>
      </c>
      <c r="LW85" s="45">
        <f t="shared" si="114"/>
        <v>0</v>
      </c>
      <c r="LX85" s="45">
        <f t="shared" si="115"/>
        <v>0</v>
      </c>
      <c r="LY85" s="45">
        <f t="shared" si="116"/>
        <v>0</v>
      </c>
      <c r="LZ85" s="234">
        <f t="shared" si="117"/>
        <v>0</v>
      </c>
      <c r="MA85" s="234">
        <f t="shared" si="118"/>
        <v>0</v>
      </c>
      <c r="MB85" s="234">
        <f t="shared" si="119"/>
        <v>0</v>
      </c>
      <c r="MC85" s="234"/>
      <c r="MD85" s="234">
        <f t="shared" si="121"/>
        <v>0</v>
      </c>
      <c r="ME85" s="234">
        <f t="shared" si="122"/>
        <v>0</v>
      </c>
      <c r="MF85" s="328">
        <v>0</v>
      </c>
      <c r="MG85" s="328">
        <v>0</v>
      </c>
      <c r="MH85" s="328">
        <v>0</v>
      </c>
      <c r="MI85" s="328">
        <v>0</v>
      </c>
      <c r="MJ85" s="328">
        <v>0</v>
      </c>
      <c r="MK85" s="328">
        <v>0</v>
      </c>
      <c r="ML85" s="328"/>
      <c r="MM85" s="328">
        <v>0</v>
      </c>
      <c r="MN85" s="328">
        <v>0</v>
      </c>
      <c r="MO85" s="328">
        <v>0</v>
      </c>
      <c r="MP85" s="416"/>
      <c r="MQ85" s="416"/>
      <c r="MR85" s="416"/>
      <c r="MS85" s="416"/>
      <c r="MT85" s="417"/>
      <c r="MU85" s="417"/>
      <c r="MV85" s="417"/>
      <c r="MW85" s="417"/>
      <c r="MX85" s="417"/>
      <c r="MY85" s="417"/>
      <c r="MZ85" s="949">
        <f t="shared" si="123"/>
        <v>0</v>
      </c>
      <c r="NA85" s="949">
        <f t="shared" si="124"/>
        <v>0</v>
      </c>
      <c r="NB85" s="949">
        <f t="shared" si="125"/>
        <v>0</v>
      </c>
      <c r="NC85" s="949">
        <f t="shared" si="126"/>
        <v>0</v>
      </c>
      <c r="ND85" s="950">
        <f t="shared" si="127"/>
        <v>0</v>
      </c>
      <c r="NE85" s="950">
        <f t="shared" si="128"/>
        <v>0</v>
      </c>
      <c r="NF85" s="950">
        <f t="shared" si="129"/>
        <v>0</v>
      </c>
      <c r="NG85" s="950">
        <f t="shared" si="130"/>
        <v>0</v>
      </c>
      <c r="NH85" s="950">
        <f t="shared" si="131"/>
        <v>0</v>
      </c>
      <c r="NI85" s="950">
        <f t="shared" si="132"/>
        <v>0</v>
      </c>
    </row>
    <row r="86" spans="1:373" s="238" customFormat="1" ht="15.75" thickBot="1" x14ac:dyDescent="0.3">
      <c r="A86" s="1784" t="s">
        <v>106</v>
      </c>
      <c r="B86" s="1785"/>
      <c r="C86" s="1785"/>
      <c r="D86" s="235">
        <f t="shared" ref="D86:M86" si="133">SUM(D68:D84)</f>
        <v>807.02</v>
      </c>
      <c r="E86" s="235">
        <f t="shared" si="133"/>
        <v>949.01</v>
      </c>
      <c r="F86" s="235">
        <f t="shared" si="133"/>
        <v>217.34</v>
      </c>
      <c r="G86" s="235">
        <f t="shared" si="133"/>
        <v>947.84</v>
      </c>
      <c r="H86" s="236">
        <f t="shared" si="133"/>
        <v>9998</v>
      </c>
      <c r="I86" s="236">
        <f t="shared" si="133"/>
        <v>468</v>
      </c>
      <c r="J86" s="236">
        <f t="shared" si="133"/>
        <v>5659</v>
      </c>
      <c r="K86" s="236">
        <f t="shared" si="133"/>
        <v>565</v>
      </c>
      <c r="L86" s="236">
        <f t="shared" si="133"/>
        <v>5410</v>
      </c>
      <c r="M86" s="236">
        <f t="shared" si="133"/>
        <v>4634</v>
      </c>
      <c r="N86" s="235">
        <f t="shared" ref="N86:AE86" si="134">SUM(N68:N84)</f>
        <v>138.79</v>
      </c>
      <c r="O86" s="235">
        <f t="shared" si="134"/>
        <v>118.05000000000001</v>
      </c>
      <c r="P86" s="235">
        <f t="shared" si="134"/>
        <v>18.660000000000004</v>
      </c>
      <c r="Q86" s="235">
        <f t="shared" si="134"/>
        <v>118.05000000000001</v>
      </c>
      <c r="R86" s="236">
        <f t="shared" si="134"/>
        <v>702</v>
      </c>
      <c r="S86" s="236">
        <f t="shared" si="134"/>
        <v>126</v>
      </c>
      <c r="T86" s="236">
        <f t="shared" si="134"/>
        <v>489</v>
      </c>
      <c r="U86" s="236">
        <f t="shared" si="134"/>
        <v>0</v>
      </c>
      <c r="V86" s="236">
        <f t="shared" si="134"/>
        <v>479</v>
      </c>
      <c r="W86" s="236">
        <f t="shared" si="134"/>
        <v>479</v>
      </c>
      <c r="X86" s="235">
        <f t="shared" si="134"/>
        <v>130.9</v>
      </c>
      <c r="Y86" s="235">
        <f t="shared" si="134"/>
        <v>121.99000000000001</v>
      </c>
      <c r="Z86" s="235">
        <f t="shared" si="134"/>
        <v>58.75</v>
      </c>
      <c r="AA86" s="235">
        <f t="shared" si="134"/>
        <v>121.99000000000001</v>
      </c>
      <c r="AB86" s="236">
        <f t="shared" si="134"/>
        <v>579</v>
      </c>
      <c r="AC86" s="236">
        <f t="shared" si="134"/>
        <v>113</v>
      </c>
      <c r="AD86" s="236">
        <f t="shared" si="134"/>
        <v>249</v>
      </c>
      <c r="AE86" s="236">
        <f t="shared" si="134"/>
        <v>0</v>
      </c>
      <c r="AF86" s="236">
        <f>SUM(AF68:AF85)</f>
        <v>249</v>
      </c>
      <c r="AG86" s="236">
        <f>SUM(AG68:AG85)</f>
        <v>249</v>
      </c>
      <c r="AH86" s="235">
        <f t="shared" ref="AH86:BA86" si="135">SUM(AH68:AH84)</f>
        <v>113.86</v>
      </c>
      <c r="AI86" s="235">
        <f t="shared" si="135"/>
        <v>117.32000000000001</v>
      </c>
      <c r="AJ86" s="235">
        <f t="shared" si="135"/>
        <v>31.22</v>
      </c>
      <c r="AK86" s="235">
        <f t="shared" si="135"/>
        <v>117.32000000000001</v>
      </c>
      <c r="AL86" s="236">
        <f t="shared" si="135"/>
        <v>346</v>
      </c>
      <c r="AM86" s="236">
        <f t="shared" si="135"/>
        <v>83</v>
      </c>
      <c r="AN86" s="236">
        <f t="shared" si="135"/>
        <v>289</v>
      </c>
      <c r="AO86" s="236">
        <f t="shared" si="135"/>
        <v>75</v>
      </c>
      <c r="AP86" s="236">
        <f t="shared" si="135"/>
        <v>260</v>
      </c>
      <c r="AQ86" s="236">
        <f t="shared" si="135"/>
        <v>257</v>
      </c>
      <c r="AR86" s="235">
        <f t="shared" si="135"/>
        <v>103.94000000000001</v>
      </c>
      <c r="AS86" s="235">
        <f t="shared" si="135"/>
        <v>72.989999999999995</v>
      </c>
      <c r="AT86" s="235">
        <f t="shared" si="135"/>
        <v>10.35</v>
      </c>
      <c r="AU86" s="235">
        <f t="shared" si="135"/>
        <v>72.820000000000007</v>
      </c>
      <c r="AV86" s="236">
        <f t="shared" si="135"/>
        <v>347</v>
      </c>
      <c r="AW86" s="236">
        <f t="shared" si="135"/>
        <v>23</v>
      </c>
      <c r="AX86" s="236">
        <f t="shared" si="135"/>
        <v>158</v>
      </c>
      <c r="AY86" s="236">
        <f t="shared" si="135"/>
        <v>0</v>
      </c>
      <c r="AZ86" s="236">
        <f t="shared" si="135"/>
        <v>158</v>
      </c>
      <c r="BA86" s="236">
        <f t="shared" si="135"/>
        <v>157</v>
      </c>
      <c r="BB86" s="235">
        <f t="shared" ref="BB86:BU86" si="136">SUM(BB68:BB84)</f>
        <v>134.43</v>
      </c>
      <c r="BC86" s="235">
        <f t="shared" si="136"/>
        <v>128.78</v>
      </c>
      <c r="BD86" s="235">
        <f t="shared" si="136"/>
        <v>14.36</v>
      </c>
      <c r="BE86" s="235">
        <f t="shared" si="136"/>
        <v>128.78</v>
      </c>
      <c r="BF86" s="236">
        <f t="shared" si="136"/>
        <v>265</v>
      </c>
      <c r="BG86" s="236">
        <f t="shared" si="136"/>
        <v>110</v>
      </c>
      <c r="BH86" s="236">
        <f t="shared" si="136"/>
        <v>272</v>
      </c>
      <c r="BI86" s="236">
        <f t="shared" si="136"/>
        <v>0</v>
      </c>
      <c r="BJ86" s="236">
        <f t="shared" si="136"/>
        <v>272</v>
      </c>
      <c r="BK86" s="236">
        <f t="shared" si="136"/>
        <v>272</v>
      </c>
      <c r="BL86" s="235">
        <f t="shared" si="136"/>
        <v>95.28</v>
      </c>
      <c r="BM86" s="235">
        <f t="shared" si="136"/>
        <v>46.64</v>
      </c>
      <c r="BN86" s="235">
        <f t="shared" si="136"/>
        <v>7.0200000000000014</v>
      </c>
      <c r="BO86" s="235">
        <f t="shared" si="136"/>
        <v>46.64</v>
      </c>
      <c r="BP86" s="236">
        <f t="shared" si="136"/>
        <v>351</v>
      </c>
      <c r="BQ86" s="236">
        <f t="shared" si="136"/>
        <v>15</v>
      </c>
      <c r="BR86" s="236">
        <f t="shared" si="136"/>
        <v>90</v>
      </c>
      <c r="BS86" s="236">
        <f t="shared" si="136"/>
        <v>0</v>
      </c>
      <c r="BT86" s="236">
        <f t="shared" si="136"/>
        <v>90</v>
      </c>
      <c r="BU86" s="236">
        <f t="shared" si="136"/>
        <v>90</v>
      </c>
      <c r="BV86" s="235">
        <f t="shared" ref="BV86:CM86" si="137">SUM(BV68:BV84)</f>
        <v>120.88000000000001</v>
      </c>
      <c r="BW86" s="235">
        <f t="shared" si="137"/>
        <v>135.1</v>
      </c>
      <c r="BX86" s="235">
        <f t="shared" si="137"/>
        <v>31.45</v>
      </c>
      <c r="BY86" s="235">
        <f t="shared" si="137"/>
        <v>127.73</v>
      </c>
      <c r="BZ86" s="236">
        <f t="shared" si="137"/>
        <v>360</v>
      </c>
      <c r="CA86" s="236">
        <f t="shared" si="137"/>
        <v>112</v>
      </c>
      <c r="CB86" s="236">
        <f t="shared" si="137"/>
        <v>442</v>
      </c>
      <c r="CC86" s="236">
        <f t="shared" si="137"/>
        <v>0</v>
      </c>
      <c r="CD86" s="236">
        <f t="shared" si="137"/>
        <v>441</v>
      </c>
      <c r="CE86" s="236">
        <f t="shared" si="137"/>
        <v>441</v>
      </c>
      <c r="CF86" s="235">
        <f t="shared" si="137"/>
        <v>222.29999999999998</v>
      </c>
      <c r="CG86" s="235">
        <f t="shared" si="137"/>
        <v>283.73</v>
      </c>
      <c r="CH86" s="235">
        <f t="shared" si="137"/>
        <v>50.35</v>
      </c>
      <c r="CI86" s="235">
        <f t="shared" si="137"/>
        <v>278.06</v>
      </c>
      <c r="CJ86" s="236">
        <f t="shared" si="137"/>
        <v>1622</v>
      </c>
      <c r="CK86" s="236">
        <f t="shared" si="137"/>
        <v>92.5</v>
      </c>
      <c r="CL86" s="236">
        <f t="shared" si="137"/>
        <v>424</v>
      </c>
      <c r="CM86" s="236">
        <f t="shared" si="137"/>
        <v>0</v>
      </c>
      <c r="CN86" s="236">
        <f>SUM(CN68:CN85)</f>
        <v>424</v>
      </c>
      <c r="CO86" s="236">
        <f>SUM(CO68:CO85)</f>
        <v>396</v>
      </c>
      <c r="CP86" s="235">
        <f t="shared" ref="CP86:DI86" si="138">SUM(CP68:CP84)</f>
        <v>109.52</v>
      </c>
      <c r="CQ86" s="235">
        <f t="shared" si="138"/>
        <v>86</v>
      </c>
      <c r="CR86" s="235">
        <f t="shared" si="138"/>
        <v>32.380000000000003</v>
      </c>
      <c r="CS86" s="235">
        <f t="shared" si="138"/>
        <v>86</v>
      </c>
      <c r="CT86" s="236">
        <f t="shared" si="138"/>
        <v>557</v>
      </c>
      <c r="CU86" s="236">
        <f t="shared" si="138"/>
        <v>121</v>
      </c>
      <c r="CV86" s="236">
        <f t="shared" si="138"/>
        <v>293</v>
      </c>
      <c r="CW86" s="236">
        <f t="shared" si="138"/>
        <v>0</v>
      </c>
      <c r="CX86" s="236">
        <f t="shared" si="138"/>
        <v>293</v>
      </c>
      <c r="CY86" s="236">
        <f t="shared" si="138"/>
        <v>293</v>
      </c>
      <c r="CZ86" s="235">
        <f t="shared" si="138"/>
        <v>114.10000000000001</v>
      </c>
      <c r="DA86" s="235">
        <f t="shared" si="138"/>
        <v>95.509999999999991</v>
      </c>
      <c r="DB86" s="235">
        <f t="shared" si="138"/>
        <v>23.980000000000004</v>
      </c>
      <c r="DC86" s="235">
        <f t="shared" si="138"/>
        <v>81.39</v>
      </c>
      <c r="DD86" s="236">
        <f t="shared" si="138"/>
        <v>574</v>
      </c>
      <c r="DE86" s="236">
        <f t="shared" si="138"/>
        <v>56</v>
      </c>
      <c r="DF86" s="236">
        <f t="shared" si="138"/>
        <v>213</v>
      </c>
      <c r="DG86" s="236">
        <f t="shared" si="138"/>
        <v>12</v>
      </c>
      <c r="DH86" s="236">
        <f t="shared" si="138"/>
        <v>201</v>
      </c>
      <c r="DI86" s="236">
        <f t="shared" si="138"/>
        <v>201</v>
      </c>
      <c r="DJ86" s="235">
        <f t="shared" ref="DJ86:DS86" si="139">SUM(DJ68:DJ84)</f>
        <v>55.88</v>
      </c>
      <c r="DK86" s="235">
        <f t="shared" si="139"/>
        <v>105.17</v>
      </c>
      <c r="DL86" s="235">
        <f t="shared" si="139"/>
        <v>15.15</v>
      </c>
      <c r="DM86" s="235">
        <f t="shared" si="139"/>
        <v>105.17</v>
      </c>
      <c r="DN86" s="236">
        <f t="shared" si="139"/>
        <v>128</v>
      </c>
      <c r="DO86" s="236">
        <f t="shared" si="139"/>
        <v>56</v>
      </c>
      <c r="DP86" s="236">
        <f t="shared" si="139"/>
        <v>237</v>
      </c>
      <c r="DQ86" s="236">
        <f t="shared" si="139"/>
        <v>0</v>
      </c>
      <c r="DR86" s="236">
        <f t="shared" si="139"/>
        <v>237</v>
      </c>
      <c r="DS86" s="236">
        <f t="shared" si="139"/>
        <v>237</v>
      </c>
      <c r="DT86" s="235">
        <f t="shared" ref="DT86:EC86" si="140">SUM(DT68:DT84)</f>
        <v>156.5</v>
      </c>
      <c r="DU86" s="235">
        <f t="shared" si="140"/>
        <v>129.88</v>
      </c>
      <c r="DV86" s="235">
        <f t="shared" si="140"/>
        <v>28.35</v>
      </c>
      <c r="DW86" s="235">
        <f t="shared" si="140"/>
        <v>129.62</v>
      </c>
      <c r="DX86" s="236">
        <f t="shared" si="140"/>
        <v>802</v>
      </c>
      <c r="DY86" s="236">
        <f t="shared" si="140"/>
        <v>62</v>
      </c>
      <c r="DZ86" s="236">
        <f t="shared" si="140"/>
        <v>310</v>
      </c>
      <c r="EA86" s="236">
        <f t="shared" si="140"/>
        <v>0</v>
      </c>
      <c r="EB86" s="236">
        <f t="shared" si="140"/>
        <v>309</v>
      </c>
      <c r="EC86" s="236">
        <f t="shared" si="140"/>
        <v>309</v>
      </c>
      <c r="ED86" s="235">
        <f t="shared" ref="ED86:EM86" si="141">SUM(ED68:ED84)</f>
        <v>159.5</v>
      </c>
      <c r="EE86" s="235">
        <f t="shared" si="141"/>
        <v>153.99</v>
      </c>
      <c r="EF86" s="235">
        <f t="shared" si="141"/>
        <v>39.85</v>
      </c>
      <c r="EG86" s="235">
        <f t="shared" si="141"/>
        <v>150.81</v>
      </c>
      <c r="EH86" s="236">
        <f t="shared" si="141"/>
        <v>1330</v>
      </c>
      <c r="EI86" s="236">
        <f t="shared" si="141"/>
        <v>90</v>
      </c>
      <c r="EJ86" s="236">
        <f t="shared" si="141"/>
        <v>387</v>
      </c>
      <c r="EK86" s="236">
        <f t="shared" si="141"/>
        <v>0</v>
      </c>
      <c r="EL86" s="236">
        <f t="shared" si="141"/>
        <v>387</v>
      </c>
      <c r="EM86" s="236">
        <f t="shared" si="141"/>
        <v>387</v>
      </c>
      <c r="EN86" s="235">
        <f t="shared" ref="EN86:EW86" si="142">SUM(EN68:EN84)</f>
        <v>116.21</v>
      </c>
      <c r="EO86" s="235">
        <f t="shared" si="142"/>
        <v>128.6</v>
      </c>
      <c r="EP86" s="235">
        <f t="shared" si="142"/>
        <v>19.21</v>
      </c>
      <c r="EQ86" s="235">
        <f t="shared" si="142"/>
        <v>128.6</v>
      </c>
      <c r="ER86" s="236">
        <f t="shared" si="142"/>
        <v>223</v>
      </c>
      <c r="ES86" s="236">
        <f t="shared" si="142"/>
        <v>35</v>
      </c>
      <c r="ET86" s="236">
        <f t="shared" si="142"/>
        <v>116</v>
      </c>
      <c r="EU86" s="236">
        <f t="shared" si="142"/>
        <v>0</v>
      </c>
      <c r="EV86" s="236">
        <f t="shared" si="142"/>
        <v>116</v>
      </c>
      <c r="EW86" s="236">
        <f t="shared" si="142"/>
        <v>116</v>
      </c>
      <c r="EX86" s="235">
        <f t="shared" ref="EX86:FG86" si="143">SUM(EX68:EX84)</f>
        <v>114.88000000000001</v>
      </c>
      <c r="EY86" s="235">
        <f t="shared" si="143"/>
        <v>155.20999999999998</v>
      </c>
      <c r="EZ86" s="235">
        <f t="shared" si="143"/>
        <v>17.73</v>
      </c>
      <c r="FA86" s="235">
        <f t="shared" si="143"/>
        <v>151.19999999999999</v>
      </c>
      <c r="FB86" s="236">
        <f t="shared" si="143"/>
        <v>362</v>
      </c>
      <c r="FC86" s="236">
        <f t="shared" si="143"/>
        <v>20</v>
      </c>
      <c r="FD86" s="236">
        <f t="shared" si="143"/>
        <v>248</v>
      </c>
      <c r="FE86" s="236">
        <f t="shared" si="143"/>
        <v>15</v>
      </c>
      <c r="FF86" s="236">
        <f t="shared" si="143"/>
        <v>219</v>
      </c>
      <c r="FG86" s="236">
        <f t="shared" si="143"/>
        <v>196</v>
      </c>
      <c r="FH86" s="235">
        <f t="shared" ref="FH86:FQ86" si="144">SUM(FH68:FH84)</f>
        <v>74.2</v>
      </c>
      <c r="FI86" s="235">
        <f t="shared" si="144"/>
        <v>88.51</v>
      </c>
      <c r="FJ86" s="235">
        <f t="shared" si="144"/>
        <v>10.34</v>
      </c>
      <c r="FK86" s="235">
        <f t="shared" si="144"/>
        <v>84.19</v>
      </c>
      <c r="FL86" s="236">
        <f t="shared" si="144"/>
        <v>320</v>
      </c>
      <c r="FM86" s="236">
        <f t="shared" si="144"/>
        <v>37</v>
      </c>
      <c r="FN86" s="236">
        <f t="shared" si="144"/>
        <v>125</v>
      </c>
      <c r="FO86" s="236">
        <f t="shared" si="144"/>
        <v>0</v>
      </c>
      <c r="FP86" s="236">
        <f t="shared" si="144"/>
        <v>125</v>
      </c>
      <c r="FQ86" s="236">
        <f t="shared" si="144"/>
        <v>125</v>
      </c>
      <c r="FR86" s="235">
        <f t="shared" ref="FR86:GA86" si="145">SUM(FR68:FR84)</f>
        <v>12.659999999999998</v>
      </c>
      <c r="FS86" s="235">
        <f t="shared" si="145"/>
        <v>4.3999999999999995</v>
      </c>
      <c r="FT86" s="235">
        <f t="shared" si="145"/>
        <v>0.5</v>
      </c>
      <c r="FU86" s="235">
        <f t="shared" si="145"/>
        <v>4.3999999999999995</v>
      </c>
      <c r="FV86" s="236">
        <f t="shared" si="145"/>
        <v>31</v>
      </c>
      <c r="FW86" s="236">
        <f t="shared" si="145"/>
        <v>1</v>
      </c>
      <c r="FX86" s="236">
        <f t="shared" si="145"/>
        <v>87</v>
      </c>
      <c r="FY86" s="236">
        <f t="shared" si="145"/>
        <v>2</v>
      </c>
      <c r="FZ86" s="236">
        <f t="shared" si="145"/>
        <v>8</v>
      </c>
      <c r="GA86" s="236">
        <f t="shared" si="145"/>
        <v>6</v>
      </c>
      <c r="GB86" s="235">
        <f t="shared" ref="GB86:GK86" si="146">SUM(GB68:GB84)</f>
        <v>281.27999999999997</v>
      </c>
      <c r="GC86" s="235">
        <f t="shared" si="146"/>
        <v>180.48999999999998</v>
      </c>
      <c r="GD86" s="235">
        <f t="shared" si="146"/>
        <v>36.85</v>
      </c>
      <c r="GE86" s="235">
        <f t="shared" si="146"/>
        <v>170.71</v>
      </c>
      <c r="GF86" s="236">
        <f t="shared" si="146"/>
        <v>581</v>
      </c>
      <c r="GG86" s="236">
        <f t="shared" si="146"/>
        <v>51</v>
      </c>
      <c r="GH86" s="236">
        <f t="shared" si="146"/>
        <v>183</v>
      </c>
      <c r="GI86" s="236">
        <f t="shared" si="146"/>
        <v>0</v>
      </c>
      <c r="GJ86" s="236">
        <f t="shared" si="146"/>
        <v>183</v>
      </c>
      <c r="GK86" s="236">
        <f t="shared" si="146"/>
        <v>183</v>
      </c>
      <c r="GL86" s="235">
        <f t="shared" ref="GL86:GU86" si="147">SUM(GL68:GL84)</f>
        <v>66.73</v>
      </c>
      <c r="GM86" s="235">
        <f t="shared" si="147"/>
        <v>44.01</v>
      </c>
      <c r="GN86" s="235">
        <f t="shared" si="147"/>
        <v>3.75</v>
      </c>
      <c r="GO86" s="235">
        <f t="shared" si="147"/>
        <v>44.01</v>
      </c>
      <c r="GP86" s="236">
        <f t="shared" si="147"/>
        <v>202</v>
      </c>
      <c r="GQ86" s="236">
        <f t="shared" si="147"/>
        <v>14</v>
      </c>
      <c r="GR86" s="236">
        <f t="shared" si="147"/>
        <v>82</v>
      </c>
      <c r="GS86" s="236">
        <f t="shared" si="147"/>
        <v>0</v>
      </c>
      <c r="GT86" s="236">
        <f t="shared" si="147"/>
        <v>82</v>
      </c>
      <c r="GU86" s="236">
        <f t="shared" si="147"/>
        <v>82</v>
      </c>
      <c r="GV86" s="235">
        <f t="shared" ref="GV86:HE86" si="148">SUM(GV68:GV84)</f>
        <v>22.42</v>
      </c>
      <c r="GW86" s="235">
        <f t="shared" si="148"/>
        <v>8.06</v>
      </c>
      <c r="GX86" s="235">
        <f t="shared" si="148"/>
        <v>1.65</v>
      </c>
      <c r="GY86" s="235">
        <f t="shared" si="148"/>
        <v>7.3199999999999994</v>
      </c>
      <c r="GZ86" s="236">
        <f t="shared" si="148"/>
        <v>26</v>
      </c>
      <c r="HA86" s="236">
        <f t="shared" si="148"/>
        <v>4</v>
      </c>
      <c r="HB86" s="236">
        <f t="shared" si="148"/>
        <v>7</v>
      </c>
      <c r="HC86" s="236">
        <f t="shared" si="148"/>
        <v>0</v>
      </c>
      <c r="HD86" s="236">
        <f t="shared" si="148"/>
        <v>7</v>
      </c>
      <c r="HE86" s="236">
        <f t="shared" si="148"/>
        <v>7</v>
      </c>
      <c r="HF86" s="235">
        <f t="shared" ref="HF86:HO86" si="149">SUM(HF68:HF84)</f>
        <v>32.619999999999997</v>
      </c>
      <c r="HG86" s="235">
        <f t="shared" si="149"/>
        <v>14.459999999999999</v>
      </c>
      <c r="HH86" s="235">
        <f t="shared" si="149"/>
        <v>1.2799999999999998</v>
      </c>
      <c r="HI86" s="235">
        <f t="shared" si="149"/>
        <v>14.459999999999999</v>
      </c>
      <c r="HJ86" s="236">
        <f t="shared" si="149"/>
        <v>101</v>
      </c>
      <c r="HK86" s="236">
        <f t="shared" si="149"/>
        <v>11</v>
      </c>
      <c r="HL86" s="236">
        <f t="shared" si="149"/>
        <v>20</v>
      </c>
      <c r="HM86" s="236">
        <f t="shared" si="149"/>
        <v>0</v>
      </c>
      <c r="HN86" s="236">
        <f t="shared" si="149"/>
        <v>20</v>
      </c>
      <c r="HO86" s="236">
        <f t="shared" si="149"/>
        <v>20</v>
      </c>
      <c r="HP86" s="235">
        <f t="shared" ref="HP86:HY86" si="150">SUM(HP68:HP84)</f>
        <v>41.83</v>
      </c>
      <c r="HQ86" s="235">
        <f t="shared" si="150"/>
        <v>22.310000000000002</v>
      </c>
      <c r="HR86" s="235">
        <f t="shared" si="150"/>
        <v>2.2600000000000002</v>
      </c>
      <c r="HS86" s="235">
        <f t="shared" si="150"/>
        <v>22.3</v>
      </c>
      <c r="HT86" s="236">
        <f t="shared" si="150"/>
        <v>268</v>
      </c>
      <c r="HU86" s="236">
        <f t="shared" si="150"/>
        <v>14</v>
      </c>
      <c r="HV86" s="236">
        <f t="shared" si="150"/>
        <v>66</v>
      </c>
      <c r="HW86" s="236">
        <f t="shared" si="150"/>
        <v>4</v>
      </c>
      <c r="HX86" s="236">
        <f t="shared" si="150"/>
        <v>66</v>
      </c>
      <c r="HY86" s="236">
        <f t="shared" si="150"/>
        <v>66</v>
      </c>
      <c r="HZ86" s="235">
        <f t="shared" ref="HZ86:II86" si="151">SUM(HZ68:HZ84)</f>
        <v>0</v>
      </c>
      <c r="IA86" s="235">
        <f t="shared" si="151"/>
        <v>0</v>
      </c>
      <c r="IB86" s="235">
        <f t="shared" si="151"/>
        <v>0</v>
      </c>
      <c r="IC86" s="235">
        <f t="shared" si="151"/>
        <v>0</v>
      </c>
      <c r="ID86" s="236">
        <f t="shared" si="151"/>
        <v>0</v>
      </c>
      <c r="IE86" s="236">
        <f t="shared" si="151"/>
        <v>0</v>
      </c>
      <c r="IF86" s="236">
        <f t="shared" si="151"/>
        <v>0</v>
      </c>
      <c r="IG86" s="236">
        <f t="shared" si="151"/>
        <v>0</v>
      </c>
      <c r="IH86" s="236">
        <f t="shared" si="151"/>
        <v>0</v>
      </c>
      <c r="II86" s="236">
        <f t="shared" si="151"/>
        <v>0</v>
      </c>
      <c r="IJ86" s="235">
        <f t="shared" ref="IJ86:IS86" si="152">SUM(IJ68:IJ84)</f>
        <v>49.809999999999995</v>
      </c>
      <c r="IK86" s="235">
        <f t="shared" si="152"/>
        <v>48.360000000000007</v>
      </c>
      <c r="IL86" s="235">
        <f t="shared" si="152"/>
        <v>8.7000000000000011</v>
      </c>
      <c r="IM86" s="235">
        <f t="shared" si="152"/>
        <v>48.360000000000007</v>
      </c>
      <c r="IN86" s="236">
        <f t="shared" si="152"/>
        <v>218</v>
      </c>
      <c r="IO86" s="236">
        <f t="shared" si="152"/>
        <v>18</v>
      </c>
      <c r="IP86" s="236">
        <f t="shared" si="152"/>
        <v>105</v>
      </c>
      <c r="IQ86" s="236">
        <f t="shared" si="152"/>
        <v>0</v>
      </c>
      <c r="IR86" s="236">
        <f t="shared" si="152"/>
        <v>105</v>
      </c>
      <c r="IS86" s="236">
        <f t="shared" si="152"/>
        <v>104</v>
      </c>
      <c r="IT86" s="235">
        <f t="shared" ref="IT86:JC86" si="153">SUM(IT68:IT84)</f>
        <v>45.38</v>
      </c>
      <c r="IU86" s="235">
        <f t="shared" si="153"/>
        <v>15.7</v>
      </c>
      <c r="IV86" s="235">
        <f t="shared" si="153"/>
        <v>4.6100000000000003</v>
      </c>
      <c r="IW86" s="235">
        <f t="shared" si="153"/>
        <v>15.7</v>
      </c>
      <c r="IX86" s="236">
        <f t="shared" si="153"/>
        <v>168</v>
      </c>
      <c r="IY86" s="236">
        <f t="shared" si="153"/>
        <v>17</v>
      </c>
      <c r="IZ86" s="236">
        <f t="shared" si="153"/>
        <v>47</v>
      </c>
      <c r="JA86" s="236">
        <f t="shared" si="153"/>
        <v>0</v>
      </c>
      <c r="JB86" s="236">
        <f t="shared" si="153"/>
        <v>47</v>
      </c>
      <c r="JC86" s="236">
        <f t="shared" si="153"/>
        <v>47</v>
      </c>
      <c r="JD86" s="235">
        <f t="shared" ref="JD86:JM86" si="154">SUM(JD68:JD84)</f>
        <v>24.950000000000003</v>
      </c>
      <c r="JE86" s="235">
        <f t="shared" si="154"/>
        <v>58.370000000000005</v>
      </c>
      <c r="JF86" s="235">
        <f t="shared" si="154"/>
        <v>7.51</v>
      </c>
      <c r="JG86" s="235">
        <f t="shared" si="154"/>
        <v>57.7</v>
      </c>
      <c r="JH86" s="236">
        <f t="shared" si="154"/>
        <v>77</v>
      </c>
      <c r="JI86" s="236">
        <f t="shared" si="154"/>
        <v>52</v>
      </c>
      <c r="JJ86" s="236">
        <f t="shared" si="154"/>
        <v>200</v>
      </c>
      <c r="JK86" s="236">
        <f t="shared" si="154"/>
        <v>35</v>
      </c>
      <c r="JL86" s="236">
        <f t="shared" si="154"/>
        <v>200</v>
      </c>
      <c r="JM86" s="236">
        <f t="shared" si="154"/>
        <v>181</v>
      </c>
      <c r="JN86" s="235">
        <f t="shared" ref="JN86:JW86" si="155">SUM(JN68:JN84)</f>
        <v>28.62</v>
      </c>
      <c r="JO86" s="235">
        <f t="shared" si="155"/>
        <v>22.64</v>
      </c>
      <c r="JP86" s="235">
        <f t="shared" si="155"/>
        <v>2.9299999999999997</v>
      </c>
      <c r="JQ86" s="235">
        <f t="shared" si="155"/>
        <v>22.73</v>
      </c>
      <c r="JR86" s="236">
        <f t="shared" si="155"/>
        <v>134</v>
      </c>
      <c r="JS86" s="236">
        <f t="shared" si="155"/>
        <v>2</v>
      </c>
      <c r="JT86" s="236">
        <f t="shared" si="155"/>
        <v>7</v>
      </c>
      <c r="JU86" s="236">
        <f t="shared" si="155"/>
        <v>0</v>
      </c>
      <c r="JV86" s="236">
        <f t="shared" si="155"/>
        <v>9</v>
      </c>
      <c r="JW86" s="236">
        <f t="shared" si="155"/>
        <v>10</v>
      </c>
      <c r="JX86" s="235">
        <f t="shared" ref="JX86:KG86" si="156">SUM(JX68:JX84)</f>
        <v>26.78</v>
      </c>
      <c r="JY86" s="235">
        <f t="shared" si="156"/>
        <v>48.38</v>
      </c>
      <c r="JZ86" s="235">
        <f t="shared" si="156"/>
        <v>2.4300000000000002</v>
      </c>
      <c r="KA86" s="235">
        <f t="shared" si="156"/>
        <v>48.38</v>
      </c>
      <c r="KB86" s="236">
        <f t="shared" si="156"/>
        <v>174</v>
      </c>
      <c r="KC86" s="236">
        <f t="shared" si="156"/>
        <v>7</v>
      </c>
      <c r="KD86" s="236">
        <f t="shared" si="156"/>
        <v>88</v>
      </c>
      <c r="KE86" s="236">
        <f t="shared" si="156"/>
        <v>0</v>
      </c>
      <c r="KF86" s="236">
        <f t="shared" si="156"/>
        <v>88</v>
      </c>
      <c r="KG86" s="236">
        <f t="shared" si="156"/>
        <v>88</v>
      </c>
      <c r="KH86" s="235">
        <f t="shared" ref="KH86:KQ86" si="157">SUM(KH68:KH84)</f>
        <v>50.43</v>
      </c>
      <c r="KI86" s="235">
        <f t="shared" si="157"/>
        <v>151.75</v>
      </c>
      <c r="KJ86" s="235">
        <f t="shared" si="157"/>
        <v>46.84</v>
      </c>
      <c r="KK86" s="235">
        <f t="shared" si="157"/>
        <v>142.87</v>
      </c>
      <c r="KL86" s="236">
        <f t="shared" si="157"/>
        <v>175</v>
      </c>
      <c r="KM86" s="236">
        <f t="shared" si="157"/>
        <v>93</v>
      </c>
      <c r="KN86" s="236">
        <f t="shared" si="157"/>
        <v>259</v>
      </c>
      <c r="KO86" s="236">
        <f t="shared" si="157"/>
        <v>31</v>
      </c>
      <c r="KP86" s="236">
        <f t="shared" si="157"/>
        <v>277</v>
      </c>
      <c r="KQ86" s="236">
        <f t="shared" si="157"/>
        <v>272</v>
      </c>
      <c r="KR86" s="235">
        <f t="shared" ref="KR86:LA86" si="158">SUM(KR68:KR84)</f>
        <v>37.15</v>
      </c>
      <c r="KS86" s="235">
        <f t="shared" si="158"/>
        <v>34.93</v>
      </c>
      <c r="KT86" s="235">
        <f t="shared" si="158"/>
        <v>6.1400000000000006</v>
      </c>
      <c r="KU86" s="235">
        <f t="shared" si="158"/>
        <v>34.31</v>
      </c>
      <c r="KV86" s="236">
        <f t="shared" si="158"/>
        <v>122</v>
      </c>
      <c r="KW86" s="236">
        <f t="shared" si="158"/>
        <v>10</v>
      </c>
      <c r="KX86" s="236">
        <f t="shared" si="158"/>
        <v>120</v>
      </c>
      <c r="KY86" s="236">
        <f t="shared" si="158"/>
        <v>0</v>
      </c>
      <c r="KZ86" s="236">
        <f t="shared" si="158"/>
        <v>109</v>
      </c>
      <c r="LA86" s="236">
        <f t="shared" si="158"/>
        <v>109</v>
      </c>
      <c r="LB86" s="235">
        <f t="shared" ref="LB86:LU86" si="159">SUM(LB68:LB84)</f>
        <v>20.56</v>
      </c>
      <c r="LC86" s="235">
        <f t="shared" si="159"/>
        <v>1.1000000000000001</v>
      </c>
      <c r="LD86" s="235">
        <f t="shared" si="159"/>
        <v>1</v>
      </c>
      <c r="LE86" s="235">
        <f t="shared" si="159"/>
        <v>1.1000000000000001</v>
      </c>
      <c r="LF86" s="236">
        <f t="shared" si="159"/>
        <v>77</v>
      </c>
      <c r="LG86" s="236">
        <f t="shared" si="159"/>
        <v>2</v>
      </c>
      <c r="LH86" s="236">
        <f t="shared" si="159"/>
        <v>3</v>
      </c>
      <c r="LI86" s="236">
        <f t="shared" si="159"/>
        <v>0</v>
      </c>
      <c r="LJ86" s="236">
        <f t="shared" si="159"/>
        <v>3</v>
      </c>
      <c r="LK86" s="236">
        <f t="shared" si="159"/>
        <v>3</v>
      </c>
      <c r="LL86" s="235">
        <f t="shared" si="159"/>
        <v>18.540000000000003</v>
      </c>
      <c r="LM86" s="235">
        <f t="shared" si="159"/>
        <v>24.81</v>
      </c>
      <c r="LN86" s="235">
        <f t="shared" si="159"/>
        <v>3.8899999999999997</v>
      </c>
      <c r="LO86" s="235">
        <f t="shared" si="159"/>
        <v>19.309999999999999</v>
      </c>
      <c r="LP86" s="236">
        <f t="shared" si="159"/>
        <v>121</v>
      </c>
      <c r="LQ86" s="236">
        <f t="shared" si="159"/>
        <v>19</v>
      </c>
      <c r="LR86" s="236">
        <f t="shared" si="159"/>
        <v>43.010000000000005</v>
      </c>
      <c r="LS86" s="236">
        <f t="shared" si="159"/>
        <v>0</v>
      </c>
      <c r="LT86" s="236">
        <f t="shared" si="159"/>
        <v>39</v>
      </c>
      <c r="LU86" s="236">
        <f t="shared" si="159"/>
        <v>39</v>
      </c>
      <c r="LV86" s="235">
        <f t="shared" ref="LV86:ME86" si="160">SUM(LV68:LV84)</f>
        <v>3527.9500000000003</v>
      </c>
      <c r="LW86" s="235">
        <f t="shared" si="160"/>
        <v>3596.25</v>
      </c>
      <c r="LX86" s="235">
        <f t="shared" si="160"/>
        <v>756.83000000000015</v>
      </c>
      <c r="LY86" s="235">
        <f t="shared" si="160"/>
        <v>3529.8700000000008</v>
      </c>
      <c r="LZ86" s="236">
        <f t="shared" si="160"/>
        <v>21341</v>
      </c>
      <c r="MA86" s="236">
        <f t="shared" si="160"/>
        <v>2017.5</v>
      </c>
      <c r="MB86" s="236">
        <f t="shared" si="160"/>
        <v>11318.01</v>
      </c>
      <c r="MC86" s="236">
        <f t="shared" si="160"/>
        <v>739</v>
      </c>
      <c r="MD86" s="236">
        <f t="shared" si="160"/>
        <v>10913</v>
      </c>
      <c r="ME86" s="236">
        <f t="shared" si="160"/>
        <v>10056</v>
      </c>
      <c r="MF86" s="235">
        <f t="shared" ref="MF86:MO86" si="161">SUM(MF68:MF84)</f>
        <v>3094.0500000000006</v>
      </c>
      <c r="MG86" s="235">
        <f t="shared" si="161"/>
        <v>2892.37</v>
      </c>
      <c r="MH86" s="235">
        <f t="shared" si="161"/>
        <v>629.8649999999999</v>
      </c>
      <c r="MI86" s="235">
        <f t="shared" si="161"/>
        <v>2743.6949999999997</v>
      </c>
      <c r="MJ86" s="236">
        <f t="shared" si="161"/>
        <v>18396</v>
      </c>
      <c r="MK86" s="236">
        <f t="shared" si="161"/>
        <v>3563</v>
      </c>
      <c r="ML86" s="236">
        <f t="shared" si="161"/>
        <v>18393</v>
      </c>
      <c r="MM86" s="236">
        <f t="shared" si="161"/>
        <v>735</v>
      </c>
      <c r="MN86" s="236">
        <f t="shared" si="161"/>
        <v>17406</v>
      </c>
      <c r="MO86" s="236">
        <f t="shared" si="161"/>
        <v>17202</v>
      </c>
      <c r="MP86" s="235">
        <f t="shared" ref="MP86:MY86" si="162">SUM(MP68:MP84)</f>
        <v>0</v>
      </c>
      <c r="MQ86" s="235">
        <f t="shared" si="162"/>
        <v>323.95</v>
      </c>
      <c r="MR86" s="235">
        <f t="shared" si="162"/>
        <v>0</v>
      </c>
      <c r="MS86" s="235">
        <f t="shared" si="162"/>
        <v>296.89</v>
      </c>
      <c r="MT86" s="236">
        <f t="shared" si="162"/>
        <v>0</v>
      </c>
      <c r="MU86" s="236">
        <f t="shared" si="162"/>
        <v>379</v>
      </c>
      <c r="MV86" s="236">
        <f t="shared" si="162"/>
        <v>609</v>
      </c>
      <c r="MW86" s="236">
        <f t="shared" si="162"/>
        <v>0</v>
      </c>
      <c r="MX86" s="236">
        <f t="shared" si="162"/>
        <v>0</v>
      </c>
      <c r="MY86" s="236">
        <f t="shared" si="162"/>
        <v>0</v>
      </c>
      <c r="MZ86" s="235">
        <f t="shared" ref="MZ86:NI86" si="163">SUM(MZ68:MZ84)</f>
        <v>6622.0000000000018</v>
      </c>
      <c r="NA86" s="235">
        <f t="shared" si="163"/>
        <v>6812.5700000000006</v>
      </c>
      <c r="NB86" s="235">
        <f t="shared" si="163"/>
        <v>1386.6949999999997</v>
      </c>
      <c r="NC86" s="235">
        <f t="shared" si="163"/>
        <v>6570.4549999999999</v>
      </c>
      <c r="ND86" s="236">
        <f t="shared" si="163"/>
        <v>39737</v>
      </c>
      <c r="NE86" s="236">
        <f t="shared" si="163"/>
        <v>5959.5</v>
      </c>
      <c r="NF86" s="236">
        <f t="shared" si="163"/>
        <v>30320.010000000002</v>
      </c>
      <c r="NG86" s="236">
        <f t="shared" si="163"/>
        <v>1474</v>
      </c>
      <c r="NH86" s="236">
        <f t="shared" si="163"/>
        <v>28319</v>
      </c>
      <c r="NI86" s="237">
        <f t="shared" si="163"/>
        <v>27258</v>
      </c>
    </row>
    <row r="87" spans="1:373" ht="14.45" customHeight="1" thickBot="1" x14ac:dyDescent="0.3">
      <c r="A87" s="1782" t="s">
        <v>261</v>
      </c>
      <c r="B87" s="1783"/>
      <c r="C87" s="1783"/>
      <c r="D87" s="1783"/>
      <c r="E87" s="1783"/>
      <c r="F87" s="1783"/>
      <c r="G87" s="1783"/>
      <c r="H87" s="1783"/>
      <c r="I87" s="1783"/>
      <c r="J87" s="1783"/>
      <c r="K87" s="1783"/>
      <c r="L87" s="1783"/>
      <c r="M87" s="178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13"/>
      <c r="BW87" s="113"/>
      <c r="BX87" s="113"/>
      <c r="BY87" s="113"/>
      <c r="BZ87" s="113"/>
      <c r="CA87" s="113"/>
      <c r="CB87" s="113"/>
      <c r="CC87" s="113"/>
      <c r="CD87" s="113"/>
      <c r="CE87" s="113"/>
      <c r="CF87" s="123"/>
      <c r="CG87" s="123"/>
      <c r="CH87" s="123"/>
      <c r="CI87" s="123"/>
      <c r="CJ87" s="123"/>
      <c r="CK87" s="123"/>
      <c r="CL87" s="123"/>
      <c r="CM87" s="123"/>
      <c r="CN87" s="123"/>
      <c r="CO87" s="12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43"/>
      <c r="DA87" s="143"/>
      <c r="DB87" s="143"/>
      <c r="DC87" s="143"/>
      <c r="DD87" s="143"/>
      <c r="DE87" s="143"/>
      <c r="DF87" s="143"/>
      <c r="DG87" s="143"/>
      <c r="DH87" s="143"/>
      <c r="DI87" s="143"/>
      <c r="DJ87" s="113"/>
      <c r="DK87" s="113"/>
      <c r="DL87" s="113"/>
      <c r="DM87" s="113"/>
      <c r="DN87" s="113"/>
      <c r="DO87" s="113"/>
      <c r="DP87" s="113"/>
      <c r="DQ87" s="113"/>
      <c r="DR87" s="113"/>
      <c r="DS87" s="113"/>
      <c r="DT87" s="153"/>
      <c r="DU87" s="153"/>
      <c r="DV87" s="153"/>
      <c r="DW87" s="153"/>
      <c r="DX87" s="153"/>
      <c r="DY87" s="153"/>
      <c r="DZ87" s="153"/>
      <c r="EA87" s="153"/>
      <c r="EB87" s="153"/>
      <c r="EC87" s="153"/>
      <c r="ED87" s="163"/>
      <c r="EE87" s="163"/>
      <c r="EF87" s="163"/>
      <c r="EG87" s="163"/>
      <c r="EH87" s="163"/>
      <c r="EI87" s="163"/>
      <c r="EJ87" s="163"/>
      <c r="EK87" s="163"/>
      <c r="EL87" s="163"/>
      <c r="EM87" s="16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63"/>
      <c r="EY87" s="163"/>
      <c r="EZ87" s="163"/>
      <c r="FA87" s="163"/>
      <c r="FB87" s="163"/>
      <c r="FC87" s="163"/>
      <c r="FD87" s="163"/>
      <c r="FE87" s="163"/>
      <c r="FF87" s="163"/>
      <c r="FG87" s="163"/>
      <c r="FH87" s="173"/>
      <c r="FI87" s="173"/>
      <c r="FJ87" s="173"/>
      <c r="FK87" s="173"/>
      <c r="FL87" s="173"/>
      <c r="FM87" s="173"/>
      <c r="FN87" s="173"/>
      <c r="FO87" s="173"/>
      <c r="FP87" s="173"/>
      <c r="FQ87" s="173"/>
      <c r="FR87" s="183"/>
      <c r="FS87" s="183"/>
      <c r="FT87" s="183"/>
      <c r="FU87" s="183"/>
      <c r="FV87" s="183"/>
      <c r="FW87" s="183"/>
      <c r="FX87" s="183"/>
      <c r="FY87" s="183"/>
      <c r="FZ87" s="183"/>
      <c r="GA87" s="183"/>
      <c r="GB87" s="193"/>
      <c r="GC87" s="193"/>
      <c r="GD87" s="193"/>
      <c r="GE87" s="193"/>
      <c r="GF87" s="193"/>
      <c r="GG87" s="193"/>
      <c r="GH87" s="193"/>
      <c r="GI87" s="193"/>
      <c r="GJ87" s="193"/>
      <c r="GK87" s="193"/>
      <c r="GL87" s="153"/>
      <c r="GM87" s="153"/>
      <c r="GN87" s="153"/>
      <c r="GO87" s="153"/>
      <c r="GP87" s="153"/>
      <c r="GQ87" s="153"/>
      <c r="GR87" s="153"/>
      <c r="GS87" s="153"/>
      <c r="GT87" s="153"/>
      <c r="GU87" s="153"/>
      <c r="GV87" s="203"/>
      <c r="GW87" s="203"/>
      <c r="GX87" s="203"/>
      <c r="GY87" s="203"/>
      <c r="GZ87" s="203"/>
      <c r="HA87" s="203"/>
      <c r="HB87" s="203"/>
      <c r="HC87" s="203"/>
      <c r="HD87" s="203"/>
      <c r="HE87" s="203"/>
      <c r="HF87" s="213"/>
      <c r="HG87" s="213"/>
      <c r="HH87" s="213"/>
      <c r="HI87" s="213"/>
      <c r="HJ87" s="213"/>
      <c r="HK87" s="213"/>
      <c r="HL87" s="213"/>
      <c r="HM87" s="213"/>
      <c r="HN87" s="213"/>
      <c r="HO87" s="213"/>
      <c r="HP87" s="53"/>
      <c r="HQ87" s="53"/>
      <c r="HR87" s="53"/>
      <c r="HS87" s="53"/>
      <c r="HT87" s="53"/>
      <c r="HU87" s="53"/>
      <c r="HV87" s="53"/>
      <c r="HW87" s="53"/>
      <c r="HX87" s="53"/>
      <c r="HY87" s="53"/>
      <c r="HZ87" s="163"/>
      <c r="IA87" s="163"/>
      <c r="IB87" s="163"/>
      <c r="IC87" s="163"/>
      <c r="ID87" s="163"/>
      <c r="IE87" s="163"/>
      <c r="IF87" s="163"/>
      <c r="IG87" s="163"/>
      <c r="IH87" s="163"/>
      <c r="II87" s="163"/>
      <c r="IJ87" s="213"/>
      <c r="IK87" s="213"/>
      <c r="IL87" s="213"/>
      <c r="IM87" s="213"/>
      <c r="IN87" s="213"/>
      <c r="IO87" s="213"/>
      <c r="IP87" s="213"/>
      <c r="IQ87" s="213"/>
      <c r="IR87" s="213"/>
      <c r="IS87" s="213"/>
      <c r="IT87" s="133"/>
      <c r="IU87" s="133"/>
      <c r="IV87" s="133"/>
      <c r="IW87" s="133"/>
      <c r="IX87" s="133"/>
      <c r="IY87" s="133"/>
      <c r="IZ87" s="133"/>
      <c r="JA87" s="133"/>
      <c r="JB87" s="133"/>
      <c r="JC87" s="133"/>
      <c r="JD87" s="173"/>
      <c r="JE87" s="173"/>
      <c r="JF87" s="173"/>
      <c r="JG87" s="173"/>
      <c r="JH87" s="173"/>
      <c r="JI87" s="173"/>
      <c r="JJ87" s="173"/>
      <c r="JK87" s="173"/>
      <c r="JL87" s="173"/>
      <c r="JM87" s="173"/>
      <c r="JN87" s="123"/>
      <c r="JO87" s="123"/>
      <c r="JP87" s="123"/>
      <c r="JQ87" s="123"/>
      <c r="JR87" s="123"/>
      <c r="JS87" s="123"/>
      <c r="JT87" s="123"/>
      <c r="JU87" s="123"/>
      <c r="JV87" s="123"/>
      <c r="JW87" s="123"/>
      <c r="JX87" s="103"/>
      <c r="JY87" s="103"/>
      <c r="JZ87" s="103"/>
      <c r="KA87" s="103"/>
      <c r="KB87" s="103"/>
      <c r="KC87" s="103"/>
      <c r="KD87" s="103"/>
      <c r="KE87" s="103"/>
      <c r="KF87" s="103"/>
      <c r="KG87" s="103"/>
      <c r="KH87" s="113"/>
      <c r="KI87" s="113"/>
      <c r="KJ87" s="113"/>
      <c r="KK87" s="113"/>
      <c r="KL87" s="113"/>
      <c r="KM87" s="113"/>
      <c r="KN87" s="113"/>
      <c r="KO87" s="113"/>
      <c r="KP87" s="113"/>
      <c r="KQ87" s="113"/>
      <c r="KV87" s="223"/>
      <c r="KW87" s="223"/>
      <c r="KX87" s="223"/>
      <c r="KY87" s="223"/>
      <c r="KZ87" s="223"/>
      <c r="LA87" s="223"/>
      <c r="LF87" s="216"/>
      <c r="LG87" s="216"/>
      <c r="LH87" s="216"/>
      <c r="LI87" s="216"/>
      <c r="LJ87" s="216"/>
      <c r="LK87" s="216"/>
      <c r="LP87" s="196"/>
      <c r="LQ87" s="196"/>
      <c r="LR87" s="196"/>
      <c r="LS87" s="196"/>
      <c r="LT87" s="196"/>
      <c r="LU87" s="196"/>
      <c r="LZ87" s="46"/>
      <c r="MA87" s="46"/>
      <c r="MB87" s="46"/>
      <c r="MC87" s="46"/>
      <c r="MD87" s="46"/>
      <c r="ME87" s="46"/>
      <c r="MJ87" s="186"/>
      <c r="MK87" s="186"/>
      <c r="ML87" s="186"/>
      <c r="MM87" s="186"/>
      <c r="MN87" s="186"/>
      <c r="MO87" s="186"/>
      <c r="MT87" s="230"/>
      <c r="MU87" s="230"/>
      <c r="MV87" s="230"/>
      <c r="MW87" s="230"/>
      <c r="MX87" s="230"/>
      <c r="MY87" s="230"/>
      <c r="MZ87" s="844"/>
      <c r="NA87" s="844"/>
      <c r="NB87" s="844"/>
      <c r="NC87" s="844"/>
      <c r="ND87" s="844"/>
      <c r="NE87" s="844"/>
      <c r="NF87" s="844"/>
      <c r="NG87" s="844"/>
      <c r="NH87" s="844"/>
      <c r="NI87" s="844"/>
    </row>
    <row r="88" spans="1:373" ht="51.75" thickBot="1" x14ac:dyDescent="0.3">
      <c r="A88" s="1805">
        <v>68</v>
      </c>
      <c r="B88" s="1807" t="s">
        <v>107</v>
      </c>
      <c r="C88" s="34" t="s">
        <v>214</v>
      </c>
      <c r="D88" s="262">
        <v>30</v>
      </c>
      <c r="E88" s="262">
        <v>22.06</v>
      </c>
      <c r="F88" s="262">
        <v>1.07</v>
      </c>
      <c r="G88" s="262">
        <v>22.06</v>
      </c>
      <c r="H88" s="263">
        <v>0</v>
      </c>
      <c r="I88" s="263">
        <v>0</v>
      </c>
      <c r="J88" s="263">
        <v>0</v>
      </c>
      <c r="K88" s="263"/>
      <c r="L88" s="263"/>
      <c r="M88" s="263"/>
      <c r="N88" s="264">
        <v>23</v>
      </c>
      <c r="O88" s="264">
        <v>16.149999999999999</v>
      </c>
      <c r="P88" s="264">
        <v>0.23</v>
      </c>
      <c r="Q88" s="264">
        <v>16.149999999999999</v>
      </c>
      <c r="R88" s="265">
        <v>0</v>
      </c>
      <c r="S88" s="265">
        <v>4</v>
      </c>
      <c r="T88" s="265">
        <v>4</v>
      </c>
      <c r="U88" s="265">
        <v>4</v>
      </c>
      <c r="V88" s="265">
        <v>4</v>
      </c>
      <c r="W88" s="265">
        <v>4</v>
      </c>
      <c r="X88" s="266">
        <v>20</v>
      </c>
      <c r="Y88" s="266">
        <v>13.21</v>
      </c>
      <c r="Z88" s="266">
        <v>0.66</v>
      </c>
      <c r="AA88" s="266">
        <v>13.21</v>
      </c>
      <c r="AB88" s="267">
        <v>0</v>
      </c>
      <c r="AC88" s="267">
        <v>0</v>
      </c>
      <c r="AD88" s="267">
        <v>0</v>
      </c>
      <c r="AE88" s="267">
        <v>0</v>
      </c>
      <c r="AF88" s="267">
        <v>0</v>
      </c>
      <c r="AG88" s="267">
        <v>0</v>
      </c>
      <c r="AH88" s="268">
        <v>15</v>
      </c>
      <c r="AI88" s="268">
        <v>8.86</v>
      </c>
      <c r="AJ88" s="268">
        <v>0.56999999999999995</v>
      </c>
      <c r="AK88" s="268">
        <v>8.86</v>
      </c>
      <c r="AL88" s="269">
        <v>0</v>
      </c>
      <c r="AM88" s="269">
        <v>3</v>
      </c>
      <c r="AN88" s="269">
        <v>3</v>
      </c>
      <c r="AO88" s="269">
        <v>0</v>
      </c>
      <c r="AP88" s="269">
        <v>0</v>
      </c>
      <c r="AQ88" s="269">
        <v>0</v>
      </c>
      <c r="AR88" s="270">
        <v>30</v>
      </c>
      <c r="AS88" s="270">
        <v>24.09</v>
      </c>
      <c r="AT88" s="270">
        <v>0.56999999999999995</v>
      </c>
      <c r="AU88" s="270">
        <v>24.08</v>
      </c>
      <c r="AV88" s="271">
        <v>0</v>
      </c>
      <c r="AW88" s="271">
        <v>5</v>
      </c>
      <c r="AX88" s="271">
        <v>5</v>
      </c>
      <c r="AY88" s="271">
        <v>0</v>
      </c>
      <c r="AZ88" s="271">
        <v>5</v>
      </c>
      <c r="BA88" s="271">
        <v>5</v>
      </c>
      <c r="BB88" s="272">
        <v>15</v>
      </c>
      <c r="BC88" s="272">
        <v>9.36</v>
      </c>
      <c r="BD88" s="272">
        <v>0</v>
      </c>
      <c r="BE88" s="272">
        <v>9.36</v>
      </c>
      <c r="BF88" s="273">
        <v>0</v>
      </c>
      <c r="BG88" s="273">
        <v>0</v>
      </c>
      <c r="BH88" s="273">
        <v>5</v>
      </c>
      <c r="BI88" s="273">
        <v>0</v>
      </c>
      <c r="BJ88" s="273">
        <v>5</v>
      </c>
      <c r="BK88" s="273">
        <v>5</v>
      </c>
      <c r="BL88" s="892">
        <v>15</v>
      </c>
      <c r="BM88" s="892">
        <v>12.77</v>
      </c>
      <c r="BN88" s="892">
        <v>0</v>
      </c>
      <c r="BO88" s="892">
        <v>12.77</v>
      </c>
      <c r="BP88" s="893">
        <v>5</v>
      </c>
      <c r="BQ88" s="893">
        <v>0</v>
      </c>
      <c r="BR88" s="893">
        <v>0</v>
      </c>
      <c r="BS88" s="893">
        <v>0</v>
      </c>
      <c r="BT88" s="893">
        <v>0</v>
      </c>
      <c r="BU88" s="893">
        <v>0</v>
      </c>
      <c r="BV88" s="276">
        <v>30</v>
      </c>
      <c r="BW88" s="276">
        <v>21.02</v>
      </c>
      <c r="BX88" s="276">
        <v>0.51</v>
      </c>
      <c r="BY88" s="276">
        <v>20.92</v>
      </c>
      <c r="BZ88" s="277">
        <v>0</v>
      </c>
      <c r="CA88" s="277">
        <v>0</v>
      </c>
      <c r="CB88" s="277">
        <v>0</v>
      </c>
      <c r="CC88" s="277">
        <v>0</v>
      </c>
      <c r="CD88" s="277">
        <v>0</v>
      </c>
      <c r="CE88" s="277">
        <v>0</v>
      </c>
      <c r="CF88" s="278">
        <v>15</v>
      </c>
      <c r="CG88" s="278">
        <v>10.92</v>
      </c>
      <c r="CH88" s="278">
        <v>0</v>
      </c>
      <c r="CI88" s="278">
        <v>10.92</v>
      </c>
      <c r="CJ88" s="279">
        <v>0</v>
      </c>
      <c r="CK88" s="279">
        <v>0</v>
      </c>
      <c r="CL88" s="279">
        <v>0</v>
      </c>
      <c r="CM88" s="279">
        <v>0</v>
      </c>
      <c r="CN88" s="279">
        <v>0</v>
      </c>
      <c r="CO88" s="279">
        <v>0</v>
      </c>
      <c r="CP88" s="280">
        <v>11</v>
      </c>
      <c r="CQ88" s="280">
        <v>10.6</v>
      </c>
      <c r="CR88" s="280">
        <v>0.56999999999999995</v>
      </c>
      <c r="CS88" s="280">
        <v>10.6</v>
      </c>
      <c r="CT88" s="281">
        <v>0</v>
      </c>
      <c r="CU88" s="281">
        <v>0</v>
      </c>
      <c r="CV88" s="281">
        <v>0</v>
      </c>
      <c r="CW88" s="281">
        <v>0</v>
      </c>
      <c r="CX88" s="281">
        <v>0</v>
      </c>
      <c r="CY88" s="281">
        <v>0</v>
      </c>
      <c r="CZ88" s="282">
        <v>0</v>
      </c>
      <c r="DA88" s="282">
        <v>17.8</v>
      </c>
      <c r="DB88" s="282">
        <v>13.14</v>
      </c>
      <c r="DC88" s="282">
        <v>16.72</v>
      </c>
      <c r="DD88" s="283">
        <v>0</v>
      </c>
      <c r="DE88" s="283">
        <v>0</v>
      </c>
      <c r="DF88" s="283">
        <v>0</v>
      </c>
      <c r="DG88" s="283">
        <v>0</v>
      </c>
      <c r="DH88" s="283">
        <v>0</v>
      </c>
      <c r="DI88" s="283">
        <v>0</v>
      </c>
      <c r="DJ88" s="276">
        <v>5</v>
      </c>
      <c r="DK88" s="276">
        <v>2.4900000000000002</v>
      </c>
      <c r="DL88" s="276">
        <v>0.31</v>
      </c>
      <c r="DM88" s="276">
        <v>2.4900000000000002</v>
      </c>
      <c r="DN88" s="277">
        <v>0</v>
      </c>
      <c r="DO88" s="277">
        <v>0</v>
      </c>
      <c r="DP88" s="277">
        <v>0</v>
      </c>
      <c r="DQ88" s="277">
        <v>0</v>
      </c>
      <c r="DR88" s="277">
        <v>0</v>
      </c>
      <c r="DS88" s="277">
        <v>0</v>
      </c>
      <c r="DT88" s="284">
        <v>10</v>
      </c>
      <c r="DU88" s="284">
        <v>9.69</v>
      </c>
      <c r="DV88" s="284">
        <v>1.1200000000000001</v>
      </c>
      <c r="DW88" s="284">
        <v>9.68</v>
      </c>
      <c r="DX88" s="285">
        <v>0</v>
      </c>
      <c r="DY88" s="285">
        <v>0</v>
      </c>
      <c r="DZ88" s="285">
        <v>4</v>
      </c>
      <c r="EA88" s="285">
        <v>0</v>
      </c>
      <c r="EB88" s="285">
        <v>4</v>
      </c>
      <c r="EC88" s="285">
        <v>4</v>
      </c>
      <c r="ED88" s="286">
        <v>10</v>
      </c>
      <c r="EE88" s="286">
        <v>7.24</v>
      </c>
      <c r="EF88" s="286">
        <v>0</v>
      </c>
      <c r="EG88" s="286">
        <v>7.23</v>
      </c>
      <c r="EH88" s="287">
        <v>0</v>
      </c>
      <c r="EI88" s="287">
        <v>0</v>
      </c>
      <c r="EJ88" s="287">
        <v>0</v>
      </c>
      <c r="EK88" s="287">
        <v>0</v>
      </c>
      <c r="EL88" s="287">
        <v>0</v>
      </c>
      <c r="EM88" s="287">
        <v>0</v>
      </c>
      <c r="EN88" s="274">
        <v>10</v>
      </c>
      <c r="EO88" s="274"/>
      <c r="EP88" s="274"/>
      <c r="EQ88" s="274"/>
      <c r="ER88" s="275"/>
      <c r="ES88" s="275"/>
      <c r="ET88" s="275"/>
      <c r="EU88" s="275"/>
      <c r="EV88" s="275"/>
      <c r="EW88" s="275"/>
      <c r="EX88" s="286">
        <v>15</v>
      </c>
      <c r="EY88" s="286">
        <v>7.25</v>
      </c>
      <c r="EZ88" s="286">
        <v>0</v>
      </c>
      <c r="FA88" s="286">
        <v>7.25</v>
      </c>
      <c r="FB88" s="287">
        <v>0</v>
      </c>
      <c r="FC88" s="287">
        <v>0</v>
      </c>
      <c r="FD88" s="287">
        <v>3</v>
      </c>
      <c r="FE88" s="287">
        <v>0</v>
      </c>
      <c r="FF88" s="287">
        <v>0</v>
      </c>
      <c r="FG88" s="287">
        <v>0</v>
      </c>
      <c r="FH88" s="288">
        <v>0</v>
      </c>
      <c r="FI88" s="288">
        <v>1.63</v>
      </c>
      <c r="FJ88" s="288">
        <v>0</v>
      </c>
      <c r="FK88" s="288">
        <v>1.62</v>
      </c>
      <c r="FL88" s="289">
        <v>0</v>
      </c>
      <c r="FM88" s="289">
        <v>0</v>
      </c>
      <c r="FN88" s="289">
        <v>0</v>
      </c>
      <c r="FO88" s="289">
        <v>0</v>
      </c>
      <c r="FP88" s="289">
        <v>0</v>
      </c>
      <c r="FQ88" s="289">
        <v>0</v>
      </c>
      <c r="FR88" s="290">
        <v>5</v>
      </c>
      <c r="FS88" s="290"/>
      <c r="FT88" s="290"/>
      <c r="FU88" s="290"/>
      <c r="FV88" s="291">
        <v>0</v>
      </c>
      <c r="FW88" s="291"/>
      <c r="FX88" s="291"/>
      <c r="FY88" s="291"/>
      <c r="FZ88" s="291"/>
      <c r="GA88" s="291"/>
      <c r="GB88" s="292"/>
      <c r="GC88" s="292">
        <v>2.64</v>
      </c>
      <c r="GD88" s="292">
        <v>0</v>
      </c>
      <c r="GE88" s="292">
        <v>2.64</v>
      </c>
      <c r="GF88" s="293"/>
      <c r="GG88" s="293"/>
      <c r="GH88" s="293"/>
      <c r="GI88" s="293"/>
      <c r="GJ88" s="293"/>
      <c r="GK88" s="293"/>
      <c r="GL88" s="284">
        <v>10</v>
      </c>
      <c r="GM88" s="284">
        <v>6.62</v>
      </c>
      <c r="GN88" s="284">
        <v>0</v>
      </c>
      <c r="GO88" s="284">
        <v>6.62</v>
      </c>
      <c r="GP88" s="285">
        <v>0</v>
      </c>
      <c r="GQ88" s="285">
        <v>0</v>
      </c>
      <c r="GR88" s="285">
        <v>0</v>
      </c>
      <c r="GS88" s="285">
        <v>0</v>
      </c>
      <c r="GT88" s="285">
        <v>1</v>
      </c>
      <c r="GU88" s="285">
        <v>1</v>
      </c>
      <c r="GV88" s="294">
        <v>5</v>
      </c>
      <c r="GW88" s="294">
        <v>0</v>
      </c>
      <c r="GX88" s="294">
        <v>0</v>
      </c>
      <c r="GY88" s="294">
        <v>0</v>
      </c>
      <c r="GZ88" s="295">
        <v>0</v>
      </c>
      <c r="HA88" s="295">
        <v>0</v>
      </c>
      <c r="HB88" s="295">
        <v>0</v>
      </c>
      <c r="HC88" s="295">
        <v>0</v>
      </c>
      <c r="HD88" s="295">
        <v>0</v>
      </c>
      <c r="HE88" s="295">
        <v>0</v>
      </c>
      <c r="HF88" s="296">
        <v>3.05</v>
      </c>
      <c r="HG88" s="296">
        <v>0</v>
      </c>
      <c r="HH88" s="296">
        <v>0</v>
      </c>
      <c r="HI88" s="296">
        <v>0</v>
      </c>
      <c r="HJ88" s="297">
        <v>0</v>
      </c>
      <c r="HK88" s="297">
        <v>0</v>
      </c>
      <c r="HL88" s="297">
        <v>0</v>
      </c>
      <c r="HM88" s="297">
        <v>0</v>
      </c>
      <c r="HN88" s="297"/>
      <c r="HO88" s="297"/>
      <c r="HP88" s="341">
        <v>10</v>
      </c>
      <c r="HQ88" s="341">
        <v>0</v>
      </c>
      <c r="HR88" s="341">
        <v>0</v>
      </c>
      <c r="HS88" s="341">
        <v>0</v>
      </c>
      <c r="HT88" s="341">
        <v>0</v>
      </c>
      <c r="HU88" s="341">
        <v>0</v>
      </c>
      <c r="HV88" s="341">
        <v>0</v>
      </c>
      <c r="HW88" s="341">
        <v>0</v>
      </c>
      <c r="HX88" s="341">
        <v>0</v>
      </c>
      <c r="HY88" s="341">
        <v>0</v>
      </c>
      <c r="HZ88" s="286"/>
      <c r="IA88" s="286"/>
      <c r="IB88" s="286"/>
      <c r="IC88" s="286"/>
      <c r="ID88" s="287"/>
      <c r="IE88" s="287"/>
      <c r="IF88" s="287"/>
      <c r="IG88" s="287"/>
      <c r="IH88" s="287"/>
      <c r="II88" s="287"/>
      <c r="IJ88" s="296">
        <v>13.5</v>
      </c>
      <c r="IK88" s="296">
        <v>0.37</v>
      </c>
      <c r="IL88" s="296">
        <v>0.37</v>
      </c>
      <c r="IM88" s="296">
        <v>1.03</v>
      </c>
      <c r="IN88" s="297">
        <v>0</v>
      </c>
      <c r="IO88" s="297">
        <v>0</v>
      </c>
      <c r="IP88" s="297">
        <v>0</v>
      </c>
      <c r="IQ88" s="297">
        <v>0</v>
      </c>
      <c r="IR88" s="297">
        <v>0</v>
      </c>
      <c r="IS88" s="297">
        <v>0</v>
      </c>
      <c r="IT88" s="280">
        <v>5</v>
      </c>
      <c r="IU88" s="280">
        <v>0</v>
      </c>
      <c r="IV88" s="280">
        <v>0</v>
      </c>
      <c r="IW88" s="280">
        <v>0</v>
      </c>
      <c r="IX88" s="281">
        <v>0</v>
      </c>
      <c r="IY88" s="281">
        <v>0</v>
      </c>
      <c r="IZ88" s="281">
        <v>0</v>
      </c>
      <c r="JA88" s="281">
        <v>0</v>
      </c>
      <c r="JB88" s="281">
        <v>0</v>
      </c>
      <c r="JC88" s="281">
        <v>0</v>
      </c>
      <c r="JD88" s="288">
        <v>0</v>
      </c>
      <c r="JE88" s="288">
        <v>0</v>
      </c>
      <c r="JF88" s="288">
        <v>0</v>
      </c>
      <c r="JG88" s="288">
        <v>0.47</v>
      </c>
      <c r="JH88" s="289">
        <v>0</v>
      </c>
      <c r="JI88" s="289">
        <v>0</v>
      </c>
      <c r="JJ88" s="289">
        <v>0</v>
      </c>
      <c r="JK88" s="289"/>
      <c r="JL88" s="289"/>
      <c r="JM88" s="289"/>
      <c r="JN88" s="362">
        <v>7</v>
      </c>
      <c r="JO88" s="362">
        <v>5.28</v>
      </c>
      <c r="JP88" s="362">
        <v>0</v>
      </c>
      <c r="JQ88" s="362">
        <v>5.28</v>
      </c>
      <c r="JR88" s="362"/>
      <c r="JS88" s="362">
        <v>4</v>
      </c>
      <c r="JT88" s="362">
        <v>4</v>
      </c>
      <c r="JU88" s="362">
        <v>0</v>
      </c>
      <c r="JV88" s="362">
        <v>4</v>
      </c>
      <c r="JW88" s="362">
        <v>0</v>
      </c>
      <c r="JX88" s="274">
        <v>1</v>
      </c>
      <c r="JY88" s="274">
        <v>2.35</v>
      </c>
      <c r="JZ88" s="274">
        <v>0.31</v>
      </c>
      <c r="KA88" s="274">
        <v>2.35</v>
      </c>
      <c r="KB88" s="275">
        <v>0</v>
      </c>
      <c r="KC88" s="275">
        <v>1</v>
      </c>
      <c r="KD88" s="275">
        <v>1</v>
      </c>
      <c r="KE88" s="275">
        <v>0</v>
      </c>
      <c r="KF88" s="275">
        <v>1</v>
      </c>
      <c r="KG88" s="275">
        <v>1</v>
      </c>
      <c r="KH88" s="276">
        <v>0</v>
      </c>
      <c r="KI88" s="276">
        <v>0</v>
      </c>
      <c r="KJ88" s="276">
        <v>0</v>
      </c>
      <c r="KK88" s="276">
        <v>0</v>
      </c>
      <c r="KL88" s="277">
        <v>0</v>
      </c>
      <c r="KM88" s="277">
        <v>0</v>
      </c>
      <c r="KN88" s="277">
        <v>0</v>
      </c>
      <c r="KO88" s="277">
        <v>0</v>
      </c>
      <c r="KP88" s="277">
        <v>0</v>
      </c>
      <c r="KQ88" s="277">
        <v>0</v>
      </c>
      <c r="KR88" s="298">
        <v>5</v>
      </c>
      <c r="KS88" s="298">
        <v>1.44</v>
      </c>
      <c r="KT88" s="298">
        <v>0</v>
      </c>
      <c r="KU88" s="298">
        <v>0.99</v>
      </c>
      <c r="KV88" s="299">
        <v>0</v>
      </c>
      <c r="KW88" s="299">
        <v>0</v>
      </c>
      <c r="KX88" s="299">
        <v>0</v>
      </c>
      <c r="KY88" s="299">
        <v>0</v>
      </c>
      <c r="KZ88" s="299">
        <v>0</v>
      </c>
      <c r="LA88" s="299">
        <v>0</v>
      </c>
      <c r="LB88" s="296">
        <v>5</v>
      </c>
      <c r="LC88" s="296"/>
      <c r="LD88" s="296"/>
      <c r="LE88" s="296"/>
      <c r="LF88" s="297"/>
      <c r="LG88" s="297"/>
      <c r="LH88" s="297"/>
      <c r="LI88" s="297"/>
      <c r="LJ88" s="297"/>
      <c r="LK88" s="297"/>
      <c r="LL88" s="292">
        <v>15</v>
      </c>
      <c r="LM88" s="292">
        <v>5.34</v>
      </c>
      <c r="LN88" s="292">
        <v>1.18</v>
      </c>
      <c r="LO88" s="292">
        <v>5.33</v>
      </c>
      <c r="LP88" s="293">
        <v>0</v>
      </c>
      <c r="LQ88" s="293">
        <v>0</v>
      </c>
      <c r="LR88" s="293">
        <v>0</v>
      </c>
      <c r="LS88" s="293">
        <v>0</v>
      </c>
      <c r="LT88" s="293">
        <v>0</v>
      </c>
      <c r="LU88" s="293">
        <v>0</v>
      </c>
      <c r="LV88" s="45">
        <f t="shared" ref="LV88:ME88" si="164">D88+N88+X88+AH88+AR88+BB88+BL88+BV88+CF88+CP88+CZ88+DJ88+DT88+ED88+EN88+EX88+FH88+FR88+GB88+GL88+GV88+HF88+HP88+HZ88+IJ88+IT88+JD88+JN88+JX88+KH88+KR88+LB88+LL88</f>
        <v>338.55</v>
      </c>
      <c r="LW88" s="45">
        <f t="shared" si="164"/>
        <v>219.17999999999998</v>
      </c>
      <c r="LX88" s="45">
        <f t="shared" si="164"/>
        <v>20.61</v>
      </c>
      <c r="LY88" s="45">
        <f t="shared" si="164"/>
        <v>218.63</v>
      </c>
      <c r="LZ88" s="234">
        <f t="shared" si="164"/>
        <v>5</v>
      </c>
      <c r="MA88" s="234">
        <f t="shared" si="164"/>
        <v>17</v>
      </c>
      <c r="MB88" s="234">
        <f t="shared" si="164"/>
        <v>29</v>
      </c>
      <c r="MC88" s="234">
        <f t="shared" si="164"/>
        <v>4</v>
      </c>
      <c r="MD88" s="234">
        <f t="shared" si="164"/>
        <v>24</v>
      </c>
      <c r="ME88" s="234">
        <f t="shared" si="164"/>
        <v>20</v>
      </c>
      <c r="MF88" s="290">
        <v>5</v>
      </c>
      <c r="MG88" s="290">
        <v>0</v>
      </c>
      <c r="MH88" s="290">
        <v>0</v>
      </c>
      <c r="MI88" s="290">
        <v>0</v>
      </c>
      <c r="MJ88" s="291">
        <v>0</v>
      </c>
      <c r="MK88" s="291">
        <v>0</v>
      </c>
      <c r="ML88" s="291">
        <v>0</v>
      </c>
      <c r="MM88" s="291">
        <v>0</v>
      </c>
      <c r="MN88" s="291">
        <v>0</v>
      </c>
      <c r="MO88" s="291">
        <v>0</v>
      </c>
      <c r="MP88" s="414"/>
      <c r="MQ88" s="414"/>
      <c r="MR88" s="414"/>
      <c r="MS88" s="414"/>
      <c r="MT88" s="415"/>
      <c r="MU88" s="415"/>
      <c r="MV88" s="415"/>
      <c r="MW88" s="415"/>
      <c r="MX88" s="415"/>
      <c r="MY88" s="415"/>
      <c r="MZ88" s="949">
        <f t="shared" ref="MZ88:NI88" si="165">LV88+MF88+MP88</f>
        <v>343.55</v>
      </c>
      <c r="NA88" s="949">
        <f t="shared" si="165"/>
        <v>219.17999999999998</v>
      </c>
      <c r="NB88" s="949">
        <f t="shared" si="165"/>
        <v>20.61</v>
      </c>
      <c r="NC88" s="949">
        <f t="shared" si="165"/>
        <v>218.63</v>
      </c>
      <c r="ND88" s="950">
        <f t="shared" si="165"/>
        <v>5</v>
      </c>
      <c r="NE88" s="950">
        <f t="shared" si="165"/>
        <v>17</v>
      </c>
      <c r="NF88" s="950">
        <f t="shared" si="165"/>
        <v>29</v>
      </c>
      <c r="NG88" s="950">
        <f t="shared" si="165"/>
        <v>4</v>
      </c>
      <c r="NH88" s="950">
        <f t="shared" si="165"/>
        <v>24</v>
      </c>
      <c r="NI88" s="950">
        <f t="shared" si="165"/>
        <v>20</v>
      </c>
    </row>
    <row r="89" spans="1:373" ht="39" thickBot="1" x14ac:dyDescent="0.3">
      <c r="A89" s="1805"/>
      <c r="B89" s="1807"/>
      <c r="C89" s="34" t="s">
        <v>184</v>
      </c>
      <c r="D89" s="262">
        <v>0</v>
      </c>
      <c r="E89" s="262">
        <v>2.5499999999999998</v>
      </c>
      <c r="F89" s="262">
        <v>0.9</v>
      </c>
      <c r="G89" s="262">
        <v>2.5499999999999998</v>
      </c>
      <c r="H89" s="263">
        <v>0</v>
      </c>
      <c r="I89" s="263">
        <v>0</v>
      </c>
      <c r="J89" s="263">
        <v>0</v>
      </c>
      <c r="K89" s="263"/>
      <c r="L89" s="263"/>
      <c r="M89" s="263"/>
      <c r="N89" s="264">
        <v>0</v>
      </c>
      <c r="O89" s="264">
        <v>3.34</v>
      </c>
      <c r="P89" s="264">
        <v>0.41</v>
      </c>
      <c r="Q89" s="264">
        <v>3.34</v>
      </c>
      <c r="R89" s="265">
        <v>0</v>
      </c>
      <c r="S89" s="265">
        <v>1</v>
      </c>
      <c r="T89" s="265">
        <v>2</v>
      </c>
      <c r="U89" s="265">
        <v>0</v>
      </c>
      <c r="V89" s="265">
        <v>2</v>
      </c>
      <c r="W89" s="265">
        <v>2</v>
      </c>
      <c r="X89" s="266">
        <v>0</v>
      </c>
      <c r="Y89" s="266">
        <v>6.27</v>
      </c>
      <c r="Z89" s="266">
        <v>5.34</v>
      </c>
      <c r="AA89" s="266">
        <v>6.27</v>
      </c>
      <c r="AB89" s="267"/>
      <c r="AC89" s="267">
        <v>0</v>
      </c>
      <c r="AD89" s="267">
        <v>0</v>
      </c>
      <c r="AE89" s="267">
        <v>0</v>
      </c>
      <c r="AF89" s="267">
        <v>0</v>
      </c>
      <c r="AG89" s="267">
        <v>0</v>
      </c>
      <c r="AH89" s="268">
        <v>0</v>
      </c>
      <c r="AI89" s="268">
        <v>0</v>
      </c>
      <c r="AJ89" s="268">
        <v>0</v>
      </c>
      <c r="AK89" s="268">
        <v>0</v>
      </c>
      <c r="AL89" s="269">
        <v>0</v>
      </c>
      <c r="AM89" s="269">
        <v>0</v>
      </c>
      <c r="AN89" s="269">
        <v>0</v>
      </c>
      <c r="AO89" s="269">
        <v>0</v>
      </c>
      <c r="AP89" s="269">
        <v>0</v>
      </c>
      <c r="AQ89" s="269">
        <v>0</v>
      </c>
      <c r="AR89" s="270">
        <v>0</v>
      </c>
      <c r="AS89" s="270">
        <v>10.07</v>
      </c>
      <c r="AT89" s="270">
        <v>2.96</v>
      </c>
      <c r="AU89" s="270">
        <v>10.06</v>
      </c>
      <c r="AV89" s="271">
        <v>0</v>
      </c>
      <c r="AW89" s="271">
        <v>5</v>
      </c>
      <c r="AX89" s="271">
        <v>5</v>
      </c>
      <c r="AY89" s="271">
        <v>0</v>
      </c>
      <c r="AZ89" s="271">
        <v>5</v>
      </c>
      <c r="BA89" s="271">
        <v>5</v>
      </c>
      <c r="BB89" s="272">
        <v>0</v>
      </c>
      <c r="BC89" s="272">
        <v>6.81</v>
      </c>
      <c r="BD89" s="272">
        <v>0.2</v>
      </c>
      <c r="BE89" s="272">
        <v>6.81</v>
      </c>
      <c r="BF89" s="273">
        <v>0</v>
      </c>
      <c r="BG89" s="273">
        <v>0</v>
      </c>
      <c r="BH89" s="273">
        <v>0</v>
      </c>
      <c r="BI89" s="273">
        <v>0</v>
      </c>
      <c r="BJ89" s="273">
        <v>0</v>
      </c>
      <c r="BK89" s="273">
        <v>0</v>
      </c>
      <c r="BL89" s="892">
        <v>0</v>
      </c>
      <c r="BM89" s="892">
        <v>0</v>
      </c>
      <c r="BN89" s="892">
        <v>0</v>
      </c>
      <c r="BO89" s="892">
        <v>0</v>
      </c>
      <c r="BP89" s="893">
        <v>0</v>
      </c>
      <c r="BQ89" s="893">
        <v>0</v>
      </c>
      <c r="BR89" s="893">
        <v>0</v>
      </c>
      <c r="BS89" s="893">
        <v>0</v>
      </c>
      <c r="BT89" s="893">
        <v>0</v>
      </c>
      <c r="BU89" s="893">
        <v>0</v>
      </c>
      <c r="BV89" s="276">
        <v>0</v>
      </c>
      <c r="BW89" s="276">
        <v>5.5</v>
      </c>
      <c r="BX89" s="276">
        <v>0</v>
      </c>
      <c r="BY89" s="276">
        <v>3.88</v>
      </c>
      <c r="BZ89" s="277">
        <v>0</v>
      </c>
      <c r="CA89" s="277">
        <v>0</v>
      </c>
      <c r="CB89" s="277">
        <v>0</v>
      </c>
      <c r="CC89" s="277">
        <v>0</v>
      </c>
      <c r="CD89" s="277">
        <v>0</v>
      </c>
      <c r="CE89" s="277">
        <v>0</v>
      </c>
      <c r="CF89" s="278">
        <v>0</v>
      </c>
      <c r="CG89" s="278">
        <v>2.2000000000000002</v>
      </c>
      <c r="CH89" s="278">
        <v>0</v>
      </c>
      <c r="CI89" s="278">
        <v>0</v>
      </c>
      <c r="CJ89" s="279">
        <v>0</v>
      </c>
      <c r="CK89" s="279">
        <v>0</v>
      </c>
      <c r="CL89" s="279"/>
      <c r="CM89" s="279"/>
      <c r="CN89" s="279"/>
      <c r="CO89" s="279"/>
      <c r="CP89" s="280">
        <v>4</v>
      </c>
      <c r="CQ89" s="280">
        <v>3.97</v>
      </c>
      <c r="CR89" s="280">
        <v>0</v>
      </c>
      <c r="CS89" s="280">
        <v>3.97</v>
      </c>
      <c r="CT89" s="281">
        <v>0</v>
      </c>
      <c r="CU89" s="281">
        <v>0</v>
      </c>
      <c r="CV89" s="281">
        <v>0</v>
      </c>
      <c r="CW89" s="281">
        <v>0</v>
      </c>
      <c r="CX89" s="281">
        <v>0</v>
      </c>
      <c r="CY89" s="281">
        <v>0</v>
      </c>
      <c r="CZ89" s="282">
        <v>30</v>
      </c>
      <c r="DA89" s="282">
        <v>2</v>
      </c>
      <c r="DB89" s="282">
        <v>0</v>
      </c>
      <c r="DC89" s="282">
        <v>2</v>
      </c>
      <c r="DD89" s="283">
        <v>0</v>
      </c>
      <c r="DE89" s="283">
        <v>0</v>
      </c>
      <c r="DF89" s="283">
        <v>0</v>
      </c>
      <c r="DG89" s="283">
        <v>0</v>
      </c>
      <c r="DH89" s="283">
        <v>0</v>
      </c>
      <c r="DI89" s="283">
        <v>0</v>
      </c>
      <c r="DJ89" s="276">
        <v>0</v>
      </c>
      <c r="DK89" s="276">
        <v>0</v>
      </c>
      <c r="DL89" s="276">
        <v>0</v>
      </c>
      <c r="DM89" s="276">
        <v>0</v>
      </c>
      <c r="DN89" s="277">
        <v>0</v>
      </c>
      <c r="DO89" s="277">
        <v>0</v>
      </c>
      <c r="DP89" s="277">
        <v>0</v>
      </c>
      <c r="DQ89" s="277">
        <v>0</v>
      </c>
      <c r="DR89" s="277">
        <v>0</v>
      </c>
      <c r="DS89" s="277">
        <v>0</v>
      </c>
      <c r="DT89" s="284">
        <v>0</v>
      </c>
      <c r="DU89" s="284">
        <v>0</v>
      </c>
      <c r="DV89" s="284">
        <v>0</v>
      </c>
      <c r="DW89" s="284">
        <v>0</v>
      </c>
      <c r="DX89" s="285">
        <v>0</v>
      </c>
      <c r="DY89" s="285">
        <v>0</v>
      </c>
      <c r="DZ89" s="285">
        <v>0</v>
      </c>
      <c r="EA89" s="285">
        <v>0</v>
      </c>
      <c r="EB89" s="285">
        <v>0</v>
      </c>
      <c r="EC89" s="285">
        <v>0</v>
      </c>
      <c r="ED89" s="286">
        <v>10</v>
      </c>
      <c r="EE89" s="286">
        <v>2.58</v>
      </c>
      <c r="EF89" s="286">
        <v>0</v>
      </c>
      <c r="EG89" s="286">
        <v>2.57</v>
      </c>
      <c r="EH89" s="287">
        <v>0</v>
      </c>
      <c r="EI89" s="287">
        <v>0</v>
      </c>
      <c r="EJ89" s="287">
        <v>0</v>
      </c>
      <c r="EK89" s="287">
        <v>0</v>
      </c>
      <c r="EL89" s="287">
        <v>0</v>
      </c>
      <c r="EM89" s="287">
        <v>0</v>
      </c>
      <c r="EN89" s="274">
        <v>10</v>
      </c>
      <c r="EO89" s="274">
        <v>9.35</v>
      </c>
      <c r="EP89" s="274">
        <v>1.05</v>
      </c>
      <c r="EQ89" s="274">
        <v>9.35</v>
      </c>
      <c r="ER89" s="275"/>
      <c r="ES89" s="275"/>
      <c r="ET89" s="275"/>
      <c r="EU89" s="275"/>
      <c r="EV89" s="275"/>
      <c r="EW89" s="275"/>
      <c r="EX89" s="286">
        <v>0</v>
      </c>
      <c r="EY89" s="286">
        <v>1.05</v>
      </c>
      <c r="EZ89" s="286">
        <v>0.99</v>
      </c>
      <c r="FA89" s="286">
        <v>1.05</v>
      </c>
      <c r="FB89" s="287">
        <v>0</v>
      </c>
      <c r="FC89" s="287">
        <v>0</v>
      </c>
      <c r="FD89" s="287">
        <v>0</v>
      </c>
      <c r="FE89" s="287">
        <v>0</v>
      </c>
      <c r="FF89" s="287">
        <v>0</v>
      </c>
      <c r="FG89" s="287">
        <v>0</v>
      </c>
      <c r="FH89" s="288">
        <v>15</v>
      </c>
      <c r="FI89" s="288">
        <v>15.01</v>
      </c>
      <c r="FJ89" s="288">
        <v>0.16</v>
      </c>
      <c r="FK89" s="288">
        <v>15.01</v>
      </c>
      <c r="FL89" s="289">
        <v>0</v>
      </c>
      <c r="FM89" s="289">
        <v>0</v>
      </c>
      <c r="FN89" s="289">
        <v>0</v>
      </c>
      <c r="FO89" s="289">
        <v>0</v>
      </c>
      <c r="FP89" s="289">
        <v>0</v>
      </c>
      <c r="FQ89" s="289">
        <v>0</v>
      </c>
      <c r="FR89" s="290">
        <v>0</v>
      </c>
      <c r="FS89" s="290"/>
      <c r="FT89" s="290"/>
      <c r="FU89" s="290"/>
      <c r="FV89" s="291">
        <v>0</v>
      </c>
      <c r="FW89" s="291"/>
      <c r="FX89" s="291"/>
      <c r="FY89" s="291"/>
      <c r="FZ89" s="291"/>
      <c r="GA89" s="291"/>
      <c r="GB89" s="292">
        <v>30</v>
      </c>
      <c r="GC89" s="292">
        <v>27.98</v>
      </c>
      <c r="GD89" s="292">
        <v>0</v>
      </c>
      <c r="GE89" s="292">
        <v>27.98</v>
      </c>
      <c r="GF89" s="293">
        <v>5</v>
      </c>
      <c r="GG89" s="293">
        <v>5</v>
      </c>
      <c r="GH89" s="293">
        <v>5</v>
      </c>
      <c r="GI89" s="293"/>
      <c r="GJ89" s="293">
        <v>5</v>
      </c>
      <c r="GK89" s="293">
        <v>5</v>
      </c>
      <c r="GL89" s="284">
        <v>0</v>
      </c>
      <c r="GM89" s="284">
        <v>0</v>
      </c>
      <c r="GN89" s="284">
        <v>0</v>
      </c>
      <c r="GO89" s="284">
        <v>0</v>
      </c>
      <c r="GP89" s="285">
        <v>0</v>
      </c>
      <c r="GQ89" s="285">
        <v>0</v>
      </c>
      <c r="GR89" s="285">
        <v>0</v>
      </c>
      <c r="GS89" s="285">
        <v>0</v>
      </c>
      <c r="GT89" s="285">
        <v>0</v>
      </c>
      <c r="GU89" s="285">
        <v>0</v>
      </c>
      <c r="GV89" s="294">
        <v>0</v>
      </c>
      <c r="GW89" s="294">
        <v>0</v>
      </c>
      <c r="GX89" s="294">
        <v>0</v>
      </c>
      <c r="GY89" s="294">
        <v>0</v>
      </c>
      <c r="GZ89" s="295">
        <v>0</v>
      </c>
      <c r="HA89" s="295">
        <v>0</v>
      </c>
      <c r="HB89" s="295">
        <v>0</v>
      </c>
      <c r="HC89" s="295">
        <v>0</v>
      </c>
      <c r="HD89" s="295">
        <v>0</v>
      </c>
      <c r="HE89" s="295">
        <v>0</v>
      </c>
      <c r="HF89" s="296">
        <v>0</v>
      </c>
      <c r="HG89" s="296">
        <v>0</v>
      </c>
      <c r="HH89" s="296">
        <v>0</v>
      </c>
      <c r="HI89" s="296">
        <v>0</v>
      </c>
      <c r="HJ89" s="297">
        <v>0</v>
      </c>
      <c r="HK89" s="297">
        <v>0</v>
      </c>
      <c r="HL89" s="297">
        <v>0</v>
      </c>
      <c r="HM89" s="297">
        <v>0</v>
      </c>
      <c r="HN89" s="297"/>
      <c r="HO89" s="297"/>
      <c r="HP89" s="341">
        <v>0</v>
      </c>
      <c r="HQ89" s="341">
        <v>9.8000000000000007</v>
      </c>
      <c r="HR89" s="341">
        <v>0</v>
      </c>
      <c r="HS89" s="341">
        <v>9.5600000000000023</v>
      </c>
      <c r="HT89" s="341">
        <v>0</v>
      </c>
      <c r="HU89" s="341">
        <v>0</v>
      </c>
      <c r="HV89" s="341">
        <v>3</v>
      </c>
      <c r="HW89" s="341">
        <v>0</v>
      </c>
      <c r="HX89" s="341">
        <v>3</v>
      </c>
      <c r="HY89" s="341">
        <v>3</v>
      </c>
      <c r="HZ89" s="286"/>
      <c r="IA89" s="286"/>
      <c r="IB89" s="286"/>
      <c r="IC89" s="286"/>
      <c r="ID89" s="287"/>
      <c r="IE89" s="287"/>
      <c r="IF89" s="287"/>
      <c r="IG89" s="287"/>
      <c r="IH89" s="287"/>
      <c r="II89" s="287"/>
      <c r="IJ89" s="296">
        <v>0</v>
      </c>
      <c r="IK89" s="296">
        <v>3.12</v>
      </c>
      <c r="IL89" s="296">
        <v>0.64</v>
      </c>
      <c r="IM89" s="296">
        <v>2.46</v>
      </c>
      <c r="IN89" s="297">
        <v>0</v>
      </c>
      <c r="IO89" s="297">
        <v>0</v>
      </c>
      <c r="IP89" s="297">
        <v>0</v>
      </c>
      <c r="IQ89" s="297">
        <v>0</v>
      </c>
      <c r="IR89" s="297">
        <v>0</v>
      </c>
      <c r="IS89" s="297">
        <v>0</v>
      </c>
      <c r="IT89" s="280">
        <v>0</v>
      </c>
      <c r="IU89" s="280">
        <v>0</v>
      </c>
      <c r="IV89" s="280">
        <v>0</v>
      </c>
      <c r="IW89" s="280">
        <v>0</v>
      </c>
      <c r="IX89" s="281">
        <v>0</v>
      </c>
      <c r="IY89" s="281">
        <v>0</v>
      </c>
      <c r="IZ89" s="281">
        <v>0</v>
      </c>
      <c r="JA89" s="281">
        <v>0</v>
      </c>
      <c r="JB89" s="281">
        <v>0</v>
      </c>
      <c r="JC89" s="281">
        <v>0</v>
      </c>
      <c r="JD89" s="288">
        <v>0</v>
      </c>
      <c r="JE89" s="288">
        <v>3.94</v>
      </c>
      <c r="JF89" s="288">
        <v>0</v>
      </c>
      <c r="JG89" s="288">
        <v>3.51</v>
      </c>
      <c r="JH89" s="289">
        <v>1</v>
      </c>
      <c r="JI89" s="289"/>
      <c r="JJ89" s="289"/>
      <c r="JK89" s="289"/>
      <c r="JL89" s="289"/>
      <c r="JM89" s="289"/>
      <c r="JN89" s="362">
        <v>0</v>
      </c>
      <c r="JO89" s="362">
        <v>0</v>
      </c>
      <c r="JP89" s="362">
        <v>0</v>
      </c>
      <c r="JQ89" s="362">
        <v>0</v>
      </c>
      <c r="JR89" s="362"/>
      <c r="JS89" s="362">
        <v>0</v>
      </c>
      <c r="JT89" s="362">
        <v>0</v>
      </c>
      <c r="JU89" s="362">
        <v>0</v>
      </c>
      <c r="JV89" s="362">
        <v>0</v>
      </c>
      <c r="JW89" s="362">
        <v>0</v>
      </c>
      <c r="JX89" s="274"/>
      <c r="JY89" s="274"/>
      <c r="JZ89" s="274"/>
      <c r="KA89" s="274"/>
      <c r="KB89" s="275"/>
      <c r="KC89" s="275"/>
      <c r="KD89" s="275"/>
      <c r="KE89" s="275"/>
      <c r="KF89" s="275"/>
      <c r="KG89" s="275"/>
      <c r="KH89" s="276">
        <v>5</v>
      </c>
      <c r="KI89" s="276">
        <v>13.5</v>
      </c>
      <c r="KJ89" s="276">
        <v>0</v>
      </c>
      <c r="KK89" s="276">
        <v>8.35</v>
      </c>
      <c r="KL89" s="277">
        <v>0</v>
      </c>
      <c r="KM89" s="277">
        <v>2</v>
      </c>
      <c r="KN89" s="277">
        <v>2</v>
      </c>
      <c r="KO89" s="277">
        <v>0</v>
      </c>
      <c r="KP89" s="277">
        <v>1</v>
      </c>
      <c r="KQ89" s="277">
        <v>1</v>
      </c>
      <c r="KR89" s="298">
        <v>0</v>
      </c>
      <c r="KS89" s="298">
        <v>0</v>
      </c>
      <c r="KT89" s="298">
        <v>0</v>
      </c>
      <c r="KU89" s="298">
        <v>0.45</v>
      </c>
      <c r="KV89" s="299">
        <v>0</v>
      </c>
      <c r="KW89" s="299">
        <v>0</v>
      </c>
      <c r="KX89" s="299">
        <v>0</v>
      </c>
      <c r="KY89" s="299">
        <v>0</v>
      </c>
      <c r="KZ89" s="299">
        <v>0</v>
      </c>
      <c r="LA89" s="299">
        <v>0</v>
      </c>
      <c r="LB89" s="296"/>
      <c r="LC89" s="296"/>
      <c r="LD89" s="296"/>
      <c r="LE89" s="296"/>
      <c r="LF89" s="297"/>
      <c r="LG89" s="297"/>
      <c r="LH89" s="297"/>
      <c r="LI89" s="297"/>
      <c r="LJ89" s="297"/>
      <c r="LK89" s="297"/>
      <c r="LL89" s="292">
        <v>0</v>
      </c>
      <c r="LM89" s="292">
        <v>0</v>
      </c>
      <c r="LN89" s="292">
        <v>0</v>
      </c>
      <c r="LO89" s="292">
        <v>0</v>
      </c>
      <c r="LP89" s="293">
        <v>0</v>
      </c>
      <c r="LQ89" s="293">
        <v>0</v>
      </c>
      <c r="LR89" s="293">
        <v>0</v>
      </c>
      <c r="LS89" s="293">
        <v>0</v>
      </c>
      <c r="LT89" s="293">
        <v>0</v>
      </c>
      <c r="LU89" s="293">
        <v>0</v>
      </c>
      <c r="LV89" s="45">
        <f t="shared" ref="LV89:LV94" si="166">D89+N89+X89+AH89+AR89+BB89+BL89+BV89+CF89+CP89+CZ89+DJ89+DT89+ED89+EN89+EX89+FH89+FR89+GB89+GL89+GV89+HF89+HP89+HZ89+IJ89+IT89+JD89+JN89+JX89+KH89+KR89+LB89+LL89</f>
        <v>104</v>
      </c>
      <c r="LW89" s="45">
        <f t="shared" ref="LW89:LW94" si="167">E89+O89+Y89+AI89+AS89+BC89+BM89+BW89+CG89+CQ89+DA89+DK89+DU89+EE89+EO89+EY89+FI89+FS89+GC89+GM89+GW89+HG89+HQ89+IA89+IK89+IU89+JE89+JO89+JY89+KI89+KS89+LC89+LM89</f>
        <v>129.04000000000002</v>
      </c>
      <c r="LX89" s="45">
        <f t="shared" ref="LX89:LX94" si="168">F89+P89+Z89+AJ89+AT89+BD89+BN89+BX89+CH89+CR89+DB89+DL89+DV89+EF89+EP89+EZ89+FJ89+FT89+GD89+GN89+GX89+HH89+HR89+IB89+IL89+IV89+JF89+JP89+JZ89+KJ89+KT89+LD89+LN89</f>
        <v>12.65</v>
      </c>
      <c r="LY89" s="45">
        <f t="shared" ref="LY89:LY94" si="169">G89+Q89+AA89+AK89+AU89+BE89+BO89+BY89+CI89+CS89+DC89+DM89+DW89+EG89+EQ89+FA89+FK89+FU89+GE89+GO89+GY89+HI89+HS89+IC89+IM89+IW89+JG89+JQ89+KA89+KK89+KU89+LE89+LO89</f>
        <v>119.17</v>
      </c>
      <c r="LZ89" s="234">
        <f t="shared" ref="LZ89:LZ94" si="170">H89+R89+AB89+AL89+AV89+BF89+BP89+BZ89+CJ89+CT89+DD89+DN89+DX89+EH89+ER89+FB89+FL89+FV89+GF89+GP89+GZ89+HJ89+HT89+ID89+IN89+IX89+JH89+JR89+KB89+KL89+KV89+LF89+LP89</f>
        <v>6</v>
      </c>
      <c r="MA89" s="234">
        <f t="shared" ref="MA89:MA94" si="171">I89+S89+AC89+AM89+AW89+BG89+BQ89+CA89+CK89+CU89+DE89+DO89+DY89+EI89+ES89+FC89+FM89+FW89+GG89+GQ89+HA89+HK89+HU89+IE89+IO89+IY89+JI89+JS89+KC89+KM89+KW89+LG89+LQ89</f>
        <v>13</v>
      </c>
      <c r="MB89" s="234">
        <f t="shared" ref="MB89:MB94" si="172">J89+T89+AD89+AN89+AX89+BH89+BR89+CB89+CL89+CV89+DF89+DP89+DZ89+EJ89+ET89+FD89+FN89+FX89+GH89+GR89+HB89+HL89+HV89+IF89+IP89+IZ89+JJ89+JT89+KD89+KN89+KX89+LH89+LR89</f>
        <v>17</v>
      </c>
      <c r="MC89" s="234">
        <f t="shared" ref="MC89:MC94" si="173">K89+U89+AE89+AO89+AY89+BI89+BS89+CC89+CM89+CW89+DG89+DQ89+EA89+EK89+EU89+FE89+FO89+FY89+GI89+GS89+HC89+HM89+HW89+IG89+IQ89+JA89+JK89+JU89+KE89+KO89+KY89+LI89+LS89</f>
        <v>0</v>
      </c>
      <c r="MD89" s="234">
        <f t="shared" ref="MD89:MD94" si="174">L89+V89+AF89+AP89+AZ89+BJ89+BT89+CD89+CN89+CX89+DH89+DR89+EB89+EL89+EV89+FF89+FP89+FZ89+GJ89+GT89+HD89+HN89+HX89+IH89+IR89+JB89+JL89+JV89+KF89+KP89+KZ89+LJ89+LT89</f>
        <v>16</v>
      </c>
      <c r="ME89" s="234">
        <f t="shared" ref="ME89:ME94" si="175">M89+W89+AG89+AQ89+BA89+BK89+BU89+CE89+CO89+CY89+DI89+DS89+EC89+EM89+EW89+FG89+FQ89+GA89+GK89+GU89+HE89+HO89+HY89+II89+IS89+JC89+JM89+JW89+KG89+KQ89+LA89+LK89+LU89</f>
        <v>16</v>
      </c>
      <c r="MF89" s="290">
        <v>0</v>
      </c>
      <c r="MG89" s="290">
        <v>0</v>
      </c>
      <c r="MH89" s="290">
        <v>0</v>
      </c>
      <c r="MI89" s="290">
        <v>0</v>
      </c>
      <c r="MJ89" s="291">
        <v>0</v>
      </c>
      <c r="MK89" s="291">
        <v>0</v>
      </c>
      <c r="ML89" s="291">
        <v>0</v>
      </c>
      <c r="MM89" s="291">
        <v>0</v>
      </c>
      <c r="MN89" s="291">
        <v>0</v>
      </c>
      <c r="MO89" s="291">
        <v>0</v>
      </c>
      <c r="MP89" s="414"/>
      <c r="MQ89" s="414">
        <v>23.39</v>
      </c>
      <c r="MR89" s="414"/>
      <c r="MS89" s="414">
        <v>23.38</v>
      </c>
      <c r="MT89" s="415"/>
      <c r="MU89" s="415"/>
      <c r="MV89" s="415"/>
      <c r="MW89" s="415"/>
      <c r="MX89" s="415"/>
      <c r="MY89" s="415"/>
      <c r="MZ89" s="949">
        <f t="shared" ref="MZ89:MZ94" si="176">LV89+MF89+MP89</f>
        <v>104</v>
      </c>
      <c r="NA89" s="949">
        <f t="shared" ref="NA89:NA94" si="177">LW89+MG89+MQ89</f>
        <v>152.43</v>
      </c>
      <c r="NB89" s="949">
        <f t="shared" ref="NB89:NB94" si="178">LX89+MH89+MR89</f>
        <v>12.65</v>
      </c>
      <c r="NC89" s="949">
        <f t="shared" ref="NC89:NC94" si="179">LY89+MI89+MS89</f>
        <v>142.55000000000001</v>
      </c>
      <c r="ND89" s="950">
        <f t="shared" ref="ND89:ND94" si="180">LZ89+MJ89+MT89</f>
        <v>6</v>
      </c>
      <c r="NE89" s="950">
        <f t="shared" ref="NE89:NE94" si="181">MA89+MK89+MU89</f>
        <v>13</v>
      </c>
      <c r="NF89" s="950">
        <f t="shared" ref="NF89:NF94" si="182">MB89+ML89+MV89</f>
        <v>17</v>
      </c>
      <c r="NG89" s="950">
        <f t="shared" ref="NG89:NG94" si="183">MC89+MM89+MW89</f>
        <v>0</v>
      </c>
      <c r="NH89" s="950">
        <f t="shared" ref="NH89:NH94" si="184">MD89+MN89+MX89</f>
        <v>16</v>
      </c>
      <c r="NI89" s="950">
        <f t="shared" ref="NI89:NI94" si="185">ME89+MO89+MY89</f>
        <v>16</v>
      </c>
    </row>
    <row r="90" spans="1:373" ht="39" thickBot="1" x14ac:dyDescent="0.3">
      <c r="A90" s="555">
        <v>69</v>
      </c>
      <c r="B90" s="34" t="s">
        <v>108</v>
      </c>
      <c r="C90" s="34" t="s">
        <v>185</v>
      </c>
      <c r="D90" s="262">
        <v>0.1</v>
      </c>
      <c r="E90" s="262">
        <v>0</v>
      </c>
      <c r="F90" s="262">
        <v>0</v>
      </c>
      <c r="G90" s="262">
        <v>0</v>
      </c>
      <c r="H90" s="263">
        <v>2</v>
      </c>
      <c r="I90" s="263">
        <v>0</v>
      </c>
      <c r="J90" s="263">
        <v>0</v>
      </c>
      <c r="K90" s="263"/>
      <c r="L90" s="263"/>
      <c r="M90" s="263"/>
      <c r="N90" s="264">
        <v>0.05</v>
      </c>
      <c r="O90" s="264">
        <v>0</v>
      </c>
      <c r="P90" s="264">
        <v>0</v>
      </c>
      <c r="Q90" s="264">
        <v>0</v>
      </c>
      <c r="R90" s="265">
        <v>1</v>
      </c>
      <c r="S90" s="265">
        <v>0</v>
      </c>
      <c r="T90" s="265">
        <v>0</v>
      </c>
      <c r="U90" s="265">
        <v>0</v>
      </c>
      <c r="V90" s="265">
        <v>0</v>
      </c>
      <c r="W90" s="265">
        <v>0</v>
      </c>
      <c r="X90" s="266">
        <v>0.05</v>
      </c>
      <c r="Y90" s="266">
        <v>0.01</v>
      </c>
      <c r="Z90" s="266">
        <v>0.01</v>
      </c>
      <c r="AA90" s="266">
        <v>0.01</v>
      </c>
      <c r="AB90" s="267">
        <v>1</v>
      </c>
      <c r="AC90" s="267">
        <v>0</v>
      </c>
      <c r="AD90" s="267">
        <v>0</v>
      </c>
      <c r="AE90" s="267">
        <v>0</v>
      </c>
      <c r="AF90" s="267">
        <v>0</v>
      </c>
      <c r="AG90" s="267">
        <v>0</v>
      </c>
      <c r="AH90" s="268">
        <v>0.1</v>
      </c>
      <c r="AI90" s="268">
        <v>0</v>
      </c>
      <c r="AJ90" s="268">
        <v>0</v>
      </c>
      <c r="AK90" s="268">
        <v>0</v>
      </c>
      <c r="AL90" s="269">
        <v>2</v>
      </c>
      <c r="AM90" s="269">
        <v>0</v>
      </c>
      <c r="AN90" s="269">
        <v>0</v>
      </c>
      <c r="AO90" s="269">
        <v>0</v>
      </c>
      <c r="AP90" s="269">
        <v>0</v>
      </c>
      <c r="AQ90" s="269">
        <v>0</v>
      </c>
      <c r="AR90" s="270">
        <v>0.15</v>
      </c>
      <c r="AS90" s="270">
        <v>0.71</v>
      </c>
      <c r="AT90" s="270">
        <v>0</v>
      </c>
      <c r="AU90" s="270">
        <v>0.71</v>
      </c>
      <c r="AV90" s="271">
        <v>2</v>
      </c>
      <c r="AW90" s="271">
        <v>1</v>
      </c>
      <c r="AX90" s="271">
        <v>3</v>
      </c>
      <c r="AY90" s="271">
        <v>0</v>
      </c>
      <c r="AZ90" s="271">
        <v>3</v>
      </c>
      <c r="BA90" s="271">
        <v>3</v>
      </c>
      <c r="BB90" s="272">
        <v>0.02</v>
      </c>
      <c r="BC90" s="272">
        <v>0</v>
      </c>
      <c r="BD90" s="272">
        <v>0</v>
      </c>
      <c r="BE90" s="272">
        <v>0</v>
      </c>
      <c r="BF90" s="273">
        <v>0</v>
      </c>
      <c r="BG90" s="273">
        <v>0</v>
      </c>
      <c r="BH90" s="273">
        <v>0</v>
      </c>
      <c r="BI90" s="273">
        <v>0</v>
      </c>
      <c r="BJ90" s="273">
        <v>0</v>
      </c>
      <c r="BK90" s="273">
        <v>0</v>
      </c>
      <c r="BL90" s="892">
        <v>0.02</v>
      </c>
      <c r="BM90" s="892">
        <v>0</v>
      </c>
      <c r="BN90" s="892">
        <v>0</v>
      </c>
      <c r="BO90" s="892">
        <v>0</v>
      </c>
      <c r="BP90" s="893">
        <v>0</v>
      </c>
      <c r="BQ90" s="893">
        <v>0</v>
      </c>
      <c r="BR90" s="893">
        <v>0</v>
      </c>
      <c r="BS90" s="893">
        <v>0</v>
      </c>
      <c r="BT90" s="893">
        <v>0</v>
      </c>
      <c r="BU90" s="893">
        <v>0</v>
      </c>
      <c r="BV90" s="276">
        <v>0.17</v>
      </c>
      <c r="BW90" s="276">
        <v>1.35</v>
      </c>
      <c r="BX90" s="276">
        <v>1.25</v>
      </c>
      <c r="BY90" s="276">
        <v>1.35</v>
      </c>
      <c r="BZ90" s="277">
        <v>3</v>
      </c>
      <c r="CA90" s="277">
        <v>0</v>
      </c>
      <c r="CB90" s="277">
        <v>0</v>
      </c>
      <c r="CC90" s="277">
        <v>0</v>
      </c>
      <c r="CD90" s="277">
        <v>0</v>
      </c>
      <c r="CE90" s="277">
        <v>0</v>
      </c>
      <c r="CF90" s="278">
        <v>0.02</v>
      </c>
      <c r="CG90" s="278"/>
      <c r="CH90" s="278"/>
      <c r="CI90" s="278"/>
      <c r="CJ90" s="279">
        <v>0</v>
      </c>
      <c r="CK90" s="279">
        <v>0</v>
      </c>
      <c r="CL90" s="279"/>
      <c r="CM90" s="279"/>
      <c r="CN90" s="279"/>
      <c r="CO90" s="279"/>
      <c r="CP90" s="280">
        <v>0</v>
      </c>
      <c r="CQ90" s="280">
        <v>0</v>
      </c>
      <c r="CR90" s="280">
        <v>0</v>
      </c>
      <c r="CS90" s="280">
        <v>0</v>
      </c>
      <c r="CT90" s="281">
        <v>0</v>
      </c>
      <c r="CU90" s="281">
        <v>0</v>
      </c>
      <c r="CV90" s="281">
        <v>0</v>
      </c>
      <c r="CW90" s="281">
        <v>0</v>
      </c>
      <c r="CX90" s="281">
        <v>0</v>
      </c>
      <c r="CY90" s="281">
        <v>0</v>
      </c>
      <c r="CZ90" s="282">
        <v>0.05</v>
      </c>
      <c r="DA90" s="282">
        <v>6.02</v>
      </c>
      <c r="DB90" s="282">
        <v>3.67</v>
      </c>
      <c r="DC90" s="282">
        <v>3.67</v>
      </c>
      <c r="DD90" s="283">
        <v>1</v>
      </c>
      <c r="DE90" s="283">
        <v>0</v>
      </c>
      <c r="DF90" s="283">
        <v>0</v>
      </c>
      <c r="DG90" s="283">
        <v>0</v>
      </c>
      <c r="DH90" s="283">
        <v>0</v>
      </c>
      <c r="DI90" s="283">
        <v>0</v>
      </c>
      <c r="DJ90" s="276">
        <v>0</v>
      </c>
      <c r="DK90" s="276">
        <v>0</v>
      </c>
      <c r="DL90" s="276">
        <v>0</v>
      </c>
      <c r="DM90" s="276">
        <v>0</v>
      </c>
      <c r="DN90" s="277">
        <v>0</v>
      </c>
      <c r="DO90" s="277">
        <v>0</v>
      </c>
      <c r="DP90" s="277">
        <v>0</v>
      </c>
      <c r="DQ90" s="277">
        <v>0</v>
      </c>
      <c r="DR90" s="277">
        <v>0</v>
      </c>
      <c r="DS90" s="277">
        <v>0</v>
      </c>
      <c r="DT90" s="284">
        <v>0.25</v>
      </c>
      <c r="DU90" s="284">
        <v>1.3</v>
      </c>
      <c r="DV90" s="284">
        <v>1.25</v>
      </c>
      <c r="DW90" s="284">
        <v>1.28</v>
      </c>
      <c r="DX90" s="285">
        <v>4</v>
      </c>
      <c r="DY90" s="285">
        <v>0</v>
      </c>
      <c r="DZ90" s="285">
        <v>0</v>
      </c>
      <c r="EA90" s="285">
        <v>0</v>
      </c>
      <c r="EB90" s="285">
        <v>6</v>
      </c>
      <c r="EC90" s="285">
        <v>6</v>
      </c>
      <c r="ED90" s="286">
        <v>0</v>
      </c>
      <c r="EE90" s="286">
        <v>0</v>
      </c>
      <c r="EF90" s="286">
        <v>0</v>
      </c>
      <c r="EG90" s="286">
        <v>0</v>
      </c>
      <c r="EH90" s="287">
        <v>0</v>
      </c>
      <c r="EI90" s="287">
        <v>0</v>
      </c>
      <c r="EJ90" s="287">
        <v>0</v>
      </c>
      <c r="EK90" s="287">
        <v>0</v>
      </c>
      <c r="EL90" s="287">
        <v>0</v>
      </c>
      <c r="EM90" s="287">
        <v>0</v>
      </c>
      <c r="EN90" s="274">
        <v>0.05</v>
      </c>
      <c r="EO90" s="274">
        <v>0.28000000000000003</v>
      </c>
      <c r="EP90" s="274">
        <v>0.28000000000000003</v>
      </c>
      <c r="EQ90" s="274">
        <v>0.28000000000000003</v>
      </c>
      <c r="ER90" s="275">
        <v>1</v>
      </c>
      <c r="ES90" s="275"/>
      <c r="ET90" s="275"/>
      <c r="EU90" s="275"/>
      <c r="EV90" s="275"/>
      <c r="EW90" s="275"/>
      <c r="EX90" s="286">
        <v>0.1</v>
      </c>
      <c r="EY90" s="286">
        <v>0</v>
      </c>
      <c r="EZ90" s="286">
        <v>0</v>
      </c>
      <c r="FA90" s="286">
        <v>0</v>
      </c>
      <c r="FB90" s="287">
        <v>2</v>
      </c>
      <c r="FC90" s="287">
        <v>0</v>
      </c>
      <c r="FD90" s="287">
        <v>0</v>
      </c>
      <c r="FE90" s="287">
        <v>0</v>
      </c>
      <c r="FF90" s="287">
        <v>0</v>
      </c>
      <c r="FG90" s="287">
        <v>0</v>
      </c>
      <c r="FH90" s="288">
        <v>0</v>
      </c>
      <c r="FI90" s="288">
        <v>0</v>
      </c>
      <c r="FJ90" s="288">
        <v>0</v>
      </c>
      <c r="FK90" s="288">
        <v>0</v>
      </c>
      <c r="FL90" s="289">
        <v>0</v>
      </c>
      <c r="FM90" s="289">
        <v>0</v>
      </c>
      <c r="FN90" s="289">
        <v>0</v>
      </c>
      <c r="FO90" s="289">
        <v>0</v>
      </c>
      <c r="FP90" s="289">
        <v>0</v>
      </c>
      <c r="FQ90" s="289">
        <v>0</v>
      </c>
      <c r="FR90" s="290">
        <v>0</v>
      </c>
      <c r="FS90" s="290"/>
      <c r="FT90" s="290"/>
      <c r="FU90" s="290"/>
      <c r="FV90" s="291">
        <v>0</v>
      </c>
      <c r="FW90" s="291"/>
      <c r="FX90" s="291"/>
      <c r="FY90" s="291"/>
      <c r="FZ90" s="291"/>
      <c r="GA90" s="291"/>
      <c r="GB90" s="292"/>
      <c r="GC90" s="292"/>
      <c r="GD90" s="292"/>
      <c r="GE90" s="292"/>
      <c r="GF90" s="293"/>
      <c r="GG90" s="293"/>
      <c r="GH90" s="293"/>
      <c r="GI90" s="293"/>
      <c r="GJ90" s="293"/>
      <c r="GK90" s="293"/>
      <c r="GL90" s="284">
        <v>0</v>
      </c>
      <c r="GM90" s="284">
        <v>0</v>
      </c>
      <c r="GN90" s="284">
        <v>0</v>
      </c>
      <c r="GO90" s="284">
        <v>0</v>
      </c>
      <c r="GP90" s="285">
        <v>0</v>
      </c>
      <c r="GQ90" s="285">
        <v>0</v>
      </c>
      <c r="GR90" s="285">
        <v>0</v>
      </c>
      <c r="GS90" s="285">
        <v>0</v>
      </c>
      <c r="GT90" s="285">
        <v>0</v>
      </c>
      <c r="GU90" s="285">
        <v>0</v>
      </c>
      <c r="GV90" s="294">
        <v>0</v>
      </c>
      <c r="GW90" s="294">
        <v>0</v>
      </c>
      <c r="GX90" s="294">
        <v>0</v>
      </c>
      <c r="GY90" s="294">
        <v>0</v>
      </c>
      <c r="GZ90" s="295">
        <v>0</v>
      </c>
      <c r="HA90" s="295">
        <v>0</v>
      </c>
      <c r="HB90" s="295">
        <v>0</v>
      </c>
      <c r="HC90" s="295">
        <v>0</v>
      </c>
      <c r="HD90" s="295">
        <v>0</v>
      </c>
      <c r="HE90" s="295">
        <v>0</v>
      </c>
      <c r="HF90" s="296">
        <v>0</v>
      </c>
      <c r="HG90" s="296">
        <v>0</v>
      </c>
      <c r="HH90" s="296">
        <v>0</v>
      </c>
      <c r="HI90" s="296">
        <v>0</v>
      </c>
      <c r="HJ90" s="297">
        <v>0</v>
      </c>
      <c r="HK90" s="297">
        <v>0</v>
      </c>
      <c r="HL90" s="297">
        <v>0</v>
      </c>
      <c r="HM90" s="297">
        <v>0</v>
      </c>
      <c r="HN90" s="297"/>
      <c r="HO90" s="297"/>
      <c r="HP90" s="341">
        <v>0</v>
      </c>
      <c r="HQ90" s="341">
        <v>0</v>
      </c>
      <c r="HR90" s="341">
        <v>0</v>
      </c>
      <c r="HS90" s="341">
        <v>0</v>
      </c>
      <c r="HT90" s="341">
        <v>0</v>
      </c>
      <c r="HU90" s="341">
        <v>0</v>
      </c>
      <c r="HV90" s="341">
        <v>0</v>
      </c>
      <c r="HW90" s="341">
        <v>0</v>
      </c>
      <c r="HX90" s="341">
        <v>0</v>
      </c>
      <c r="HY90" s="341">
        <v>0</v>
      </c>
      <c r="HZ90" s="286"/>
      <c r="IA90" s="286"/>
      <c r="IB90" s="286"/>
      <c r="IC90" s="286"/>
      <c r="ID90" s="287"/>
      <c r="IE90" s="287"/>
      <c r="IF90" s="287"/>
      <c r="IG90" s="287"/>
      <c r="IH90" s="287"/>
      <c r="II90" s="287"/>
      <c r="IJ90" s="296">
        <v>0.25</v>
      </c>
      <c r="IK90" s="296">
        <v>0.25</v>
      </c>
      <c r="IL90" s="296">
        <v>0.08</v>
      </c>
      <c r="IM90" s="296">
        <v>0.25</v>
      </c>
      <c r="IN90" s="297">
        <v>4</v>
      </c>
      <c r="IO90" s="297">
        <v>3</v>
      </c>
      <c r="IP90" s="297">
        <v>3</v>
      </c>
      <c r="IQ90" s="297">
        <v>0</v>
      </c>
      <c r="IR90" s="297">
        <v>3</v>
      </c>
      <c r="IS90" s="297">
        <v>3</v>
      </c>
      <c r="IT90" s="280">
        <v>0</v>
      </c>
      <c r="IU90" s="280">
        <v>0</v>
      </c>
      <c r="IV90" s="280">
        <v>0</v>
      </c>
      <c r="IW90" s="280">
        <v>0</v>
      </c>
      <c r="IX90" s="281">
        <v>0</v>
      </c>
      <c r="IY90" s="281">
        <v>0</v>
      </c>
      <c r="IZ90" s="281">
        <v>0</v>
      </c>
      <c r="JA90" s="281">
        <v>0</v>
      </c>
      <c r="JB90" s="281">
        <v>0</v>
      </c>
      <c r="JC90" s="281">
        <v>0</v>
      </c>
      <c r="JD90" s="288">
        <v>0</v>
      </c>
      <c r="JE90" s="288">
        <v>0</v>
      </c>
      <c r="JF90" s="288">
        <v>0</v>
      </c>
      <c r="JG90" s="288">
        <v>0</v>
      </c>
      <c r="JH90" s="289">
        <v>0</v>
      </c>
      <c r="JI90" s="289">
        <v>0</v>
      </c>
      <c r="JJ90" s="289">
        <v>0</v>
      </c>
      <c r="JK90" s="289">
        <v>0</v>
      </c>
      <c r="JL90" s="289">
        <v>0</v>
      </c>
      <c r="JM90" s="289">
        <v>0</v>
      </c>
      <c r="JN90" s="362">
        <v>0</v>
      </c>
      <c r="JO90" s="362">
        <v>0</v>
      </c>
      <c r="JP90" s="362">
        <v>0</v>
      </c>
      <c r="JQ90" s="362">
        <v>0</v>
      </c>
      <c r="JR90" s="362">
        <v>0</v>
      </c>
      <c r="JS90" s="362">
        <v>0</v>
      </c>
      <c r="JT90" s="362">
        <v>0</v>
      </c>
      <c r="JU90" s="362">
        <v>0</v>
      </c>
      <c r="JV90" s="362">
        <v>0</v>
      </c>
      <c r="JW90" s="362">
        <v>0</v>
      </c>
      <c r="JX90" s="274">
        <v>0</v>
      </c>
      <c r="JY90" s="274">
        <v>0</v>
      </c>
      <c r="JZ90" s="274">
        <v>0</v>
      </c>
      <c r="KA90" s="274">
        <v>0</v>
      </c>
      <c r="KB90" s="275">
        <v>0</v>
      </c>
      <c r="KC90" s="275">
        <v>0</v>
      </c>
      <c r="KD90" s="275">
        <v>0</v>
      </c>
      <c r="KE90" s="275">
        <v>0</v>
      </c>
      <c r="KF90" s="275">
        <v>0</v>
      </c>
      <c r="KG90" s="275">
        <v>0</v>
      </c>
      <c r="KH90" s="276">
        <v>0</v>
      </c>
      <c r="KI90" s="276">
        <v>0</v>
      </c>
      <c r="KJ90" s="276">
        <v>0</v>
      </c>
      <c r="KK90" s="276">
        <v>0</v>
      </c>
      <c r="KL90" s="277">
        <v>0</v>
      </c>
      <c r="KM90" s="277">
        <v>0</v>
      </c>
      <c r="KN90" s="277">
        <v>0</v>
      </c>
      <c r="KO90" s="277">
        <v>0</v>
      </c>
      <c r="KP90" s="277">
        <v>0</v>
      </c>
      <c r="KQ90" s="277">
        <v>0</v>
      </c>
      <c r="KR90" s="298">
        <v>0</v>
      </c>
      <c r="KS90" s="298">
        <v>0</v>
      </c>
      <c r="KT90" s="298">
        <v>0</v>
      </c>
      <c r="KU90" s="298">
        <v>0</v>
      </c>
      <c r="KV90" s="299">
        <v>0</v>
      </c>
      <c r="KW90" s="299">
        <v>0</v>
      </c>
      <c r="KX90" s="299">
        <v>0</v>
      </c>
      <c r="KY90" s="299">
        <v>0</v>
      </c>
      <c r="KZ90" s="299">
        <v>0</v>
      </c>
      <c r="LA90" s="299">
        <v>0</v>
      </c>
      <c r="LB90" s="296"/>
      <c r="LC90" s="296"/>
      <c r="LD90" s="296"/>
      <c r="LE90" s="296"/>
      <c r="LF90" s="297"/>
      <c r="LG90" s="297"/>
      <c r="LH90" s="297"/>
      <c r="LI90" s="297"/>
      <c r="LJ90" s="297"/>
      <c r="LK90" s="297"/>
      <c r="LL90" s="292">
        <v>0</v>
      </c>
      <c r="LM90" s="292">
        <v>0</v>
      </c>
      <c r="LN90" s="292">
        <v>0</v>
      </c>
      <c r="LO90" s="292">
        <v>0</v>
      </c>
      <c r="LP90" s="293">
        <v>0</v>
      </c>
      <c r="LQ90" s="293">
        <v>0</v>
      </c>
      <c r="LR90" s="293">
        <v>0</v>
      </c>
      <c r="LS90" s="293">
        <v>0</v>
      </c>
      <c r="LT90" s="293">
        <v>0</v>
      </c>
      <c r="LU90" s="293">
        <v>0</v>
      </c>
      <c r="LV90" s="45">
        <f t="shared" si="166"/>
        <v>1.3800000000000003</v>
      </c>
      <c r="LW90" s="45">
        <f t="shared" si="167"/>
        <v>9.92</v>
      </c>
      <c r="LX90" s="45">
        <f t="shared" si="168"/>
        <v>6.54</v>
      </c>
      <c r="LY90" s="45">
        <f t="shared" si="169"/>
        <v>7.5500000000000007</v>
      </c>
      <c r="LZ90" s="234">
        <f t="shared" si="170"/>
        <v>23</v>
      </c>
      <c r="MA90" s="234">
        <f t="shared" si="171"/>
        <v>4</v>
      </c>
      <c r="MB90" s="234">
        <f t="shared" si="172"/>
        <v>6</v>
      </c>
      <c r="MC90" s="234">
        <f t="shared" si="173"/>
        <v>0</v>
      </c>
      <c r="MD90" s="234">
        <f t="shared" si="174"/>
        <v>12</v>
      </c>
      <c r="ME90" s="234">
        <f t="shared" si="175"/>
        <v>12</v>
      </c>
      <c r="MF90" s="290">
        <v>0</v>
      </c>
      <c r="MG90" s="290">
        <v>0</v>
      </c>
      <c r="MH90" s="290">
        <v>0</v>
      </c>
      <c r="MI90" s="290">
        <v>0</v>
      </c>
      <c r="MJ90" s="291">
        <v>0</v>
      </c>
      <c r="MK90" s="291">
        <v>0</v>
      </c>
      <c r="ML90" s="291">
        <v>0</v>
      </c>
      <c r="MM90" s="291">
        <v>0</v>
      </c>
      <c r="MN90" s="291">
        <v>0</v>
      </c>
      <c r="MO90" s="291">
        <v>0</v>
      </c>
      <c r="MP90" s="414"/>
      <c r="MQ90" s="414"/>
      <c r="MR90" s="414"/>
      <c r="MS90" s="414"/>
      <c r="MT90" s="415"/>
      <c r="MU90" s="415"/>
      <c r="MV90" s="415"/>
      <c r="MW90" s="415"/>
      <c r="MX90" s="415"/>
      <c r="MY90" s="415"/>
      <c r="MZ90" s="949">
        <f t="shared" si="176"/>
        <v>1.3800000000000003</v>
      </c>
      <c r="NA90" s="949">
        <f t="shared" si="177"/>
        <v>9.92</v>
      </c>
      <c r="NB90" s="949">
        <f t="shared" si="178"/>
        <v>6.54</v>
      </c>
      <c r="NC90" s="949">
        <f t="shared" si="179"/>
        <v>7.5500000000000007</v>
      </c>
      <c r="ND90" s="950">
        <f t="shared" si="180"/>
        <v>23</v>
      </c>
      <c r="NE90" s="950">
        <f t="shared" si="181"/>
        <v>4</v>
      </c>
      <c r="NF90" s="950">
        <f t="shared" si="182"/>
        <v>6</v>
      </c>
      <c r="NG90" s="950">
        <f t="shared" si="183"/>
        <v>0</v>
      </c>
      <c r="NH90" s="950">
        <f t="shared" si="184"/>
        <v>12</v>
      </c>
      <c r="NI90" s="950">
        <f t="shared" si="185"/>
        <v>12</v>
      </c>
    </row>
    <row r="91" spans="1:373" ht="39" thickBot="1" x14ac:dyDescent="0.3">
      <c r="A91" s="555">
        <v>70</v>
      </c>
      <c r="B91" s="34" t="s">
        <v>109</v>
      </c>
      <c r="C91" s="34" t="s">
        <v>110</v>
      </c>
      <c r="D91" s="262">
        <v>37</v>
      </c>
      <c r="E91" s="262">
        <v>49.37</v>
      </c>
      <c r="F91" s="262">
        <v>10.45</v>
      </c>
      <c r="G91" s="262">
        <v>49.37</v>
      </c>
      <c r="H91" s="263">
        <v>0</v>
      </c>
      <c r="I91" s="263">
        <v>0</v>
      </c>
      <c r="J91" s="263">
        <v>0</v>
      </c>
      <c r="K91" s="263">
        <v>0</v>
      </c>
      <c r="L91" s="263"/>
      <c r="M91" s="263"/>
      <c r="N91" s="264">
        <v>10</v>
      </c>
      <c r="O91" s="264">
        <v>7.13</v>
      </c>
      <c r="P91" s="264">
        <v>0.09</v>
      </c>
      <c r="Q91" s="264">
        <v>7.13</v>
      </c>
      <c r="R91" s="265">
        <v>0</v>
      </c>
      <c r="S91" s="265">
        <v>1</v>
      </c>
      <c r="T91" s="265">
        <v>1</v>
      </c>
      <c r="U91" s="265">
        <v>1</v>
      </c>
      <c r="V91" s="265">
        <v>1</v>
      </c>
      <c r="W91" s="265">
        <v>1</v>
      </c>
      <c r="X91" s="266">
        <v>8</v>
      </c>
      <c r="Y91" s="266">
        <v>5.51</v>
      </c>
      <c r="Z91" s="266">
        <v>0.15</v>
      </c>
      <c r="AA91" s="266">
        <v>5.51</v>
      </c>
      <c r="AB91" s="267">
        <v>0</v>
      </c>
      <c r="AC91" s="267">
        <v>0</v>
      </c>
      <c r="AD91" s="267">
        <v>0</v>
      </c>
      <c r="AE91" s="267">
        <v>0</v>
      </c>
      <c r="AF91" s="267">
        <v>0</v>
      </c>
      <c r="AG91" s="267">
        <v>0</v>
      </c>
      <c r="AH91" s="268">
        <v>5</v>
      </c>
      <c r="AI91" s="268">
        <v>0</v>
      </c>
      <c r="AJ91" s="268">
        <v>0</v>
      </c>
      <c r="AK91" s="268">
        <v>0</v>
      </c>
      <c r="AL91" s="269">
        <v>0</v>
      </c>
      <c r="AM91" s="269">
        <v>0</v>
      </c>
      <c r="AN91" s="269">
        <v>0</v>
      </c>
      <c r="AO91" s="269">
        <v>0</v>
      </c>
      <c r="AP91" s="269">
        <v>0</v>
      </c>
      <c r="AQ91" s="269">
        <v>0</v>
      </c>
      <c r="AR91" s="270">
        <v>5</v>
      </c>
      <c r="AS91" s="270">
        <v>4</v>
      </c>
      <c r="AT91" s="270">
        <v>0.91</v>
      </c>
      <c r="AU91" s="270">
        <v>4</v>
      </c>
      <c r="AV91" s="271">
        <v>0</v>
      </c>
      <c r="AW91" s="271">
        <v>0</v>
      </c>
      <c r="AX91" s="271">
        <v>0</v>
      </c>
      <c r="AY91" s="271">
        <v>0</v>
      </c>
      <c r="AZ91" s="271">
        <v>0</v>
      </c>
      <c r="BA91" s="271">
        <v>0</v>
      </c>
      <c r="BB91" s="272">
        <v>8</v>
      </c>
      <c r="BC91" s="272">
        <v>1.49</v>
      </c>
      <c r="BD91" s="272">
        <v>0</v>
      </c>
      <c r="BE91" s="272">
        <v>1.49</v>
      </c>
      <c r="BF91" s="273">
        <v>0</v>
      </c>
      <c r="BG91" s="273">
        <v>0</v>
      </c>
      <c r="BH91" s="273">
        <v>0</v>
      </c>
      <c r="BI91" s="273">
        <v>0</v>
      </c>
      <c r="BJ91" s="273">
        <v>0</v>
      </c>
      <c r="BK91" s="273">
        <v>0</v>
      </c>
      <c r="BL91" s="892">
        <v>7</v>
      </c>
      <c r="BM91" s="892">
        <v>3</v>
      </c>
      <c r="BN91" s="892">
        <v>0</v>
      </c>
      <c r="BO91" s="892">
        <v>3</v>
      </c>
      <c r="BP91" s="893">
        <v>0</v>
      </c>
      <c r="BQ91" s="893">
        <v>0</v>
      </c>
      <c r="BR91" s="893">
        <v>0</v>
      </c>
      <c r="BS91" s="893">
        <v>0</v>
      </c>
      <c r="BT91" s="893">
        <v>0</v>
      </c>
      <c r="BU91" s="893">
        <v>0</v>
      </c>
      <c r="BV91" s="276">
        <v>10</v>
      </c>
      <c r="BW91" s="276">
        <v>19</v>
      </c>
      <c r="BX91" s="276">
        <v>2.65</v>
      </c>
      <c r="BY91" s="276">
        <v>18</v>
      </c>
      <c r="BZ91" s="277">
        <v>0</v>
      </c>
      <c r="CA91" s="277">
        <v>0</v>
      </c>
      <c r="CB91" s="277">
        <v>0</v>
      </c>
      <c r="CC91" s="277">
        <v>0</v>
      </c>
      <c r="CD91" s="277">
        <v>0</v>
      </c>
      <c r="CE91" s="277">
        <v>0</v>
      </c>
      <c r="CF91" s="278">
        <v>15</v>
      </c>
      <c r="CG91" s="278">
        <v>4.3099999999999996</v>
      </c>
      <c r="CH91" s="278">
        <v>0.25</v>
      </c>
      <c r="CI91" s="278">
        <v>4.1900000000000004</v>
      </c>
      <c r="CJ91" s="279">
        <v>0</v>
      </c>
      <c r="CK91" s="279">
        <v>0</v>
      </c>
      <c r="CL91" s="279">
        <v>0</v>
      </c>
      <c r="CM91" s="279">
        <v>0</v>
      </c>
      <c r="CN91" s="279">
        <v>0</v>
      </c>
      <c r="CO91" s="279">
        <v>0</v>
      </c>
      <c r="CP91" s="280">
        <v>10</v>
      </c>
      <c r="CQ91" s="280">
        <v>6</v>
      </c>
      <c r="CR91" s="280">
        <v>0.3</v>
      </c>
      <c r="CS91" s="280">
        <v>6</v>
      </c>
      <c r="CT91" s="281">
        <v>0</v>
      </c>
      <c r="CU91" s="281">
        <v>0</v>
      </c>
      <c r="CV91" s="281">
        <v>0</v>
      </c>
      <c r="CW91" s="281">
        <v>0</v>
      </c>
      <c r="CX91" s="281">
        <v>0</v>
      </c>
      <c r="CY91" s="281">
        <v>0</v>
      </c>
      <c r="CZ91" s="282">
        <v>16</v>
      </c>
      <c r="DA91" s="282">
        <v>15</v>
      </c>
      <c r="DB91" s="282">
        <v>1.6</v>
      </c>
      <c r="DC91" s="282">
        <v>7.31</v>
      </c>
      <c r="DD91" s="283">
        <v>0</v>
      </c>
      <c r="DE91" s="283">
        <v>0</v>
      </c>
      <c r="DF91" s="283">
        <v>0</v>
      </c>
      <c r="DG91" s="283">
        <v>0</v>
      </c>
      <c r="DH91" s="283">
        <v>0</v>
      </c>
      <c r="DI91" s="283">
        <v>0</v>
      </c>
      <c r="DJ91" s="276">
        <v>5</v>
      </c>
      <c r="DK91" s="276">
        <v>5.17</v>
      </c>
      <c r="DL91" s="276">
        <v>1.1100000000000001</v>
      </c>
      <c r="DM91" s="276">
        <v>5.17</v>
      </c>
      <c r="DN91" s="277">
        <v>0</v>
      </c>
      <c r="DO91" s="277">
        <v>0</v>
      </c>
      <c r="DP91" s="277">
        <v>0</v>
      </c>
      <c r="DQ91" s="277">
        <v>0</v>
      </c>
      <c r="DR91" s="277">
        <v>0</v>
      </c>
      <c r="DS91" s="277">
        <v>0</v>
      </c>
      <c r="DT91" s="284">
        <v>5</v>
      </c>
      <c r="DU91" s="284">
        <v>1.5</v>
      </c>
      <c r="DV91" s="284">
        <v>0</v>
      </c>
      <c r="DW91" s="284">
        <v>1.5</v>
      </c>
      <c r="DX91" s="285">
        <v>0</v>
      </c>
      <c r="DY91" s="285">
        <v>0</v>
      </c>
      <c r="DZ91" s="285">
        <v>0</v>
      </c>
      <c r="EA91" s="285">
        <v>0</v>
      </c>
      <c r="EB91" s="285">
        <v>0</v>
      </c>
      <c r="EC91" s="285">
        <v>0</v>
      </c>
      <c r="ED91" s="286">
        <v>2.5</v>
      </c>
      <c r="EE91" s="286">
        <v>6</v>
      </c>
      <c r="EF91" s="286">
        <v>0</v>
      </c>
      <c r="EG91" s="286">
        <v>5.99</v>
      </c>
      <c r="EH91" s="287">
        <v>0</v>
      </c>
      <c r="EI91" s="287">
        <v>0</v>
      </c>
      <c r="EJ91" s="287">
        <v>0</v>
      </c>
      <c r="EK91" s="287">
        <v>0</v>
      </c>
      <c r="EL91" s="287">
        <v>0</v>
      </c>
      <c r="EM91" s="287">
        <v>0</v>
      </c>
      <c r="EN91" s="274">
        <v>3</v>
      </c>
      <c r="EO91" s="274">
        <v>0</v>
      </c>
      <c r="EP91" s="274"/>
      <c r="EQ91" s="274"/>
      <c r="ER91" s="275"/>
      <c r="ES91" s="275"/>
      <c r="ET91" s="275"/>
      <c r="EU91" s="275"/>
      <c r="EV91" s="275"/>
      <c r="EW91" s="275"/>
      <c r="EX91" s="286">
        <v>5</v>
      </c>
      <c r="EY91" s="286">
        <v>5</v>
      </c>
      <c r="EZ91" s="286">
        <v>0</v>
      </c>
      <c r="FA91" s="286">
        <v>5</v>
      </c>
      <c r="FB91" s="287">
        <v>0</v>
      </c>
      <c r="FC91" s="287">
        <v>0</v>
      </c>
      <c r="FD91" s="287">
        <v>0</v>
      </c>
      <c r="FE91" s="287">
        <v>0</v>
      </c>
      <c r="FF91" s="287">
        <v>0</v>
      </c>
      <c r="FG91" s="287">
        <v>0</v>
      </c>
      <c r="FH91" s="288">
        <v>5</v>
      </c>
      <c r="FI91" s="288">
        <v>1.5</v>
      </c>
      <c r="FJ91" s="288">
        <v>0</v>
      </c>
      <c r="FK91" s="288">
        <v>1.5</v>
      </c>
      <c r="FL91" s="289">
        <v>0</v>
      </c>
      <c r="FM91" s="289">
        <v>0</v>
      </c>
      <c r="FN91" s="289">
        <v>0</v>
      </c>
      <c r="FO91" s="289">
        <v>0</v>
      </c>
      <c r="FP91" s="289">
        <v>0</v>
      </c>
      <c r="FQ91" s="289">
        <v>0</v>
      </c>
      <c r="FR91" s="290">
        <v>3</v>
      </c>
      <c r="FS91" s="290">
        <v>0.5</v>
      </c>
      <c r="FT91" s="290">
        <v>0.01</v>
      </c>
      <c r="FU91" s="290">
        <v>0.5</v>
      </c>
      <c r="FV91" s="291">
        <v>0</v>
      </c>
      <c r="FW91" s="291"/>
      <c r="FX91" s="291"/>
      <c r="FY91" s="291"/>
      <c r="FZ91" s="291"/>
      <c r="GA91" s="291"/>
      <c r="GB91" s="292">
        <v>5</v>
      </c>
      <c r="GC91" s="292">
        <v>2</v>
      </c>
      <c r="GD91" s="292">
        <v>0</v>
      </c>
      <c r="GE91" s="292">
        <v>2</v>
      </c>
      <c r="GF91" s="293"/>
      <c r="GG91" s="293"/>
      <c r="GH91" s="293"/>
      <c r="GI91" s="293"/>
      <c r="GJ91" s="293"/>
      <c r="GK91" s="293"/>
      <c r="GL91" s="284">
        <v>0</v>
      </c>
      <c r="GM91" s="284">
        <v>0.12</v>
      </c>
      <c r="GN91" s="284">
        <v>0.12</v>
      </c>
      <c r="GO91" s="284">
        <v>0.12</v>
      </c>
      <c r="GP91" s="285">
        <v>0</v>
      </c>
      <c r="GQ91" s="285">
        <v>0</v>
      </c>
      <c r="GR91" s="285">
        <v>0</v>
      </c>
      <c r="GS91" s="285">
        <v>0</v>
      </c>
      <c r="GT91" s="285">
        <v>0</v>
      </c>
      <c r="GU91" s="285">
        <v>0</v>
      </c>
      <c r="GV91" s="294">
        <v>3</v>
      </c>
      <c r="GW91" s="294">
        <v>3</v>
      </c>
      <c r="GX91" s="294">
        <v>0.16</v>
      </c>
      <c r="GY91" s="294">
        <v>0.73</v>
      </c>
      <c r="GZ91" s="295">
        <v>0</v>
      </c>
      <c r="HA91" s="295">
        <v>0</v>
      </c>
      <c r="HB91" s="295">
        <v>0</v>
      </c>
      <c r="HC91" s="295">
        <v>0</v>
      </c>
      <c r="HD91" s="295">
        <v>0</v>
      </c>
      <c r="HE91" s="295">
        <v>0</v>
      </c>
      <c r="HF91" s="296">
        <v>3</v>
      </c>
      <c r="HG91" s="296">
        <v>0</v>
      </c>
      <c r="HH91" s="296">
        <v>0</v>
      </c>
      <c r="HI91" s="296">
        <v>0</v>
      </c>
      <c r="HJ91" s="297">
        <v>0</v>
      </c>
      <c r="HK91" s="297">
        <v>0</v>
      </c>
      <c r="HL91" s="297">
        <v>0</v>
      </c>
      <c r="HM91" s="297">
        <v>0</v>
      </c>
      <c r="HN91" s="297"/>
      <c r="HO91" s="297"/>
      <c r="HP91" s="341">
        <v>3</v>
      </c>
      <c r="HQ91" s="341">
        <v>0</v>
      </c>
      <c r="HR91" s="341">
        <v>0</v>
      </c>
      <c r="HS91" s="341">
        <v>0</v>
      </c>
      <c r="HT91" s="341">
        <v>0</v>
      </c>
      <c r="HU91" s="341">
        <v>0</v>
      </c>
      <c r="HV91" s="341">
        <v>0</v>
      </c>
      <c r="HW91" s="341">
        <v>0</v>
      </c>
      <c r="HX91" s="341">
        <v>0</v>
      </c>
      <c r="HY91" s="341">
        <v>0</v>
      </c>
      <c r="HZ91" s="286"/>
      <c r="IA91" s="286"/>
      <c r="IB91" s="286"/>
      <c r="IC91" s="286"/>
      <c r="ID91" s="287"/>
      <c r="IE91" s="287"/>
      <c r="IF91" s="287"/>
      <c r="IG91" s="287"/>
      <c r="IH91" s="287"/>
      <c r="II91" s="287"/>
      <c r="IJ91" s="296">
        <v>0.5</v>
      </c>
      <c r="IK91" s="296">
        <v>0.6</v>
      </c>
      <c r="IL91" s="296">
        <v>0</v>
      </c>
      <c r="IM91" s="296">
        <v>0.6</v>
      </c>
      <c r="IN91" s="297">
        <v>0</v>
      </c>
      <c r="IO91" s="297">
        <v>0</v>
      </c>
      <c r="IP91" s="297">
        <v>0</v>
      </c>
      <c r="IQ91" s="297">
        <v>0</v>
      </c>
      <c r="IR91" s="297">
        <v>0</v>
      </c>
      <c r="IS91" s="297">
        <v>0</v>
      </c>
      <c r="IT91" s="280">
        <v>4.29</v>
      </c>
      <c r="IU91" s="280">
        <v>0.5</v>
      </c>
      <c r="IV91" s="280">
        <v>0.02</v>
      </c>
      <c r="IW91" s="280">
        <v>0.5</v>
      </c>
      <c r="IX91" s="281">
        <v>0</v>
      </c>
      <c r="IY91" s="281">
        <v>0</v>
      </c>
      <c r="IZ91" s="281">
        <v>0</v>
      </c>
      <c r="JA91" s="281">
        <v>0</v>
      </c>
      <c r="JB91" s="281">
        <v>0</v>
      </c>
      <c r="JC91" s="281">
        <v>0</v>
      </c>
      <c r="JD91" s="288">
        <v>1.47</v>
      </c>
      <c r="JE91" s="288">
        <v>2</v>
      </c>
      <c r="JF91" s="288">
        <v>0</v>
      </c>
      <c r="JG91" s="288">
        <v>1.47</v>
      </c>
      <c r="JH91" s="289">
        <v>0</v>
      </c>
      <c r="JI91" s="289">
        <v>0</v>
      </c>
      <c r="JJ91" s="289">
        <v>0</v>
      </c>
      <c r="JK91" s="289">
        <v>0</v>
      </c>
      <c r="JL91" s="289">
        <v>0</v>
      </c>
      <c r="JM91" s="289">
        <v>0</v>
      </c>
      <c r="JN91" s="362">
        <v>5</v>
      </c>
      <c r="JO91" s="362">
        <v>2.87</v>
      </c>
      <c r="JP91" s="362">
        <v>0</v>
      </c>
      <c r="JQ91" s="362">
        <v>2.871</v>
      </c>
      <c r="JR91" s="362">
        <v>0</v>
      </c>
      <c r="JS91" s="362">
        <v>0</v>
      </c>
      <c r="JT91" s="362">
        <v>2</v>
      </c>
      <c r="JU91" s="362">
        <v>0</v>
      </c>
      <c r="JV91" s="362">
        <v>6</v>
      </c>
      <c r="JW91" s="362">
        <v>0</v>
      </c>
      <c r="JX91" s="274">
        <v>5</v>
      </c>
      <c r="JY91" s="274">
        <v>2.99</v>
      </c>
      <c r="JZ91" s="274">
        <v>0</v>
      </c>
      <c r="KA91" s="274">
        <v>2.99</v>
      </c>
      <c r="KB91" s="275">
        <v>0</v>
      </c>
      <c r="KC91" s="275">
        <v>0</v>
      </c>
      <c r="KD91" s="275">
        <v>0</v>
      </c>
      <c r="KE91" s="275">
        <v>0</v>
      </c>
      <c r="KF91" s="275">
        <v>0</v>
      </c>
      <c r="KG91" s="275">
        <v>0</v>
      </c>
      <c r="KH91" s="276">
        <v>5</v>
      </c>
      <c r="KI91" s="276">
        <v>32</v>
      </c>
      <c r="KJ91" s="276">
        <v>0.51</v>
      </c>
      <c r="KK91" s="276">
        <v>13.55</v>
      </c>
      <c r="KL91" s="277">
        <v>0</v>
      </c>
      <c r="KM91" s="277">
        <v>1</v>
      </c>
      <c r="KN91" s="277">
        <v>1</v>
      </c>
      <c r="KO91" s="277">
        <v>0</v>
      </c>
      <c r="KP91" s="277">
        <v>1</v>
      </c>
      <c r="KQ91" s="277">
        <v>1</v>
      </c>
      <c r="KR91" s="298">
        <v>5</v>
      </c>
      <c r="KS91" s="298">
        <v>6.8</v>
      </c>
      <c r="KT91" s="298">
        <v>0.64</v>
      </c>
      <c r="KU91" s="298">
        <v>6.79</v>
      </c>
      <c r="KV91" s="299">
        <v>0</v>
      </c>
      <c r="KW91" s="299">
        <v>0</v>
      </c>
      <c r="KX91" s="299">
        <v>0</v>
      </c>
      <c r="KY91" s="299">
        <v>0</v>
      </c>
      <c r="KZ91" s="299">
        <v>0</v>
      </c>
      <c r="LA91" s="299">
        <v>0</v>
      </c>
      <c r="LB91" s="296">
        <v>5</v>
      </c>
      <c r="LC91" s="296"/>
      <c r="LD91" s="296"/>
      <c r="LE91" s="296"/>
      <c r="LF91" s="297"/>
      <c r="LG91" s="297"/>
      <c r="LH91" s="297"/>
      <c r="LI91" s="297"/>
      <c r="LJ91" s="297"/>
      <c r="LK91" s="297"/>
      <c r="LL91" s="292">
        <v>3</v>
      </c>
      <c r="LM91" s="292">
        <v>2.69</v>
      </c>
      <c r="LN91" s="292">
        <v>0.11</v>
      </c>
      <c r="LO91" s="292">
        <v>2.67</v>
      </c>
      <c r="LP91" s="293">
        <v>0</v>
      </c>
      <c r="LQ91" s="293">
        <v>0</v>
      </c>
      <c r="LR91" s="293">
        <v>0</v>
      </c>
      <c r="LS91" s="293">
        <v>0</v>
      </c>
      <c r="LT91" s="293">
        <v>0</v>
      </c>
      <c r="LU91" s="293">
        <v>0</v>
      </c>
      <c r="LV91" s="45">
        <f t="shared" si="166"/>
        <v>207.76</v>
      </c>
      <c r="LW91" s="45">
        <f t="shared" si="167"/>
        <v>190.05</v>
      </c>
      <c r="LX91" s="45">
        <f t="shared" si="168"/>
        <v>19.080000000000005</v>
      </c>
      <c r="LY91" s="45">
        <f t="shared" si="169"/>
        <v>159.95099999999999</v>
      </c>
      <c r="LZ91" s="234">
        <f t="shared" si="170"/>
        <v>0</v>
      </c>
      <c r="MA91" s="234">
        <f t="shared" si="171"/>
        <v>2</v>
      </c>
      <c r="MB91" s="234">
        <f t="shared" si="172"/>
        <v>4</v>
      </c>
      <c r="MC91" s="234">
        <f t="shared" si="173"/>
        <v>1</v>
      </c>
      <c r="MD91" s="234">
        <f t="shared" si="174"/>
        <v>8</v>
      </c>
      <c r="ME91" s="234">
        <f t="shared" si="175"/>
        <v>2</v>
      </c>
      <c r="MF91" s="290">
        <v>249</v>
      </c>
      <c r="MG91" s="290">
        <v>180.74</v>
      </c>
      <c r="MH91" s="290">
        <v>75.000000000000014</v>
      </c>
      <c r="MI91" s="290">
        <v>236.61999999999998</v>
      </c>
      <c r="MJ91" s="291">
        <v>1.33</v>
      </c>
      <c r="MK91" s="291">
        <v>1</v>
      </c>
      <c r="ML91" s="291">
        <v>3</v>
      </c>
      <c r="MM91" s="291">
        <v>0</v>
      </c>
      <c r="MN91" s="291">
        <v>7</v>
      </c>
      <c r="MO91" s="291">
        <v>7</v>
      </c>
      <c r="MP91" s="414"/>
      <c r="MQ91" s="414">
        <v>52.57</v>
      </c>
      <c r="MR91" s="414"/>
      <c r="MS91" s="414">
        <v>40.17</v>
      </c>
      <c r="MT91" s="415"/>
      <c r="MU91" s="415"/>
      <c r="MV91" s="415"/>
      <c r="MW91" s="415"/>
      <c r="MX91" s="415"/>
      <c r="MY91" s="415"/>
      <c r="MZ91" s="949">
        <f t="shared" si="176"/>
        <v>456.76</v>
      </c>
      <c r="NA91" s="949">
        <f t="shared" si="177"/>
        <v>423.36</v>
      </c>
      <c r="NB91" s="949">
        <f t="shared" si="178"/>
        <v>94.080000000000013</v>
      </c>
      <c r="NC91" s="949">
        <f t="shared" si="179"/>
        <v>436.74099999999999</v>
      </c>
      <c r="ND91" s="950">
        <f t="shared" si="180"/>
        <v>1.33</v>
      </c>
      <c r="NE91" s="950">
        <f t="shared" si="181"/>
        <v>3</v>
      </c>
      <c r="NF91" s="950">
        <f t="shared" si="182"/>
        <v>7</v>
      </c>
      <c r="NG91" s="950">
        <f t="shared" si="183"/>
        <v>1</v>
      </c>
      <c r="NH91" s="950">
        <f t="shared" si="184"/>
        <v>15</v>
      </c>
      <c r="NI91" s="950">
        <f t="shared" si="185"/>
        <v>9</v>
      </c>
    </row>
    <row r="92" spans="1:373" ht="39" thickBot="1" x14ac:dyDescent="0.3">
      <c r="A92" s="555">
        <v>71</v>
      </c>
      <c r="B92" s="34" t="s">
        <v>111</v>
      </c>
      <c r="C92" s="34" t="s">
        <v>186</v>
      </c>
      <c r="D92" s="262">
        <v>45</v>
      </c>
      <c r="E92" s="262">
        <v>53.68</v>
      </c>
      <c r="F92" s="262">
        <v>3.63</v>
      </c>
      <c r="G92" s="262">
        <v>53.68</v>
      </c>
      <c r="H92" s="263">
        <v>3</v>
      </c>
      <c r="I92" s="263">
        <v>0</v>
      </c>
      <c r="J92" s="263">
        <v>0</v>
      </c>
      <c r="K92" s="263">
        <v>0</v>
      </c>
      <c r="L92" s="263"/>
      <c r="M92" s="263"/>
      <c r="N92" s="264">
        <v>15</v>
      </c>
      <c r="O92" s="264">
        <v>19</v>
      </c>
      <c r="P92" s="264">
        <v>0</v>
      </c>
      <c r="Q92" s="264">
        <v>19</v>
      </c>
      <c r="R92" s="265">
        <v>1</v>
      </c>
      <c r="S92" s="265">
        <v>0</v>
      </c>
      <c r="T92" s="265">
        <v>4</v>
      </c>
      <c r="U92" s="265">
        <v>0</v>
      </c>
      <c r="V92" s="265">
        <v>4</v>
      </c>
      <c r="W92" s="265">
        <v>4</v>
      </c>
      <c r="X92" s="266">
        <v>40</v>
      </c>
      <c r="Y92" s="266">
        <v>26.36</v>
      </c>
      <c r="Z92" s="266">
        <v>0.06</v>
      </c>
      <c r="AA92" s="266">
        <v>26.36</v>
      </c>
      <c r="AB92" s="267">
        <v>3</v>
      </c>
      <c r="AC92" s="267">
        <v>0</v>
      </c>
      <c r="AD92" s="267">
        <v>0</v>
      </c>
      <c r="AE92" s="267">
        <v>0</v>
      </c>
      <c r="AF92" s="267">
        <v>0</v>
      </c>
      <c r="AG92" s="267">
        <v>0</v>
      </c>
      <c r="AH92" s="268">
        <v>25</v>
      </c>
      <c r="AI92" s="268">
        <v>27.16</v>
      </c>
      <c r="AJ92" s="268">
        <v>0.76</v>
      </c>
      <c r="AK92" s="268">
        <v>27.16</v>
      </c>
      <c r="AL92" s="269">
        <v>2</v>
      </c>
      <c r="AM92" s="269">
        <v>0</v>
      </c>
      <c r="AN92" s="269">
        <v>0</v>
      </c>
      <c r="AO92" s="269">
        <v>0</v>
      </c>
      <c r="AP92" s="269">
        <v>0</v>
      </c>
      <c r="AQ92" s="269">
        <v>0</v>
      </c>
      <c r="AR92" s="270">
        <v>22</v>
      </c>
      <c r="AS92" s="270">
        <v>30.14</v>
      </c>
      <c r="AT92" s="270">
        <v>2</v>
      </c>
      <c r="AU92" s="270">
        <v>30.14</v>
      </c>
      <c r="AV92" s="271">
        <v>2</v>
      </c>
      <c r="AW92" s="271">
        <v>4</v>
      </c>
      <c r="AX92" s="271">
        <v>4</v>
      </c>
      <c r="AY92" s="271">
        <v>0</v>
      </c>
      <c r="AZ92" s="271">
        <v>4</v>
      </c>
      <c r="BA92" s="271">
        <v>4</v>
      </c>
      <c r="BB92" s="272">
        <v>38</v>
      </c>
      <c r="BC92" s="272">
        <v>23.34</v>
      </c>
      <c r="BD92" s="272">
        <v>0.13</v>
      </c>
      <c r="BE92" s="272">
        <v>23.34</v>
      </c>
      <c r="BF92" s="273">
        <v>3</v>
      </c>
      <c r="BG92" s="273">
        <v>0</v>
      </c>
      <c r="BH92" s="273">
        <v>3</v>
      </c>
      <c r="BI92" s="273">
        <v>0</v>
      </c>
      <c r="BJ92" s="273">
        <v>3</v>
      </c>
      <c r="BK92" s="273">
        <v>3</v>
      </c>
      <c r="BL92" s="892">
        <v>35</v>
      </c>
      <c r="BM92" s="892">
        <v>32.36</v>
      </c>
      <c r="BN92" s="892">
        <v>0.27</v>
      </c>
      <c r="BO92" s="892">
        <v>32.36</v>
      </c>
      <c r="BP92" s="893">
        <v>3</v>
      </c>
      <c r="BQ92" s="893">
        <v>7</v>
      </c>
      <c r="BR92" s="893">
        <v>7</v>
      </c>
      <c r="BS92" s="893">
        <v>0</v>
      </c>
      <c r="BT92" s="893">
        <v>0</v>
      </c>
      <c r="BU92" s="893">
        <v>0</v>
      </c>
      <c r="BV92" s="276">
        <v>25</v>
      </c>
      <c r="BW92" s="276">
        <v>16</v>
      </c>
      <c r="BX92" s="276">
        <v>0.05</v>
      </c>
      <c r="BY92" s="276">
        <v>15.99</v>
      </c>
      <c r="BZ92" s="277">
        <v>2</v>
      </c>
      <c r="CA92" s="277">
        <v>2</v>
      </c>
      <c r="CB92" s="277">
        <v>2</v>
      </c>
      <c r="CC92" s="277">
        <v>0</v>
      </c>
      <c r="CD92" s="277">
        <v>0</v>
      </c>
      <c r="CE92" s="277">
        <v>0</v>
      </c>
      <c r="CF92" s="278">
        <v>55</v>
      </c>
      <c r="CG92" s="278">
        <v>39.1</v>
      </c>
      <c r="CH92" s="278">
        <v>2.58</v>
      </c>
      <c r="CI92" s="278">
        <v>38.4</v>
      </c>
      <c r="CJ92" s="279">
        <v>4</v>
      </c>
      <c r="CK92" s="279">
        <v>2</v>
      </c>
      <c r="CL92" s="279">
        <v>2</v>
      </c>
      <c r="CM92" s="279">
        <v>0</v>
      </c>
      <c r="CN92" s="279">
        <v>0</v>
      </c>
      <c r="CO92" s="279">
        <v>0</v>
      </c>
      <c r="CP92" s="280">
        <v>25</v>
      </c>
      <c r="CQ92" s="280">
        <v>13.16</v>
      </c>
      <c r="CR92" s="280">
        <v>0</v>
      </c>
      <c r="CS92" s="280">
        <v>13.16</v>
      </c>
      <c r="CT92" s="281">
        <v>2</v>
      </c>
      <c r="CU92" s="281">
        <v>0</v>
      </c>
      <c r="CV92" s="281">
        <v>0</v>
      </c>
      <c r="CW92" s="281">
        <v>0</v>
      </c>
      <c r="CX92" s="281">
        <v>0</v>
      </c>
      <c r="CY92" s="281">
        <v>0</v>
      </c>
      <c r="CZ92" s="282">
        <v>25</v>
      </c>
      <c r="DA92" s="282">
        <v>24.84</v>
      </c>
      <c r="DB92" s="282">
        <v>1.37</v>
      </c>
      <c r="DC92" s="282">
        <v>16.48</v>
      </c>
      <c r="DD92" s="283">
        <v>2</v>
      </c>
      <c r="DE92" s="283">
        <v>2</v>
      </c>
      <c r="DF92" s="283">
        <v>2</v>
      </c>
      <c r="DG92" s="283">
        <v>2</v>
      </c>
      <c r="DH92" s="283">
        <v>2</v>
      </c>
      <c r="DI92" s="283">
        <v>2</v>
      </c>
      <c r="DJ92" s="276">
        <v>18</v>
      </c>
      <c r="DK92" s="276">
        <v>10.81</v>
      </c>
      <c r="DL92" s="276">
        <v>0.98</v>
      </c>
      <c r="DM92" s="276">
        <v>10.81</v>
      </c>
      <c r="DN92" s="277">
        <v>0</v>
      </c>
      <c r="DO92" s="277">
        <v>0</v>
      </c>
      <c r="DP92" s="277">
        <v>0</v>
      </c>
      <c r="DQ92" s="277">
        <v>0</v>
      </c>
      <c r="DR92" s="277">
        <v>0</v>
      </c>
      <c r="DS92" s="277">
        <v>0</v>
      </c>
      <c r="DT92" s="284">
        <v>25</v>
      </c>
      <c r="DU92" s="284">
        <v>21.98</v>
      </c>
      <c r="DV92" s="284">
        <v>0.05</v>
      </c>
      <c r="DW92" s="284">
        <v>21.97</v>
      </c>
      <c r="DX92" s="285">
        <v>2</v>
      </c>
      <c r="DY92" s="285">
        <v>0</v>
      </c>
      <c r="DZ92" s="285">
        <v>6</v>
      </c>
      <c r="EA92" s="285">
        <v>0</v>
      </c>
      <c r="EB92" s="285">
        <v>6</v>
      </c>
      <c r="EC92" s="285">
        <v>6</v>
      </c>
      <c r="ED92" s="286">
        <v>40</v>
      </c>
      <c r="EE92" s="286">
        <v>17.489999999999998</v>
      </c>
      <c r="EF92" s="286">
        <v>0</v>
      </c>
      <c r="EG92" s="286">
        <v>17.46</v>
      </c>
      <c r="EH92" s="287">
        <v>3</v>
      </c>
      <c r="EI92" s="287">
        <v>0</v>
      </c>
      <c r="EJ92" s="287">
        <v>0</v>
      </c>
      <c r="EK92" s="287">
        <v>0</v>
      </c>
      <c r="EL92" s="287">
        <v>0</v>
      </c>
      <c r="EM92" s="287">
        <v>0</v>
      </c>
      <c r="EN92" s="274">
        <v>30</v>
      </c>
      <c r="EO92" s="274">
        <v>18.09</v>
      </c>
      <c r="EP92" s="274">
        <v>0</v>
      </c>
      <c r="EQ92" s="274">
        <v>18.09</v>
      </c>
      <c r="ER92" s="275">
        <v>2</v>
      </c>
      <c r="ES92" s="275"/>
      <c r="ET92" s="275"/>
      <c r="EU92" s="275"/>
      <c r="EV92" s="275"/>
      <c r="EW92" s="275"/>
      <c r="EX92" s="286">
        <v>35</v>
      </c>
      <c r="EY92" s="286">
        <v>33.049999999999997</v>
      </c>
      <c r="EZ92" s="286">
        <v>0.04</v>
      </c>
      <c r="FA92" s="286">
        <v>33.03</v>
      </c>
      <c r="FB92" s="287">
        <v>3</v>
      </c>
      <c r="FC92" s="287">
        <v>7</v>
      </c>
      <c r="FD92" s="287">
        <v>7</v>
      </c>
      <c r="FE92" s="287">
        <v>7</v>
      </c>
      <c r="FF92" s="287">
        <v>7</v>
      </c>
      <c r="FG92" s="287">
        <v>7</v>
      </c>
      <c r="FH92" s="288">
        <v>42</v>
      </c>
      <c r="FI92" s="288">
        <v>31.32</v>
      </c>
      <c r="FJ92" s="288">
        <v>0.73</v>
      </c>
      <c r="FK92" s="288">
        <v>31.32</v>
      </c>
      <c r="FL92" s="289">
        <v>3</v>
      </c>
      <c r="FM92" s="289">
        <v>0</v>
      </c>
      <c r="FN92" s="289">
        <v>0</v>
      </c>
      <c r="FO92" s="289">
        <v>0</v>
      </c>
      <c r="FP92" s="289">
        <v>0</v>
      </c>
      <c r="FQ92" s="289">
        <v>0</v>
      </c>
      <c r="FR92" s="290">
        <v>7.5</v>
      </c>
      <c r="FS92" s="290">
        <v>4.96</v>
      </c>
      <c r="FT92" s="290">
        <v>0.28000000000000003</v>
      </c>
      <c r="FU92" s="290">
        <v>4.96</v>
      </c>
      <c r="FV92" s="291">
        <v>1</v>
      </c>
      <c r="FW92" s="291">
        <v>0</v>
      </c>
      <c r="FX92" s="291">
        <v>2</v>
      </c>
      <c r="FY92" s="291"/>
      <c r="FZ92" s="291">
        <v>2</v>
      </c>
      <c r="GA92" s="291">
        <v>2</v>
      </c>
      <c r="GB92" s="292">
        <v>60</v>
      </c>
      <c r="GC92" s="292">
        <v>61.17</v>
      </c>
      <c r="GD92" s="292">
        <v>0</v>
      </c>
      <c r="GE92" s="292">
        <v>61.17</v>
      </c>
      <c r="GF92" s="293">
        <v>4</v>
      </c>
      <c r="GG92" s="293">
        <v>4</v>
      </c>
      <c r="GH92" s="293">
        <v>4</v>
      </c>
      <c r="GI92" s="293"/>
      <c r="GJ92" s="293">
        <v>4</v>
      </c>
      <c r="GK92" s="293">
        <v>4</v>
      </c>
      <c r="GL92" s="284">
        <v>27</v>
      </c>
      <c r="GM92" s="284">
        <v>25.33</v>
      </c>
      <c r="GN92" s="284">
        <v>0.97</v>
      </c>
      <c r="GO92" s="284">
        <v>25.33</v>
      </c>
      <c r="GP92" s="285">
        <v>2</v>
      </c>
      <c r="GQ92" s="285">
        <v>0</v>
      </c>
      <c r="GR92" s="285">
        <v>0</v>
      </c>
      <c r="GS92" s="285">
        <v>0</v>
      </c>
      <c r="GT92" s="285">
        <v>6</v>
      </c>
      <c r="GU92" s="285">
        <v>6</v>
      </c>
      <c r="GV92" s="294">
        <v>14</v>
      </c>
      <c r="GW92" s="294">
        <v>8.6</v>
      </c>
      <c r="GX92" s="294">
        <v>1.08</v>
      </c>
      <c r="GY92" s="294">
        <v>8.52</v>
      </c>
      <c r="GZ92" s="295">
        <v>1</v>
      </c>
      <c r="HA92" s="295">
        <v>0</v>
      </c>
      <c r="HB92" s="295">
        <v>0</v>
      </c>
      <c r="HC92" s="295">
        <v>0</v>
      </c>
      <c r="HD92" s="295">
        <v>0</v>
      </c>
      <c r="HE92" s="295">
        <v>0</v>
      </c>
      <c r="HF92" s="296">
        <v>34.049999999999997</v>
      </c>
      <c r="HG92" s="296">
        <v>24.52</v>
      </c>
      <c r="HH92" s="296">
        <v>0</v>
      </c>
      <c r="HI92" s="296">
        <v>24.52</v>
      </c>
      <c r="HJ92" s="297">
        <v>4</v>
      </c>
      <c r="HK92" s="297">
        <v>0</v>
      </c>
      <c r="HL92" s="297">
        <v>5</v>
      </c>
      <c r="HM92" s="297">
        <v>0</v>
      </c>
      <c r="HN92" s="297">
        <v>5</v>
      </c>
      <c r="HO92" s="297">
        <v>5</v>
      </c>
      <c r="HP92" s="341">
        <v>20</v>
      </c>
      <c r="HQ92" s="341">
        <v>16.440000000000001</v>
      </c>
      <c r="HR92" s="341">
        <v>0.59099999999999997</v>
      </c>
      <c r="HS92" s="341">
        <v>16.441000000000003</v>
      </c>
      <c r="HT92" s="341">
        <v>1</v>
      </c>
      <c r="HU92" s="341">
        <v>0</v>
      </c>
      <c r="HV92" s="341">
        <v>3</v>
      </c>
      <c r="HW92" s="341">
        <v>0</v>
      </c>
      <c r="HX92" s="341">
        <v>3</v>
      </c>
      <c r="HY92" s="341">
        <v>3</v>
      </c>
      <c r="HZ92" s="286"/>
      <c r="IA92" s="286"/>
      <c r="IB92" s="286"/>
      <c r="IC92" s="286"/>
      <c r="ID92" s="287"/>
      <c r="IE92" s="287"/>
      <c r="IF92" s="287"/>
      <c r="IG92" s="287"/>
      <c r="IH92" s="287"/>
      <c r="II92" s="287"/>
      <c r="IJ92" s="296">
        <v>40</v>
      </c>
      <c r="IK92" s="296">
        <v>22.19</v>
      </c>
      <c r="IL92" s="296">
        <v>0.19</v>
      </c>
      <c r="IM92" s="296">
        <v>22.19</v>
      </c>
      <c r="IN92" s="297">
        <v>3</v>
      </c>
      <c r="IO92" s="297">
        <v>0</v>
      </c>
      <c r="IP92" s="297">
        <v>0</v>
      </c>
      <c r="IQ92" s="297">
        <v>0</v>
      </c>
      <c r="IR92" s="297">
        <v>0</v>
      </c>
      <c r="IS92" s="297">
        <v>0</v>
      </c>
      <c r="IT92" s="280">
        <v>15</v>
      </c>
      <c r="IU92" s="280">
        <v>23.87</v>
      </c>
      <c r="IV92" s="280">
        <v>1</v>
      </c>
      <c r="IW92" s="280">
        <v>23.87</v>
      </c>
      <c r="IX92" s="281">
        <v>1</v>
      </c>
      <c r="IY92" s="281">
        <v>0</v>
      </c>
      <c r="IZ92" s="281">
        <v>0</v>
      </c>
      <c r="JA92" s="281">
        <v>0</v>
      </c>
      <c r="JB92" s="281">
        <v>0</v>
      </c>
      <c r="JC92" s="281">
        <v>0</v>
      </c>
      <c r="JD92" s="288">
        <v>6.5</v>
      </c>
      <c r="JE92" s="288">
        <v>6.5</v>
      </c>
      <c r="JF92" s="288">
        <v>0.76</v>
      </c>
      <c r="JG92" s="288">
        <v>5.91</v>
      </c>
      <c r="JH92" s="289">
        <v>0</v>
      </c>
      <c r="JI92" s="289">
        <v>0</v>
      </c>
      <c r="JJ92" s="289">
        <v>0</v>
      </c>
      <c r="JK92" s="289">
        <v>0</v>
      </c>
      <c r="JL92" s="289">
        <v>0</v>
      </c>
      <c r="JM92" s="289">
        <v>0</v>
      </c>
      <c r="JN92" s="362">
        <v>5</v>
      </c>
      <c r="JO92" s="362">
        <v>8</v>
      </c>
      <c r="JP92" s="362">
        <v>0</v>
      </c>
      <c r="JQ92" s="362">
        <v>8</v>
      </c>
      <c r="JR92" s="362">
        <v>0</v>
      </c>
      <c r="JS92" s="362">
        <v>0</v>
      </c>
      <c r="JT92" s="362">
        <v>0</v>
      </c>
      <c r="JU92" s="362">
        <v>0</v>
      </c>
      <c r="JV92" s="362">
        <v>2</v>
      </c>
      <c r="JW92" s="362">
        <v>0</v>
      </c>
      <c r="JX92" s="274">
        <v>9</v>
      </c>
      <c r="JY92" s="274">
        <v>2.92</v>
      </c>
      <c r="JZ92" s="274">
        <v>0</v>
      </c>
      <c r="KA92" s="274">
        <v>2.92</v>
      </c>
      <c r="KB92" s="275">
        <v>1</v>
      </c>
      <c r="KC92" s="275">
        <v>0</v>
      </c>
      <c r="KD92" s="275">
        <v>0</v>
      </c>
      <c r="KE92" s="275">
        <v>0</v>
      </c>
      <c r="KF92" s="275">
        <v>0</v>
      </c>
      <c r="KG92" s="275">
        <v>0</v>
      </c>
      <c r="KH92" s="276">
        <v>5</v>
      </c>
      <c r="KI92" s="276">
        <v>17</v>
      </c>
      <c r="KJ92" s="276">
        <v>0.49</v>
      </c>
      <c r="KK92" s="276">
        <v>4.3499999999999996</v>
      </c>
      <c r="KL92" s="277">
        <v>0</v>
      </c>
      <c r="KM92" s="277">
        <v>0</v>
      </c>
      <c r="KN92" s="277">
        <v>0</v>
      </c>
      <c r="KO92" s="277">
        <v>2</v>
      </c>
      <c r="KP92" s="277">
        <v>2</v>
      </c>
      <c r="KQ92" s="277">
        <v>2</v>
      </c>
      <c r="KR92" s="298">
        <v>10</v>
      </c>
      <c r="KS92" s="298">
        <v>10.32</v>
      </c>
      <c r="KT92" s="298">
        <v>0.11</v>
      </c>
      <c r="KU92" s="298">
        <v>10.31</v>
      </c>
      <c r="KV92" s="299">
        <v>1</v>
      </c>
      <c r="KW92" s="299">
        <v>0</v>
      </c>
      <c r="KX92" s="299">
        <v>0</v>
      </c>
      <c r="KY92" s="299">
        <v>0</v>
      </c>
      <c r="KZ92" s="299">
        <v>0</v>
      </c>
      <c r="LA92" s="299">
        <v>0</v>
      </c>
      <c r="LB92" s="296">
        <v>5</v>
      </c>
      <c r="LC92" s="296"/>
      <c r="LD92" s="296"/>
      <c r="LE92" s="296"/>
      <c r="LF92" s="297"/>
      <c r="LG92" s="297"/>
      <c r="LH92" s="297"/>
      <c r="LI92" s="297"/>
      <c r="LJ92" s="297"/>
      <c r="LK92" s="297"/>
      <c r="LL92" s="292">
        <v>8.5</v>
      </c>
      <c r="LM92" s="292">
        <v>7.6</v>
      </c>
      <c r="LN92" s="292">
        <v>0</v>
      </c>
      <c r="LO92" s="292">
        <v>7.6</v>
      </c>
      <c r="LP92" s="293">
        <v>0</v>
      </c>
      <c r="LQ92" s="293">
        <v>0</v>
      </c>
      <c r="LR92" s="293">
        <v>0</v>
      </c>
      <c r="LS92" s="293">
        <v>0</v>
      </c>
      <c r="LT92" s="293">
        <v>0</v>
      </c>
      <c r="LU92" s="293">
        <v>0</v>
      </c>
      <c r="LV92" s="45">
        <f t="shared" si="166"/>
        <v>806.55</v>
      </c>
      <c r="LW92" s="45">
        <f t="shared" si="167"/>
        <v>677.30000000000018</v>
      </c>
      <c r="LX92" s="45">
        <f t="shared" si="168"/>
        <v>18.121000000000002</v>
      </c>
      <c r="LY92" s="45">
        <f t="shared" si="169"/>
        <v>654.84099999999989</v>
      </c>
      <c r="LZ92" s="234">
        <f t="shared" si="170"/>
        <v>59</v>
      </c>
      <c r="MA92" s="234">
        <f t="shared" si="171"/>
        <v>28</v>
      </c>
      <c r="MB92" s="234">
        <f t="shared" si="172"/>
        <v>51</v>
      </c>
      <c r="MC92" s="234">
        <f t="shared" si="173"/>
        <v>11</v>
      </c>
      <c r="MD92" s="234">
        <f t="shared" si="174"/>
        <v>50</v>
      </c>
      <c r="ME92" s="234">
        <f t="shared" si="175"/>
        <v>48</v>
      </c>
      <c r="MF92" s="290">
        <v>0</v>
      </c>
      <c r="MG92" s="290">
        <v>0</v>
      </c>
      <c r="MH92" s="290">
        <v>0</v>
      </c>
      <c r="MI92" s="290">
        <v>0</v>
      </c>
      <c r="MJ92" s="291">
        <v>0</v>
      </c>
      <c r="MK92" s="291">
        <v>0</v>
      </c>
      <c r="ML92" s="291">
        <v>0</v>
      </c>
      <c r="MM92" s="291">
        <v>0</v>
      </c>
      <c r="MN92" s="291">
        <v>0</v>
      </c>
      <c r="MO92" s="291">
        <v>0</v>
      </c>
      <c r="MP92" s="414"/>
      <c r="MQ92" s="414">
        <v>17.11</v>
      </c>
      <c r="MR92" s="414"/>
      <c r="MS92" s="414">
        <v>17.11</v>
      </c>
      <c r="MT92" s="415"/>
      <c r="MU92" s="415"/>
      <c r="MV92" s="415"/>
      <c r="MW92" s="415"/>
      <c r="MX92" s="415"/>
      <c r="MY92" s="415"/>
      <c r="MZ92" s="949">
        <f t="shared" si="176"/>
        <v>806.55</v>
      </c>
      <c r="NA92" s="949">
        <f t="shared" si="177"/>
        <v>694.4100000000002</v>
      </c>
      <c r="NB92" s="949">
        <f t="shared" si="178"/>
        <v>18.121000000000002</v>
      </c>
      <c r="NC92" s="949">
        <f t="shared" si="179"/>
        <v>671.95099999999991</v>
      </c>
      <c r="ND92" s="950">
        <f t="shared" si="180"/>
        <v>59</v>
      </c>
      <c r="NE92" s="950">
        <f t="shared" si="181"/>
        <v>28</v>
      </c>
      <c r="NF92" s="950">
        <f t="shared" si="182"/>
        <v>51</v>
      </c>
      <c r="NG92" s="950">
        <f t="shared" si="183"/>
        <v>11</v>
      </c>
      <c r="NH92" s="950">
        <f t="shared" si="184"/>
        <v>50</v>
      </c>
      <c r="NI92" s="950">
        <f t="shared" si="185"/>
        <v>48</v>
      </c>
    </row>
    <row r="93" spans="1:373" ht="26.25" thickBot="1" x14ac:dyDescent="0.3">
      <c r="A93" s="555">
        <v>72</v>
      </c>
      <c r="B93" s="34" t="s">
        <v>112</v>
      </c>
      <c r="C93" s="35" t="s">
        <v>113</v>
      </c>
      <c r="D93" s="262"/>
      <c r="E93" s="262"/>
      <c r="F93" s="262"/>
      <c r="G93" s="262"/>
      <c r="H93" s="263"/>
      <c r="I93" s="263"/>
      <c r="J93" s="263"/>
      <c r="K93" s="263"/>
      <c r="L93" s="263"/>
      <c r="M93" s="263"/>
      <c r="N93" s="264">
        <v>0</v>
      </c>
      <c r="O93" s="264">
        <v>0</v>
      </c>
      <c r="P93" s="264">
        <v>0</v>
      </c>
      <c r="Q93" s="264">
        <v>0</v>
      </c>
      <c r="R93" s="265">
        <v>0</v>
      </c>
      <c r="S93" s="265">
        <v>0</v>
      </c>
      <c r="T93" s="265">
        <v>0</v>
      </c>
      <c r="U93" s="265">
        <v>0</v>
      </c>
      <c r="V93" s="265">
        <v>0</v>
      </c>
      <c r="W93" s="265">
        <v>0</v>
      </c>
      <c r="X93" s="266">
        <v>0</v>
      </c>
      <c r="Y93" s="266">
        <v>0</v>
      </c>
      <c r="Z93" s="266">
        <v>0</v>
      </c>
      <c r="AA93" s="266">
        <v>0</v>
      </c>
      <c r="AB93" s="267">
        <v>0</v>
      </c>
      <c r="AC93" s="267">
        <v>0</v>
      </c>
      <c r="AD93" s="267">
        <v>0</v>
      </c>
      <c r="AE93" s="267">
        <v>0</v>
      </c>
      <c r="AF93" s="267">
        <v>0</v>
      </c>
      <c r="AG93" s="267">
        <v>0</v>
      </c>
      <c r="AH93" s="268">
        <v>0</v>
      </c>
      <c r="AI93" s="268">
        <v>0</v>
      </c>
      <c r="AJ93" s="268">
        <v>0</v>
      </c>
      <c r="AK93" s="268">
        <v>0</v>
      </c>
      <c r="AL93" s="269">
        <v>0</v>
      </c>
      <c r="AM93" s="269">
        <v>0</v>
      </c>
      <c r="AN93" s="269">
        <v>0</v>
      </c>
      <c r="AO93" s="269">
        <v>0</v>
      </c>
      <c r="AP93" s="269">
        <v>0</v>
      </c>
      <c r="AQ93" s="269">
        <v>0</v>
      </c>
      <c r="AR93" s="270">
        <v>0</v>
      </c>
      <c r="AS93" s="270">
        <v>0</v>
      </c>
      <c r="AT93" s="270">
        <v>0</v>
      </c>
      <c r="AU93" s="270">
        <v>0</v>
      </c>
      <c r="AV93" s="271">
        <v>0</v>
      </c>
      <c r="AW93" s="271">
        <v>0</v>
      </c>
      <c r="AX93" s="271">
        <v>0</v>
      </c>
      <c r="AY93" s="271">
        <v>0</v>
      </c>
      <c r="AZ93" s="271">
        <v>0</v>
      </c>
      <c r="BA93" s="271">
        <v>0</v>
      </c>
      <c r="BB93" s="272">
        <v>0</v>
      </c>
      <c r="BC93" s="272">
        <v>0</v>
      </c>
      <c r="BD93" s="272">
        <v>0</v>
      </c>
      <c r="BE93" s="272">
        <v>0</v>
      </c>
      <c r="BF93" s="273">
        <v>0</v>
      </c>
      <c r="BG93" s="273">
        <v>0</v>
      </c>
      <c r="BH93" s="273">
        <v>0</v>
      </c>
      <c r="BI93" s="273">
        <v>0</v>
      </c>
      <c r="BJ93" s="273">
        <v>0</v>
      </c>
      <c r="BK93" s="273">
        <v>0</v>
      </c>
      <c r="BL93" s="892">
        <v>0</v>
      </c>
      <c r="BM93" s="892">
        <v>0</v>
      </c>
      <c r="BN93" s="892">
        <v>0</v>
      </c>
      <c r="BO93" s="892">
        <v>0</v>
      </c>
      <c r="BP93" s="893">
        <v>0</v>
      </c>
      <c r="BQ93" s="893">
        <v>0</v>
      </c>
      <c r="BR93" s="893">
        <v>0</v>
      </c>
      <c r="BS93" s="893">
        <v>0</v>
      </c>
      <c r="BT93" s="893">
        <v>0</v>
      </c>
      <c r="BU93" s="893">
        <v>0</v>
      </c>
      <c r="BV93" s="276">
        <v>0</v>
      </c>
      <c r="BW93" s="276">
        <v>0</v>
      </c>
      <c r="BX93" s="276">
        <v>0</v>
      </c>
      <c r="BY93" s="276">
        <v>0</v>
      </c>
      <c r="BZ93" s="277">
        <v>0</v>
      </c>
      <c r="CA93" s="277">
        <v>0</v>
      </c>
      <c r="CB93" s="277">
        <v>0</v>
      </c>
      <c r="CC93" s="277">
        <v>0</v>
      </c>
      <c r="CD93" s="277">
        <v>0</v>
      </c>
      <c r="CE93" s="277">
        <v>0</v>
      </c>
      <c r="CF93" s="278">
        <v>0</v>
      </c>
      <c r="CG93" s="278"/>
      <c r="CH93" s="278"/>
      <c r="CI93" s="278"/>
      <c r="CJ93" s="279">
        <v>0</v>
      </c>
      <c r="CK93" s="279">
        <v>0</v>
      </c>
      <c r="CL93" s="279"/>
      <c r="CM93" s="279"/>
      <c r="CN93" s="279"/>
      <c r="CO93" s="279"/>
      <c r="CP93" s="280">
        <v>0</v>
      </c>
      <c r="CQ93" s="280">
        <v>0</v>
      </c>
      <c r="CR93" s="280">
        <v>0</v>
      </c>
      <c r="CS93" s="280">
        <v>0</v>
      </c>
      <c r="CT93" s="281">
        <v>0</v>
      </c>
      <c r="CU93" s="281">
        <v>0</v>
      </c>
      <c r="CV93" s="281">
        <v>0</v>
      </c>
      <c r="CW93" s="281">
        <v>0</v>
      </c>
      <c r="CX93" s="281">
        <v>0</v>
      </c>
      <c r="CY93" s="281">
        <v>0</v>
      </c>
      <c r="CZ93" s="282">
        <v>0</v>
      </c>
      <c r="DA93" s="282">
        <v>0</v>
      </c>
      <c r="DB93" s="282">
        <v>0</v>
      </c>
      <c r="DC93" s="282">
        <v>0</v>
      </c>
      <c r="DD93" s="283">
        <v>0</v>
      </c>
      <c r="DE93" s="283">
        <v>0</v>
      </c>
      <c r="DF93" s="283">
        <v>0</v>
      </c>
      <c r="DG93" s="283">
        <v>0</v>
      </c>
      <c r="DH93" s="283">
        <v>0</v>
      </c>
      <c r="DI93" s="283">
        <v>0</v>
      </c>
      <c r="DJ93" s="276">
        <v>0</v>
      </c>
      <c r="DK93" s="276">
        <v>0</v>
      </c>
      <c r="DL93" s="276">
        <v>0</v>
      </c>
      <c r="DM93" s="276">
        <v>0</v>
      </c>
      <c r="DN93" s="277">
        <v>0</v>
      </c>
      <c r="DO93" s="277">
        <v>0</v>
      </c>
      <c r="DP93" s="277">
        <v>0</v>
      </c>
      <c r="DQ93" s="277">
        <v>0</v>
      </c>
      <c r="DR93" s="277">
        <v>0</v>
      </c>
      <c r="DS93" s="277">
        <v>0</v>
      </c>
      <c r="DT93" s="284">
        <v>0</v>
      </c>
      <c r="DU93" s="284">
        <v>0</v>
      </c>
      <c r="DV93" s="284">
        <v>0</v>
      </c>
      <c r="DW93" s="284">
        <v>0</v>
      </c>
      <c r="DX93" s="285">
        <v>0</v>
      </c>
      <c r="DY93" s="285">
        <v>0</v>
      </c>
      <c r="DZ93" s="285">
        <v>0</v>
      </c>
      <c r="EA93" s="285">
        <v>0</v>
      </c>
      <c r="EB93" s="285">
        <v>0</v>
      </c>
      <c r="EC93" s="285">
        <v>0</v>
      </c>
      <c r="ED93" s="286">
        <v>0</v>
      </c>
      <c r="EE93" s="286">
        <v>0</v>
      </c>
      <c r="EF93" s="286">
        <v>0</v>
      </c>
      <c r="EG93" s="286">
        <v>0</v>
      </c>
      <c r="EH93" s="287">
        <v>0</v>
      </c>
      <c r="EI93" s="287">
        <v>0</v>
      </c>
      <c r="EJ93" s="287">
        <v>0</v>
      </c>
      <c r="EK93" s="287">
        <v>0</v>
      </c>
      <c r="EL93" s="287">
        <v>0</v>
      </c>
      <c r="EM93" s="287">
        <v>0</v>
      </c>
      <c r="EN93" s="274"/>
      <c r="EO93" s="274"/>
      <c r="EP93" s="274"/>
      <c r="EQ93" s="274"/>
      <c r="ER93" s="275"/>
      <c r="ES93" s="275"/>
      <c r="ET93" s="275"/>
      <c r="EU93" s="275"/>
      <c r="EV93" s="275"/>
      <c r="EW93" s="275"/>
      <c r="EX93" s="286">
        <v>0</v>
      </c>
      <c r="EY93" s="286">
        <v>0</v>
      </c>
      <c r="EZ93" s="286">
        <v>0</v>
      </c>
      <c r="FA93" s="286">
        <v>0</v>
      </c>
      <c r="FB93" s="287">
        <v>0</v>
      </c>
      <c r="FC93" s="287">
        <v>0</v>
      </c>
      <c r="FD93" s="287">
        <v>0</v>
      </c>
      <c r="FE93" s="287">
        <v>0</v>
      </c>
      <c r="FF93" s="287">
        <v>0</v>
      </c>
      <c r="FG93" s="287">
        <v>0</v>
      </c>
      <c r="FH93" s="288">
        <v>0</v>
      </c>
      <c r="FI93" s="288">
        <v>0</v>
      </c>
      <c r="FJ93" s="288">
        <v>0</v>
      </c>
      <c r="FK93" s="288">
        <v>0</v>
      </c>
      <c r="FL93" s="289">
        <v>0</v>
      </c>
      <c r="FM93" s="289">
        <v>0</v>
      </c>
      <c r="FN93" s="289">
        <v>0</v>
      </c>
      <c r="FO93" s="289">
        <v>0</v>
      </c>
      <c r="FP93" s="289">
        <v>0</v>
      </c>
      <c r="FQ93" s="289">
        <v>0</v>
      </c>
      <c r="FR93" s="290">
        <v>0</v>
      </c>
      <c r="FS93" s="290"/>
      <c r="FT93" s="290"/>
      <c r="FU93" s="290"/>
      <c r="FV93" s="291">
        <v>0</v>
      </c>
      <c r="FW93" s="291"/>
      <c r="FX93" s="291"/>
      <c r="FY93" s="291"/>
      <c r="FZ93" s="291"/>
      <c r="GA93" s="291"/>
      <c r="GB93" s="292"/>
      <c r="GC93" s="292"/>
      <c r="GD93" s="292"/>
      <c r="GE93" s="292"/>
      <c r="GF93" s="293"/>
      <c r="GG93" s="293"/>
      <c r="GH93" s="293"/>
      <c r="GI93" s="293"/>
      <c r="GJ93" s="293"/>
      <c r="GK93" s="293"/>
      <c r="GL93" s="284">
        <v>0</v>
      </c>
      <c r="GM93" s="284">
        <v>0</v>
      </c>
      <c r="GN93" s="284">
        <v>0</v>
      </c>
      <c r="GO93" s="284">
        <v>0</v>
      </c>
      <c r="GP93" s="285">
        <v>0</v>
      </c>
      <c r="GQ93" s="285">
        <v>0</v>
      </c>
      <c r="GR93" s="285">
        <v>0</v>
      </c>
      <c r="GS93" s="285">
        <v>0</v>
      </c>
      <c r="GT93" s="285">
        <v>0</v>
      </c>
      <c r="GU93" s="285">
        <v>0</v>
      </c>
      <c r="GV93" s="294">
        <v>0</v>
      </c>
      <c r="GW93" s="294">
        <v>0</v>
      </c>
      <c r="GX93" s="294">
        <v>0</v>
      </c>
      <c r="GY93" s="294">
        <v>0</v>
      </c>
      <c r="GZ93" s="295">
        <v>0</v>
      </c>
      <c r="HA93" s="295">
        <v>0</v>
      </c>
      <c r="HB93" s="295">
        <v>0</v>
      </c>
      <c r="HC93" s="295">
        <v>0</v>
      </c>
      <c r="HD93" s="295">
        <v>0</v>
      </c>
      <c r="HE93" s="295">
        <v>0</v>
      </c>
      <c r="HF93" s="296">
        <v>0</v>
      </c>
      <c r="HG93" s="296">
        <v>0</v>
      </c>
      <c r="HH93" s="296">
        <v>0</v>
      </c>
      <c r="HI93" s="296">
        <v>0</v>
      </c>
      <c r="HJ93" s="297">
        <v>0</v>
      </c>
      <c r="HK93" s="297">
        <v>0</v>
      </c>
      <c r="HL93" s="297">
        <v>0</v>
      </c>
      <c r="HM93" s="297">
        <v>0</v>
      </c>
      <c r="HN93" s="297"/>
      <c r="HO93" s="297"/>
      <c r="HP93" s="341">
        <v>0</v>
      </c>
      <c r="HQ93" s="341">
        <v>0</v>
      </c>
      <c r="HR93" s="341">
        <v>0</v>
      </c>
      <c r="HS93" s="341">
        <v>0</v>
      </c>
      <c r="HT93" s="341">
        <v>0</v>
      </c>
      <c r="HU93" s="341">
        <v>0</v>
      </c>
      <c r="HV93" s="341">
        <v>0</v>
      </c>
      <c r="HW93" s="341">
        <v>0</v>
      </c>
      <c r="HX93" s="341">
        <v>0</v>
      </c>
      <c r="HY93" s="341">
        <v>0</v>
      </c>
      <c r="HZ93" s="286"/>
      <c r="IA93" s="286"/>
      <c r="IB93" s="286"/>
      <c r="IC93" s="286"/>
      <c r="ID93" s="287"/>
      <c r="IE93" s="287"/>
      <c r="IF93" s="287"/>
      <c r="IG93" s="287"/>
      <c r="IH93" s="287"/>
      <c r="II93" s="287"/>
      <c r="IJ93" s="296">
        <v>0</v>
      </c>
      <c r="IK93" s="296">
        <v>0</v>
      </c>
      <c r="IL93" s="296">
        <v>0</v>
      </c>
      <c r="IM93" s="296">
        <v>0</v>
      </c>
      <c r="IN93" s="297">
        <v>0</v>
      </c>
      <c r="IO93" s="297">
        <v>0</v>
      </c>
      <c r="IP93" s="297">
        <v>0</v>
      </c>
      <c r="IQ93" s="297">
        <v>0</v>
      </c>
      <c r="IR93" s="297">
        <v>0</v>
      </c>
      <c r="IS93" s="297">
        <v>0</v>
      </c>
      <c r="IT93" s="280">
        <v>0</v>
      </c>
      <c r="IU93" s="280">
        <v>0</v>
      </c>
      <c r="IV93" s="280">
        <v>0</v>
      </c>
      <c r="IW93" s="280">
        <v>0</v>
      </c>
      <c r="IX93" s="281">
        <v>0</v>
      </c>
      <c r="IY93" s="281">
        <v>0</v>
      </c>
      <c r="IZ93" s="281">
        <v>0</v>
      </c>
      <c r="JA93" s="281">
        <v>0</v>
      </c>
      <c r="JB93" s="281">
        <v>0</v>
      </c>
      <c r="JC93" s="281">
        <v>0</v>
      </c>
      <c r="JD93" s="288">
        <v>1</v>
      </c>
      <c r="JE93" s="288">
        <v>0</v>
      </c>
      <c r="JF93" s="288">
        <v>0</v>
      </c>
      <c r="JG93" s="288">
        <v>0</v>
      </c>
      <c r="JH93" s="289">
        <v>0</v>
      </c>
      <c r="JI93" s="289">
        <v>0</v>
      </c>
      <c r="JJ93" s="289">
        <v>0</v>
      </c>
      <c r="JK93" s="289">
        <v>0</v>
      </c>
      <c r="JL93" s="289">
        <v>0</v>
      </c>
      <c r="JM93" s="289">
        <v>0</v>
      </c>
      <c r="JN93" s="362">
        <v>0</v>
      </c>
      <c r="JO93" s="362">
        <v>0</v>
      </c>
      <c r="JP93" s="362">
        <v>0</v>
      </c>
      <c r="JQ93" s="362">
        <v>0</v>
      </c>
      <c r="JR93" s="362">
        <v>0</v>
      </c>
      <c r="JS93" s="362">
        <v>0</v>
      </c>
      <c r="JT93" s="362">
        <v>0</v>
      </c>
      <c r="JU93" s="362">
        <v>0</v>
      </c>
      <c r="JV93" s="362">
        <v>0</v>
      </c>
      <c r="JW93" s="362">
        <v>0</v>
      </c>
      <c r="JX93" s="274">
        <v>0</v>
      </c>
      <c r="JY93" s="274">
        <v>0</v>
      </c>
      <c r="JZ93" s="274">
        <v>0</v>
      </c>
      <c r="KA93" s="274">
        <v>0</v>
      </c>
      <c r="KB93" s="275">
        <v>0</v>
      </c>
      <c r="KC93" s="275">
        <v>0</v>
      </c>
      <c r="KD93" s="275">
        <v>0</v>
      </c>
      <c r="KE93" s="275">
        <v>0</v>
      </c>
      <c r="KF93" s="275">
        <v>0</v>
      </c>
      <c r="KG93" s="275">
        <v>0</v>
      </c>
      <c r="KH93" s="276">
        <v>0</v>
      </c>
      <c r="KI93" s="276">
        <v>0</v>
      </c>
      <c r="KJ93" s="276">
        <v>0</v>
      </c>
      <c r="KK93" s="276">
        <v>0</v>
      </c>
      <c r="KL93" s="277">
        <v>0</v>
      </c>
      <c r="KM93" s="277">
        <v>0</v>
      </c>
      <c r="KN93" s="277">
        <v>0</v>
      </c>
      <c r="KO93" s="277">
        <v>0</v>
      </c>
      <c r="KP93" s="277">
        <v>0</v>
      </c>
      <c r="KQ93" s="277">
        <v>0</v>
      </c>
      <c r="KR93" s="298">
        <v>0</v>
      </c>
      <c r="KS93" s="298">
        <v>0</v>
      </c>
      <c r="KT93" s="298">
        <v>0</v>
      </c>
      <c r="KU93" s="298">
        <v>0</v>
      </c>
      <c r="KV93" s="299">
        <v>0</v>
      </c>
      <c r="KW93" s="299">
        <v>0</v>
      </c>
      <c r="KX93" s="299">
        <v>0</v>
      </c>
      <c r="KY93" s="299">
        <v>0</v>
      </c>
      <c r="KZ93" s="299">
        <v>0</v>
      </c>
      <c r="LA93" s="299">
        <v>0</v>
      </c>
      <c r="LB93" s="296"/>
      <c r="LC93" s="296"/>
      <c r="LD93" s="296"/>
      <c r="LE93" s="296"/>
      <c r="LF93" s="297"/>
      <c r="LG93" s="297"/>
      <c r="LH93" s="297"/>
      <c r="LI93" s="297"/>
      <c r="LJ93" s="297"/>
      <c r="LK93" s="297"/>
      <c r="LL93" s="292">
        <v>0</v>
      </c>
      <c r="LM93" s="292">
        <v>0</v>
      </c>
      <c r="LN93" s="292">
        <v>0</v>
      </c>
      <c r="LO93" s="292">
        <v>0</v>
      </c>
      <c r="LP93" s="293">
        <v>0</v>
      </c>
      <c r="LQ93" s="293">
        <v>0</v>
      </c>
      <c r="LR93" s="293">
        <v>0</v>
      </c>
      <c r="LS93" s="293">
        <v>0</v>
      </c>
      <c r="LT93" s="293">
        <v>0</v>
      </c>
      <c r="LU93" s="293">
        <v>0</v>
      </c>
      <c r="LV93" s="45">
        <f t="shared" si="166"/>
        <v>1</v>
      </c>
      <c r="LW93" s="45">
        <f t="shared" si="167"/>
        <v>0</v>
      </c>
      <c r="LX93" s="45">
        <f t="shared" si="168"/>
        <v>0</v>
      </c>
      <c r="LY93" s="45">
        <f t="shared" si="169"/>
        <v>0</v>
      </c>
      <c r="LZ93" s="234">
        <f t="shared" si="170"/>
        <v>0</v>
      </c>
      <c r="MA93" s="234">
        <f t="shared" si="171"/>
        <v>0</v>
      </c>
      <c r="MB93" s="234">
        <f t="shared" si="172"/>
        <v>0</v>
      </c>
      <c r="MC93" s="234">
        <f t="shared" si="173"/>
        <v>0</v>
      </c>
      <c r="MD93" s="234">
        <f t="shared" si="174"/>
        <v>0</v>
      </c>
      <c r="ME93" s="234">
        <f t="shared" si="175"/>
        <v>0</v>
      </c>
      <c r="MF93" s="290">
        <v>4</v>
      </c>
      <c r="MG93" s="290">
        <v>2</v>
      </c>
      <c r="MH93" s="290">
        <v>0.12</v>
      </c>
      <c r="MI93" s="290">
        <v>2.52</v>
      </c>
      <c r="MJ93" s="291">
        <v>0</v>
      </c>
      <c r="MK93" s="291">
        <v>0</v>
      </c>
      <c r="ML93" s="291">
        <v>0</v>
      </c>
      <c r="MM93" s="291">
        <v>0</v>
      </c>
      <c r="MN93" s="291">
        <v>0</v>
      </c>
      <c r="MO93" s="291">
        <v>0</v>
      </c>
      <c r="MP93" s="414"/>
      <c r="MQ93" s="414">
        <v>85.95</v>
      </c>
      <c r="MR93" s="414"/>
      <c r="MS93" s="414">
        <v>78.95</v>
      </c>
      <c r="MT93" s="415"/>
      <c r="MU93" s="930">
        <v>14</v>
      </c>
      <c r="MV93" s="930">
        <v>14</v>
      </c>
      <c r="MW93" s="930"/>
      <c r="MX93" s="930"/>
      <c r="MY93" s="930"/>
      <c r="MZ93" s="949">
        <f t="shared" si="176"/>
        <v>5</v>
      </c>
      <c r="NA93" s="949">
        <f t="shared" si="177"/>
        <v>87.95</v>
      </c>
      <c r="NB93" s="949">
        <f t="shared" si="178"/>
        <v>0.12</v>
      </c>
      <c r="NC93" s="949">
        <f t="shared" si="179"/>
        <v>81.47</v>
      </c>
      <c r="ND93" s="950">
        <f t="shared" si="180"/>
        <v>0</v>
      </c>
      <c r="NE93" s="950">
        <f t="shared" si="181"/>
        <v>14</v>
      </c>
      <c r="NF93" s="950">
        <f t="shared" si="182"/>
        <v>14</v>
      </c>
      <c r="NG93" s="950">
        <f t="shared" si="183"/>
        <v>0</v>
      </c>
      <c r="NH93" s="950">
        <f t="shared" si="184"/>
        <v>0</v>
      </c>
      <c r="NI93" s="950">
        <f t="shared" si="185"/>
        <v>0</v>
      </c>
    </row>
    <row r="94" spans="1:373" ht="26.25" thickBot="1" x14ac:dyDescent="0.3">
      <c r="A94" s="556">
        <v>73</v>
      </c>
      <c r="B94" s="32" t="s">
        <v>114</v>
      </c>
      <c r="C94" s="32" t="s">
        <v>115</v>
      </c>
      <c r="D94" s="300"/>
      <c r="E94" s="300"/>
      <c r="F94" s="300"/>
      <c r="G94" s="300"/>
      <c r="H94" s="301"/>
      <c r="I94" s="301"/>
      <c r="J94" s="301"/>
      <c r="K94" s="301"/>
      <c r="L94" s="301"/>
      <c r="M94" s="301"/>
      <c r="N94" s="302">
        <v>0</v>
      </c>
      <c r="O94" s="302">
        <v>0</v>
      </c>
      <c r="P94" s="302">
        <v>0</v>
      </c>
      <c r="Q94" s="302">
        <v>0</v>
      </c>
      <c r="R94" s="303">
        <v>0</v>
      </c>
      <c r="S94" s="303">
        <v>0</v>
      </c>
      <c r="T94" s="303">
        <v>0</v>
      </c>
      <c r="U94" s="303">
        <v>0</v>
      </c>
      <c r="V94" s="303">
        <v>0</v>
      </c>
      <c r="W94" s="303">
        <v>0</v>
      </c>
      <c r="X94" s="304">
        <v>0</v>
      </c>
      <c r="Y94" s="304">
        <v>0</v>
      </c>
      <c r="Z94" s="304">
        <v>0</v>
      </c>
      <c r="AA94" s="304">
        <v>0</v>
      </c>
      <c r="AB94" s="305">
        <v>0</v>
      </c>
      <c r="AC94" s="305">
        <v>0</v>
      </c>
      <c r="AD94" s="305">
        <v>0</v>
      </c>
      <c r="AE94" s="305">
        <v>0</v>
      </c>
      <c r="AF94" s="267">
        <v>0</v>
      </c>
      <c r="AG94" s="267">
        <v>0</v>
      </c>
      <c r="AH94" s="306">
        <v>0</v>
      </c>
      <c r="AI94" s="306">
        <v>0</v>
      </c>
      <c r="AJ94" s="306">
        <v>0</v>
      </c>
      <c r="AK94" s="306">
        <v>0</v>
      </c>
      <c r="AL94" s="307">
        <v>0</v>
      </c>
      <c r="AM94" s="307">
        <v>0</v>
      </c>
      <c r="AN94" s="307">
        <v>0</v>
      </c>
      <c r="AO94" s="307">
        <v>0</v>
      </c>
      <c r="AP94" s="307">
        <v>0</v>
      </c>
      <c r="AQ94" s="307">
        <v>0</v>
      </c>
      <c r="AR94" s="308">
        <v>0</v>
      </c>
      <c r="AS94" s="308">
        <v>0</v>
      </c>
      <c r="AT94" s="308">
        <v>0</v>
      </c>
      <c r="AU94" s="308">
        <v>0</v>
      </c>
      <c r="AV94" s="309">
        <v>0</v>
      </c>
      <c r="AW94" s="309">
        <v>0</v>
      </c>
      <c r="AX94" s="309">
        <v>0</v>
      </c>
      <c r="AY94" s="309">
        <v>0</v>
      </c>
      <c r="AZ94" s="309">
        <v>0</v>
      </c>
      <c r="BA94" s="309">
        <v>0</v>
      </c>
      <c r="BB94" s="310">
        <v>0</v>
      </c>
      <c r="BC94" s="310">
        <v>0</v>
      </c>
      <c r="BD94" s="310">
        <v>0</v>
      </c>
      <c r="BE94" s="310">
        <v>0</v>
      </c>
      <c r="BF94" s="311">
        <v>0</v>
      </c>
      <c r="BG94" s="311">
        <v>0</v>
      </c>
      <c r="BH94" s="311">
        <v>0</v>
      </c>
      <c r="BI94" s="311">
        <v>0</v>
      </c>
      <c r="BJ94" s="311">
        <v>0</v>
      </c>
      <c r="BK94" s="311">
        <v>0</v>
      </c>
      <c r="BL94" s="894">
        <v>0</v>
      </c>
      <c r="BM94" s="892">
        <v>0</v>
      </c>
      <c r="BN94" s="892">
        <v>0</v>
      </c>
      <c r="BO94" s="892">
        <v>0</v>
      </c>
      <c r="BP94" s="895">
        <v>0</v>
      </c>
      <c r="BQ94" s="893">
        <v>0</v>
      </c>
      <c r="BR94" s="893">
        <v>0</v>
      </c>
      <c r="BS94" s="893">
        <v>0</v>
      </c>
      <c r="BT94" s="893">
        <v>0</v>
      </c>
      <c r="BU94" s="893">
        <v>0</v>
      </c>
      <c r="BV94" s="314">
        <v>0</v>
      </c>
      <c r="BW94" s="314">
        <v>0</v>
      </c>
      <c r="BX94" s="314">
        <v>0</v>
      </c>
      <c r="BY94" s="314">
        <v>0</v>
      </c>
      <c r="BZ94" s="315">
        <v>0</v>
      </c>
      <c r="CA94" s="315">
        <v>0</v>
      </c>
      <c r="CB94" s="315">
        <v>0</v>
      </c>
      <c r="CC94" s="315">
        <v>0</v>
      </c>
      <c r="CD94" s="277">
        <v>0</v>
      </c>
      <c r="CE94" s="277">
        <v>0</v>
      </c>
      <c r="CF94" s="316">
        <v>0</v>
      </c>
      <c r="CG94" s="316"/>
      <c r="CH94" s="316"/>
      <c r="CI94" s="316"/>
      <c r="CJ94" s="317">
        <v>0</v>
      </c>
      <c r="CK94" s="317">
        <v>0</v>
      </c>
      <c r="CL94" s="317"/>
      <c r="CM94" s="317"/>
      <c r="CN94" s="317"/>
      <c r="CO94" s="317"/>
      <c r="CP94" s="318">
        <v>0</v>
      </c>
      <c r="CQ94" s="318">
        <v>0</v>
      </c>
      <c r="CR94" s="318">
        <v>0</v>
      </c>
      <c r="CS94" s="318">
        <v>0</v>
      </c>
      <c r="CT94" s="319">
        <v>0</v>
      </c>
      <c r="CU94" s="319">
        <v>0</v>
      </c>
      <c r="CV94" s="319">
        <v>0</v>
      </c>
      <c r="CW94" s="319">
        <v>0</v>
      </c>
      <c r="CX94" s="319">
        <v>0</v>
      </c>
      <c r="CY94" s="319">
        <v>0</v>
      </c>
      <c r="CZ94" s="320">
        <v>0</v>
      </c>
      <c r="DA94" s="320">
        <v>0</v>
      </c>
      <c r="DB94" s="320">
        <v>0</v>
      </c>
      <c r="DC94" s="320">
        <v>0</v>
      </c>
      <c r="DD94" s="321">
        <v>0</v>
      </c>
      <c r="DE94" s="321">
        <v>0</v>
      </c>
      <c r="DF94" s="321">
        <v>0</v>
      </c>
      <c r="DG94" s="321">
        <v>0</v>
      </c>
      <c r="DH94" s="321">
        <v>0</v>
      </c>
      <c r="DI94" s="321">
        <v>0</v>
      </c>
      <c r="DJ94" s="314">
        <v>0</v>
      </c>
      <c r="DK94" s="314">
        <v>0</v>
      </c>
      <c r="DL94" s="314">
        <v>0</v>
      </c>
      <c r="DM94" s="314">
        <v>0</v>
      </c>
      <c r="DN94" s="315">
        <v>0</v>
      </c>
      <c r="DO94" s="315">
        <v>0</v>
      </c>
      <c r="DP94" s="315">
        <v>0</v>
      </c>
      <c r="DQ94" s="315">
        <v>0</v>
      </c>
      <c r="DR94" s="315">
        <v>0</v>
      </c>
      <c r="DS94" s="315">
        <v>0</v>
      </c>
      <c r="DT94" s="322">
        <v>0</v>
      </c>
      <c r="DU94" s="322">
        <v>0</v>
      </c>
      <c r="DV94" s="322">
        <v>0</v>
      </c>
      <c r="DW94" s="322">
        <v>0</v>
      </c>
      <c r="DX94" s="323">
        <v>0</v>
      </c>
      <c r="DY94" s="323">
        <v>0</v>
      </c>
      <c r="DZ94" s="323">
        <v>0</v>
      </c>
      <c r="EA94" s="323">
        <v>0</v>
      </c>
      <c r="EB94" s="323">
        <v>0</v>
      </c>
      <c r="EC94" s="323">
        <v>0</v>
      </c>
      <c r="ED94" s="324">
        <v>0</v>
      </c>
      <c r="EE94" s="324">
        <v>0</v>
      </c>
      <c r="EF94" s="324">
        <v>0</v>
      </c>
      <c r="EG94" s="324">
        <v>0</v>
      </c>
      <c r="EH94" s="325">
        <v>0</v>
      </c>
      <c r="EI94" s="325">
        <v>0</v>
      </c>
      <c r="EJ94" s="325">
        <v>0</v>
      </c>
      <c r="EK94" s="325">
        <v>0</v>
      </c>
      <c r="EL94" s="325">
        <v>0</v>
      </c>
      <c r="EM94" s="325">
        <v>0</v>
      </c>
      <c r="EN94" s="312"/>
      <c r="EO94" s="312"/>
      <c r="EP94" s="312"/>
      <c r="EQ94" s="312"/>
      <c r="ER94" s="313"/>
      <c r="ES94" s="313"/>
      <c r="ET94" s="313"/>
      <c r="EU94" s="313"/>
      <c r="EV94" s="313"/>
      <c r="EW94" s="313"/>
      <c r="EX94" s="324">
        <v>0</v>
      </c>
      <c r="EY94" s="324">
        <v>0</v>
      </c>
      <c r="EZ94" s="324">
        <v>0</v>
      </c>
      <c r="FA94" s="324">
        <v>0</v>
      </c>
      <c r="FB94" s="325">
        <v>0</v>
      </c>
      <c r="FC94" s="325">
        <v>0</v>
      </c>
      <c r="FD94" s="325">
        <v>0</v>
      </c>
      <c r="FE94" s="325">
        <v>0</v>
      </c>
      <c r="FF94" s="325">
        <v>0</v>
      </c>
      <c r="FG94" s="325">
        <v>0</v>
      </c>
      <c r="FH94" s="326">
        <v>0</v>
      </c>
      <c r="FI94" s="326">
        <v>0</v>
      </c>
      <c r="FJ94" s="326">
        <v>0</v>
      </c>
      <c r="FK94" s="326">
        <v>0</v>
      </c>
      <c r="FL94" s="327">
        <v>0</v>
      </c>
      <c r="FM94" s="327">
        <v>0</v>
      </c>
      <c r="FN94" s="327">
        <v>0</v>
      </c>
      <c r="FO94" s="327">
        <v>0</v>
      </c>
      <c r="FP94" s="327">
        <v>0</v>
      </c>
      <c r="FQ94" s="327">
        <v>0</v>
      </c>
      <c r="FR94" s="328">
        <v>0</v>
      </c>
      <c r="FS94" s="328"/>
      <c r="FT94" s="328"/>
      <c r="FU94" s="328"/>
      <c r="FV94" s="329">
        <v>0</v>
      </c>
      <c r="FW94" s="329"/>
      <c r="FX94" s="329"/>
      <c r="FY94" s="329"/>
      <c r="FZ94" s="329"/>
      <c r="GA94" s="329"/>
      <c r="GB94" s="330"/>
      <c r="GC94" s="330"/>
      <c r="GD94" s="330"/>
      <c r="GE94" s="330"/>
      <c r="GF94" s="331"/>
      <c r="GG94" s="331"/>
      <c r="GH94" s="331"/>
      <c r="GI94" s="331"/>
      <c r="GJ94" s="331"/>
      <c r="GK94" s="331"/>
      <c r="GL94" s="322">
        <v>0</v>
      </c>
      <c r="GM94" s="322">
        <v>0</v>
      </c>
      <c r="GN94" s="322">
        <v>0</v>
      </c>
      <c r="GO94" s="322">
        <v>0</v>
      </c>
      <c r="GP94" s="323">
        <v>0</v>
      </c>
      <c r="GQ94" s="323">
        <v>0</v>
      </c>
      <c r="GR94" s="323">
        <v>0</v>
      </c>
      <c r="GS94" s="323">
        <v>0</v>
      </c>
      <c r="GT94" s="323">
        <v>0</v>
      </c>
      <c r="GU94" s="323">
        <v>0</v>
      </c>
      <c r="GV94" s="332">
        <v>0</v>
      </c>
      <c r="GW94" s="332">
        <v>0</v>
      </c>
      <c r="GX94" s="332">
        <v>0</v>
      </c>
      <c r="GY94" s="332">
        <v>0</v>
      </c>
      <c r="GZ94" s="333">
        <v>0</v>
      </c>
      <c r="HA94" s="333">
        <v>0</v>
      </c>
      <c r="HB94" s="333">
        <v>0</v>
      </c>
      <c r="HC94" s="333">
        <v>0</v>
      </c>
      <c r="HD94" s="333">
        <v>0</v>
      </c>
      <c r="HE94" s="333">
        <v>0</v>
      </c>
      <c r="HF94" s="334">
        <v>0</v>
      </c>
      <c r="HG94" s="334">
        <v>0</v>
      </c>
      <c r="HH94" s="334">
        <v>0</v>
      </c>
      <c r="HI94" s="334">
        <v>0</v>
      </c>
      <c r="HJ94" s="335">
        <v>0</v>
      </c>
      <c r="HK94" s="335">
        <v>0</v>
      </c>
      <c r="HL94" s="335">
        <v>0</v>
      </c>
      <c r="HM94" s="335">
        <v>0</v>
      </c>
      <c r="HN94" s="335"/>
      <c r="HO94" s="335"/>
      <c r="HP94" s="341">
        <v>0</v>
      </c>
      <c r="HQ94" s="341">
        <v>0</v>
      </c>
      <c r="HR94" s="341">
        <v>0</v>
      </c>
      <c r="HS94" s="341">
        <v>0</v>
      </c>
      <c r="HT94" s="341">
        <v>0</v>
      </c>
      <c r="HU94" s="341">
        <v>0</v>
      </c>
      <c r="HV94" s="341">
        <v>0</v>
      </c>
      <c r="HW94" s="341">
        <v>0</v>
      </c>
      <c r="HX94" s="341">
        <v>0</v>
      </c>
      <c r="HY94" s="341">
        <v>0</v>
      </c>
      <c r="HZ94" s="324"/>
      <c r="IA94" s="324"/>
      <c r="IB94" s="324"/>
      <c r="IC94" s="324"/>
      <c r="ID94" s="325"/>
      <c r="IE94" s="325"/>
      <c r="IF94" s="325"/>
      <c r="IG94" s="325"/>
      <c r="IH94" s="325"/>
      <c r="II94" s="325"/>
      <c r="IJ94" s="334">
        <v>0</v>
      </c>
      <c r="IK94" s="334">
        <v>0</v>
      </c>
      <c r="IL94" s="334">
        <v>0</v>
      </c>
      <c r="IM94" s="334">
        <v>0</v>
      </c>
      <c r="IN94" s="335">
        <v>0</v>
      </c>
      <c r="IO94" s="335">
        <v>0</v>
      </c>
      <c r="IP94" s="335">
        <v>0</v>
      </c>
      <c r="IQ94" s="335">
        <v>0</v>
      </c>
      <c r="IR94" s="335">
        <v>0</v>
      </c>
      <c r="IS94" s="335">
        <v>0</v>
      </c>
      <c r="IT94" s="318">
        <v>0</v>
      </c>
      <c r="IU94" s="318">
        <v>0</v>
      </c>
      <c r="IV94" s="318">
        <v>0</v>
      </c>
      <c r="IW94" s="318">
        <v>0</v>
      </c>
      <c r="IX94" s="319">
        <v>0</v>
      </c>
      <c r="IY94" s="319">
        <v>0</v>
      </c>
      <c r="IZ94" s="319">
        <v>0</v>
      </c>
      <c r="JA94" s="319">
        <v>0</v>
      </c>
      <c r="JB94" s="319">
        <v>0</v>
      </c>
      <c r="JC94" s="319">
        <v>0</v>
      </c>
      <c r="JD94" s="326"/>
      <c r="JE94" s="326"/>
      <c r="JF94" s="326"/>
      <c r="JG94" s="326"/>
      <c r="JH94" s="327"/>
      <c r="JI94" s="327"/>
      <c r="JJ94" s="327"/>
      <c r="JK94" s="327"/>
      <c r="JL94" s="327"/>
      <c r="JM94" s="327"/>
      <c r="JN94" s="362">
        <v>0</v>
      </c>
      <c r="JO94" s="362">
        <v>0</v>
      </c>
      <c r="JP94" s="362">
        <v>0</v>
      </c>
      <c r="JQ94" s="362">
        <v>0</v>
      </c>
      <c r="JR94" s="362">
        <v>0</v>
      </c>
      <c r="JS94" s="362">
        <v>0</v>
      </c>
      <c r="JT94" s="362">
        <v>0</v>
      </c>
      <c r="JU94" s="362">
        <v>0</v>
      </c>
      <c r="JV94" s="362">
        <v>0</v>
      </c>
      <c r="JW94" s="362">
        <v>0</v>
      </c>
      <c r="JX94" s="312">
        <v>0</v>
      </c>
      <c r="JY94" s="312">
        <v>0</v>
      </c>
      <c r="JZ94" s="312">
        <v>0</v>
      </c>
      <c r="KA94" s="312">
        <v>0</v>
      </c>
      <c r="KB94" s="313">
        <v>0</v>
      </c>
      <c r="KC94" s="313"/>
      <c r="KD94" s="313"/>
      <c r="KE94" s="313"/>
      <c r="KF94" s="313"/>
      <c r="KG94" s="313"/>
      <c r="KH94" s="314">
        <v>0</v>
      </c>
      <c r="KI94" s="314">
        <v>0</v>
      </c>
      <c r="KJ94" s="314">
        <v>0</v>
      </c>
      <c r="KK94" s="314">
        <v>0</v>
      </c>
      <c r="KL94" s="315">
        <v>0</v>
      </c>
      <c r="KM94" s="315">
        <v>0</v>
      </c>
      <c r="KN94" s="315">
        <v>0</v>
      </c>
      <c r="KO94" s="315">
        <v>0</v>
      </c>
      <c r="KP94" s="315">
        <v>0</v>
      </c>
      <c r="KQ94" s="315">
        <v>0</v>
      </c>
      <c r="KR94" s="336">
        <v>0</v>
      </c>
      <c r="KS94" s="336">
        <v>0</v>
      </c>
      <c r="KT94" s="336">
        <v>0</v>
      </c>
      <c r="KU94" s="336">
        <v>0</v>
      </c>
      <c r="KV94" s="337">
        <v>0</v>
      </c>
      <c r="KW94" s="337">
        <v>0</v>
      </c>
      <c r="KX94" s="337">
        <v>0</v>
      </c>
      <c r="KY94" s="337">
        <v>0</v>
      </c>
      <c r="KZ94" s="337">
        <v>0</v>
      </c>
      <c r="LA94" s="337">
        <v>0</v>
      </c>
      <c r="LB94" s="334"/>
      <c r="LC94" s="334"/>
      <c r="LD94" s="334"/>
      <c r="LE94" s="334"/>
      <c r="LF94" s="335"/>
      <c r="LG94" s="335"/>
      <c r="LH94" s="335"/>
      <c r="LI94" s="335"/>
      <c r="LJ94" s="335"/>
      <c r="LK94" s="335"/>
      <c r="LL94" s="330">
        <v>0</v>
      </c>
      <c r="LM94" s="330">
        <v>0</v>
      </c>
      <c r="LN94" s="330">
        <v>0</v>
      </c>
      <c r="LO94" s="330">
        <v>0</v>
      </c>
      <c r="LP94" s="331">
        <v>0</v>
      </c>
      <c r="LQ94" s="331">
        <v>0</v>
      </c>
      <c r="LR94" s="331">
        <v>0</v>
      </c>
      <c r="LS94" s="331">
        <v>0</v>
      </c>
      <c r="LT94" s="331">
        <v>0</v>
      </c>
      <c r="LU94" s="331">
        <v>0</v>
      </c>
      <c r="LV94" s="45">
        <f t="shared" si="166"/>
        <v>0</v>
      </c>
      <c r="LW94" s="45">
        <f t="shared" si="167"/>
        <v>0</v>
      </c>
      <c r="LX94" s="45">
        <f t="shared" si="168"/>
        <v>0</v>
      </c>
      <c r="LY94" s="45">
        <f t="shared" si="169"/>
        <v>0</v>
      </c>
      <c r="LZ94" s="234">
        <f t="shared" si="170"/>
        <v>0</v>
      </c>
      <c r="MA94" s="234">
        <f t="shared" si="171"/>
        <v>0</v>
      </c>
      <c r="MB94" s="234">
        <f t="shared" si="172"/>
        <v>0</v>
      </c>
      <c r="MC94" s="234">
        <f t="shared" si="173"/>
        <v>0</v>
      </c>
      <c r="MD94" s="234">
        <f t="shared" si="174"/>
        <v>0</v>
      </c>
      <c r="ME94" s="234">
        <f t="shared" si="175"/>
        <v>0</v>
      </c>
      <c r="MF94" s="328">
        <v>0</v>
      </c>
      <c r="MG94" s="328">
        <v>0</v>
      </c>
      <c r="MH94" s="328">
        <v>0</v>
      </c>
      <c r="MI94" s="328">
        <v>0</v>
      </c>
      <c r="MJ94" s="329">
        <v>0</v>
      </c>
      <c r="MK94" s="329">
        <v>0</v>
      </c>
      <c r="ML94" s="329">
        <v>0</v>
      </c>
      <c r="MM94" s="329">
        <v>0</v>
      </c>
      <c r="MN94" s="329">
        <v>0</v>
      </c>
      <c r="MO94" s="329">
        <v>0</v>
      </c>
      <c r="MP94" s="416"/>
      <c r="MQ94" s="416"/>
      <c r="MR94" s="416"/>
      <c r="MS94" s="416"/>
      <c r="MT94" s="417"/>
      <c r="MU94" s="417"/>
      <c r="MV94" s="417"/>
      <c r="MW94" s="417"/>
      <c r="MX94" s="417"/>
      <c r="MY94" s="417"/>
      <c r="MZ94" s="949">
        <f t="shared" si="176"/>
        <v>0</v>
      </c>
      <c r="NA94" s="949">
        <f t="shared" si="177"/>
        <v>0</v>
      </c>
      <c r="NB94" s="949">
        <f t="shared" si="178"/>
        <v>0</v>
      </c>
      <c r="NC94" s="949">
        <f t="shared" si="179"/>
        <v>0</v>
      </c>
      <c r="ND94" s="950">
        <f t="shared" si="180"/>
        <v>0</v>
      </c>
      <c r="NE94" s="950">
        <f t="shared" si="181"/>
        <v>0</v>
      </c>
      <c r="NF94" s="950">
        <f t="shared" si="182"/>
        <v>0</v>
      </c>
      <c r="NG94" s="950">
        <f t="shared" si="183"/>
        <v>0</v>
      </c>
      <c r="NH94" s="950">
        <f t="shared" si="184"/>
        <v>0</v>
      </c>
      <c r="NI94" s="950">
        <f t="shared" si="185"/>
        <v>0</v>
      </c>
    </row>
    <row r="95" spans="1:373" s="238" customFormat="1" ht="15.75" thickBot="1" x14ac:dyDescent="0.3">
      <c r="A95" s="1790" t="s">
        <v>116</v>
      </c>
      <c r="B95" s="1785"/>
      <c r="C95" s="1785"/>
      <c r="D95" s="235">
        <f t="shared" ref="D95:M95" si="186">SUM(D88:D94)</f>
        <v>112.1</v>
      </c>
      <c r="E95" s="235">
        <f t="shared" si="186"/>
        <v>127.66</v>
      </c>
      <c r="F95" s="235">
        <f t="shared" si="186"/>
        <v>16.05</v>
      </c>
      <c r="G95" s="235">
        <f t="shared" si="186"/>
        <v>127.66</v>
      </c>
      <c r="H95" s="236">
        <f t="shared" si="186"/>
        <v>5</v>
      </c>
      <c r="I95" s="236">
        <f t="shared" si="186"/>
        <v>0</v>
      </c>
      <c r="J95" s="236">
        <f t="shared" si="186"/>
        <v>0</v>
      </c>
      <c r="K95" s="236">
        <f t="shared" si="186"/>
        <v>0</v>
      </c>
      <c r="L95" s="236">
        <f t="shared" si="186"/>
        <v>0</v>
      </c>
      <c r="M95" s="236">
        <f t="shared" si="186"/>
        <v>0</v>
      </c>
      <c r="N95" s="235">
        <f t="shared" ref="N95:AG95" si="187">SUM(N88:N94)</f>
        <v>48.05</v>
      </c>
      <c r="O95" s="235">
        <f t="shared" si="187"/>
        <v>45.62</v>
      </c>
      <c r="P95" s="235">
        <f t="shared" si="187"/>
        <v>0.73</v>
      </c>
      <c r="Q95" s="235">
        <f t="shared" si="187"/>
        <v>45.62</v>
      </c>
      <c r="R95" s="236">
        <f t="shared" si="187"/>
        <v>2</v>
      </c>
      <c r="S95" s="236">
        <f t="shared" si="187"/>
        <v>6</v>
      </c>
      <c r="T95" s="236">
        <f t="shared" si="187"/>
        <v>11</v>
      </c>
      <c r="U95" s="236">
        <f t="shared" si="187"/>
        <v>5</v>
      </c>
      <c r="V95" s="236">
        <f t="shared" si="187"/>
        <v>11</v>
      </c>
      <c r="W95" s="236">
        <f t="shared" si="187"/>
        <v>11</v>
      </c>
      <c r="X95" s="235">
        <f t="shared" si="187"/>
        <v>68.05</v>
      </c>
      <c r="Y95" s="235">
        <f t="shared" si="187"/>
        <v>51.36</v>
      </c>
      <c r="Z95" s="235">
        <f t="shared" si="187"/>
        <v>6.22</v>
      </c>
      <c r="AA95" s="235">
        <f t="shared" si="187"/>
        <v>51.36</v>
      </c>
      <c r="AB95" s="236">
        <f t="shared" si="187"/>
        <v>4</v>
      </c>
      <c r="AC95" s="236">
        <f t="shared" si="187"/>
        <v>0</v>
      </c>
      <c r="AD95" s="236">
        <f t="shared" si="187"/>
        <v>0</v>
      </c>
      <c r="AE95" s="236">
        <f t="shared" si="187"/>
        <v>0</v>
      </c>
      <c r="AF95" s="236">
        <f t="shared" si="187"/>
        <v>0</v>
      </c>
      <c r="AG95" s="236">
        <f t="shared" si="187"/>
        <v>0</v>
      </c>
      <c r="AH95" s="235">
        <f t="shared" ref="AH95:BA95" si="188">SUM(AH88:AH94)</f>
        <v>45.1</v>
      </c>
      <c r="AI95" s="235">
        <f t="shared" si="188"/>
        <v>36.019999999999996</v>
      </c>
      <c r="AJ95" s="235">
        <f t="shared" si="188"/>
        <v>1.33</v>
      </c>
      <c r="AK95" s="235">
        <f t="shared" si="188"/>
        <v>36.019999999999996</v>
      </c>
      <c r="AL95" s="236">
        <f t="shared" si="188"/>
        <v>4</v>
      </c>
      <c r="AM95" s="236">
        <f t="shared" si="188"/>
        <v>3</v>
      </c>
      <c r="AN95" s="236">
        <f t="shared" si="188"/>
        <v>3</v>
      </c>
      <c r="AO95" s="236">
        <f t="shared" si="188"/>
        <v>0</v>
      </c>
      <c r="AP95" s="236">
        <f t="shared" si="188"/>
        <v>0</v>
      </c>
      <c r="AQ95" s="236">
        <f t="shared" si="188"/>
        <v>0</v>
      </c>
      <c r="AR95" s="235">
        <f t="shared" si="188"/>
        <v>57.15</v>
      </c>
      <c r="AS95" s="235">
        <f t="shared" si="188"/>
        <v>69.009999999999991</v>
      </c>
      <c r="AT95" s="235">
        <f t="shared" si="188"/>
        <v>6.4399999999999995</v>
      </c>
      <c r="AU95" s="235">
        <f t="shared" si="188"/>
        <v>68.990000000000009</v>
      </c>
      <c r="AV95" s="236">
        <f t="shared" si="188"/>
        <v>4</v>
      </c>
      <c r="AW95" s="236">
        <f t="shared" si="188"/>
        <v>15</v>
      </c>
      <c r="AX95" s="236">
        <f t="shared" si="188"/>
        <v>17</v>
      </c>
      <c r="AY95" s="236">
        <f t="shared" si="188"/>
        <v>0</v>
      </c>
      <c r="AZ95" s="236">
        <f t="shared" si="188"/>
        <v>17</v>
      </c>
      <c r="BA95" s="236">
        <f t="shared" si="188"/>
        <v>17</v>
      </c>
      <c r="BB95" s="235">
        <f t="shared" ref="BB95:BU95" si="189">SUM(BB88:BB94)</f>
        <v>61.019999999999996</v>
      </c>
      <c r="BC95" s="235">
        <f t="shared" si="189"/>
        <v>41</v>
      </c>
      <c r="BD95" s="235">
        <f t="shared" si="189"/>
        <v>0.33</v>
      </c>
      <c r="BE95" s="235">
        <f t="shared" si="189"/>
        <v>41</v>
      </c>
      <c r="BF95" s="236">
        <f t="shared" si="189"/>
        <v>3</v>
      </c>
      <c r="BG95" s="236">
        <f t="shared" si="189"/>
        <v>0</v>
      </c>
      <c r="BH95" s="236">
        <f t="shared" si="189"/>
        <v>8</v>
      </c>
      <c r="BI95" s="236">
        <f t="shared" si="189"/>
        <v>0</v>
      </c>
      <c r="BJ95" s="236">
        <f t="shared" si="189"/>
        <v>8</v>
      </c>
      <c r="BK95" s="236">
        <f t="shared" si="189"/>
        <v>8</v>
      </c>
      <c r="BL95" s="235">
        <f t="shared" si="189"/>
        <v>57.019999999999996</v>
      </c>
      <c r="BM95" s="235">
        <f t="shared" si="189"/>
        <v>48.129999999999995</v>
      </c>
      <c r="BN95" s="235">
        <f t="shared" si="189"/>
        <v>0.27</v>
      </c>
      <c r="BO95" s="235">
        <f t="shared" si="189"/>
        <v>48.129999999999995</v>
      </c>
      <c r="BP95" s="236">
        <f t="shared" si="189"/>
        <v>8</v>
      </c>
      <c r="BQ95" s="236">
        <f t="shared" si="189"/>
        <v>7</v>
      </c>
      <c r="BR95" s="236">
        <f t="shared" si="189"/>
        <v>7</v>
      </c>
      <c r="BS95" s="236">
        <f t="shared" si="189"/>
        <v>0</v>
      </c>
      <c r="BT95" s="236">
        <f t="shared" si="189"/>
        <v>0</v>
      </c>
      <c r="BU95" s="236">
        <f t="shared" si="189"/>
        <v>0</v>
      </c>
      <c r="BV95" s="235">
        <f t="shared" ref="BV95:CO95" si="190">SUM(BV88:BV94)</f>
        <v>65.17</v>
      </c>
      <c r="BW95" s="235">
        <f t="shared" si="190"/>
        <v>62.870000000000005</v>
      </c>
      <c r="BX95" s="235">
        <f t="shared" si="190"/>
        <v>4.46</v>
      </c>
      <c r="BY95" s="235">
        <f t="shared" si="190"/>
        <v>60.140000000000008</v>
      </c>
      <c r="BZ95" s="236">
        <f t="shared" si="190"/>
        <v>5</v>
      </c>
      <c r="CA95" s="236">
        <f t="shared" si="190"/>
        <v>2</v>
      </c>
      <c r="CB95" s="236">
        <f t="shared" si="190"/>
        <v>2</v>
      </c>
      <c r="CC95" s="236">
        <f t="shared" si="190"/>
        <v>0</v>
      </c>
      <c r="CD95" s="236">
        <f t="shared" si="190"/>
        <v>0</v>
      </c>
      <c r="CE95" s="236">
        <f t="shared" si="190"/>
        <v>0</v>
      </c>
      <c r="CF95" s="235">
        <f t="shared" si="190"/>
        <v>85.02</v>
      </c>
      <c r="CG95" s="235">
        <f t="shared" si="190"/>
        <v>56.53</v>
      </c>
      <c r="CH95" s="235">
        <f t="shared" si="190"/>
        <v>2.83</v>
      </c>
      <c r="CI95" s="235">
        <f t="shared" si="190"/>
        <v>53.51</v>
      </c>
      <c r="CJ95" s="236">
        <f t="shared" si="190"/>
        <v>4</v>
      </c>
      <c r="CK95" s="236">
        <f t="shared" si="190"/>
        <v>2</v>
      </c>
      <c r="CL95" s="236">
        <f t="shared" si="190"/>
        <v>2</v>
      </c>
      <c r="CM95" s="236">
        <f t="shared" si="190"/>
        <v>0</v>
      </c>
      <c r="CN95" s="236">
        <f t="shared" si="190"/>
        <v>0</v>
      </c>
      <c r="CO95" s="236">
        <f t="shared" si="190"/>
        <v>0</v>
      </c>
      <c r="CP95" s="235">
        <f t="shared" ref="CP95:DI95" si="191">SUM(CP88:CP94)</f>
        <v>50</v>
      </c>
      <c r="CQ95" s="235">
        <f t="shared" si="191"/>
        <v>33.730000000000004</v>
      </c>
      <c r="CR95" s="235">
        <f t="shared" si="191"/>
        <v>0.86999999999999988</v>
      </c>
      <c r="CS95" s="235">
        <f t="shared" si="191"/>
        <v>33.730000000000004</v>
      </c>
      <c r="CT95" s="236">
        <f t="shared" si="191"/>
        <v>2</v>
      </c>
      <c r="CU95" s="236">
        <f t="shared" si="191"/>
        <v>0</v>
      </c>
      <c r="CV95" s="236">
        <f t="shared" si="191"/>
        <v>0</v>
      </c>
      <c r="CW95" s="236">
        <f t="shared" si="191"/>
        <v>0</v>
      </c>
      <c r="CX95" s="236">
        <f t="shared" si="191"/>
        <v>0</v>
      </c>
      <c r="CY95" s="236">
        <f t="shared" si="191"/>
        <v>0</v>
      </c>
      <c r="CZ95" s="235">
        <f t="shared" si="191"/>
        <v>71.05</v>
      </c>
      <c r="DA95" s="235">
        <f t="shared" si="191"/>
        <v>65.66</v>
      </c>
      <c r="DB95" s="235">
        <f t="shared" si="191"/>
        <v>19.780000000000005</v>
      </c>
      <c r="DC95" s="235">
        <f t="shared" si="191"/>
        <v>46.18</v>
      </c>
      <c r="DD95" s="236">
        <f t="shared" si="191"/>
        <v>3</v>
      </c>
      <c r="DE95" s="236">
        <f t="shared" si="191"/>
        <v>2</v>
      </c>
      <c r="DF95" s="236">
        <f t="shared" si="191"/>
        <v>2</v>
      </c>
      <c r="DG95" s="236">
        <f t="shared" si="191"/>
        <v>2</v>
      </c>
      <c r="DH95" s="236">
        <f t="shared" si="191"/>
        <v>2</v>
      </c>
      <c r="DI95" s="236">
        <f t="shared" si="191"/>
        <v>2</v>
      </c>
      <c r="DJ95" s="235">
        <f t="shared" ref="DJ95:DS95" si="192">SUM(DJ88:DJ94)</f>
        <v>28</v>
      </c>
      <c r="DK95" s="235">
        <f t="shared" si="192"/>
        <v>18.47</v>
      </c>
      <c r="DL95" s="235">
        <f t="shared" si="192"/>
        <v>2.4000000000000004</v>
      </c>
      <c r="DM95" s="235">
        <f t="shared" si="192"/>
        <v>18.47</v>
      </c>
      <c r="DN95" s="236">
        <f t="shared" si="192"/>
        <v>0</v>
      </c>
      <c r="DO95" s="236">
        <f t="shared" si="192"/>
        <v>0</v>
      </c>
      <c r="DP95" s="236">
        <f t="shared" si="192"/>
        <v>0</v>
      </c>
      <c r="DQ95" s="236">
        <f t="shared" si="192"/>
        <v>0</v>
      </c>
      <c r="DR95" s="236">
        <f t="shared" si="192"/>
        <v>0</v>
      </c>
      <c r="DS95" s="236">
        <f t="shared" si="192"/>
        <v>0</v>
      </c>
      <c r="DT95" s="235">
        <f t="shared" ref="DT95:EC95" si="193">SUM(DT88:DT94)</f>
        <v>40.25</v>
      </c>
      <c r="DU95" s="235">
        <f t="shared" si="193"/>
        <v>34.47</v>
      </c>
      <c r="DV95" s="235">
        <f t="shared" si="193"/>
        <v>2.42</v>
      </c>
      <c r="DW95" s="235">
        <f t="shared" si="193"/>
        <v>34.43</v>
      </c>
      <c r="DX95" s="236">
        <f t="shared" si="193"/>
        <v>6</v>
      </c>
      <c r="DY95" s="236">
        <f t="shared" si="193"/>
        <v>0</v>
      </c>
      <c r="DZ95" s="236">
        <f t="shared" si="193"/>
        <v>10</v>
      </c>
      <c r="EA95" s="236">
        <f t="shared" si="193"/>
        <v>0</v>
      </c>
      <c r="EB95" s="236">
        <f t="shared" si="193"/>
        <v>16</v>
      </c>
      <c r="EC95" s="236">
        <f t="shared" si="193"/>
        <v>16</v>
      </c>
      <c r="ED95" s="235">
        <f t="shared" ref="ED95:EM95" si="194">SUM(ED88:ED94)</f>
        <v>62.5</v>
      </c>
      <c r="EE95" s="235">
        <f t="shared" si="194"/>
        <v>33.31</v>
      </c>
      <c r="EF95" s="235">
        <f t="shared" si="194"/>
        <v>0</v>
      </c>
      <c r="EG95" s="235">
        <f t="shared" si="194"/>
        <v>33.25</v>
      </c>
      <c r="EH95" s="236">
        <f t="shared" si="194"/>
        <v>3</v>
      </c>
      <c r="EI95" s="236">
        <f t="shared" si="194"/>
        <v>0</v>
      </c>
      <c r="EJ95" s="236">
        <f t="shared" si="194"/>
        <v>0</v>
      </c>
      <c r="EK95" s="236">
        <f t="shared" si="194"/>
        <v>0</v>
      </c>
      <c r="EL95" s="236">
        <f t="shared" si="194"/>
        <v>0</v>
      </c>
      <c r="EM95" s="236">
        <f t="shared" si="194"/>
        <v>0</v>
      </c>
      <c r="EN95" s="235">
        <f t="shared" ref="EN95:EW95" si="195">SUM(EN88:EN94)</f>
        <v>53.05</v>
      </c>
      <c r="EO95" s="235">
        <f t="shared" si="195"/>
        <v>27.72</v>
      </c>
      <c r="EP95" s="235">
        <f t="shared" si="195"/>
        <v>1.33</v>
      </c>
      <c r="EQ95" s="235">
        <f t="shared" si="195"/>
        <v>27.72</v>
      </c>
      <c r="ER95" s="236">
        <f t="shared" si="195"/>
        <v>3</v>
      </c>
      <c r="ES95" s="236">
        <f t="shared" si="195"/>
        <v>0</v>
      </c>
      <c r="ET95" s="236">
        <f t="shared" si="195"/>
        <v>0</v>
      </c>
      <c r="EU95" s="236">
        <f t="shared" si="195"/>
        <v>0</v>
      </c>
      <c r="EV95" s="236">
        <f t="shared" si="195"/>
        <v>0</v>
      </c>
      <c r="EW95" s="236">
        <f t="shared" si="195"/>
        <v>0</v>
      </c>
      <c r="EX95" s="235">
        <f t="shared" ref="EX95:FG95" si="196">SUM(EX88:EX94)</f>
        <v>55.1</v>
      </c>
      <c r="EY95" s="235">
        <f t="shared" si="196"/>
        <v>46.349999999999994</v>
      </c>
      <c r="EZ95" s="235">
        <f t="shared" si="196"/>
        <v>1.03</v>
      </c>
      <c r="FA95" s="235">
        <f t="shared" si="196"/>
        <v>46.33</v>
      </c>
      <c r="FB95" s="236">
        <f t="shared" si="196"/>
        <v>5</v>
      </c>
      <c r="FC95" s="236">
        <f t="shared" si="196"/>
        <v>7</v>
      </c>
      <c r="FD95" s="236">
        <f t="shared" si="196"/>
        <v>10</v>
      </c>
      <c r="FE95" s="236">
        <f t="shared" si="196"/>
        <v>7</v>
      </c>
      <c r="FF95" s="236">
        <f t="shared" si="196"/>
        <v>7</v>
      </c>
      <c r="FG95" s="236">
        <f t="shared" si="196"/>
        <v>7</v>
      </c>
      <c r="FH95" s="235">
        <f t="shared" ref="FH95:FQ95" si="197">SUM(FH88:FH94)</f>
        <v>62</v>
      </c>
      <c r="FI95" s="235">
        <f t="shared" si="197"/>
        <v>49.46</v>
      </c>
      <c r="FJ95" s="235">
        <f t="shared" si="197"/>
        <v>0.89</v>
      </c>
      <c r="FK95" s="235">
        <f t="shared" si="197"/>
        <v>49.45</v>
      </c>
      <c r="FL95" s="236">
        <f t="shared" si="197"/>
        <v>3</v>
      </c>
      <c r="FM95" s="236">
        <f t="shared" si="197"/>
        <v>0</v>
      </c>
      <c r="FN95" s="236">
        <f t="shared" si="197"/>
        <v>0</v>
      </c>
      <c r="FO95" s="236">
        <f t="shared" si="197"/>
        <v>0</v>
      </c>
      <c r="FP95" s="236">
        <f t="shared" si="197"/>
        <v>0</v>
      </c>
      <c r="FQ95" s="236">
        <f t="shared" si="197"/>
        <v>0</v>
      </c>
      <c r="FR95" s="235">
        <f t="shared" ref="FR95:GA95" si="198">SUM(FR88:FR94)</f>
        <v>15.5</v>
      </c>
      <c r="FS95" s="235">
        <f t="shared" si="198"/>
        <v>5.46</v>
      </c>
      <c r="FT95" s="235">
        <f t="shared" si="198"/>
        <v>0.29000000000000004</v>
      </c>
      <c r="FU95" s="235">
        <f t="shared" si="198"/>
        <v>5.46</v>
      </c>
      <c r="FV95" s="236">
        <f t="shared" si="198"/>
        <v>1</v>
      </c>
      <c r="FW95" s="236">
        <f t="shared" si="198"/>
        <v>0</v>
      </c>
      <c r="FX95" s="236">
        <f t="shared" si="198"/>
        <v>2</v>
      </c>
      <c r="FY95" s="236">
        <f t="shared" si="198"/>
        <v>0</v>
      </c>
      <c r="FZ95" s="236">
        <f t="shared" si="198"/>
        <v>2</v>
      </c>
      <c r="GA95" s="236">
        <f t="shared" si="198"/>
        <v>2</v>
      </c>
      <c r="GB95" s="235">
        <f t="shared" ref="GB95:GK95" si="199">SUM(GB88:GB94)</f>
        <v>95</v>
      </c>
      <c r="GC95" s="235">
        <f t="shared" si="199"/>
        <v>93.79</v>
      </c>
      <c r="GD95" s="235">
        <f t="shared" si="199"/>
        <v>0</v>
      </c>
      <c r="GE95" s="235">
        <f t="shared" si="199"/>
        <v>93.79</v>
      </c>
      <c r="GF95" s="236">
        <f t="shared" si="199"/>
        <v>9</v>
      </c>
      <c r="GG95" s="236">
        <f t="shared" si="199"/>
        <v>9</v>
      </c>
      <c r="GH95" s="236">
        <f t="shared" si="199"/>
        <v>9</v>
      </c>
      <c r="GI95" s="236">
        <f t="shared" si="199"/>
        <v>0</v>
      </c>
      <c r="GJ95" s="236">
        <f t="shared" si="199"/>
        <v>9</v>
      </c>
      <c r="GK95" s="236">
        <f t="shared" si="199"/>
        <v>9</v>
      </c>
      <c r="GL95" s="235">
        <f t="shared" ref="GL95:GU95" si="200">SUM(GL88:GL94)</f>
        <v>37</v>
      </c>
      <c r="GM95" s="235">
        <f t="shared" si="200"/>
        <v>32.07</v>
      </c>
      <c r="GN95" s="235">
        <f t="shared" si="200"/>
        <v>1.0899999999999999</v>
      </c>
      <c r="GO95" s="235">
        <f t="shared" si="200"/>
        <v>32.07</v>
      </c>
      <c r="GP95" s="236">
        <f t="shared" si="200"/>
        <v>2</v>
      </c>
      <c r="GQ95" s="236">
        <f t="shared" si="200"/>
        <v>0</v>
      </c>
      <c r="GR95" s="236">
        <f t="shared" si="200"/>
        <v>0</v>
      </c>
      <c r="GS95" s="236">
        <f t="shared" si="200"/>
        <v>0</v>
      </c>
      <c r="GT95" s="236">
        <f t="shared" si="200"/>
        <v>7</v>
      </c>
      <c r="GU95" s="236">
        <f t="shared" si="200"/>
        <v>7</v>
      </c>
      <c r="GV95" s="235">
        <f t="shared" ref="GV95:HE95" si="201">SUM(GV88:GV94)</f>
        <v>22</v>
      </c>
      <c r="GW95" s="235">
        <f t="shared" si="201"/>
        <v>11.6</v>
      </c>
      <c r="GX95" s="235">
        <f t="shared" si="201"/>
        <v>1.24</v>
      </c>
      <c r="GY95" s="235">
        <f t="shared" si="201"/>
        <v>9.25</v>
      </c>
      <c r="GZ95" s="236">
        <f t="shared" si="201"/>
        <v>1</v>
      </c>
      <c r="HA95" s="236">
        <f t="shared" si="201"/>
        <v>0</v>
      </c>
      <c r="HB95" s="236">
        <f t="shared" si="201"/>
        <v>0</v>
      </c>
      <c r="HC95" s="236">
        <f t="shared" si="201"/>
        <v>0</v>
      </c>
      <c r="HD95" s="236">
        <f t="shared" si="201"/>
        <v>0</v>
      </c>
      <c r="HE95" s="236">
        <f t="shared" si="201"/>
        <v>0</v>
      </c>
      <c r="HF95" s="235">
        <f t="shared" ref="HF95:HO95" si="202">SUM(HF88:HF94)</f>
        <v>40.099999999999994</v>
      </c>
      <c r="HG95" s="235">
        <f t="shared" si="202"/>
        <v>24.52</v>
      </c>
      <c r="HH95" s="235">
        <f t="shared" si="202"/>
        <v>0</v>
      </c>
      <c r="HI95" s="235">
        <f t="shared" si="202"/>
        <v>24.52</v>
      </c>
      <c r="HJ95" s="236">
        <f t="shared" si="202"/>
        <v>4</v>
      </c>
      <c r="HK95" s="236">
        <f t="shared" si="202"/>
        <v>0</v>
      </c>
      <c r="HL95" s="236">
        <f t="shared" si="202"/>
        <v>5</v>
      </c>
      <c r="HM95" s="236">
        <f t="shared" si="202"/>
        <v>0</v>
      </c>
      <c r="HN95" s="236">
        <f t="shared" si="202"/>
        <v>5</v>
      </c>
      <c r="HO95" s="236">
        <f t="shared" si="202"/>
        <v>5</v>
      </c>
      <c r="HP95" s="235">
        <f t="shared" ref="HP95:HY95" si="203">SUM(HP88:HP94)</f>
        <v>33</v>
      </c>
      <c r="HQ95" s="235">
        <f t="shared" si="203"/>
        <v>26.240000000000002</v>
      </c>
      <c r="HR95" s="235">
        <f t="shared" si="203"/>
        <v>0.59099999999999997</v>
      </c>
      <c r="HS95" s="235">
        <f t="shared" si="203"/>
        <v>26.001000000000005</v>
      </c>
      <c r="HT95" s="236">
        <f t="shared" si="203"/>
        <v>1</v>
      </c>
      <c r="HU95" s="236">
        <f t="shared" si="203"/>
        <v>0</v>
      </c>
      <c r="HV95" s="236">
        <f t="shared" si="203"/>
        <v>6</v>
      </c>
      <c r="HW95" s="236">
        <f t="shared" si="203"/>
        <v>0</v>
      </c>
      <c r="HX95" s="236">
        <f t="shared" si="203"/>
        <v>6</v>
      </c>
      <c r="HY95" s="236">
        <f t="shared" si="203"/>
        <v>6</v>
      </c>
      <c r="HZ95" s="235">
        <f t="shared" ref="HZ95:II95" si="204">SUM(HZ88:HZ94)</f>
        <v>0</v>
      </c>
      <c r="IA95" s="235">
        <f t="shared" si="204"/>
        <v>0</v>
      </c>
      <c r="IB95" s="235">
        <f t="shared" si="204"/>
        <v>0</v>
      </c>
      <c r="IC95" s="235">
        <f t="shared" si="204"/>
        <v>0</v>
      </c>
      <c r="ID95" s="236">
        <f t="shared" si="204"/>
        <v>0</v>
      </c>
      <c r="IE95" s="236">
        <f t="shared" si="204"/>
        <v>0</v>
      </c>
      <c r="IF95" s="236">
        <f t="shared" si="204"/>
        <v>0</v>
      </c>
      <c r="IG95" s="236">
        <f t="shared" si="204"/>
        <v>0</v>
      </c>
      <c r="IH95" s="236">
        <f t="shared" si="204"/>
        <v>0</v>
      </c>
      <c r="II95" s="236">
        <f t="shared" si="204"/>
        <v>0</v>
      </c>
      <c r="IJ95" s="235">
        <f t="shared" ref="IJ95:IS95" si="205">SUM(IJ88:IJ94)</f>
        <v>54.25</v>
      </c>
      <c r="IK95" s="235">
        <f t="shared" si="205"/>
        <v>26.53</v>
      </c>
      <c r="IL95" s="235">
        <f t="shared" si="205"/>
        <v>1.28</v>
      </c>
      <c r="IM95" s="235">
        <f t="shared" si="205"/>
        <v>26.53</v>
      </c>
      <c r="IN95" s="236">
        <f t="shared" si="205"/>
        <v>7</v>
      </c>
      <c r="IO95" s="236">
        <f t="shared" si="205"/>
        <v>3</v>
      </c>
      <c r="IP95" s="236">
        <f t="shared" si="205"/>
        <v>3</v>
      </c>
      <c r="IQ95" s="236">
        <f t="shared" si="205"/>
        <v>0</v>
      </c>
      <c r="IR95" s="236">
        <f t="shared" si="205"/>
        <v>3</v>
      </c>
      <c r="IS95" s="236">
        <f t="shared" si="205"/>
        <v>3</v>
      </c>
      <c r="IT95" s="235">
        <f t="shared" ref="IT95:JC95" si="206">SUM(IT88:IT94)</f>
        <v>24.29</v>
      </c>
      <c r="IU95" s="235">
        <f t="shared" si="206"/>
        <v>24.37</v>
      </c>
      <c r="IV95" s="235">
        <f t="shared" si="206"/>
        <v>1.02</v>
      </c>
      <c r="IW95" s="235">
        <f t="shared" si="206"/>
        <v>24.37</v>
      </c>
      <c r="IX95" s="236">
        <f t="shared" si="206"/>
        <v>1</v>
      </c>
      <c r="IY95" s="236">
        <f t="shared" si="206"/>
        <v>0</v>
      </c>
      <c r="IZ95" s="236">
        <f t="shared" si="206"/>
        <v>0</v>
      </c>
      <c r="JA95" s="236">
        <f t="shared" si="206"/>
        <v>0</v>
      </c>
      <c r="JB95" s="236">
        <f t="shared" si="206"/>
        <v>0</v>
      </c>
      <c r="JC95" s="236">
        <f t="shared" si="206"/>
        <v>0</v>
      </c>
      <c r="JD95" s="235">
        <f t="shared" ref="JD95:JM95" si="207">SUM(JD88:JD94)</f>
        <v>8.9699999999999989</v>
      </c>
      <c r="JE95" s="235">
        <f t="shared" si="207"/>
        <v>12.44</v>
      </c>
      <c r="JF95" s="235">
        <f t="shared" si="207"/>
        <v>0.76</v>
      </c>
      <c r="JG95" s="235">
        <f t="shared" si="207"/>
        <v>11.36</v>
      </c>
      <c r="JH95" s="236">
        <f t="shared" si="207"/>
        <v>1</v>
      </c>
      <c r="JI95" s="236">
        <f t="shared" si="207"/>
        <v>0</v>
      </c>
      <c r="JJ95" s="236">
        <f t="shared" si="207"/>
        <v>0</v>
      </c>
      <c r="JK95" s="236">
        <f t="shared" si="207"/>
        <v>0</v>
      </c>
      <c r="JL95" s="236">
        <f t="shared" si="207"/>
        <v>0</v>
      </c>
      <c r="JM95" s="236">
        <f t="shared" si="207"/>
        <v>0</v>
      </c>
      <c r="JN95" s="235">
        <f t="shared" ref="JN95:JW95" si="208">SUM(JN88:JN94)</f>
        <v>17</v>
      </c>
      <c r="JO95" s="235">
        <f t="shared" si="208"/>
        <v>16.149999999999999</v>
      </c>
      <c r="JP95" s="235">
        <f t="shared" si="208"/>
        <v>0</v>
      </c>
      <c r="JQ95" s="235">
        <f t="shared" si="208"/>
        <v>16.151</v>
      </c>
      <c r="JR95" s="236">
        <f t="shared" si="208"/>
        <v>0</v>
      </c>
      <c r="JS95" s="236">
        <f t="shared" si="208"/>
        <v>4</v>
      </c>
      <c r="JT95" s="236">
        <f t="shared" si="208"/>
        <v>6</v>
      </c>
      <c r="JU95" s="236">
        <f t="shared" si="208"/>
        <v>0</v>
      </c>
      <c r="JV95" s="236">
        <f t="shared" si="208"/>
        <v>12</v>
      </c>
      <c r="JW95" s="236">
        <f t="shared" si="208"/>
        <v>0</v>
      </c>
      <c r="JX95" s="235">
        <f t="shared" ref="JX95:KG95" si="209">SUM(JX88:JX94)</f>
        <v>15</v>
      </c>
      <c r="JY95" s="235">
        <f t="shared" si="209"/>
        <v>8.26</v>
      </c>
      <c r="JZ95" s="235">
        <f t="shared" si="209"/>
        <v>0.31</v>
      </c>
      <c r="KA95" s="235">
        <f t="shared" si="209"/>
        <v>8.26</v>
      </c>
      <c r="KB95" s="236">
        <f t="shared" si="209"/>
        <v>1</v>
      </c>
      <c r="KC95" s="236">
        <f t="shared" si="209"/>
        <v>1</v>
      </c>
      <c r="KD95" s="236">
        <f t="shared" si="209"/>
        <v>1</v>
      </c>
      <c r="KE95" s="236">
        <f t="shared" si="209"/>
        <v>0</v>
      </c>
      <c r="KF95" s="236">
        <f t="shared" si="209"/>
        <v>1</v>
      </c>
      <c r="KG95" s="236">
        <f t="shared" si="209"/>
        <v>1</v>
      </c>
      <c r="KH95" s="235">
        <f t="shared" ref="KH95:KQ95" si="210">SUM(KH88:KH94)</f>
        <v>15</v>
      </c>
      <c r="KI95" s="235">
        <f t="shared" si="210"/>
        <v>62.5</v>
      </c>
      <c r="KJ95" s="235">
        <f t="shared" si="210"/>
        <v>1</v>
      </c>
      <c r="KK95" s="235">
        <f t="shared" si="210"/>
        <v>26.25</v>
      </c>
      <c r="KL95" s="236">
        <f t="shared" si="210"/>
        <v>0</v>
      </c>
      <c r="KM95" s="236">
        <f t="shared" si="210"/>
        <v>3</v>
      </c>
      <c r="KN95" s="236">
        <f t="shared" si="210"/>
        <v>3</v>
      </c>
      <c r="KO95" s="236">
        <f t="shared" si="210"/>
        <v>2</v>
      </c>
      <c r="KP95" s="236">
        <f t="shared" si="210"/>
        <v>4</v>
      </c>
      <c r="KQ95" s="236">
        <f t="shared" si="210"/>
        <v>4</v>
      </c>
      <c r="KR95" s="235">
        <f t="shared" ref="KR95:LA95" si="211">SUM(KR88:KR94)</f>
        <v>20</v>
      </c>
      <c r="KS95" s="235">
        <f t="shared" si="211"/>
        <v>18.560000000000002</v>
      </c>
      <c r="KT95" s="235">
        <f t="shared" si="211"/>
        <v>0.75</v>
      </c>
      <c r="KU95" s="235">
        <f t="shared" si="211"/>
        <v>18.54</v>
      </c>
      <c r="KV95" s="236">
        <f t="shared" si="211"/>
        <v>1</v>
      </c>
      <c r="KW95" s="236">
        <f t="shared" si="211"/>
        <v>0</v>
      </c>
      <c r="KX95" s="236">
        <f t="shared" si="211"/>
        <v>0</v>
      </c>
      <c r="KY95" s="236">
        <f t="shared" si="211"/>
        <v>0</v>
      </c>
      <c r="KZ95" s="236">
        <f t="shared" si="211"/>
        <v>0</v>
      </c>
      <c r="LA95" s="236">
        <f t="shared" si="211"/>
        <v>0</v>
      </c>
      <c r="LB95" s="235">
        <f t="shared" ref="LB95:LU95" si="212">SUM(LB88:LB94)</f>
        <v>15</v>
      </c>
      <c r="LC95" s="235">
        <f t="shared" si="212"/>
        <v>0</v>
      </c>
      <c r="LD95" s="235">
        <f t="shared" si="212"/>
        <v>0</v>
      </c>
      <c r="LE95" s="235">
        <f t="shared" si="212"/>
        <v>0</v>
      </c>
      <c r="LF95" s="236">
        <f t="shared" si="212"/>
        <v>0</v>
      </c>
      <c r="LG95" s="236">
        <f t="shared" si="212"/>
        <v>0</v>
      </c>
      <c r="LH95" s="236">
        <f t="shared" si="212"/>
        <v>0</v>
      </c>
      <c r="LI95" s="236">
        <f t="shared" si="212"/>
        <v>0</v>
      </c>
      <c r="LJ95" s="236">
        <f t="shared" si="212"/>
        <v>0</v>
      </c>
      <c r="LK95" s="236">
        <f t="shared" si="212"/>
        <v>0</v>
      </c>
      <c r="LL95" s="235">
        <f t="shared" si="212"/>
        <v>26.5</v>
      </c>
      <c r="LM95" s="235">
        <f t="shared" si="212"/>
        <v>15.629999999999999</v>
      </c>
      <c r="LN95" s="235">
        <f t="shared" si="212"/>
        <v>1.29</v>
      </c>
      <c r="LO95" s="235">
        <f t="shared" si="212"/>
        <v>15.6</v>
      </c>
      <c r="LP95" s="236">
        <f t="shared" si="212"/>
        <v>0</v>
      </c>
      <c r="LQ95" s="236">
        <f t="shared" si="212"/>
        <v>0</v>
      </c>
      <c r="LR95" s="236">
        <f t="shared" si="212"/>
        <v>0</v>
      </c>
      <c r="LS95" s="236">
        <f t="shared" si="212"/>
        <v>0</v>
      </c>
      <c r="LT95" s="236">
        <f t="shared" si="212"/>
        <v>0</v>
      </c>
      <c r="LU95" s="236">
        <f t="shared" si="212"/>
        <v>0</v>
      </c>
      <c r="LV95" s="235">
        <f t="shared" ref="LV95:ME95" si="213">SUM(LV88:LV94)</f>
        <v>1459.24</v>
      </c>
      <c r="LW95" s="235">
        <f t="shared" si="213"/>
        <v>1225.4900000000002</v>
      </c>
      <c r="LX95" s="235">
        <f t="shared" si="213"/>
        <v>77.001000000000005</v>
      </c>
      <c r="LY95" s="235">
        <f t="shared" si="213"/>
        <v>1160.1419999999998</v>
      </c>
      <c r="LZ95" s="236">
        <f t="shared" si="213"/>
        <v>93</v>
      </c>
      <c r="MA95" s="236">
        <f t="shared" si="213"/>
        <v>64</v>
      </c>
      <c r="MB95" s="236">
        <f t="shared" si="213"/>
        <v>107</v>
      </c>
      <c r="MC95" s="236">
        <f t="shared" si="213"/>
        <v>16</v>
      </c>
      <c r="MD95" s="236">
        <f t="shared" si="213"/>
        <v>110</v>
      </c>
      <c r="ME95" s="236">
        <f t="shared" si="213"/>
        <v>98</v>
      </c>
      <c r="MF95" s="235">
        <f t="shared" ref="MF95:MO95" si="214">SUM(MF88:MF94)</f>
        <v>258</v>
      </c>
      <c r="MG95" s="235">
        <f t="shared" si="214"/>
        <v>182.74</v>
      </c>
      <c r="MH95" s="235">
        <f t="shared" si="214"/>
        <v>75.120000000000019</v>
      </c>
      <c r="MI95" s="235">
        <f t="shared" si="214"/>
        <v>239.14</v>
      </c>
      <c r="MJ95" s="236">
        <f t="shared" si="214"/>
        <v>1.33</v>
      </c>
      <c r="MK95" s="236">
        <f t="shared" si="214"/>
        <v>1</v>
      </c>
      <c r="ML95" s="236">
        <f t="shared" si="214"/>
        <v>3</v>
      </c>
      <c r="MM95" s="236">
        <f t="shared" si="214"/>
        <v>0</v>
      </c>
      <c r="MN95" s="236">
        <f t="shared" si="214"/>
        <v>7</v>
      </c>
      <c r="MO95" s="236">
        <f t="shared" si="214"/>
        <v>7</v>
      </c>
      <c r="MP95" s="235">
        <f t="shared" ref="MP95:MY95" si="215">SUM(MP88:MP94)</f>
        <v>0</v>
      </c>
      <c r="MQ95" s="235">
        <f t="shared" si="215"/>
        <v>179.02</v>
      </c>
      <c r="MR95" s="235">
        <f t="shared" si="215"/>
        <v>0</v>
      </c>
      <c r="MS95" s="235">
        <f t="shared" si="215"/>
        <v>159.61000000000001</v>
      </c>
      <c r="MT95" s="236">
        <f t="shared" si="215"/>
        <v>0</v>
      </c>
      <c r="MU95" s="236">
        <f t="shared" si="215"/>
        <v>14</v>
      </c>
      <c r="MV95" s="236">
        <f t="shared" si="215"/>
        <v>14</v>
      </c>
      <c r="MW95" s="236">
        <f t="shared" si="215"/>
        <v>0</v>
      </c>
      <c r="MX95" s="236">
        <f t="shared" si="215"/>
        <v>0</v>
      </c>
      <c r="MY95" s="236">
        <f t="shared" si="215"/>
        <v>0</v>
      </c>
      <c r="MZ95" s="235">
        <f t="shared" ref="MZ95:NI95" si="216">SUM(MZ88:MZ94)</f>
        <v>1717.24</v>
      </c>
      <c r="NA95" s="235">
        <f t="shared" si="216"/>
        <v>1587.2500000000002</v>
      </c>
      <c r="NB95" s="235">
        <f t="shared" si="216"/>
        <v>152.12100000000001</v>
      </c>
      <c r="NC95" s="235">
        <f t="shared" si="216"/>
        <v>1558.8920000000001</v>
      </c>
      <c r="ND95" s="236">
        <f t="shared" si="216"/>
        <v>94.33</v>
      </c>
      <c r="NE95" s="236">
        <f t="shared" si="216"/>
        <v>79</v>
      </c>
      <c r="NF95" s="236">
        <f t="shared" si="216"/>
        <v>124</v>
      </c>
      <c r="NG95" s="236">
        <f t="shared" si="216"/>
        <v>16</v>
      </c>
      <c r="NH95" s="236">
        <f t="shared" si="216"/>
        <v>117</v>
      </c>
      <c r="NI95" s="237">
        <f t="shared" si="216"/>
        <v>105</v>
      </c>
    </row>
    <row r="96" spans="1:373" ht="14.45" customHeight="1" thickBot="1" x14ac:dyDescent="0.3">
      <c r="A96" s="1782" t="s">
        <v>262</v>
      </c>
      <c r="B96" s="1783"/>
      <c r="C96" s="1783"/>
      <c r="D96" s="1783"/>
      <c r="E96" s="1783"/>
      <c r="F96" s="1783"/>
      <c r="G96" s="1783"/>
      <c r="H96" s="1783"/>
      <c r="I96" s="1783"/>
      <c r="J96" s="1783"/>
      <c r="K96" s="1783"/>
      <c r="L96" s="1783"/>
      <c r="M96" s="178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13"/>
      <c r="BW96" s="113"/>
      <c r="BX96" s="113"/>
      <c r="BY96" s="113"/>
      <c r="BZ96" s="113"/>
      <c r="CA96" s="113"/>
      <c r="CB96" s="113"/>
      <c r="CC96" s="113"/>
      <c r="CD96" s="113"/>
      <c r="CE96" s="113"/>
      <c r="CF96" s="123"/>
      <c r="CG96" s="123"/>
      <c r="CH96" s="123"/>
      <c r="CI96" s="123"/>
      <c r="CJ96" s="123"/>
      <c r="CK96" s="123"/>
      <c r="CL96" s="123"/>
      <c r="CM96" s="123"/>
      <c r="CN96" s="123"/>
      <c r="CO96" s="123"/>
      <c r="CP96" s="133"/>
      <c r="CQ96" s="133"/>
      <c r="CR96" s="133"/>
      <c r="CS96" s="133"/>
      <c r="CT96" s="133"/>
      <c r="CU96" s="133"/>
      <c r="CV96" s="133"/>
      <c r="CW96" s="133"/>
      <c r="CX96" s="133"/>
      <c r="CY96" s="133"/>
      <c r="CZ96" s="143"/>
      <c r="DA96" s="143"/>
      <c r="DB96" s="143"/>
      <c r="DC96" s="143"/>
      <c r="DD96" s="143"/>
      <c r="DE96" s="143"/>
      <c r="DF96" s="143"/>
      <c r="DG96" s="143"/>
      <c r="DH96" s="143"/>
      <c r="DI96" s="143"/>
      <c r="DJ96" s="113"/>
      <c r="DK96" s="113"/>
      <c r="DL96" s="113"/>
      <c r="DM96" s="113"/>
      <c r="DN96" s="113"/>
      <c r="DO96" s="113"/>
      <c r="DP96" s="113"/>
      <c r="DQ96" s="113"/>
      <c r="DR96" s="113"/>
      <c r="DS96" s="113"/>
      <c r="DT96" s="153"/>
      <c r="DU96" s="153"/>
      <c r="DV96" s="153"/>
      <c r="DW96" s="153"/>
      <c r="DX96" s="153"/>
      <c r="DY96" s="153"/>
      <c r="DZ96" s="153"/>
      <c r="EA96" s="153"/>
      <c r="EB96" s="153"/>
      <c r="EC96" s="153"/>
      <c r="ED96" s="163"/>
      <c r="EE96" s="163"/>
      <c r="EF96" s="163"/>
      <c r="EG96" s="163"/>
      <c r="EH96" s="163"/>
      <c r="EI96" s="163"/>
      <c r="EJ96" s="163"/>
      <c r="EK96" s="163"/>
      <c r="EL96" s="163"/>
      <c r="EM96" s="163"/>
      <c r="EN96" s="103"/>
      <c r="EO96" s="103"/>
      <c r="EP96" s="103"/>
      <c r="EQ96" s="103"/>
      <c r="ER96" s="103"/>
      <c r="ES96" s="103"/>
      <c r="ET96" s="103"/>
      <c r="EU96" s="103"/>
      <c r="EV96" s="103"/>
      <c r="EW96" s="103"/>
      <c r="EX96" s="163"/>
      <c r="EY96" s="163"/>
      <c r="EZ96" s="163"/>
      <c r="FA96" s="163"/>
      <c r="FB96" s="163"/>
      <c r="FC96" s="163"/>
      <c r="FD96" s="163"/>
      <c r="FE96" s="163"/>
      <c r="FF96" s="163"/>
      <c r="FG96" s="163"/>
      <c r="FH96" s="173"/>
      <c r="FI96" s="173"/>
      <c r="FJ96" s="173"/>
      <c r="FK96" s="173"/>
      <c r="FL96" s="173"/>
      <c r="FM96" s="173"/>
      <c r="FN96" s="173"/>
      <c r="FO96" s="173"/>
      <c r="FP96" s="173"/>
      <c r="FQ96" s="173"/>
      <c r="FR96" s="183"/>
      <c r="FS96" s="183"/>
      <c r="FT96" s="183"/>
      <c r="FU96" s="183"/>
      <c r="FV96" s="183"/>
      <c r="FW96" s="183"/>
      <c r="FX96" s="183"/>
      <c r="FY96" s="183"/>
      <c r="FZ96" s="183"/>
      <c r="GA96" s="183"/>
      <c r="GB96" s="193"/>
      <c r="GC96" s="193"/>
      <c r="GD96" s="193"/>
      <c r="GE96" s="193"/>
      <c r="GF96" s="193"/>
      <c r="GG96" s="193"/>
      <c r="GH96" s="193"/>
      <c r="GI96" s="193"/>
      <c r="GJ96" s="193"/>
      <c r="GK96" s="193"/>
      <c r="GL96" s="153"/>
      <c r="GM96" s="153"/>
      <c r="GN96" s="153"/>
      <c r="GO96" s="153"/>
      <c r="GP96" s="153"/>
      <c r="GQ96" s="153"/>
      <c r="GR96" s="153"/>
      <c r="GS96" s="153"/>
      <c r="GT96" s="153"/>
      <c r="GU96" s="153"/>
      <c r="GV96" s="203"/>
      <c r="GW96" s="203"/>
      <c r="GX96" s="203"/>
      <c r="GY96" s="203"/>
      <c r="GZ96" s="203"/>
      <c r="HA96" s="203"/>
      <c r="HB96" s="203"/>
      <c r="HC96" s="203"/>
      <c r="HD96" s="203"/>
      <c r="HE96" s="203"/>
      <c r="HF96" s="213"/>
      <c r="HG96" s="213"/>
      <c r="HH96" s="213"/>
      <c r="HI96" s="213"/>
      <c r="HJ96" s="213"/>
      <c r="HK96" s="213"/>
      <c r="HL96" s="213"/>
      <c r="HM96" s="213"/>
      <c r="HN96" s="213"/>
      <c r="HO96" s="213"/>
      <c r="HP96" s="53"/>
      <c r="HQ96" s="53"/>
      <c r="HR96" s="53"/>
      <c r="HS96" s="53"/>
      <c r="HT96" s="53"/>
      <c r="HU96" s="53"/>
      <c r="HV96" s="53"/>
      <c r="HW96" s="53"/>
      <c r="HX96" s="53"/>
      <c r="HY96" s="53"/>
      <c r="HZ96" s="163"/>
      <c r="IA96" s="163"/>
      <c r="IB96" s="163"/>
      <c r="IC96" s="163"/>
      <c r="ID96" s="163"/>
      <c r="IE96" s="163"/>
      <c r="IF96" s="163"/>
      <c r="IG96" s="163"/>
      <c r="IH96" s="163"/>
      <c r="II96" s="163"/>
      <c r="IJ96" s="213"/>
      <c r="IK96" s="213"/>
      <c r="IL96" s="213"/>
      <c r="IM96" s="213"/>
      <c r="IN96" s="213"/>
      <c r="IO96" s="213"/>
      <c r="IP96" s="213"/>
      <c r="IQ96" s="213"/>
      <c r="IR96" s="213"/>
      <c r="IS96" s="213"/>
      <c r="IT96" s="133"/>
      <c r="IU96" s="133"/>
      <c r="IV96" s="133"/>
      <c r="IW96" s="133"/>
      <c r="IX96" s="133"/>
      <c r="IY96" s="133"/>
      <c r="IZ96" s="133"/>
      <c r="JA96" s="133"/>
      <c r="JB96" s="133"/>
      <c r="JC96" s="133"/>
      <c r="JD96" s="173"/>
      <c r="JE96" s="173"/>
      <c r="JF96" s="173"/>
      <c r="JG96" s="173"/>
      <c r="JH96" s="173"/>
      <c r="JI96" s="173"/>
      <c r="JJ96" s="173"/>
      <c r="JK96" s="173"/>
      <c r="JL96" s="173"/>
      <c r="JM96" s="173"/>
      <c r="JN96" s="123"/>
      <c r="JO96" s="123"/>
      <c r="JP96" s="123"/>
      <c r="JQ96" s="123"/>
      <c r="JR96" s="123"/>
      <c r="JS96" s="123"/>
      <c r="JT96" s="123"/>
      <c r="JU96" s="123"/>
      <c r="JV96" s="123"/>
      <c r="JW96" s="123"/>
      <c r="JX96" s="103"/>
      <c r="JY96" s="103"/>
      <c r="JZ96" s="103"/>
      <c r="KA96" s="103"/>
      <c r="KB96" s="103"/>
      <c r="KC96" s="103"/>
      <c r="KD96" s="103"/>
      <c r="KE96" s="103"/>
      <c r="KF96" s="103"/>
      <c r="KG96" s="103"/>
      <c r="KH96" s="113"/>
      <c r="KI96" s="113"/>
      <c r="KJ96" s="113"/>
      <c r="KK96" s="113"/>
      <c r="KL96" s="113"/>
      <c r="KM96" s="113"/>
      <c r="KN96" s="113"/>
      <c r="KO96" s="113"/>
      <c r="KP96" s="113"/>
      <c r="KQ96" s="113"/>
      <c r="KV96" s="223"/>
      <c r="KW96" s="223"/>
      <c r="KX96" s="223"/>
      <c r="KY96" s="223"/>
      <c r="KZ96" s="223"/>
      <c r="LA96" s="223"/>
      <c r="LF96" s="216"/>
      <c r="LG96" s="216"/>
      <c r="LH96" s="216"/>
      <c r="LI96" s="216"/>
      <c r="LJ96" s="216"/>
      <c r="LK96" s="216"/>
      <c r="LP96" s="196"/>
      <c r="LQ96" s="196"/>
      <c r="LR96" s="196"/>
      <c r="LS96" s="196"/>
      <c r="LT96" s="196"/>
      <c r="LU96" s="196"/>
      <c r="LZ96" s="46"/>
      <c r="MA96" s="46"/>
      <c r="MB96" s="46"/>
      <c r="MC96" s="46"/>
      <c r="MD96" s="46"/>
      <c r="ME96" s="46"/>
      <c r="MJ96" s="186"/>
      <c r="MK96" s="186"/>
      <c r="ML96" s="186"/>
      <c r="MM96" s="186"/>
      <c r="MN96" s="186"/>
      <c r="MO96" s="186"/>
      <c r="MT96" s="230"/>
      <c r="MU96" s="230"/>
      <c r="MV96" s="230"/>
      <c r="MW96" s="230"/>
      <c r="MX96" s="230"/>
      <c r="MY96" s="230"/>
      <c r="MZ96" s="844"/>
      <c r="NA96" s="844"/>
      <c r="NB96" s="844"/>
      <c r="NC96" s="844"/>
      <c r="ND96" s="844"/>
      <c r="NE96" s="844"/>
      <c r="NF96" s="844"/>
      <c r="NG96" s="844"/>
      <c r="NH96" s="844"/>
      <c r="NI96" s="844"/>
    </row>
    <row r="97" spans="1:374" ht="26.25" thickBot="1" x14ac:dyDescent="0.3">
      <c r="A97" s="555">
        <v>74</v>
      </c>
      <c r="B97" s="34" t="s">
        <v>117</v>
      </c>
      <c r="C97" s="34" t="s">
        <v>215</v>
      </c>
      <c r="D97" s="262">
        <v>35</v>
      </c>
      <c r="E97" s="262">
        <v>76.34</v>
      </c>
      <c r="F97" s="262">
        <v>7.79</v>
      </c>
      <c r="G97" s="262">
        <v>76.34</v>
      </c>
      <c r="H97" s="263">
        <v>6873</v>
      </c>
      <c r="I97" s="263">
        <v>1438</v>
      </c>
      <c r="J97" s="263">
        <v>13541</v>
      </c>
      <c r="K97" s="263"/>
      <c r="L97" s="263">
        <v>13541</v>
      </c>
      <c r="M97" s="263">
        <v>13541</v>
      </c>
      <c r="N97" s="264">
        <v>1.5</v>
      </c>
      <c r="O97" s="264">
        <v>0</v>
      </c>
      <c r="P97" s="264">
        <v>0</v>
      </c>
      <c r="Q97" s="264">
        <v>0</v>
      </c>
      <c r="R97" s="265">
        <v>295</v>
      </c>
      <c r="S97" s="265">
        <v>0</v>
      </c>
      <c r="T97" s="265">
        <v>0</v>
      </c>
      <c r="U97" s="265">
        <v>0</v>
      </c>
      <c r="V97" s="265">
        <v>0</v>
      </c>
      <c r="W97" s="265">
        <v>0</v>
      </c>
      <c r="X97" s="266">
        <v>1</v>
      </c>
      <c r="Y97" s="266">
        <v>0</v>
      </c>
      <c r="Z97" s="266">
        <v>0</v>
      </c>
      <c r="AA97" s="266">
        <v>0</v>
      </c>
      <c r="AB97" s="267">
        <v>196</v>
      </c>
      <c r="AC97" s="267">
        <v>0</v>
      </c>
      <c r="AD97" s="267">
        <v>0</v>
      </c>
      <c r="AE97" s="267">
        <v>0</v>
      </c>
      <c r="AF97" s="267">
        <v>0</v>
      </c>
      <c r="AG97" s="267">
        <v>0</v>
      </c>
      <c r="AH97" s="268">
        <v>2</v>
      </c>
      <c r="AI97" s="268">
        <v>0</v>
      </c>
      <c r="AJ97" s="268">
        <v>0</v>
      </c>
      <c r="AK97" s="268">
        <v>0</v>
      </c>
      <c r="AL97" s="269">
        <v>393</v>
      </c>
      <c r="AM97" s="269">
        <v>0</v>
      </c>
      <c r="AN97" s="269">
        <v>0</v>
      </c>
      <c r="AO97" s="269">
        <v>0</v>
      </c>
      <c r="AP97" s="269">
        <v>0</v>
      </c>
      <c r="AQ97" s="269">
        <v>0</v>
      </c>
      <c r="AR97" s="270">
        <v>2.25</v>
      </c>
      <c r="AS97" s="270">
        <v>0</v>
      </c>
      <c r="AT97" s="270">
        <v>0</v>
      </c>
      <c r="AU97" s="270">
        <v>0</v>
      </c>
      <c r="AV97" s="271">
        <v>442</v>
      </c>
      <c r="AW97" s="271">
        <v>0</v>
      </c>
      <c r="AX97" s="271">
        <v>0</v>
      </c>
      <c r="AY97" s="271">
        <v>0</v>
      </c>
      <c r="AZ97" s="271">
        <v>0</v>
      </c>
      <c r="BA97" s="271">
        <v>0</v>
      </c>
      <c r="BB97" s="272">
        <v>2.15</v>
      </c>
      <c r="BC97" s="272">
        <v>0</v>
      </c>
      <c r="BD97" s="272">
        <v>0</v>
      </c>
      <c r="BE97" s="272">
        <v>0</v>
      </c>
      <c r="BF97" s="273">
        <v>422</v>
      </c>
      <c r="BG97" s="273">
        <v>0</v>
      </c>
      <c r="BH97" s="273">
        <v>0</v>
      </c>
      <c r="BI97" s="273">
        <v>0</v>
      </c>
      <c r="BJ97" s="273">
        <v>0</v>
      </c>
      <c r="BK97" s="273">
        <v>0</v>
      </c>
      <c r="BL97" s="896">
        <v>1</v>
      </c>
      <c r="BM97" s="896">
        <v>0</v>
      </c>
      <c r="BN97" s="896">
        <v>0</v>
      </c>
      <c r="BO97" s="896">
        <v>0</v>
      </c>
      <c r="BP97" s="897">
        <v>196</v>
      </c>
      <c r="BQ97" s="897">
        <v>0</v>
      </c>
      <c r="BR97" s="897">
        <v>0</v>
      </c>
      <c r="BS97" s="897">
        <v>0</v>
      </c>
      <c r="BT97" s="897">
        <v>0</v>
      </c>
      <c r="BU97" s="897">
        <v>0</v>
      </c>
      <c r="BV97" s="276">
        <v>2</v>
      </c>
      <c r="BW97" s="276">
        <v>0.69</v>
      </c>
      <c r="BX97" s="276">
        <v>0.09</v>
      </c>
      <c r="BY97" s="276">
        <v>0.68</v>
      </c>
      <c r="BZ97" s="277">
        <v>393</v>
      </c>
      <c r="CA97" s="277">
        <v>12</v>
      </c>
      <c r="CB97" s="277">
        <v>88</v>
      </c>
      <c r="CC97" s="277">
        <v>0</v>
      </c>
      <c r="CD97" s="277">
        <v>88</v>
      </c>
      <c r="CE97" s="277">
        <v>88</v>
      </c>
      <c r="CF97" s="278">
        <v>3.1</v>
      </c>
      <c r="CG97" s="278"/>
      <c r="CH97" s="278"/>
      <c r="CI97" s="278"/>
      <c r="CJ97" s="279">
        <v>609</v>
      </c>
      <c r="CK97" s="279">
        <v>0</v>
      </c>
      <c r="CL97" s="279"/>
      <c r="CM97" s="279"/>
      <c r="CN97" s="279"/>
      <c r="CO97" s="279"/>
      <c r="CP97" s="280">
        <v>2</v>
      </c>
      <c r="CQ97" s="280">
        <v>0</v>
      </c>
      <c r="CR97" s="280">
        <v>0</v>
      </c>
      <c r="CS97" s="280">
        <v>0</v>
      </c>
      <c r="CT97" s="281">
        <v>393</v>
      </c>
      <c r="CU97" s="281">
        <v>0</v>
      </c>
      <c r="CV97" s="281">
        <v>0</v>
      </c>
      <c r="CW97" s="281">
        <v>0</v>
      </c>
      <c r="CX97" s="281">
        <v>0</v>
      </c>
      <c r="CY97" s="281">
        <v>0</v>
      </c>
      <c r="CZ97" s="282">
        <v>0.5</v>
      </c>
      <c r="DA97" s="282">
        <v>0</v>
      </c>
      <c r="DB97" s="282">
        <v>0</v>
      </c>
      <c r="DC97" s="282">
        <v>0</v>
      </c>
      <c r="DD97" s="283">
        <v>98</v>
      </c>
      <c r="DE97" s="283">
        <v>0</v>
      </c>
      <c r="DF97" s="283">
        <v>0</v>
      </c>
      <c r="DG97" s="283">
        <v>0</v>
      </c>
      <c r="DH97" s="283">
        <v>0</v>
      </c>
      <c r="DI97" s="283">
        <v>0</v>
      </c>
      <c r="DJ97" s="276">
        <v>1.05</v>
      </c>
      <c r="DK97" s="276">
        <v>0.02</v>
      </c>
      <c r="DL97" s="276">
        <v>0</v>
      </c>
      <c r="DM97" s="276">
        <v>0.02</v>
      </c>
      <c r="DN97" s="277">
        <v>206</v>
      </c>
      <c r="DO97" s="277">
        <v>2</v>
      </c>
      <c r="DP97" s="277">
        <v>2</v>
      </c>
      <c r="DQ97" s="277">
        <v>0</v>
      </c>
      <c r="DR97" s="277">
        <v>2</v>
      </c>
      <c r="DS97" s="277">
        <v>2</v>
      </c>
      <c r="DT97" s="284">
        <v>3</v>
      </c>
      <c r="DU97" s="284">
        <v>3.14</v>
      </c>
      <c r="DV97" s="284">
        <v>2.15</v>
      </c>
      <c r="DW97" s="284">
        <v>3.14</v>
      </c>
      <c r="DX97" s="285">
        <v>589</v>
      </c>
      <c r="DY97" s="285">
        <v>399</v>
      </c>
      <c r="DZ97" s="285">
        <v>579</v>
      </c>
      <c r="EA97" s="285">
        <v>0</v>
      </c>
      <c r="EB97" s="285">
        <v>579</v>
      </c>
      <c r="EC97" s="285">
        <v>579</v>
      </c>
      <c r="ED97" s="286">
        <v>2.5</v>
      </c>
      <c r="EE97" s="286">
        <v>2.92</v>
      </c>
      <c r="EF97" s="286">
        <v>1.6</v>
      </c>
      <c r="EG97" s="286">
        <v>2.6</v>
      </c>
      <c r="EH97" s="287">
        <v>491</v>
      </c>
      <c r="EI97" s="287">
        <v>319</v>
      </c>
      <c r="EJ97" s="287">
        <v>518</v>
      </c>
      <c r="EK97" s="287">
        <v>0</v>
      </c>
      <c r="EL97" s="287">
        <v>518</v>
      </c>
      <c r="EM97" s="287">
        <v>518</v>
      </c>
      <c r="EN97" s="274">
        <v>0.9</v>
      </c>
      <c r="EO97" s="274">
        <v>0.81</v>
      </c>
      <c r="EP97" s="274">
        <v>0.81</v>
      </c>
      <c r="EQ97" s="274">
        <v>0.81</v>
      </c>
      <c r="ER97" s="275">
        <v>177</v>
      </c>
      <c r="ES97" s="275"/>
      <c r="ET97" s="275"/>
      <c r="EU97" s="275"/>
      <c r="EV97" s="275"/>
      <c r="EW97" s="275"/>
      <c r="EX97" s="286">
        <v>5</v>
      </c>
      <c r="EY97" s="286">
        <v>0</v>
      </c>
      <c r="EZ97" s="286">
        <v>0</v>
      </c>
      <c r="FA97" s="286">
        <v>0</v>
      </c>
      <c r="FB97" s="287">
        <v>982</v>
      </c>
      <c r="FC97" s="287">
        <v>0</v>
      </c>
      <c r="FD97" s="287">
        <v>0</v>
      </c>
      <c r="FE97" s="287">
        <v>0</v>
      </c>
      <c r="FF97" s="287">
        <v>0</v>
      </c>
      <c r="FG97" s="287">
        <v>0</v>
      </c>
      <c r="FH97" s="288">
        <v>5</v>
      </c>
      <c r="FI97" s="288">
        <v>0.77</v>
      </c>
      <c r="FJ97" s="288">
        <v>0.77</v>
      </c>
      <c r="FK97" s="288">
        <v>0.77</v>
      </c>
      <c r="FL97" s="289">
        <v>982</v>
      </c>
      <c r="FM97" s="289">
        <v>140</v>
      </c>
      <c r="FN97" s="289">
        <v>140</v>
      </c>
      <c r="FO97" s="289">
        <v>0</v>
      </c>
      <c r="FP97" s="289">
        <v>140</v>
      </c>
      <c r="FQ97" s="289">
        <v>140</v>
      </c>
      <c r="FR97" s="290">
        <v>0.2</v>
      </c>
      <c r="FS97" s="290"/>
      <c r="FT97" s="290"/>
      <c r="FU97" s="290"/>
      <c r="FV97" s="291">
        <v>39</v>
      </c>
      <c r="FW97" s="291"/>
      <c r="FX97" s="291"/>
      <c r="FY97" s="291"/>
      <c r="FZ97" s="291"/>
      <c r="GA97" s="291"/>
      <c r="GB97" s="292">
        <v>12</v>
      </c>
      <c r="GC97" s="292">
        <v>13.31</v>
      </c>
      <c r="GD97" s="292">
        <v>3.31</v>
      </c>
      <c r="GE97" s="292">
        <v>13.31</v>
      </c>
      <c r="GF97" s="293">
        <v>2356</v>
      </c>
      <c r="GG97" s="293">
        <v>2129</v>
      </c>
      <c r="GH97" s="293">
        <v>3240</v>
      </c>
      <c r="GI97" s="293"/>
      <c r="GJ97" s="293">
        <v>3240</v>
      </c>
      <c r="GK97" s="293">
        <v>2916</v>
      </c>
      <c r="GL97" s="284">
        <v>0.5</v>
      </c>
      <c r="GM97" s="284">
        <v>0</v>
      </c>
      <c r="GN97" s="284">
        <v>0</v>
      </c>
      <c r="GO97" s="284">
        <v>0</v>
      </c>
      <c r="GP97" s="285">
        <v>98</v>
      </c>
      <c r="GQ97" s="285">
        <v>0</v>
      </c>
      <c r="GR97" s="285">
        <v>0</v>
      </c>
      <c r="GS97" s="285">
        <v>0</v>
      </c>
      <c r="GT97" s="285">
        <v>0</v>
      </c>
      <c r="GU97" s="285">
        <v>0</v>
      </c>
      <c r="GV97" s="294">
        <v>0.5</v>
      </c>
      <c r="GW97" s="294">
        <v>0</v>
      </c>
      <c r="GX97" s="294">
        <v>0</v>
      </c>
      <c r="GY97" s="294">
        <v>0</v>
      </c>
      <c r="GZ97" s="295">
        <v>98</v>
      </c>
      <c r="HA97" s="295">
        <v>0</v>
      </c>
      <c r="HB97" s="295">
        <v>0</v>
      </c>
      <c r="HC97" s="295">
        <v>0</v>
      </c>
      <c r="HD97" s="295">
        <v>0</v>
      </c>
      <c r="HE97" s="295">
        <v>0</v>
      </c>
      <c r="HF97" s="296">
        <v>0.2</v>
      </c>
      <c r="HG97" s="296">
        <v>0</v>
      </c>
      <c r="HH97" s="296">
        <v>0</v>
      </c>
      <c r="HI97" s="296">
        <v>0</v>
      </c>
      <c r="HJ97" s="297">
        <v>39</v>
      </c>
      <c r="HK97" s="297">
        <v>0</v>
      </c>
      <c r="HL97" s="297">
        <v>0</v>
      </c>
      <c r="HM97" s="297">
        <v>0</v>
      </c>
      <c r="HN97" s="297"/>
      <c r="HO97" s="297"/>
      <c r="HP97" s="341">
        <v>0.2</v>
      </c>
      <c r="HQ97" s="341">
        <v>0.4</v>
      </c>
      <c r="HR97" s="341">
        <v>0</v>
      </c>
      <c r="HS97" s="341">
        <v>0.4</v>
      </c>
      <c r="HT97" s="341">
        <v>39</v>
      </c>
      <c r="HU97" s="341">
        <v>0</v>
      </c>
      <c r="HV97" s="341">
        <v>74</v>
      </c>
      <c r="HW97" s="341">
        <v>0</v>
      </c>
      <c r="HX97" s="341">
        <v>74</v>
      </c>
      <c r="HY97" s="341">
        <v>74</v>
      </c>
      <c r="HZ97" s="286"/>
      <c r="IA97" s="286"/>
      <c r="IB97" s="286"/>
      <c r="IC97" s="286"/>
      <c r="ID97" s="287"/>
      <c r="IE97" s="287"/>
      <c r="IF97" s="287"/>
      <c r="IG97" s="287"/>
      <c r="IH97" s="287"/>
      <c r="II97" s="287"/>
      <c r="IJ97" s="296">
        <v>0.15</v>
      </c>
      <c r="IK97" s="296">
        <v>0</v>
      </c>
      <c r="IL97" s="296">
        <v>0</v>
      </c>
      <c r="IM97" s="296">
        <v>0</v>
      </c>
      <c r="IN97" s="297">
        <v>29</v>
      </c>
      <c r="IO97" s="297">
        <v>0</v>
      </c>
      <c r="IP97" s="297">
        <v>0</v>
      </c>
      <c r="IQ97" s="297">
        <v>0</v>
      </c>
      <c r="IR97" s="297">
        <v>0</v>
      </c>
      <c r="IS97" s="297">
        <v>0</v>
      </c>
      <c r="IT97" s="280">
        <v>0.3</v>
      </c>
      <c r="IU97" s="280">
        <v>0.23</v>
      </c>
      <c r="IV97" s="280">
        <v>0</v>
      </c>
      <c r="IW97" s="280">
        <v>0.23</v>
      </c>
      <c r="IX97" s="281">
        <v>59</v>
      </c>
      <c r="IY97" s="281">
        <v>0</v>
      </c>
      <c r="IZ97" s="281">
        <v>26</v>
      </c>
      <c r="JA97" s="281">
        <v>0</v>
      </c>
      <c r="JB97" s="281">
        <v>26</v>
      </c>
      <c r="JC97" s="281">
        <v>26</v>
      </c>
      <c r="JD97" s="288"/>
      <c r="JE97" s="288"/>
      <c r="JF97" s="288"/>
      <c r="JG97" s="288"/>
      <c r="JH97" s="289"/>
      <c r="JI97" s="289"/>
      <c r="JJ97" s="289"/>
      <c r="JK97" s="289"/>
      <c r="JL97" s="289"/>
      <c r="JM97" s="289"/>
      <c r="JN97" s="362">
        <v>0.05</v>
      </c>
      <c r="JO97" s="362">
        <v>0</v>
      </c>
      <c r="JP97" s="362">
        <v>0</v>
      </c>
      <c r="JQ97" s="362">
        <v>0</v>
      </c>
      <c r="JR97" s="362">
        <v>10</v>
      </c>
      <c r="JS97" s="362">
        <v>0</v>
      </c>
      <c r="JT97" s="362">
        <v>0</v>
      </c>
      <c r="JU97" s="362">
        <v>0</v>
      </c>
      <c r="JV97" s="362">
        <v>0</v>
      </c>
      <c r="JW97" s="362">
        <v>0</v>
      </c>
      <c r="JX97" s="274">
        <v>0.1</v>
      </c>
      <c r="JY97" s="274">
        <v>0</v>
      </c>
      <c r="JZ97" s="274">
        <v>0</v>
      </c>
      <c r="KA97" s="274">
        <v>0</v>
      </c>
      <c r="KB97" s="275">
        <v>20</v>
      </c>
      <c r="KC97" s="275">
        <v>0</v>
      </c>
      <c r="KD97" s="275">
        <v>0</v>
      </c>
      <c r="KE97" s="275">
        <v>0</v>
      </c>
      <c r="KF97" s="275">
        <v>0</v>
      </c>
      <c r="KG97" s="275">
        <v>0</v>
      </c>
      <c r="KH97" s="276">
        <v>0.2</v>
      </c>
      <c r="KI97" s="276">
        <v>0</v>
      </c>
      <c r="KJ97" s="276">
        <v>0</v>
      </c>
      <c r="KK97" s="276">
        <v>0</v>
      </c>
      <c r="KL97" s="277">
        <v>39</v>
      </c>
      <c r="KM97" s="277">
        <v>0</v>
      </c>
      <c r="KN97" s="277">
        <v>0</v>
      </c>
      <c r="KO97" s="277">
        <v>18</v>
      </c>
      <c r="KP97" s="277">
        <v>18</v>
      </c>
      <c r="KQ97" s="277">
        <v>18</v>
      </c>
      <c r="KR97" s="298">
        <v>0.7</v>
      </c>
      <c r="KS97" s="298">
        <v>1.06</v>
      </c>
      <c r="KT97" s="298">
        <v>0</v>
      </c>
      <c r="KU97" s="298">
        <v>1.06</v>
      </c>
      <c r="KV97" s="299">
        <v>137</v>
      </c>
      <c r="KW97" s="299">
        <v>0</v>
      </c>
      <c r="KX97" s="299">
        <v>212</v>
      </c>
      <c r="KY97" s="299">
        <v>0</v>
      </c>
      <c r="KZ97" s="299">
        <v>212</v>
      </c>
      <c r="LA97" s="299">
        <v>212</v>
      </c>
      <c r="LB97" s="296">
        <v>0.2</v>
      </c>
      <c r="LC97" s="296">
        <v>0</v>
      </c>
      <c r="LD97" s="296">
        <v>0</v>
      </c>
      <c r="LE97" s="296">
        <v>0</v>
      </c>
      <c r="LF97" s="297">
        <v>39</v>
      </c>
      <c r="LG97" s="297">
        <v>0</v>
      </c>
      <c r="LH97" s="297">
        <v>0</v>
      </c>
      <c r="LI97" s="297"/>
      <c r="LJ97" s="297">
        <v>0</v>
      </c>
      <c r="LK97" s="297">
        <v>0</v>
      </c>
      <c r="LL97" s="292">
        <v>0.2</v>
      </c>
      <c r="LM97" s="292">
        <v>0</v>
      </c>
      <c r="LN97" s="292">
        <v>0</v>
      </c>
      <c r="LO97" s="292">
        <v>0</v>
      </c>
      <c r="LP97" s="293">
        <v>0</v>
      </c>
      <c r="LQ97" s="293">
        <v>0</v>
      </c>
      <c r="LR97" s="293">
        <v>0</v>
      </c>
      <c r="LS97" s="293">
        <v>0</v>
      </c>
      <c r="LT97" s="293">
        <v>0</v>
      </c>
      <c r="LU97" s="293">
        <v>0</v>
      </c>
      <c r="LV97" s="45">
        <f t="shared" ref="LV97:ME101" si="217">D97+N97+X97+AH97+AR97+BB97+BL97+BV97+CF97+CP97+CZ97+DJ97+DT97+ED97+EN97+EX97+FH97+FR97+GB97+GL97+GV97+HF97+HP97+HZ97+IJ97+IT97+JD97+JN97+JX97+KH97+KR97+LB97+LL97</f>
        <v>85.45</v>
      </c>
      <c r="LW97" s="45">
        <f t="shared" si="217"/>
        <v>99.690000000000012</v>
      </c>
      <c r="LX97" s="45">
        <f t="shared" si="217"/>
        <v>16.52</v>
      </c>
      <c r="LY97" s="45">
        <f t="shared" si="217"/>
        <v>99.360000000000014</v>
      </c>
      <c r="LZ97" s="234">
        <f t="shared" si="217"/>
        <v>16739</v>
      </c>
      <c r="MA97" s="234">
        <f t="shared" si="217"/>
        <v>4439</v>
      </c>
      <c r="MB97" s="234">
        <f t="shared" si="217"/>
        <v>18420</v>
      </c>
      <c r="MC97" s="234">
        <f t="shared" si="217"/>
        <v>18</v>
      </c>
      <c r="MD97" s="234">
        <f t="shared" si="217"/>
        <v>18438</v>
      </c>
      <c r="ME97" s="234">
        <f t="shared" si="217"/>
        <v>18114</v>
      </c>
      <c r="MF97" s="290">
        <v>189.34999999999991</v>
      </c>
      <c r="MG97" s="290">
        <v>184.15</v>
      </c>
      <c r="MH97" s="290">
        <v>6.12</v>
      </c>
      <c r="MI97" s="290">
        <v>171.97000000000003</v>
      </c>
      <c r="MJ97" s="291">
        <v>36922</v>
      </c>
      <c r="MK97" s="291">
        <v>1193</v>
      </c>
      <c r="ML97" s="291">
        <v>30262</v>
      </c>
      <c r="MM97" s="291">
        <v>0</v>
      </c>
      <c r="MN97" s="291">
        <v>29551</v>
      </c>
      <c r="MO97" s="291">
        <v>29008</v>
      </c>
      <c r="MP97" s="414"/>
      <c r="MQ97" s="414"/>
      <c r="MR97" s="414"/>
      <c r="MS97" s="414"/>
      <c r="MT97" s="415"/>
      <c r="MU97" s="415"/>
      <c r="MV97" s="415"/>
      <c r="MW97" s="415"/>
      <c r="MX97" s="415"/>
      <c r="MY97" s="415"/>
      <c r="MZ97" s="949">
        <f t="shared" ref="MZ97:NI101" si="218">LV97+MF97+MP97</f>
        <v>274.7999999999999</v>
      </c>
      <c r="NA97" s="949">
        <f t="shared" si="218"/>
        <v>283.84000000000003</v>
      </c>
      <c r="NB97" s="949">
        <f t="shared" si="218"/>
        <v>22.64</v>
      </c>
      <c r="NC97" s="949">
        <f t="shared" si="218"/>
        <v>271.33000000000004</v>
      </c>
      <c r="ND97" s="950">
        <f t="shared" si="218"/>
        <v>53661</v>
      </c>
      <c r="NE97" s="950">
        <f t="shared" si="218"/>
        <v>5632</v>
      </c>
      <c r="NF97" s="950">
        <f t="shared" si="218"/>
        <v>48682</v>
      </c>
      <c r="NG97" s="950">
        <f t="shared" si="218"/>
        <v>18</v>
      </c>
      <c r="NH97" s="950">
        <f t="shared" si="218"/>
        <v>47989</v>
      </c>
      <c r="NI97" s="950">
        <f t="shared" si="218"/>
        <v>47122</v>
      </c>
    </row>
    <row r="98" spans="1:374" ht="51.75" thickBot="1" x14ac:dyDescent="0.3">
      <c r="A98" s="555">
        <v>75</v>
      </c>
      <c r="B98" s="34" t="s">
        <v>118</v>
      </c>
      <c r="C98" s="35" t="s">
        <v>119</v>
      </c>
      <c r="D98" s="262">
        <v>4</v>
      </c>
      <c r="E98" s="262">
        <v>0</v>
      </c>
      <c r="F98" s="262">
        <v>0</v>
      </c>
      <c r="G98" s="262">
        <v>0</v>
      </c>
      <c r="H98" s="263">
        <v>1</v>
      </c>
      <c r="I98" s="263"/>
      <c r="J98" s="263"/>
      <c r="K98" s="263"/>
      <c r="L98" s="263"/>
      <c r="M98" s="263"/>
      <c r="N98" s="264">
        <v>5</v>
      </c>
      <c r="O98" s="264">
        <v>9.59</v>
      </c>
      <c r="P98" s="264">
        <v>2.4</v>
      </c>
      <c r="Q98" s="264">
        <v>9.59</v>
      </c>
      <c r="R98" s="265">
        <v>1</v>
      </c>
      <c r="S98" s="265">
        <v>1</v>
      </c>
      <c r="T98" s="265">
        <v>1</v>
      </c>
      <c r="U98" s="265">
        <v>0</v>
      </c>
      <c r="V98" s="265">
        <v>1</v>
      </c>
      <c r="W98" s="265">
        <v>1</v>
      </c>
      <c r="X98" s="266">
        <v>4</v>
      </c>
      <c r="Y98" s="266">
        <v>0</v>
      </c>
      <c r="Z98" s="266">
        <v>0</v>
      </c>
      <c r="AA98" s="266">
        <v>0</v>
      </c>
      <c r="AB98" s="267">
        <v>1</v>
      </c>
      <c r="AC98" s="267">
        <v>0</v>
      </c>
      <c r="AD98" s="267">
        <v>0</v>
      </c>
      <c r="AE98" s="267">
        <v>0</v>
      </c>
      <c r="AF98" s="267">
        <v>0</v>
      </c>
      <c r="AG98" s="267">
        <v>0</v>
      </c>
      <c r="AH98" s="268">
        <v>3</v>
      </c>
      <c r="AI98" s="268">
        <v>0</v>
      </c>
      <c r="AJ98" s="268">
        <v>0</v>
      </c>
      <c r="AK98" s="268">
        <v>0</v>
      </c>
      <c r="AL98" s="269">
        <v>1</v>
      </c>
      <c r="AM98" s="269">
        <v>0</v>
      </c>
      <c r="AN98" s="269">
        <v>0</v>
      </c>
      <c r="AO98" s="269">
        <v>0</v>
      </c>
      <c r="AP98" s="269">
        <v>0</v>
      </c>
      <c r="AQ98" s="269">
        <v>0</v>
      </c>
      <c r="AR98" s="270">
        <v>0</v>
      </c>
      <c r="AS98" s="270">
        <v>0</v>
      </c>
      <c r="AT98" s="270">
        <v>0</v>
      </c>
      <c r="AU98" s="270">
        <v>0</v>
      </c>
      <c r="AV98" s="271">
        <v>0</v>
      </c>
      <c r="AW98" s="271">
        <v>0</v>
      </c>
      <c r="AX98" s="271">
        <v>0</v>
      </c>
      <c r="AY98" s="271">
        <v>0</v>
      </c>
      <c r="AZ98" s="271">
        <v>0</v>
      </c>
      <c r="BA98" s="271">
        <v>0</v>
      </c>
      <c r="BB98" s="272">
        <v>0</v>
      </c>
      <c r="BC98" s="272">
        <v>0</v>
      </c>
      <c r="BD98" s="272">
        <v>0</v>
      </c>
      <c r="BE98" s="272">
        <v>0</v>
      </c>
      <c r="BF98" s="273">
        <v>0</v>
      </c>
      <c r="BG98" s="273">
        <v>0</v>
      </c>
      <c r="BH98" s="273">
        <v>0</v>
      </c>
      <c r="BI98" s="273">
        <v>0</v>
      </c>
      <c r="BJ98" s="273">
        <v>0</v>
      </c>
      <c r="BK98" s="273">
        <v>0</v>
      </c>
      <c r="BL98" s="896">
        <v>0</v>
      </c>
      <c r="BM98" s="896">
        <v>0</v>
      </c>
      <c r="BN98" s="896">
        <v>0</v>
      </c>
      <c r="BO98" s="896">
        <v>0</v>
      </c>
      <c r="BP98" s="897">
        <v>0</v>
      </c>
      <c r="BQ98" s="897">
        <v>0</v>
      </c>
      <c r="BR98" s="897">
        <v>0</v>
      </c>
      <c r="BS98" s="897">
        <v>0</v>
      </c>
      <c r="BT98" s="897">
        <v>0</v>
      </c>
      <c r="BU98" s="897">
        <v>0</v>
      </c>
      <c r="BV98" s="276">
        <v>0</v>
      </c>
      <c r="BW98" s="276">
        <v>0</v>
      </c>
      <c r="BX98" s="276">
        <v>0</v>
      </c>
      <c r="BY98" s="276">
        <v>0</v>
      </c>
      <c r="BZ98" s="277">
        <v>0</v>
      </c>
      <c r="CA98" s="277">
        <v>0</v>
      </c>
      <c r="CB98" s="277">
        <v>0</v>
      </c>
      <c r="CC98" s="277">
        <v>0</v>
      </c>
      <c r="CD98" s="277">
        <v>0</v>
      </c>
      <c r="CE98" s="277">
        <v>0</v>
      </c>
      <c r="CF98" s="278">
        <v>0</v>
      </c>
      <c r="CG98" s="278"/>
      <c r="CH98" s="278"/>
      <c r="CI98" s="278"/>
      <c r="CJ98" s="279">
        <v>0</v>
      </c>
      <c r="CK98" s="279">
        <v>0</v>
      </c>
      <c r="CL98" s="279"/>
      <c r="CM98" s="279"/>
      <c r="CN98" s="279"/>
      <c r="CO98" s="279"/>
      <c r="CP98" s="280">
        <v>0</v>
      </c>
      <c r="CQ98" s="280">
        <v>0</v>
      </c>
      <c r="CR98" s="280">
        <v>0</v>
      </c>
      <c r="CS98" s="280">
        <v>0</v>
      </c>
      <c r="CT98" s="281">
        <v>0</v>
      </c>
      <c r="CU98" s="281">
        <v>0</v>
      </c>
      <c r="CV98" s="281">
        <v>0</v>
      </c>
      <c r="CW98" s="281">
        <v>0</v>
      </c>
      <c r="CX98" s="281">
        <v>0</v>
      </c>
      <c r="CY98" s="281">
        <v>0</v>
      </c>
      <c r="CZ98" s="282">
        <v>10</v>
      </c>
      <c r="DA98" s="282">
        <v>12.89</v>
      </c>
      <c r="DB98" s="282">
        <v>6</v>
      </c>
      <c r="DC98" s="282">
        <v>11</v>
      </c>
      <c r="DD98" s="283">
        <v>3</v>
      </c>
      <c r="DE98" s="283">
        <v>2</v>
      </c>
      <c r="DF98" s="283">
        <v>3</v>
      </c>
      <c r="DG98" s="283">
        <v>0</v>
      </c>
      <c r="DH98" s="283">
        <v>3</v>
      </c>
      <c r="DI98" s="283">
        <v>3</v>
      </c>
      <c r="DJ98" s="276">
        <v>0</v>
      </c>
      <c r="DK98" s="276">
        <v>0</v>
      </c>
      <c r="DL98" s="276">
        <v>0</v>
      </c>
      <c r="DM98" s="276">
        <v>0</v>
      </c>
      <c r="DN98" s="277">
        <v>0</v>
      </c>
      <c r="DO98" s="277">
        <v>0</v>
      </c>
      <c r="DP98" s="277">
        <v>0</v>
      </c>
      <c r="DQ98" s="277">
        <v>0</v>
      </c>
      <c r="DR98" s="277">
        <v>0</v>
      </c>
      <c r="DS98" s="277">
        <v>0</v>
      </c>
      <c r="DT98" s="284">
        <v>4</v>
      </c>
      <c r="DU98" s="284">
        <v>0</v>
      </c>
      <c r="DV98" s="284">
        <v>0</v>
      </c>
      <c r="DW98" s="284">
        <v>0</v>
      </c>
      <c r="DX98" s="285">
        <v>1</v>
      </c>
      <c r="DY98" s="285">
        <v>0</v>
      </c>
      <c r="DZ98" s="285">
        <v>0</v>
      </c>
      <c r="EA98" s="285">
        <v>0</v>
      </c>
      <c r="EB98" s="285">
        <v>0</v>
      </c>
      <c r="EC98" s="285">
        <v>0</v>
      </c>
      <c r="ED98" s="286">
        <v>0</v>
      </c>
      <c r="EE98" s="286">
        <v>0</v>
      </c>
      <c r="EF98" s="286">
        <v>0</v>
      </c>
      <c r="EG98" s="286">
        <v>0</v>
      </c>
      <c r="EH98" s="287">
        <v>0</v>
      </c>
      <c r="EI98" s="287">
        <v>0</v>
      </c>
      <c r="EJ98" s="287">
        <v>0</v>
      </c>
      <c r="EK98" s="287">
        <v>0</v>
      </c>
      <c r="EL98" s="287">
        <v>0</v>
      </c>
      <c r="EM98" s="287">
        <v>0</v>
      </c>
      <c r="EN98" s="274"/>
      <c r="EO98" s="274"/>
      <c r="EP98" s="274"/>
      <c r="EQ98" s="274"/>
      <c r="ER98" s="275"/>
      <c r="ES98" s="275"/>
      <c r="ET98" s="275"/>
      <c r="EU98" s="275"/>
      <c r="EV98" s="275"/>
      <c r="EW98" s="275"/>
      <c r="EX98" s="286">
        <v>4</v>
      </c>
      <c r="EY98" s="286">
        <v>0</v>
      </c>
      <c r="EZ98" s="286">
        <v>0</v>
      </c>
      <c r="FA98" s="286">
        <v>0</v>
      </c>
      <c r="FB98" s="287">
        <v>1</v>
      </c>
      <c r="FC98" s="287">
        <v>0</v>
      </c>
      <c r="FD98" s="287">
        <v>0</v>
      </c>
      <c r="FE98" s="287">
        <v>0</v>
      </c>
      <c r="FF98" s="287">
        <v>0</v>
      </c>
      <c r="FG98" s="287">
        <v>0</v>
      </c>
      <c r="FH98" s="288">
        <v>0</v>
      </c>
      <c r="FI98" s="288">
        <v>0</v>
      </c>
      <c r="FJ98" s="288">
        <v>0</v>
      </c>
      <c r="FK98" s="288">
        <v>0</v>
      </c>
      <c r="FL98" s="289">
        <v>0</v>
      </c>
      <c r="FM98" s="289">
        <v>0</v>
      </c>
      <c r="FN98" s="289">
        <v>0</v>
      </c>
      <c r="FO98" s="289">
        <v>0</v>
      </c>
      <c r="FP98" s="289">
        <v>0</v>
      </c>
      <c r="FQ98" s="289">
        <v>0</v>
      </c>
      <c r="FR98" s="290">
        <v>0</v>
      </c>
      <c r="FS98" s="290"/>
      <c r="FT98" s="290"/>
      <c r="FU98" s="290"/>
      <c r="FV98" s="291">
        <v>0</v>
      </c>
      <c r="FW98" s="291"/>
      <c r="FX98" s="291"/>
      <c r="FY98" s="291"/>
      <c r="FZ98" s="291"/>
      <c r="GA98" s="291"/>
      <c r="GB98" s="292"/>
      <c r="GC98" s="292"/>
      <c r="GD98" s="292"/>
      <c r="GE98" s="292"/>
      <c r="GF98" s="293"/>
      <c r="GG98" s="293"/>
      <c r="GH98" s="293"/>
      <c r="GI98" s="293"/>
      <c r="GJ98" s="293"/>
      <c r="GK98" s="293"/>
      <c r="GL98" s="284">
        <v>0</v>
      </c>
      <c r="GM98" s="284">
        <v>0</v>
      </c>
      <c r="GN98" s="284">
        <v>0</v>
      </c>
      <c r="GO98" s="284">
        <v>0</v>
      </c>
      <c r="GP98" s="285">
        <v>0</v>
      </c>
      <c r="GQ98" s="285">
        <v>0</v>
      </c>
      <c r="GR98" s="285">
        <v>0</v>
      </c>
      <c r="GS98" s="285">
        <v>0</v>
      </c>
      <c r="GT98" s="285">
        <v>0</v>
      </c>
      <c r="GU98" s="285">
        <v>0</v>
      </c>
      <c r="GV98" s="294">
        <v>0</v>
      </c>
      <c r="GW98" s="294">
        <v>0</v>
      </c>
      <c r="GX98" s="294">
        <v>0</v>
      </c>
      <c r="GY98" s="294">
        <v>0</v>
      </c>
      <c r="GZ98" s="295">
        <v>0</v>
      </c>
      <c r="HA98" s="295">
        <v>0</v>
      </c>
      <c r="HB98" s="295">
        <v>0</v>
      </c>
      <c r="HC98" s="295">
        <v>0</v>
      </c>
      <c r="HD98" s="295">
        <v>0</v>
      </c>
      <c r="HE98" s="295">
        <v>0</v>
      </c>
      <c r="HF98" s="296">
        <v>0</v>
      </c>
      <c r="HG98" s="296">
        <v>0</v>
      </c>
      <c r="HH98" s="296">
        <v>0</v>
      </c>
      <c r="HI98" s="296">
        <v>0</v>
      </c>
      <c r="HJ98" s="297">
        <v>0</v>
      </c>
      <c r="HK98" s="297">
        <v>0</v>
      </c>
      <c r="HL98" s="297">
        <v>0</v>
      </c>
      <c r="HM98" s="297">
        <v>0</v>
      </c>
      <c r="HN98" s="297"/>
      <c r="HO98" s="297"/>
      <c r="HP98" s="341">
        <v>0</v>
      </c>
      <c r="HQ98" s="341">
        <v>0</v>
      </c>
      <c r="HR98" s="341">
        <v>0</v>
      </c>
      <c r="HS98" s="341">
        <v>0</v>
      </c>
      <c r="HT98" s="341">
        <v>0</v>
      </c>
      <c r="HU98" s="341">
        <v>0</v>
      </c>
      <c r="HV98" s="341">
        <v>0</v>
      </c>
      <c r="HW98" s="341">
        <v>0</v>
      </c>
      <c r="HX98" s="341">
        <v>0</v>
      </c>
      <c r="HY98" s="341">
        <v>0</v>
      </c>
      <c r="HZ98" s="286"/>
      <c r="IA98" s="286"/>
      <c r="IB98" s="286"/>
      <c r="IC98" s="286"/>
      <c r="ID98" s="287"/>
      <c r="IE98" s="287"/>
      <c r="IF98" s="287"/>
      <c r="IG98" s="287"/>
      <c r="IH98" s="287"/>
      <c r="II98" s="287"/>
      <c r="IJ98" s="296">
        <v>0</v>
      </c>
      <c r="IK98" s="296">
        <v>0</v>
      </c>
      <c r="IL98" s="296">
        <v>0</v>
      </c>
      <c r="IM98" s="296">
        <v>0</v>
      </c>
      <c r="IN98" s="297">
        <v>0</v>
      </c>
      <c r="IO98" s="297">
        <v>0</v>
      </c>
      <c r="IP98" s="297">
        <v>0</v>
      </c>
      <c r="IQ98" s="297">
        <v>0</v>
      </c>
      <c r="IR98" s="297">
        <v>0</v>
      </c>
      <c r="IS98" s="297">
        <v>0</v>
      </c>
      <c r="IT98" s="280">
        <v>0</v>
      </c>
      <c r="IU98" s="280">
        <v>0</v>
      </c>
      <c r="IV98" s="280">
        <v>0</v>
      </c>
      <c r="IW98" s="280">
        <v>0</v>
      </c>
      <c r="IX98" s="281">
        <v>0</v>
      </c>
      <c r="IY98" s="281">
        <v>0</v>
      </c>
      <c r="IZ98" s="281">
        <v>0</v>
      </c>
      <c r="JA98" s="281">
        <v>0</v>
      </c>
      <c r="JB98" s="281">
        <v>0</v>
      </c>
      <c r="JC98" s="281">
        <v>0</v>
      </c>
      <c r="JD98" s="288"/>
      <c r="JE98" s="288"/>
      <c r="JF98" s="288"/>
      <c r="JG98" s="288"/>
      <c r="JH98" s="289"/>
      <c r="JI98" s="289"/>
      <c r="JJ98" s="289"/>
      <c r="JK98" s="289"/>
      <c r="JL98" s="289"/>
      <c r="JM98" s="289"/>
      <c r="JN98" s="362">
        <v>0</v>
      </c>
      <c r="JO98" s="362">
        <v>0</v>
      </c>
      <c r="JP98" s="362">
        <v>0</v>
      </c>
      <c r="JQ98" s="362">
        <v>0</v>
      </c>
      <c r="JR98" s="362">
        <v>0</v>
      </c>
      <c r="JS98" s="362">
        <v>0</v>
      </c>
      <c r="JT98" s="362">
        <v>0</v>
      </c>
      <c r="JU98" s="362">
        <v>0</v>
      </c>
      <c r="JV98" s="362">
        <v>0</v>
      </c>
      <c r="JW98" s="362">
        <v>0</v>
      </c>
      <c r="JX98" s="274">
        <v>0</v>
      </c>
      <c r="JY98" s="274">
        <v>0</v>
      </c>
      <c r="JZ98" s="274">
        <v>0</v>
      </c>
      <c r="KA98" s="274">
        <v>0</v>
      </c>
      <c r="KB98" s="275">
        <v>0</v>
      </c>
      <c r="KC98" s="275">
        <v>0</v>
      </c>
      <c r="KD98" s="275">
        <v>0</v>
      </c>
      <c r="KE98" s="275">
        <v>0</v>
      </c>
      <c r="KF98" s="275">
        <v>0</v>
      </c>
      <c r="KG98" s="275">
        <v>0</v>
      </c>
      <c r="KH98" s="276">
        <v>3</v>
      </c>
      <c r="KI98" s="276">
        <v>20</v>
      </c>
      <c r="KJ98" s="276">
        <v>1.61</v>
      </c>
      <c r="KK98" s="276">
        <v>11.61</v>
      </c>
      <c r="KL98" s="277">
        <v>1</v>
      </c>
      <c r="KM98" s="277">
        <v>0</v>
      </c>
      <c r="KN98" s="277">
        <v>0</v>
      </c>
      <c r="KO98" s="277">
        <v>1</v>
      </c>
      <c r="KP98" s="277">
        <v>1</v>
      </c>
      <c r="KQ98" s="277">
        <v>1</v>
      </c>
      <c r="KR98" s="298">
        <v>0</v>
      </c>
      <c r="KS98" s="298">
        <v>0</v>
      </c>
      <c r="KT98" s="298">
        <v>0</v>
      </c>
      <c r="KU98" s="298">
        <v>0</v>
      </c>
      <c r="KV98" s="299">
        <v>0</v>
      </c>
      <c r="KW98" s="299">
        <v>0</v>
      </c>
      <c r="KX98" s="299">
        <v>0</v>
      </c>
      <c r="KY98" s="299">
        <v>0</v>
      </c>
      <c r="KZ98" s="299">
        <v>0</v>
      </c>
      <c r="LA98" s="299">
        <v>0</v>
      </c>
      <c r="LB98" s="296"/>
      <c r="LC98" s="296"/>
      <c r="LD98" s="296"/>
      <c r="LE98" s="296"/>
      <c r="LF98" s="297"/>
      <c r="LG98" s="297"/>
      <c r="LH98" s="297"/>
      <c r="LI98" s="297"/>
      <c r="LJ98" s="297"/>
      <c r="LK98" s="297"/>
      <c r="LL98" s="292">
        <v>0</v>
      </c>
      <c r="LM98" s="292">
        <v>0</v>
      </c>
      <c r="LN98" s="292">
        <v>0</v>
      </c>
      <c r="LO98" s="292">
        <v>0</v>
      </c>
      <c r="LP98" s="293">
        <v>0</v>
      </c>
      <c r="LQ98" s="293">
        <v>0</v>
      </c>
      <c r="LR98" s="293">
        <v>0</v>
      </c>
      <c r="LS98" s="293">
        <v>0</v>
      </c>
      <c r="LT98" s="293">
        <v>0</v>
      </c>
      <c r="LU98" s="293">
        <v>0</v>
      </c>
      <c r="LV98" s="45">
        <f t="shared" si="217"/>
        <v>37</v>
      </c>
      <c r="LW98" s="45">
        <f t="shared" si="217"/>
        <v>42.480000000000004</v>
      </c>
      <c r="LX98" s="45">
        <f t="shared" si="217"/>
        <v>10.01</v>
      </c>
      <c r="LY98" s="45">
        <f t="shared" si="217"/>
        <v>32.200000000000003</v>
      </c>
      <c r="LZ98" s="234">
        <f t="shared" si="217"/>
        <v>10</v>
      </c>
      <c r="MA98" s="234">
        <f t="shared" si="217"/>
        <v>3</v>
      </c>
      <c r="MB98" s="234">
        <f t="shared" si="217"/>
        <v>4</v>
      </c>
      <c r="MC98" s="234">
        <f t="shared" si="217"/>
        <v>1</v>
      </c>
      <c r="MD98" s="234">
        <f t="shared" si="217"/>
        <v>5</v>
      </c>
      <c r="ME98" s="234">
        <f t="shared" si="217"/>
        <v>5</v>
      </c>
      <c r="MF98" s="290">
        <v>0</v>
      </c>
      <c r="MG98" s="290">
        <v>0</v>
      </c>
      <c r="MH98" s="290">
        <v>0</v>
      </c>
      <c r="MI98" s="290">
        <v>0</v>
      </c>
      <c r="MJ98" s="291">
        <v>0</v>
      </c>
      <c r="MK98" s="291">
        <v>0</v>
      </c>
      <c r="ML98" s="291">
        <v>0</v>
      </c>
      <c r="MM98" s="291">
        <v>0</v>
      </c>
      <c r="MN98" s="291">
        <v>0</v>
      </c>
      <c r="MO98" s="291">
        <v>0</v>
      </c>
      <c r="MP98" s="414"/>
      <c r="MQ98" s="414"/>
      <c r="MR98" s="414"/>
      <c r="MS98" s="414"/>
      <c r="MT98" s="415"/>
      <c r="MU98" s="415"/>
      <c r="MV98" s="415"/>
      <c r="MW98" s="415"/>
      <c r="MX98" s="415"/>
      <c r="MY98" s="415"/>
      <c r="MZ98" s="949">
        <f t="shared" si="218"/>
        <v>37</v>
      </c>
      <c r="NA98" s="949">
        <f t="shared" si="218"/>
        <v>42.480000000000004</v>
      </c>
      <c r="NB98" s="949">
        <f t="shared" si="218"/>
        <v>10.01</v>
      </c>
      <c r="NC98" s="949">
        <f t="shared" si="218"/>
        <v>32.200000000000003</v>
      </c>
      <c r="ND98" s="950">
        <f t="shared" si="218"/>
        <v>10</v>
      </c>
      <c r="NE98" s="950">
        <f t="shared" si="218"/>
        <v>3</v>
      </c>
      <c r="NF98" s="950">
        <f t="shared" si="218"/>
        <v>4</v>
      </c>
      <c r="NG98" s="950">
        <f t="shared" si="218"/>
        <v>1</v>
      </c>
      <c r="NH98" s="950">
        <f t="shared" si="218"/>
        <v>5</v>
      </c>
      <c r="NI98" s="950">
        <f t="shared" si="218"/>
        <v>5</v>
      </c>
    </row>
    <row r="99" spans="1:374" ht="39" thickBot="1" x14ac:dyDescent="0.3">
      <c r="A99" s="555">
        <v>76</v>
      </c>
      <c r="B99" s="34" t="s">
        <v>120</v>
      </c>
      <c r="C99" s="34" t="s">
        <v>121</v>
      </c>
      <c r="D99" s="262">
        <v>0.5</v>
      </c>
      <c r="E99" s="262">
        <v>0</v>
      </c>
      <c r="F99" s="262">
        <v>0</v>
      </c>
      <c r="G99" s="262">
        <v>0</v>
      </c>
      <c r="H99" s="263">
        <v>1</v>
      </c>
      <c r="I99" s="263"/>
      <c r="J99" s="263"/>
      <c r="K99" s="263"/>
      <c r="L99" s="263"/>
      <c r="M99" s="263"/>
      <c r="N99" s="264">
        <v>0.45</v>
      </c>
      <c r="O99" s="264">
        <v>0</v>
      </c>
      <c r="P99" s="264">
        <v>0</v>
      </c>
      <c r="Q99" s="264">
        <v>0</v>
      </c>
      <c r="R99" s="265">
        <v>1</v>
      </c>
      <c r="S99" s="265">
        <v>0</v>
      </c>
      <c r="T99" s="265">
        <v>0</v>
      </c>
      <c r="U99" s="265">
        <v>0</v>
      </c>
      <c r="V99" s="265">
        <v>0</v>
      </c>
      <c r="W99" s="265">
        <v>0</v>
      </c>
      <c r="X99" s="266">
        <v>0</v>
      </c>
      <c r="Y99" s="266">
        <v>0</v>
      </c>
      <c r="Z99" s="266">
        <v>0</v>
      </c>
      <c r="AA99" s="266">
        <v>0</v>
      </c>
      <c r="AB99" s="267">
        <v>0</v>
      </c>
      <c r="AC99" s="267">
        <v>0</v>
      </c>
      <c r="AD99" s="267">
        <v>0</v>
      </c>
      <c r="AE99" s="267">
        <v>0</v>
      </c>
      <c r="AF99" s="267">
        <v>0</v>
      </c>
      <c r="AG99" s="267">
        <v>0</v>
      </c>
      <c r="AH99" s="268">
        <v>0</v>
      </c>
      <c r="AI99" s="268">
        <v>0</v>
      </c>
      <c r="AJ99" s="268">
        <v>0</v>
      </c>
      <c r="AK99" s="268">
        <v>0</v>
      </c>
      <c r="AL99" s="269">
        <v>0</v>
      </c>
      <c r="AM99" s="269">
        <v>0</v>
      </c>
      <c r="AN99" s="269">
        <v>0</v>
      </c>
      <c r="AO99" s="269">
        <v>0</v>
      </c>
      <c r="AP99" s="269">
        <v>0</v>
      </c>
      <c r="AQ99" s="269">
        <v>0</v>
      </c>
      <c r="AR99" s="270">
        <v>0</v>
      </c>
      <c r="AS99" s="270">
        <v>0</v>
      </c>
      <c r="AT99" s="270">
        <v>0</v>
      </c>
      <c r="AU99" s="270">
        <v>0</v>
      </c>
      <c r="AV99" s="271">
        <v>0</v>
      </c>
      <c r="AW99" s="271">
        <v>0</v>
      </c>
      <c r="AX99" s="271">
        <v>0</v>
      </c>
      <c r="AY99" s="271">
        <v>0</v>
      </c>
      <c r="AZ99" s="271">
        <v>0</v>
      </c>
      <c r="BA99" s="271">
        <v>0</v>
      </c>
      <c r="BB99" s="272">
        <v>0</v>
      </c>
      <c r="BC99" s="272">
        <v>0</v>
      </c>
      <c r="BD99" s="272">
        <v>0</v>
      </c>
      <c r="BE99" s="272">
        <v>0</v>
      </c>
      <c r="BF99" s="273">
        <v>0</v>
      </c>
      <c r="BG99" s="273">
        <v>0</v>
      </c>
      <c r="BH99" s="273">
        <v>0</v>
      </c>
      <c r="BI99" s="273">
        <v>0</v>
      </c>
      <c r="BJ99" s="273">
        <v>0</v>
      </c>
      <c r="BK99" s="273">
        <v>0</v>
      </c>
      <c r="BL99" s="896">
        <v>0</v>
      </c>
      <c r="BM99" s="896">
        <v>0</v>
      </c>
      <c r="BN99" s="896">
        <v>0</v>
      </c>
      <c r="BO99" s="896">
        <v>0</v>
      </c>
      <c r="BP99" s="897">
        <v>0</v>
      </c>
      <c r="BQ99" s="897">
        <v>0</v>
      </c>
      <c r="BR99" s="897">
        <v>0</v>
      </c>
      <c r="BS99" s="897">
        <v>0</v>
      </c>
      <c r="BT99" s="897">
        <v>0</v>
      </c>
      <c r="BU99" s="897">
        <v>0</v>
      </c>
      <c r="BV99" s="276"/>
      <c r="BW99" s="276"/>
      <c r="BX99" s="276"/>
      <c r="BY99" s="276"/>
      <c r="BZ99" s="277"/>
      <c r="CA99" s="277"/>
      <c r="CB99" s="277"/>
      <c r="CC99" s="277"/>
      <c r="CD99" s="277"/>
      <c r="CE99" s="277"/>
      <c r="CF99" s="278">
        <v>0.45</v>
      </c>
      <c r="CG99" s="278"/>
      <c r="CH99" s="278"/>
      <c r="CI99" s="278"/>
      <c r="CJ99" s="279">
        <v>1</v>
      </c>
      <c r="CK99" s="279">
        <v>0</v>
      </c>
      <c r="CL99" s="279"/>
      <c r="CM99" s="279"/>
      <c r="CN99" s="279"/>
      <c r="CO99" s="279"/>
      <c r="CP99" s="280">
        <v>0</v>
      </c>
      <c r="CQ99" s="280">
        <v>0</v>
      </c>
      <c r="CR99" s="280">
        <v>0</v>
      </c>
      <c r="CS99" s="280">
        <v>0</v>
      </c>
      <c r="CT99" s="281">
        <v>0</v>
      </c>
      <c r="CU99" s="281">
        <v>0</v>
      </c>
      <c r="CV99" s="281">
        <v>0</v>
      </c>
      <c r="CW99" s="281">
        <v>0</v>
      </c>
      <c r="CX99" s="281">
        <v>0</v>
      </c>
      <c r="CY99" s="281">
        <v>0</v>
      </c>
      <c r="CZ99" s="282">
        <v>0</v>
      </c>
      <c r="DA99" s="282">
        <v>0</v>
      </c>
      <c r="DB99" s="282">
        <v>0</v>
      </c>
      <c r="DC99" s="282">
        <v>0</v>
      </c>
      <c r="DD99" s="283">
        <v>0</v>
      </c>
      <c r="DE99" s="283">
        <v>0</v>
      </c>
      <c r="DF99" s="283">
        <v>0</v>
      </c>
      <c r="DG99" s="283">
        <v>0</v>
      </c>
      <c r="DH99" s="283">
        <v>0</v>
      </c>
      <c r="DI99" s="283">
        <v>0</v>
      </c>
      <c r="DJ99" s="276">
        <v>0</v>
      </c>
      <c r="DK99" s="276">
        <v>0</v>
      </c>
      <c r="DL99" s="276">
        <v>0</v>
      </c>
      <c r="DM99" s="276">
        <v>0</v>
      </c>
      <c r="DN99" s="277">
        <v>0</v>
      </c>
      <c r="DO99" s="277">
        <v>0</v>
      </c>
      <c r="DP99" s="277">
        <v>0</v>
      </c>
      <c r="DQ99" s="277">
        <v>0</v>
      </c>
      <c r="DR99" s="277">
        <v>0</v>
      </c>
      <c r="DS99" s="277">
        <v>0</v>
      </c>
      <c r="DT99" s="284">
        <v>0</v>
      </c>
      <c r="DU99" s="284">
        <v>0</v>
      </c>
      <c r="DV99" s="284">
        <v>0</v>
      </c>
      <c r="DW99" s="284">
        <v>0</v>
      </c>
      <c r="DX99" s="285">
        <v>0</v>
      </c>
      <c r="DY99" s="285">
        <v>0</v>
      </c>
      <c r="DZ99" s="285">
        <v>0</v>
      </c>
      <c r="EA99" s="285">
        <v>0</v>
      </c>
      <c r="EB99" s="285">
        <v>0</v>
      </c>
      <c r="EC99" s="285">
        <v>0</v>
      </c>
      <c r="ED99" s="286">
        <v>0</v>
      </c>
      <c r="EE99" s="286">
        <v>0</v>
      </c>
      <c r="EF99" s="286">
        <v>0</v>
      </c>
      <c r="EG99" s="286">
        <v>0</v>
      </c>
      <c r="EH99" s="287">
        <v>0</v>
      </c>
      <c r="EI99" s="287">
        <v>0</v>
      </c>
      <c r="EJ99" s="287">
        <v>0</v>
      </c>
      <c r="EK99" s="287">
        <v>0</v>
      </c>
      <c r="EL99" s="287">
        <v>0</v>
      </c>
      <c r="EM99" s="287">
        <v>0</v>
      </c>
      <c r="EN99" s="274"/>
      <c r="EO99" s="274"/>
      <c r="EP99" s="274"/>
      <c r="EQ99" s="274"/>
      <c r="ER99" s="275"/>
      <c r="ES99" s="275"/>
      <c r="ET99" s="275"/>
      <c r="EU99" s="275"/>
      <c r="EV99" s="275"/>
      <c r="EW99" s="275"/>
      <c r="EX99" s="286">
        <v>0</v>
      </c>
      <c r="EY99" s="286">
        <v>0</v>
      </c>
      <c r="EZ99" s="286">
        <v>0</v>
      </c>
      <c r="FA99" s="286">
        <v>0</v>
      </c>
      <c r="FB99" s="287">
        <v>0</v>
      </c>
      <c r="FC99" s="287">
        <v>0</v>
      </c>
      <c r="FD99" s="287">
        <v>0</v>
      </c>
      <c r="FE99" s="287">
        <v>0</v>
      </c>
      <c r="FF99" s="287">
        <v>0</v>
      </c>
      <c r="FG99" s="287">
        <v>0</v>
      </c>
      <c r="FH99" s="288">
        <v>0</v>
      </c>
      <c r="FI99" s="288">
        <v>0</v>
      </c>
      <c r="FJ99" s="288">
        <v>0</v>
      </c>
      <c r="FK99" s="288">
        <v>0</v>
      </c>
      <c r="FL99" s="289">
        <v>0</v>
      </c>
      <c r="FM99" s="289">
        <v>0</v>
      </c>
      <c r="FN99" s="289">
        <v>0</v>
      </c>
      <c r="FO99" s="289">
        <v>0</v>
      </c>
      <c r="FP99" s="289">
        <v>0</v>
      </c>
      <c r="FQ99" s="289">
        <v>0</v>
      </c>
      <c r="FR99" s="290">
        <v>0</v>
      </c>
      <c r="FS99" s="290"/>
      <c r="FT99" s="290"/>
      <c r="FU99" s="290"/>
      <c r="FV99" s="291">
        <v>0</v>
      </c>
      <c r="FW99" s="291"/>
      <c r="FX99" s="291"/>
      <c r="FY99" s="291"/>
      <c r="FZ99" s="291"/>
      <c r="GA99" s="291"/>
      <c r="GB99" s="292">
        <v>0.45</v>
      </c>
      <c r="GC99" s="292">
        <v>0</v>
      </c>
      <c r="GD99" s="292">
        <v>0</v>
      </c>
      <c r="GE99" s="292">
        <v>0</v>
      </c>
      <c r="GF99" s="293">
        <v>1</v>
      </c>
      <c r="GG99" s="293"/>
      <c r="GH99" s="293"/>
      <c r="GI99" s="293"/>
      <c r="GJ99" s="293"/>
      <c r="GK99" s="293"/>
      <c r="GL99" s="284">
        <v>0</v>
      </c>
      <c r="GM99" s="284">
        <v>0</v>
      </c>
      <c r="GN99" s="284">
        <v>0</v>
      </c>
      <c r="GO99" s="284">
        <v>0</v>
      </c>
      <c r="GP99" s="285">
        <v>0</v>
      </c>
      <c r="GQ99" s="285">
        <v>0</v>
      </c>
      <c r="GR99" s="285">
        <v>0</v>
      </c>
      <c r="GS99" s="285">
        <v>0</v>
      </c>
      <c r="GT99" s="285">
        <v>0</v>
      </c>
      <c r="GU99" s="285">
        <v>0</v>
      </c>
      <c r="GV99" s="294">
        <v>0</v>
      </c>
      <c r="GW99" s="294">
        <v>0</v>
      </c>
      <c r="GX99" s="294">
        <v>0</v>
      </c>
      <c r="GY99" s="294">
        <v>0</v>
      </c>
      <c r="GZ99" s="295">
        <v>0</v>
      </c>
      <c r="HA99" s="295">
        <v>0</v>
      </c>
      <c r="HB99" s="295">
        <v>0</v>
      </c>
      <c r="HC99" s="295">
        <v>0</v>
      </c>
      <c r="HD99" s="295">
        <v>0</v>
      </c>
      <c r="HE99" s="295">
        <v>0</v>
      </c>
      <c r="HF99" s="296">
        <v>0</v>
      </c>
      <c r="HG99" s="296">
        <v>0</v>
      </c>
      <c r="HH99" s="296">
        <v>0</v>
      </c>
      <c r="HI99" s="296">
        <v>0</v>
      </c>
      <c r="HJ99" s="297">
        <v>0</v>
      </c>
      <c r="HK99" s="297">
        <v>0</v>
      </c>
      <c r="HL99" s="297">
        <v>0</v>
      </c>
      <c r="HM99" s="297">
        <v>0</v>
      </c>
      <c r="HN99" s="297"/>
      <c r="HO99" s="297"/>
      <c r="HP99" s="341">
        <v>0</v>
      </c>
      <c r="HQ99" s="341">
        <v>0</v>
      </c>
      <c r="HR99" s="341">
        <v>0</v>
      </c>
      <c r="HS99" s="341">
        <v>0</v>
      </c>
      <c r="HT99" s="341">
        <v>0</v>
      </c>
      <c r="HU99" s="341">
        <v>0</v>
      </c>
      <c r="HV99" s="341">
        <v>0</v>
      </c>
      <c r="HW99" s="341">
        <v>0</v>
      </c>
      <c r="HX99" s="341">
        <v>0</v>
      </c>
      <c r="HY99" s="341">
        <v>0</v>
      </c>
      <c r="HZ99" s="286"/>
      <c r="IA99" s="286"/>
      <c r="IB99" s="286"/>
      <c r="IC99" s="286"/>
      <c r="ID99" s="287"/>
      <c r="IE99" s="287"/>
      <c r="IF99" s="287"/>
      <c r="IG99" s="287"/>
      <c r="IH99" s="287"/>
      <c r="II99" s="287"/>
      <c r="IJ99" s="296">
        <v>0</v>
      </c>
      <c r="IK99" s="296">
        <v>0</v>
      </c>
      <c r="IL99" s="296">
        <v>0</v>
      </c>
      <c r="IM99" s="296">
        <v>0</v>
      </c>
      <c r="IN99" s="297">
        <v>0</v>
      </c>
      <c r="IO99" s="297">
        <v>0</v>
      </c>
      <c r="IP99" s="297">
        <v>0</v>
      </c>
      <c r="IQ99" s="297">
        <v>0</v>
      </c>
      <c r="IR99" s="297">
        <v>0</v>
      </c>
      <c r="IS99" s="297">
        <v>0</v>
      </c>
      <c r="IT99" s="280">
        <v>0</v>
      </c>
      <c r="IU99" s="280">
        <v>0</v>
      </c>
      <c r="IV99" s="280">
        <v>0</v>
      </c>
      <c r="IW99" s="280">
        <v>0</v>
      </c>
      <c r="IX99" s="281">
        <v>0</v>
      </c>
      <c r="IY99" s="281">
        <v>0</v>
      </c>
      <c r="IZ99" s="281">
        <v>0</v>
      </c>
      <c r="JA99" s="281">
        <v>0</v>
      </c>
      <c r="JB99" s="281">
        <v>0</v>
      </c>
      <c r="JC99" s="281">
        <v>0</v>
      </c>
      <c r="JD99" s="288"/>
      <c r="JE99" s="288"/>
      <c r="JF99" s="288"/>
      <c r="JG99" s="288"/>
      <c r="JH99" s="289"/>
      <c r="JI99" s="289"/>
      <c r="JJ99" s="289"/>
      <c r="JK99" s="289"/>
      <c r="JL99" s="289"/>
      <c r="JM99" s="289"/>
      <c r="JN99" s="362">
        <v>0</v>
      </c>
      <c r="JO99" s="362">
        <v>0</v>
      </c>
      <c r="JP99" s="362">
        <v>0</v>
      </c>
      <c r="JQ99" s="362">
        <v>0</v>
      </c>
      <c r="JR99" s="362">
        <v>0</v>
      </c>
      <c r="JS99" s="362">
        <v>0</v>
      </c>
      <c r="JT99" s="362">
        <v>0</v>
      </c>
      <c r="JU99" s="362">
        <v>0</v>
      </c>
      <c r="JV99" s="362">
        <v>0</v>
      </c>
      <c r="JW99" s="362">
        <v>0</v>
      </c>
      <c r="JX99" s="274">
        <v>0</v>
      </c>
      <c r="JY99" s="274">
        <v>0</v>
      </c>
      <c r="JZ99" s="274">
        <v>0</v>
      </c>
      <c r="KA99" s="274">
        <v>0</v>
      </c>
      <c r="KB99" s="275">
        <v>0</v>
      </c>
      <c r="KC99" s="275">
        <v>0</v>
      </c>
      <c r="KD99" s="275">
        <v>0</v>
      </c>
      <c r="KE99" s="275">
        <v>0</v>
      </c>
      <c r="KF99" s="275">
        <v>0</v>
      </c>
      <c r="KG99" s="275">
        <v>0</v>
      </c>
      <c r="KH99" s="276">
        <v>0</v>
      </c>
      <c r="KI99" s="276">
        <v>0</v>
      </c>
      <c r="KJ99" s="276">
        <v>0</v>
      </c>
      <c r="KK99" s="276">
        <v>0</v>
      </c>
      <c r="KL99" s="277">
        <v>0</v>
      </c>
      <c r="KM99" s="277">
        <v>0</v>
      </c>
      <c r="KN99" s="277">
        <v>0</v>
      </c>
      <c r="KO99" s="277">
        <v>0</v>
      </c>
      <c r="KP99" s="277">
        <v>0</v>
      </c>
      <c r="KQ99" s="277">
        <v>0</v>
      </c>
      <c r="KR99" s="298">
        <v>0</v>
      </c>
      <c r="KS99" s="298">
        <v>0</v>
      </c>
      <c r="KT99" s="298">
        <v>0</v>
      </c>
      <c r="KU99" s="298">
        <v>0</v>
      </c>
      <c r="KV99" s="299">
        <v>0</v>
      </c>
      <c r="KW99" s="299">
        <v>0</v>
      </c>
      <c r="KX99" s="299">
        <v>0</v>
      </c>
      <c r="KY99" s="299">
        <v>0</v>
      </c>
      <c r="KZ99" s="299">
        <v>0</v>
      </c>
      <c r="LA99" s="299">
        <v>0</v>
      </c>
      <c r="LB99" s="296"/>
      <c r="LC99" s="296"/>
      <c r="LD99" s="296"/>
      <c r="LE99" s="296"/>
      <c r="LF99" s="297"/>
      <c r="LG99" s="297"/>
      <c r="LH99" s="297"/>
      <c r="LI99" s="297"/>
      <c r="LJ99" s="297"/>
      <c r="LK99" s="297"/>
      <c r="LL99" s="292">
        <v>0</v>
      </c>
      <c r="LM99" s="292">
        <v>0</v>
      </c>
      <c r="LN99" s="292">
        <v>0</v>
      </c>
      <c r="LO99" s="292">
        <v>0</v>
      </c>
      <c r="LP99" s="293">
        <v>0</v>
      </c>
      <c r="LQ99" s="293">
        <v>0</v>
      </c>
      <c r="LR99" s="293">
        <v>0</v>
      </c>
      <c r="LS99" s="293">
        <v>0</v>
      </c>
      <c r="LT99" s="293">
        <v>0</v>
      </c>
      <c r="LU99" s="293">
        <v>0</v>
      </c>
      <c r="LV99" s="45">
        <f t="shared" si="217"/>
        <v>1.8499999999999999</v>
      </c>
      <c r="LW99" s="45">
        <f t="shared" si="217"/>
        <v>0</v>
      </c>
      <c r="LX99" s="45">
        <f t="shared" si="217"/>
        <v>0</v>
      </c>
      <c r="LY99" s="45">
        <f t="shared" si="217"/>
        <v>0</v>
      </c>
      <c r="LZ99" s="234">
        <f t="shared" si="217"/>
        <v>4</v>
      </c>
      <c r="MA99" s="234">
        <f t="shared" si="217"/>
        <v>0</v>
      </c>
      <c r="MB99" s="234">
        <f t="shared" si="217"/>
        <v>0</v>
      </c>
      <c r="MC99" s="234">
        <f t="shared" si="217"/>
        <v>0</v>
      </c>
      <c r="MD99" s="234">
        <f t="shared" si="217"/>
        <v>0</v>
      </c>
      <c r="ME99" s="234">
        <f t="shared" si="217"/>
        <v>0</v>
      </c>
      <c r="MF99" s="290">
        <v>0</v>
      </c>
      <c r="MG99" s="290">
        <v>0</v>
      </c>
      <c r="MH99" s="290">
        <v>0</v>
      </c>
      <c r="MI99" s="290">
        <v>0</v>
      </c>
      <c r="MJ99" s="291">
        <v>0</v>
      </c>
      <c r="MK99" s="291">
        <v>0</v>
      </c>
      <c r="ML99" s="291">
        <v>0</v>
      </c>
      <c r="MM99" s="291">
        <v>0</v>
      </c>
      <c r="MN99" s="291">
        <v>0</v>
      </c>
      <c r="MO99" s="291">
        <v>0</v>
      </c>
      <c r="MP99" s="414"/>
      <c r="MQ99" s="414"/>
      <c r="MR99" s="414"/>
      <c r="MS99" s="414"/>
      <c r="MT99" s="415"/>
      <c r="MU99" s="415"/>
      <c r="MV99" s="415"/>
      <c r="MW99" s="415"/>
      <c r="MX99" s="415"/>
      <c r="MY99" s="415"/>
      <c r="MZ99" s="949">
        <f t="shared" si="218"/>
        <v>1.8499999999999999</v>
      </c>
      <c r="NA99" s="949">
        <f t="shared" si="218"/>
        <v>0</v>
      </c>
      <c r="NB99" s="949">
        <f t="shared" si="218"/>
        <v>0</v>
      </c>
      <c r="NC99" s="949">
        <f t="shared" si="218"/>
        <v>0</v>
      </c>
      <c r="ND99" s="950">
        <f t="shared" si="218"/>
        <v>4</v>
      </c>
      <c r="NE99" s="950">
        <f t="shared" si="218"/>
        <v>0</v>
      </c>
      <c r="NF99" s="950">
        <f t="shared" si="218"/>
        <v>0</v>
      </c>
      <c r="NG99" s="950">
        <f t="shared" si="218"/>
        <v>0</v>
      </c>
      <c r="NH99" s="950">
        <f t="shared" si="218"/>
        <v>0</v>
      </c>
      <c r="NI99" s="950">
        <f t="shared" si="218"/>
        <v>0</v>
      </c>
    </row>
    <row r="100" spans="1:374" ht="39" thickBot="1" x14ac:dyDescent="0.3">
      <c r="A100" s="555">
        <v>77</v>
      </c>
      <c r="B100" s="34" t="s">
        <v>122</v>
      </c>
      <c r="C100" s="34" t="s">
        <v>183</v>
      </c>
      <c r="D100" s="262">
        <v>0</v>
      </c>
      <c r="E100" s="262">
        <v>0</v>
      </c>
      <c r="F100" s="262">
        <v>0</v>
      </c>
      <c r="G100" s="262">
        <v>0</v>
      </c>
      <c r="H100" s="263">
        <v>0</v>
      </c>
      <c r="I100" s="263"/>
      <c r="J100" s="263"/>
      <c r="K100" s="263"/>
      <c r="L100" s="263"/>
      <c r="M100" s="263"/>
      <c r="N100" s="264">
        <v>0</v>
      </c>
      <c r="O100" s="264">
        <v>0</v>
      </c>
      <c r="P100" s="264">
        <v>0</v>
      </c>
      <c r="Q100" s="264">
        <v>0</v>
      </c>
      <c r="R100" s="265">
        <v>0</v>
      </c>
      <c r="S100" s="265">
        <v>0</v>
      </c>
      <c r="T100" s="265">
        <v>0</v>
      </c>
      <c r="U100" s="265">
        <v>0</v>
      </c>
      <c r="V100" s="265">
        <v>0</v>
      </c>
      <c r="W100" s="265">
        <v>0</v>
      </c>
      <c r="X100" s="266">
        <v>0</v>
      </c>
      <c r="Y100" s="266">
        <v>0</v>
      </c>
      <c r="Z100" s="266">
        <v>0</v>
      </c>
      <c r="AA100" s="266">
        <v>0</v>
      </c>
      <c r="AB100" s="267">
        <v>0</v>
      </c>
      <c r="AC100" s="267">
        <v>0</v>
      </c>
      <c r="AD100" s="267">
        <v>0</v>
      </c>
      <c r="AE100" s="267">
        <v>0</v>
      </c>
      <c r="AF100" s="267">
        <v>0</v>
      </c>
      <c r="AG100" s="267">
        <v>0</v>
      </c>
      <c r="AH100" s="268">
        <v>0</v>
      </c>
      <c r="AI100" s="268">
        <v>0</v>
      </c>
      <c r="AJ100" s="268">
        <v>0</v>
      </c>
      <c r="AK100" s="268">
        <v>0</v>
      </c>
      <c r="AL100" s="269">
        <v>0</v>
      </c>
      <c r="AM100" s="269">
        <v>0</v>
      </c>
      <c r="AN100" s="269">
        <v>0</v>
      </c>
      <c r="AO100" s="269">
        <v>0</v>
      </c>
      <c r="AP100" s="269">
        <v>0</v>
      </c>
      <c r="AQ100" s="269">
        <v>0</v>
      </c>
      <c r="AR100" s="270">
        <v>0</v>
      </c>
      <c r="AS100" s="270">
        <v>0</v>
      </c>
      <c r="AT100" s="270">
        <v>0</v>
      </c>
      <c r="AU100" s="270">
        <v>0</v>
      </c>
      <c r="AV100" s="271">
        <v>0</v>
      </c>
      <c r="AW100" s="271">
        <v>0</v>
      </c>
      <c r="AX100" s="271">
        <v>0</v>
      </c>
      <c r="AY100" s="271">
        <v>0</v>
      </c>
      <c r="AZ100" s="271">
        <v>0</v>
      </c>
      <c r="BA100" s="271">
        <v>0</v>
      </c>
      <c r="BB100" s="272">
        <v>0</v>
      </c>
      <c r="BC100" s="272">
        <v>0</v>
      </c>
      <c r="BD100" s="272">
        <v>0</v>
      </c>
      <c r="BE100" s="272">
        <v>0</v>
      </c>
      <c r="BF100" s="273">
        <v>0</v>
      </c>
      <c r="BG100" s="273">
        <v>0</v>
      </c>
      <c r="BH100" s="273">
        <v>0</v>
      </c>
      <c r="BI100" s="273">
        <v>0</v>
      </c>
      <c r="BJ100" s="273">
        <v>0</v>
      </c>
      <c r="BK100" s="273">
        <v>0</v>
      </c>
      <c r="BL100" s="896">
        <v>0</v>
      </c>
      <c r="BM100" s="896">
        <v>0</v>
      </c>
      <c r="BN100" s="896">
        <v>0</v>
      </c>
      <c r="BO100" s="896">
        <v>0</v>
      </c>
      <c r="BP100" s="897">
        <v>0</v>
      </c>
      <c r="BQ100" s="897">
        <v>0</v>
      </c>
      <c r="BR100" s="897">
        <v>0</v>
      </c>
      <c r="BS100" s="897">
        <v>0</v>
      </c>
      <c r="BT100" s="897">
        <v>0</v>
      </c>
      <c r="BU100" s="897">
        <v>0</v>
      </c>
      <c r="BV100" s="276">
        <v>0</v>
      </c>
      <c r="BW100" s="276">
        <v>0</v>
      </c>
      <c r="BX100" s="276">
        <v>0</v>
      </c>
      <c r="BY100" s="276">
        <v>0</v>
      </c>
      <c r="BZ100" s="277">
        <v>0</v>
      </c>
      <c r="CA100" s="277">
        <v>0</v>
      </c>
      <c r="CB100" s="277">
        <v>0</v>
      </c>
      <c r="CC100" s="277">
        <v>0</v>
      </c>
      <c r="CD100" s="277">
        <v>0</v>
      </c>
      <c r="CE100" s="277">
        <v>0</v>
      </c>
      <c r="CF100" s="278">
        <v>0</v>
      </c>
      <c r="CG100" s="278"/>
      <c r="CH100" s="278"/>
      <c r="CI100" s="278"/>
      <c r="CJ100" s="279">
        <v>0</v>
      </c>
      <c r="CK100" s="279">
        <v>0</v>
      </c>
      <c r="CL100" s="279"/>
      <c r="CM100" s="279"/>
      <c r="CN100" s="279"/>
      <c r="CO100" s="279"/>
      <c r="CP100" s="280">
        <v>0</v>
      </c>
      <c r="CQ100" s="280">
        <v>0</v>
      </c>
      <c r="CR100" s="280">
        <v>0</v>
      </c>
      <c r="CS100" s="280">
        <v>0</v>
      </c>
      <c r="CT100" s="281">
        <v>0</v>
      </c>
      <c r="CU100" s="281">
        <v>0</v>
      </c>
      <c r="CV100" s="281">
        <v>0</v>
      </c>
      <c r="CW100" s="281">
        <v>0</v>
      </c>
      <c r="CX100" s="281">
        <v>0</v>
      </c>
      <c r="CY100" s="281">
        <v>0</v>
      </c>
      <c r="CZ100" s="282">
        <v>0</v>
      </c>
      <c r="DA100" s="282">
        <v>0</v>
      </c>
      <c r="DB100" s="282">
        <v>0</v>
      </c>
      <c r="DC100" s="282">
        <v>0</v>
      </c>
      <c r="DD100" s="283">
        <v>0</v>
      </c>
      <c r="DE100" s="283">
        <v>0</v>
      </c>
      <c r="DF100" s="283">
        <v>0</v>
      </c>
      <c r="DG100" s="283">
        <v>0</v>
      </c>
      <c r="DH100" s="283">
        <v>0</v>
      </c>
      <c r="DI100" s="283">
        <v>0</v>
      </c>
      <c r="DJ100" s="276">
        <v>0</v>
      </c>
      <c r="DK100" s="276">
        <v>0</v>
      </c>
      <c r="DL100" s="276">
        <v>0</v>
      </c>
      <c r="DM100" s="276">
        <v>0</v>
      </c>
      <c r="DN100" s="277">
        <v>0</v>
      </c>
      <c r="DO100" s="277">
        <v>0</v>
      </c>
      <c r="DP100" s="277">
        <v>0</v>
      </c>
      <c r="DQ100" s="277">
        <v>0</v>
      </c>
      <c r="DR100" s="277">
        <v>0</v>
      </c>
      <c r="DS100" s="277">
        <v>0</v>
      </c>
      <c r="DT100" s="284">
        <v>0</v>
      </c>
      <c r="DU100" s="284">
        <v>0</v>
      </c>
      <c r="DV100" s="284">
        <v>0</v>
      </c>
      <c r="DW100" s="284">
        <v>0</v>
      </c>
      <c r="DX100" s="285">
        <v>0</v>
      </c>
      <c r="DY100" s="285">
        <v>0</v>
      </c>
      <c r="DZ100" s="285">
        <v>0</v>
      </c>
      <c r="EA100" s="285">
        <v>0</v>
      </c>
      <c r="EB100" s="285">
        <v>0</v>
      </c>
      <c r="EC100" s="285">
        <v>0</v>
      </c>
      <c r="ED100" s="286">
        <v>0</v>
      </c>
      <c r="EE100" s="286">
        <v>0</v>
      </c>
      <c r="EF100" s="286">
        <v>0</v>
      </c>
      <c r="EG100" s="286">
        <v>0</v>
      </c>
      <c r="EH100" s="287">
        <v>0</v>
      </c>
      <c r="EI100" s="287">
        <v>0</v>
      </c>
      <c r="EJ100" s="287">
        <v>0</v>
      </c>
      <c r="EK100" s="287">
        <v>0</v>
      </c>
      <c r="EL100" s="287">
        <v>0</v>
      </c>
      <c r="EM100" s="287">
        <v>0</v>
      </c>
      <c r="EN100" s="274"/>
      <c r="EO100" s="274"/>
      <c r="EP100" s="274"/>
      <c r="EQ100" s="274"/>
      <c r="ER100" s="275"/>
      <c r="ES100" s="275"/>
      <c r="ET100" s="275"/>
      <c r="EU100" s="275"/>
      <c r="EV100" s="275"/>
      <c r="EW100" s="275"/>
      <c r="EX100" s="286">
        <v>0</v>
      </c>
      <c r="EY100" s="286">
        <v>0</v>
      </c>
      <c r="EZ100" s="286">
        <v>0</v>
      </c>
      <c r="FA100" s="286">
        <v>0</v>
      </c>
      <c r="FB100" s="287">
        <v>0</v>
      </c>
      <c r="FC100" s="287">
        <v>0</v>
      </c>
      <c r="FD100" s="287">
        <v>0</v>
      </c>
      <c r="FE100" s="287">
        <v>0</v>
      </c>
      <c r="FF100" s="287">
        <v>0</v>
      </c>
      <c r="FG100" s="287">
        <v>0</v>
      </c>
      <c r="FH100" s="288">
        <v>0</v>
      </c>
      <c r="FI100" s="288">
        <v>0</v>
      </c>
      <c r="FJ100" s="288">
        <v>0</v>
      </c>
      <c r="FK100" s="288">
        <v>0</v>
      </c>
      <c r="FL100" s="289">
        <v>0</v>
      </c>
      <c r="FM100" s="289">
        <v>0</v>
      </c>
      <c r="FN100" s="289">
        <v>0</v>
      </c>
      <c r="FO100" s="289">
        <v>0</v>
      </c>
      <c r="FP100" s="289">
        <v>0</v>
      </c>
      <c r="FQ100" s="289">
        <v>0</v>
      </c>
      <c r="FR100" s="290">
        <v>0</v>
      </c>
      <c r="FS100" s="290"/>
      <c r="FT100" s="290"/>
      <c r="FU100" s="290"/>
      <c r="FV100" s="291">
        <v>0</v>
      </c>
      <c r="FW100" s="291"/>
      <c r="FX100" s="291"/>
      <c r="FY100" s="291"/>
      <c r="FZ100" s="291"/>
      <c r="GA100" s="291"/>
      <c r="GB100" s="292"/>
      <c r="GC100" s="292"/>
      <c r="GD100" s="292"/>
      <c r="GE100" s="292"/>
      <c r="GF100" s="293"/>
      <c r="GG100" s="293"/>
      <c r="GH100" s="293"/>
      <c r="GI100" s="293"/>
      <c r="GJ100" s="293"/>
      <c r="GK100" s="293"/>
      <c r="GL100" s="284">
        <v>0</v>
      </c>
      <c r="GM100" s="284">
        <v>0</v>
      </c>
      <c r="GN100" s="284">
        <v>0</v>
      </c>
      <c r="GO100" s="284">
        <v>0</v>
      </c>
      <c r="GP100" s="285">
        <v>0</v>
      </c>
      <c r="GQ100" s="285">
        <v>0</v>
      </c>
      <c r="GR100" s="285">
        <v>0</v>
      </c>
      <c r="GS100" s="285">
        <v>0</v>
      </c>
      <c r="GT100" s="285">
        <v>0</v>
      </c>
      <c r="GU100" s="285">
        <v>0</v>
      </c>
      <c r="GV100" s="294">
        <v>0</v>
      </c>
      <c r="GW100" s="294">
        <v>0</v>
      </c>
      <c r="GX100" s="294">
        <v>0</v>
      </c>
      <c r="GY100" s="294">
        <v>0</v>
      </c>
      <c r="GZ100" s="295">
        <v>0</v>
      </c>
      <c r="HA100" s="295">
        <v>0</v>
      </c>
      <c r="HB100" s="295">
        <v>0</v>
      </c>
      <c r="HC100" s="295">
        <v>0</v>
      </c>
      <c r="HD100" s="295">
        <v>0</v>
      </c>
      <c r="HE100" s="295">
        <v>0</v>
      </c>
      <c r="HF100" s="296">
        <v>0</v>
      </c>
      <c r="HG100" s="296">
        <v>0</v>
      </c>
      <c r="HH100" s="296">
        <v>0</v>
      </c>
      <c r="HI100" s="296">
        <v>0</v>
      </c>
      <c r="HJ100" s="297">
        <v>0</v>
      </c>
      <c r="HK100" s="297">
        <v>0</v>
      </c>
      <c r="HL100" s="297">
        <v>0</v>
      </c>
      <c r="HM100" s="297">
        <v>0</v>
      </c>
      <c r="HN100" s="297"/>
      <c r="HO100" s="297"/>
      <c r="HP100" s="341">
        <v>0</v>
      </c>
      <c r="HQ100" s="341">
        <v>0</v>
      </c>
      <c r="HR100" s="341">
        <v>0</v>
      </c>
      <c r="HS100" s="341">
        <v>0</v>
      </c>
      <c r="HT100" s="341">
        <v>0</v>
      </c>
      <c r="HU100" s="341">
        <v>0</v>
      </c>
      <c r="HV100" s="341">
        <v>0</v>
      </c>
      <c r="HW100" s="341">
        <v>0</v>
      </c>
      <c r="HX100" s="341">
        <v>0</v>
      </c>
      <c r="HY100" s="341">
        <v>0</v>
      </c>
      <c r="HZ100" s="286"/>
      <c r="IA100" s="286"/>
      <c r="IB100" s="286"/>
      <c r="IC100" s="286"/>
      <c r="ID100" s="287"/>
      <c r="IE100" s="287"/>
      <c r="IF100" s="287"/>
      <c r="IG100" s="287"/>
      <c r="IH100" s="287"/>
      <c r="II100" s="287"/>
      <c r="IJ100" s="296">
        <v>0</v>
      </c>
      <c r="IK100" s="296">
        <v>0</v>
      </c>
      <c r="IL100" s="296">
        <v>0</v>
      </c>
      <c r="IM100" s="296">
        <v>0</v>
      </c>
      <c r="IN100" s="297">
        <v>0</v>
      </c>
      <c r="IO100" s="297">
        <v>0</v>
      </c>
      <c r="IP100" s="297">
        <v>0</v>
      </c>
      <c r="IQ100" s="297">
        <v>0</v>
      </c>
      <c r="IR100" s="297">
        <v>0</v>
      </c>
      <c r="IS100" s="297">
        <v>0</v>
      </c>
      <c r="IT100" s="280">
        <v>0</v>
      </c>
      <c r="IU100" s="280">
        <v>0</v>
      </c>
      <c r="IV100" s="280">
        <v>0</v>
      </c>
      <c r="IW100" s="280">
        <v>0</v>
      </c>
      <c r="IX100" s="281">
        <v>0</v>
      </c>
      <c r="IY100" s="281">
        <v>0</v>
      </c>
      <c r="IZ100" s="281">
        <v>0</v>
      </c>
      <c r="JA100" s="281">
        <v>0</v>
      </c>
      <c r="JB100" s="281">
        <v>0</v>
      </c>
      <c r="JC100" s="281">
        <v>0</v>
      </c>
      <c r="JD100" s="288"/>
      <c r="JE100" s="288"/>
      <c r="JF100" s="288"/>
      <c r="JG100" s="288"/>
      <c r="JH100" s="289"/>
      <c r="JI100" s="289"/>
      <c r="JJ100" s="289"/>
      <c r="JK100" s="289"/>
      <c r="JL100" s="289"/>
      <c r="JM100" s="289"/>
      <c r="JN100" s="362">
        <v>0</v>
      </c>
      <c r="JO100" s="362">
        <v>0</v>
      </c>
      <c r="JP100" s="362">
        <v>0</v>
      </c>
      <c r="JQ100" s="362">
        <v>0</v>
      </c>
      <c r="JR100" s="362">
        <v>0</v>
      </c>
      <c r="JS100" s="362">
        <v>0</v>
      </c>
      <c r="JT100" s="362">
        <v>0</v>
      </c>
      <c r="JU100" s="362">
        <v>0</v>
      </c>
      <c r="JV100" s="362">
        <v>0</v>
      </c>
      <c r="JW100" s="362">
        <v>0</v>
      </c>
      <c r="JX100" s="274"/>
      <c r="JY100" s="274"/>
      <c r="JZ100" s="274"/>
      <c r="KA100" s="274"/>
      <c r="KB100" s="275"/>
      <c r="KC100" s="275"/>
      <c r="KD100" s="275"/>
      <c r="KE100" s="275"/>
      <c r="KF100" s="275"/>
      <c r="KG100" s="275"/>
      <c r="KH100" s="276">
        <v>0</v>
      </c>
      <c r="KI100" s="276">
        <v>0</v>
      </c>
      <c r="KJ100" s="276">
        <v>0</v>
      </c>
      <c r="KK100" s="276">
        <v>0</v>
      </c>
      <c r="KL100" s="277">
        <v>0</v>
      </c>
      <c r="KM100" s="277">
        <v>0</v>
      </c>
      <c r="KN100" s="277">
        <v>0</v>
      </c>
      <c r="KO100" s="277">
        <v>0</v>
      </c>
      <c r="KP100" s="277">
        <v>0</v>
      </c>
      <c r="KQ100" s="277">
        <v>0</v>
      </c>
      <c r="KR100" s="298">
        <v>0</v>
      </c>
      <c r="KS100" s="298">
        <v>0</v>
      </c>
      <c r="KT100" s="298">
        <v>0</v>
      </c>
      <c r="KU100" s="298">
        <v>0</v>
      </c>
      <c r="KV100" s="299">
        <v>0</v>
      </c>
      <c r="KW100" s="299">
        <v>0</v>
      </c>
      <c r="KX100" s="299">
        <v>0</v>
      </c>
      <c r="KY100" s="299">
        <v>0</v>
      </c>
      <c r="KZ100" s="299">
        <v>0</v>
      </c>
      <c r="LA100" s="299">
        <v>0</v>
      </c>
      <c r="LB100" s="296"/>
      <c r="LC100" s="296"/>
      <c r="LD100" s="296"/>
      <c r="LE100" s="296"/>
      <c r="LF100" s="297"/>
      <c r="LG100" s="297"/>
      <c r="LH100" s="297"/>
      <c r="LI100" s="297"/>
      <c r="LJ100" s="297"/>
      <c r="LK100" s="297"/>
      <c r="LL100" s="292">
        <v>0</v>
      </c>
      <c r="LM100" s="292">
        <v>0</v>
      </c>
      <c r="LN100" s="292">
        <v>0</v>
      </c>
      <c r="LO100" s="292">
        <v>0</v>
      </c>
      <c r="LP100" s="293">
        <v>0</v>
      </c>
      <c r="LQ100" s="293">
        <v>0</v>
      </c>
      <c r="LR100" s="293">
        <v>0</v>
      </c>
      <c r="LS100" s="293">
        <v>0</v>
      </c>
      <c r="LT100" s="293">
        <v>0</v>
      </c>
      <c r="LU100" s="293">
        <v>0</v>
      </c>
      <c r="LV100" s="45">
        <f t="shared" si="217"/>
        <v>0</v>
      </c>
      <c r="LW100" s="45">
        <f t="shared" si="217"/>
        <v>0</v>
      </c>
      <c r="LX100" s="45">
        <f t="shared" si="217"/>
        <v>0</v>
      </c>
      <c r="LY100" s="45">
        <f t="shared" si="217"/>
        <v>0</v>
      </c>
      <c r="LZ100" s="234">
        <f t="shared" si="217"/>
        <v>0</v>
      </c>
      <c r="MA100" s="234">
        <f t="shared" si="217"/>
        <v>0</v>
      </c>
      <c r="MB100" s="234">
        <f t="shared" si="217"/>
        <v>0</v>
      </c>
      <c r="MC100" s="234">
        <f t="shared" si="217"/>
        <v>0</v>
      </c>
      <c r="MD100" s="234">
        <f t="shared" si="217"/>
        <v>0</v>
      </c>
      <c r="ME100" s="234">
        <f t="shared" si="217"/>
        <v>0</v>
      </c>
      <c r="MF100" s="290">
        <v>0</v>
      </c>
      <c r="MG100" s="290">
        <v>0</v>
      </c>
      <c r="MH100" s="290">
        <v>0</v>
      </c>
      <c r="MI100" s="290">
        <v>0</v>
      </c>
      <c r="MJ100" s="291">
        <v>0</v>
      </c>
      <c r="MK100" s="291">
        <v>0</v>
      </c>
      <c r="ML100" s="291">
        <v>0</v>
      </c>
      <c r="MM100" s="291">
        <v>0</v>
      </c>
      <c r="MN100" s="291">
        <v>0</v>
      </c>
      <c r="MO100" s="291">
        <v>0</v>
      </c>
      <c r="MP100" s="414"/>
      <c r="MQ100" s="414"/>
      <c r="MR100" s="414"/>
      <c r="MS100" s="414"/>
      <c r="MT100" s="415"/>
      <c r="MU100" s="415"/>
      <c r="MV100" s="415"/>
      <c r="MW100" s="415"/>
      <c r="MX100" s="415"/>
      <c r="MY100" s="415"/>
      <c r="MZ100" s="949">
        <f t="shared" si="218"/>
        <v>0</v>
      </c>
      <c r="NA100" s="949">
        <f t="shared" si="218"/>
        <v>0</v>
      </c>
      <c r="NB100" s="949">
        <f t="shared" si="218"/>
        <v>0</v>
      </c>
      <c r="NC100" s="949">
        <f t="shared" si="218"/>
        <v>0</v>
      </c>
      <c r="ND100" s="950">
        <f t="shared" si="218"/>
        <v>0</v>
      </c>
      <c r="NE100" s="950">
        <f t="shared" si="218"/>
        <v>0</v>
      </c>
      <c r="NF100" s="950">
        <f t="shared" si="218"/>
        <v>0</v>
      </c>
      <c r="NG100" s="950">
        <f t="shared" si="218"/>
        <v>0</v>
      </c>
      <c r="NH100" s="950">
        <f t="shared" si="218"/>
        <v>0</v>
      </c>
      <c r="NI100" s="950">
        <f t="shared" si="218"/>
        <v>0</v>
      </c>
    </row>
    <row r="101" spans="1:374" ht="39" thickBot="1" x14ac:dyDescent="0.3">
      <c r="A101" s="556">
        <v>78</v>
      </c>
      <c r="B101" s="32" t="s">
        <v>123</v>
      </c>
      <c r="C101" s="33" t="s">
        <v>216</v>
      </c>
      <c r="D101" s="300">
        <v>25</v>
      </c>
      <c r="E101" s="300">
        <v>0</v>
      </c>
      <c r="F101" s="300">
        <v>0</v>
      </c>
      <c r="G101" s="300">
        <v>0</v>
      </c>
      <c r="H101" s="301">
        <v>455</v>
      </c>
      <c r="I101" s="301"/>
      <c r="J101" s="301"/>
      <c r="K101" s="301"/>
      <c r="L101" s="301"/>
      <c r="M101" s="301"/>
      <c r="N101" s="302">
        <v>0.2</v>
      </c>
      <c r="O101" s="302">
        <v>0</v>
      </c>
      <c r="P101" s="302">
        <v>0</v>
      </c>
      <c r="Q101" s="302">
        <v>0</v>
      </c>
      <c r="R101" s="303">
        <v>4</v>
      </c>
      <c r="S101" s="303">
        <v>0</v>
      </c>
      <c r="T101" s="303">
        <v>0</v>
      </c>
      <c r="U101" s="303">
        <v>0</v>
      </c>
      <c r="V101" s="303">
        <v>0</v>
      </c>
      <c r="W101" s="303">
        <v>0</v>
      </c>
      <c r="X101" s="304">
        <v>0.2</v>
      </c>
      <c r="Y101" s="304">
        <v>0</v>
      </c>
      <c r="Z101" s="304">
        <v>0</v>
      </c>
      <c r="AA101" s="304">
        <v>0</v>
      </c>
      <c r="AB101" s="305">
        <v>4</v>
      </c>
      <c r="AC101" s="305">
        <v>0</v>
      </c>
      <c r="AD101" s="305">
        <v>0</v>
      </c>
      <c r="AE101" s="305">
        <v>0</v>
      </c>
      <c r="AF101" s="267">
        <v>0</v>
      </c>
      <c r="AG101" s="267">
        <v>0</v>
      </c>
      <c r="AH101" s="306">
        <v>0.2</v>
      </c>
      <c r="AI101" s="306">
        <v>0</v>
      </c>
      <c r="AJ101" s="306">
        <v>0</v>
      </c>
      <c r="AK101" s="306">
        <v>0</v>
      </c>
      <c r="AL101" s="307">
        <v>4</v>
      </c>
      <c r="AM101" s="307">
        <v>0</v>
      </c>
      <c r="AN101" s="307">
        <v>0</v>
      </c>
      <c r="AO101" s="307">
        <v>1</v>
      </c>
      <c r="AP101" s="307">
        <v>0</v>
      </c>
      <c r="AQ101" s="307">
        <v>0</v>
      </c>
      <c r="AR101" s="308">
        <v>0.2</v>
      </c>
      <c r="AS101" s="308">
        <v>0</v>
      </c>
      <c r="AT101" s="308">
        <v>0</v>
      </c>
      <c r="AU101" s="308">
        <v>0</v>
      </c>
      <c r="AV101" s="309">
        <v>4</v>
      </c>
      <c r="AW101" s="309">
        <v>0</v>
      </c>
      <c r="AX101" s="309">
        <v>0</v>
      </c>
      <c r="AY101" s="309">
        <v>0</v>
      </c>
      <c r="AZ101" s="309">
        <v>0</v>
      </c>
      <c r="BA101" s="309">
        <v>0</v>
      </c>
      <c r="BB101" s="310">
        <v>0.2</v>
      </c>
      <c r="BC101" s="310">
        <v>0</v>
      </c>
      <c r="BD101" s="310">
        <v>0</v>
      </c>
      <c r="BE101" s="310">
        <v>0</v>
      </c>
      <c r="BF101" s="311">
        <v>4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898">
        <v>0.2</v>
      </c>
      <c r="BM101" s="896">
        <v>0</v>
      </c>
      <c r="BN101" s="896">
        <v>0</v>
      </c>
      <c r="BO101" s="896">
        <v>0</v>
      </c>
      <c r="BP101" s="899">
        <v>4</v>
      </c>
      <c r="BQ101" s="897">
        <v>0</v>
      </c>
      <c r="BR101" s="897">
        <v>0</v>
      </c>
      <c r="BS101" s="897">
        <v>0</v>
      </c>
      <c r="BT101" s="897">
        <v>0</v>
      </c>
      <c r="BU101" s="897">
        <v>0</v>
      </c>
      <c r="BV101" s="314">
        <v>0.2</v>
      </c>
      <c r="BW101" s="314">
        <v>0</v>
      </c>
      <c r="BX101" s="314">
        <v>0</v>
      </c>
      <c r="BY101" s="314">
        <v>0</v>
      </c>
      <c r="BZ101" s="315">
        <v>4</v>
      </c>
      <c r="CA101" s="315">
        <v>0</v>
      </c>
      <c r="CB101" s="315">
        <v>0</v>
      </c>
      <c r="CC101" s="315">
        <v>0</v>
      </c>
      <c r="CD101" s="277">
        <v>0</v>
      </c>
      <c r="CE101" s="277">
        <v>0</v>
      </c>
      <c r="CF101" s="316">
        <v>0.5</v>
      </c>
      <c r="CG101" s="316"/>
      <c r="CH101" s="316"/>
      <c r="CI101" s="316"/>
      <c r="CJ101" s="317">
        <v>9</v>
      </c>
      <c r="CK101" s="317">
        <v>0</v>
      </c>
      <c r="CL101" s="317"/>
      <c r="CM101" s="317"/>
      <c r="CN101" s="317"/>
      <c r="CO101" s="317"/>
      <c r="CP101" s="318">
        <v>0</v>
      </c>
      <c r="CQ101" s="318">
        <v>0</v>
      </c>
      <c r="CR101" s="318">
        <v>0</v>
      </c>
      <c r="CS101" s="318">
        <v>0</v>
      </c>
      <c r="CT101" s="319">
        <v>9</v>
      </c>
      <c r="CU101" s="319">
        <v>0</v>
      </c>
      <c r="CV101" s="319">
        <v>0</v>
      </c>
      <c r="CW101" s="319">
        <v>0</v>
      </c>
      <c r="CX101" s="319">
        <v>0</v>
      </c>
      <c r="CY101" s="319">
        <v>0</v>
      </c>
      <c r="CZ101" s="320">
        <v>1.2</v>
      </c>
      <c r="DA101" s="320">
        <v>0</v>
      </c>
      <c r="DB101" s="320">
        <v>0</v>
      </c>
      <c r="DC101" s="320">
        <v>0</v>
      </c>
      <c r="DD101" s="321">
        <v>22</v>
      </c>
      <c r="DE101" s="321">
        <v>0</v>
      </c>
      <c r="DF101" s="321">
        <v>0</v>
      </c>
      <c r="DG101" s="321">
        <v>0</v>
      </c>
      <c r="DH101" s="321">
        <v>0</v>
      </c>
      <c r="DI101" s="321">
        <v>0</v>
      </c>
      <c r="DJ101" s="314">
        <v>0.2</v>
      </c>
      <c r="DK101" s="314">
        <v>0</v>
      </c>
      <c r="DL101" s="314">
        <v>0</v>
      </c>
      <c r="DM101" s="314">
        <v>0</v>
      </c>
      <c r="DN101" s="315">
        <v>4</v>
      </c>
      <c r="DO101" s="315">
        <v>0</v>
      </c>
      <c r="DP101" s="315">
        <v>0</v>
      </c>
      <c r="DQ101" s="315">
        <v>0</v>
      </c>
      <c r="DR101" s="315">
        <v>0</v>
      </c>
      <c r="DS101" s="315">
        <v>0</v>
      </c>
      <c r="DT101" s="322">
        <v>0.2</v>
      </c>
      <c r="DU101" s="322">
        <v>0</v>
      </c>
      <c r="DV101" s="322">
        <v>0</v>
      </c>
      <c r="DW101" s="322">
        <v>0</v>
      </c>
      <c r="DX101" s="323">
        <v>4</v>
      </c>
      <c r="DY101" s="323">
        <v>0</v>
      </c>
      <c r="DZ101" s="323">
        <v>0</v>
      </c>
      <c r="EA101" s="323">
        <v>0</v>
      </c>
      <c r="EB101" s="323">
        <v>0</v>
      </c>
      <c r="EC101" s="323">
        <v>0</v>
      </c>
      <c r="ED101" s="324">
        <v>1.1499999999999999</v>
      </c>
      <c r="EE101" s="324">
        <v>0</v>
      </c>
      <c r="EF101" s="324">
        <v>0</v>
      </c>
      <c r="EG101" s="324">
        <v>0</v>
      </c>
      <c r="EH101" s="325">
        <v>21</v>
      </c>
      <c r="EI101" s="325">
        <v>0</v>
      </c>
      <c r="EJ101" s="325">
        <v>0</v>
      </c>
      <c r="EK101" s="325">
        <v>0</v>
      </c>
      <c r="EL101" s="325">
        <v>0</v>
      </c>
      <c r="EM101" s="325">
        <v>0</v>
      </c>
      <c r="EN101" s="312">
        <v>0.5</v>
      </c>
      <c r="EO101" s="312"/>
      <c r="EP101" s="312"/>
      <c r="EQ101" s="312"/>
      <c r="ER101" s="313">
        <v>9</v>
      </c>
      <c r="ES101" s="313"/>
      <c r="ET101" s="313"/>
      <c r="EU101" s="313"/>
      <c r="EV101" s="313"/>
      <c r="EW101" s="313"/>
      <c r="EX101" s="324">
        <v>1</v>
      </c>
      <c r="EY101" s="324">
        <v>0</v>
      </c>
      <c r="EZ101" s="324">
        <v>0</v>
      </c>
      <c r="FA101" s="324">
        <v>0</v>
      </c>
      <c r="FB101" s="325">
        <v>18</v>
      </c>
      <c r="FC101" s="325">
        <v>0</v>
      </c>
      <c r="FD101" s="325">
        <v>0</v>
      </c>
      <c r="FE101" s="325">
        <v>0</v>
      </c>
      <c r="FF101" s="325">
        <v>0</v>
      </c>
      <c r="FG101" s="325">
        <v>0</v>
      </c>
      <c r="FH101" s="326">
        <v>0.1</v>
      </c>
      <c r="FI101" s="326">
        <v>0</v>
      </c>
      <c r="FJ101" s="326">
        <v>0</v>
      </c>
      <c r="FK101" s="326">
        <v>0</v>
      </c>
      <c r="FL101" s="327">
        <v>2</v>
      </c>
      <c r="FM101" s="327">
        <v>0</v>
      </c>
      <c r="FN101" s="327">
        <v>0</v>
      </c>
      <c r="FO101" s="327">
        <v>0</v>
      </c>
      <c r="FP101" s="327">
        <v>0</v>
      </c>
      <c r="FQ101" s="327">
        <v>0</v>
      </c>
      <c r="FR101" s="328">
        <v>0.1</v>
      </c>
      <c r="FS101" s="328"/>
      <c r="FT101" s="328"/>
      <c r="FU101" s="328"/>
      <c r="FV101" s="329">
        <v>2</v>
      </c>
      <c r="FW101" s="329"/>
      <c r="FX101" s="329"/>
      <c r="FY101" s="329"/>
      <c r="FZ101" s="329"/>
      <c r="GA101" s="329"/>
      <c r="GB101" s="330">
        <v>0.1</v>
      </c>
      <c r="GC101" s="330">
        <v>0</v>
      </c>
      <c r="GD101" s="330">
        <v>0</v>
      </c>
      <c r="GE101" s="330">
        <v>0</v>
      </c>
      <c r="GF101" s="331">
        <v>2</v>
      </c>
      <c r="GG101" s="331"/>
      <c r="GH101" s="331"/>
      <c r="GI101" s="331"/>
      <c r="GJ101" s="331"/>
      <c r="GK101" s="331"/>
      <c r="GL101" s="322">
        <v>0.1</v>
      </c>
      <c r="GM101" s="322">
        <v>0</v>
      </c>
      <c r="GN101" s="322">
        <v>0</v>
      </c>
      <c r="GO101" s="322">
        <v>0</v>
      </c>
      <c r="GP101" s="323">
        <v>2</v>
      </c>
      <c r="GQ101" s="323">
        <v>0</v>
      </c>
      <c r="GR101" s="323">
        <v>0</v>
      </c>
      <c r="GS101" s="323">
        <v>0</v>
      </c>
      <c r="GT101" s="323">
        <v>0</v>
      </c>
      <c r="GU101" s="323">
        <v>0</v>
      </c>
      <c r="GV101" s="332">
        <v>0.1</v>
      </c>
      <c r="GW101" s="332">
        <v>0</v>
      </c>
      <c r="GX101" s="332">
        <v>0</v>
      </c>
      <c r="GY101" s="332">
        <v>0</v>
      </c>
      <c r="GZ101" s="333">
        <v>2</v>
      </c>
      <c r="HA101" s="333">
        <v>0</v>
      </c>
      <c r="HB101" s="333">
        <v>0</v>
      </c>
      <c r="HC101" s="333">
        <v>0</v>
      </c>
      <c r="HD101" s="333">
        <v>0</v>
      </c>
      <c r="HE101" s="333">
        <v>0</v>
      </c>
      <c r="HF101" s="334">
        <v>0.1</v>
      </c>
      <c r="HG101" s="334">
        <v>0</v>
      </c>
      <c r="HH101" s="334">
        <v>0</v>
      </c>
      <c r="HI101" s="334">
        <v>0</v>
      </c>
      <c r="HJ101" s="335">
        <v>2</v>
      </c>
      <c r="HK101" s="335">
        <v>0</v>
      </c>
      <c r="HL101" s="335">
        <v>0</v>
      </c>
      <c r="HM101" s="335">
        <v>0</v>
      </c>
      <c r="HN101" s="335"/>
      <c r="HO101" s="335"/>
      <c r="HP101" s="341">
        <v>0.1</v>
      </c>
      <c r="HQ101" s="341">
        <v>0</v>
      </c>
      <c r="HR101" s="341">
        <v>0</v>
      </c>
      <c r="HS101" s="341">
        <v>0</v>
      </c>
      <c r="HT101" s="341">
        <v>2</v>
      </c>
      <c r="HU101" s="341">
        <v>0</v>
      </c>
      <c r="HV101" s="341">
        <v>0</v>
      </c>
      <c r="HW101" s="341">
        <v>0</v>
      </c>
      <c r="HX101" s="341">
        <v>0</v>
      </c>
      <c r="HY101" s="341">
        <v>0</v>
      </c>
      <c r="HZ101" s="324"/>
      <c r="IA101" s="324"/>
      <c r="IB101" s="324"/>
      <c r="IC101" s="324"/>
      <c r="ID101" s="325"/>
      <c r="IE101" s="325"/>
      <c r="IF101" s="325"/>
      <c r="IG101" s="325"/>
      <c r="IH101" s="325"/>
      <c r="II101" s="325"/>
      <c r="IJ101" s="334">
        <v>0.1</v>
      </c>
      <c r="IK101" s="334">
        <v>0</v>
      </c>
      <c r="IL101" s="334">
        <v>0</v>
      </c>
      <c r="IM101" s="334">
        <v>0</v>
      </c>
      <c r="IN101" s="335">
        <v>2</v>
      </c>
      <c r="IO101" s="335">
        <v>0</v>
      </c>
      <c r="IP101" s="335">
        <v>0</v>
      </c>
      <c r="IQ101" s="335">
        <v>0</v>
      </c>
      <c r="IR101" s="335">
        <v>0</v>
      </c>
      <c r="IS101" s="335">
        <v>0</v>
      </c>
      <c r="IT101" s="318">
        <v>0.05</v>
      </c>
      <c r="IU101" s="318">
        <v>0</v>
      </c>
      <c r="IV101" s="318">
        <v>0</v>
      </c>
      <c r="IW101" s="318">
        <v>0</v>
      </c>
      <c r="IX101" s="319">
        <v>1</v>
      </c>
      <c r="IY101" s="319">
        <v>0</v>
      </c>
      <c r="IZ101" s="319">
        <v>0</v>
      </c>
      <c r="JA101" s="319">
        <v>0</v>
      </c>
      <c r="JB101" s="319">
        <v>0</v>
      </c>
      <c r="JC101" s="319">
        <v>0</v>
      </c>
      <c r="JD101" s="326"/>
      <c r="JE101" s="326"/>
      <c r="JF101" s="326"/>
      <c r="JG101" s="326"/>
      <c r="JH101" s="327"/>
      <c r="JI101" s="327"/>
      <c r="JJ101" s="327"/>
      <c r="JK101" s="327"/>
      <c r="JL101" s="327"/>
      <c r="JM101" s="327"/>
      <c r="JN101" s="362">
        <v>0.1</v>
      </c>
      <c r="JO101" s="362">
        <v>0</v>
      </c>
      <c r="JP101" s="362">
        <v>0</v>
      </c>
      <c r="JQ101" s="362">
        <v>0</v>
      </c>
      <c r="JR101" s="362">
        <v>2</v>
      </c>
      <c r="JS101" s="362">
        <v>0</v>
      </c>
      <c r="JT101" s="362">
        <v>0</v>
      </c>
      <c r="JU101" s="362">
        <v>0</v>
      </c>
      <c r="JV101" s="362">
        <v>0</v>
      </c>
      <c r="JW101" s="362">
        <v>0</v>
      </c>
      <c r="JX101" s="312">
        <v>0.1</v>
      </c>
      <c r="JY101" s="312"/>
      <c r="JZ101" s="312"/>
      <c r="KA101" s="312"/>
      <c r="KB101" s="313">
        <v>2</v>
      </c>
      <c r="KC101" s="313"/>
      <c r="KD101" s="313"/>
      <c r="KE101" s="313"/>
      <c r="KF101" s="313"/>
      <c r="KG101" s="313"/>
      <c r="KH101" s="314">
        <v>0.5</v>
      </c>
      <c r="KI101" s="314">
        <v>0</v>
      </c>
      <c r="KJ101" s="314">
        <v>0</v>
      </c>
      <c r="KK101" s="314">
        <v>0</v>
      </c>
      <c r="KL101" s="315">
        <v>9</v>
      </c>
      <c r="KM101" s="315">
        <v>0</v>
      </c>
      <c r="KN101" s="315">
        <v>0</v>
      </c>
      <c r="KO101" s="315">
        <v>0</v>
      </c>
      <c r="KP101" s="315">
        <v>0</v>
      </c>
      <c r="KQ101" s="315">
        <v>0</v>
      </c>
      <c r="KR101" s="336">
        <v>0.1</v>
      </c>
      <c r="KS101" s="336">
        <v>0</v>
      </c>
      <c r="KT101" s="336">
        <v>0</v>
      </c>
      <c r="KU101" s="336">
        <v>0</v>
      </c>
      <c r="KV101" s="337">
        <v>2</v>
      </c>
      <c r="KW101" s="337">
        <v>0</v>
      </c>
      <c r="KX101" s="337">
        <v>0</v>
      </c>
      <c r="KY101" s="337">
        <v>0</v>
      </c>
      <c r="KZ101" s="337">
        <v>0</v>
      </c>
      <c r="LA101" s="337">
        <v>0</v>
      </c>
      <c r="LB101" s="334">
        <v>0.1</v>
      </c>
      <c r="LC101" s="334"/>
      <c r="LD101" s="334"/>
      <c r="LE101" s="334"/>
      <c r="LF101" s="335">
        <v>2</v>
      </c>
      <c r="LG101" s="335"/>
      <c r="LH101" s="335"/>
      <c r="LI101" s="335"/>
      <c r="LJ101" s="335"/>
      <c r="LK101" s="335"/>
      <c r="LL101" s="330">
        <v>0.1</v>
      </c>
      <c r="LM101" s="330">
        <v>0</v>
      </c>
      <c r="LN101" s="330">
        <v>0</v>
      </c>
      <c r="LO101" s="330">
        <v>0</v>
      </c>
      <c r="LP101" s="331">
        <v>0</v>
      </c>
      <c r="LQ101" s="331">
        <v>0</v>
      </c>
      <c r="LR101" s="331">
        <v>0</v>
      </c>
      <c r="LS101" s="331">
        <v>0</v>
      </c>
      <c r="LT101" s="331">
        <v>0</v>
      </c>
      <c r="LU101" s="331">
        <v>0</v>
      </c>
      <c r="LV101" s="45">
        <f t="shared" si="217"/>
        <v>33.000000000000007</v>
      </c>
      <c r="LW101" s="45">
        <f t="shared" si="217"/>
        <v>0</v>
      </c>
      <c r="LX101" s="45">
        <f t="shared" si="217"/>
        <v>0</v>
      </c>
      <c r="LY101" s="45">
        <f t="shared" si="217"/>
        <v>0</v>
      </c>
      <c r="LZ101" s="234">
        <f t="shared" si="217"/>
        <v>613</v>
      </c>
      <c r="MA101" s="234">
        <f t="shared" si="217"/>
        <v>0</v>
      </c>
      <c r="MB101" s="234">
        <f t="shared" si="217"/>
        <v>0</v>
      </c>
      <c r="MC101" s="234">
        <f t="shared" si="217"/>
        <v>1</v>
      </c>
      <c r="MD101" s="234">
        <f t="shared" si="217"/>
        <v>0</v>
      </c>
      <c r="ME101" s="234">
        <f t="shared" si="217"/>
        <v>0</v>
      </c>
      <c r="MF101" s="328">
        <v>20.05</v>
      </c>
      <c r="MG101" s="328">
        <v>0</v>
      </c>
      <c r="MH101" s="328">
        <v>0</v>
      </c>
      <c r="MI101" s="328">
        <v>0</v>
      </c>
      <c r="MJ101" s="329">
        <v>368</v>
      </c>
      <c r="MK101" s="329">
        <v>0</v>
      </c>
      <c r="ML101" s="329">
        <v>0</v>
      </c>
      <c r="MM101" s="329">
        <v>0</v>
      </c>
      <c r="MN101" s="329">
        <v>0</v>
      </c>
      <c r="MO101" s="329">
        <v>0</v>
      </c>
      <c r="MP101" s="416"/>
      <c r="MQ101" s="416">
        <v>75</v>
      </c>
      <c r="MR101" s="416"/>
      <c r="MS101" s="416">
        <v>75</v>
      </c>
      <c r="MT101" s="417"/>
      <c r="MU101" s="417">
        <v>7</v>
      </c>
      <c r="MV101" s="417">
        <v>7</v>
      </c>
      <c r="MW101" s="417"/>
      <c r="MX101" s="417"/>
      <c r="MY101" s="417"/>
      <c r="MZ101" s="949">
        <f t="shared" si="218"/>
        <v>53.050000000000011</v>
      </c>
      <c r="NA101" s="949">
        <f t="shared" si="218"/>
        <v>75</v>
      </c>
      <c r="NB101" s="949">
        <f t="shared" si="218"/>
        <v>0</v>
      </c>
      <c r="NC101" s="949">
        <f t="shared" si="218"/>
        <v>75</v>
      </c>
      <c r="ND101" s="950">
        <f t="shared" si="218"/>
        <v>981</v>
      </c>
      <c r="NE101" s="950">
        <f t="shared" si="218"/>
        <v>7</v>
      </c>
      <c r="NF101" s="950">
        <f t="shared" si="218"/>
        <v>7</v>
      </c>
      <c r="NG101" s="950">
        <f t="shared" si="218"/>
        <v>1</v>
      </c>
      <c r="NH101" s="950">
        <f t="shared" si="218"/>
        <v>0</v>
      </c>
      <c r="NI101" s="950">
        <f t="shared" si="218"/>
        <v>0</v>
      </c>
    </row>
    <row r="102" spans="1:374" s="238" customFormat="1" ht="15.75" thickBot="1" x14ac:dyDescent="0.3">
      <c r="A102" s="1784" t="s">
        <v>124</v>
      </c>
      <c r="B102" s="1785"/>
      <c r="C102" s="1785"/>
      <c r="D102" s="235">
        <f>SUM(D97+D98+D99+D100+D101)</f>
        <v>64.5</v>
      </c>
      <c r="E102" s="235">
        <f t="shared" ref="E102:M102" si="219">SUM(E97+E98+E99+E100+E101)</f>
        <v>76.34</v>
      </c>
      <c r="F102" s="235">
        <f t="shared" si="219"/>
        <v>7.79</v>
      </c>
      <c r="G102" s="235">
        <f t="shared" si="219"/>
        <v>76.34</v>
      </c>
      <c r="H102" s="236">
        <f t="shared" si="219"/>
        <v>7330</v>
      </c>
      <c r="I102" s="236">
        <f t="shared" si="219"/>
        <v>1438</v>
      </c>
      <c r="J102" s="236">
        <f t="shared" si="219"/>
        <v>13541</v>
      </c>
      <c r="K102" s="236">
        <f t="shared" si="219"/>
        <v>0</v>
      </c>
      <c r="L102" s="236">
        <f t="shared" si="219"/>
        <v>13541</v>
      </c>
      <c r="M102" s="236">
        <f t="shared" si="219"/>
        <v>13541</v>
      </c>
      <c r="N102" s="235">
        <f>SUM(N97+N98+N99+N100+N101)</f>
        <v>7.15</v>
      </c>
      <c r="O102" s="235">
        <f t="shared" ref="O102:W102" si="220">SUM(O97+O98+O99+O100+O101)</f>
        <v>9.59</v>
      </c>
      <c r="P102" s="235">
        <f t="shared" si="220"/>
        <v>2.4</v>
      </c>
      <c r="Q102" s="235">
        <f t="shared" si="220"/>
        <v>9.59</v>
      </c>
      <c r="R102" s="236">
        <f t="shared" si="220"/>
        <v>301</v>
      </c>
      <c r="S102" s="236">
        <f t="shared" si="220"/>
        <v>1</v>
      </c>
      <c r="T102" s="236">
        <f t="shared" si="220"/>
        <v>1</v>
      </c>
      <c r="U102" s="236">
        <f t="shared" si="220"/>
        <v>0</v>
      </c>
      <c r="V102" s="236">
        <f t="shared" si="220"/>
        <v>1</v>
      </c>
      <c r="W102" s="236">
        <f t="shared" si="220"/>
        <v>1</v>
      </c>
      <c r="X102" s="235">
        <f>SUM(X97+X98+X99+X100+X101)</f>
        <v>5.2</v>
      </c>
      <c r="Y102" s="235">
        <f t="shared" ref="Y102:AG102" si="221">SUM(Y97+Y98+Y99+Y100+Y101)</f>
        <v>0</v>
      </c>
      <c r="Z102" s="235">
        <f t="shared" si="221"/>
        <v>0</v>
      </c>
      <c r="AA102" s="235">
        <f t="shared" si="221"/>
        <v>0</v>
      </c>
      <c r="AB102" s="236">
        <f t="shared" si="221"/>
        <v>201</v>
      </c>
      <c r="AC102" s="236">
        <f t="shared" si="221"/>
        <v>0</v>
      </c>
      <c r="AD102" s="236">
        <f t="shared" si="221"/>
        <v>0</v>
      </c>
      <c r="AE102" s="236">
        <f t="shared" si="221"/>
        <v>0</v>
      </c>
      <c r="AF102" s="236">
        <f t="shared" si="221"/>
        <v>0</v>
      </c>
      <c r="AG102" s="236">
        <f t="shared" si="221"/>
        <v>0</v>
      </c>
      <c r="AH102" s="235">
        <f>SUM(AH97+AH98+AH99+AH100+AH101)</f>
        <v>5.2</v>
      </c>
      <c r="AI102" s="235">
        <f t="shared" ref="AI102:AQ102" si="222">SUM(AI97+AI98+AI99+AI100+AI101)</f>
        <v>0</v>
      </c>
      <c r="AJ102" s="235">
        <f t="shared" si="222"/>
        <v>0</v>
      </c>
      <c r="AK102" s="235">
        <f t="shared" si="222"/>
        <v>0</v>
      </c>
      <c r="AL102" s="236">
        <f t="shared" si="222"/>
        <v>398</v>
      </c>
      <c r="AM102" s="236">
        <f t="shared" si="222"/>
        <v>0</v>
      </c>
      <c r="AN102" s="236">
        <f t="shared" si="222"/>
        <v>0</v>
      </c>
      <c r="AO102" s="236">
        <f t="shared" si="222"/>
        <v>1</v>
      </c>
      <c r="AP102" s="236">
        <f t="shared" si="222"/>
        <v>0</v>
      </c>
      <c r="AQ102" s="236">
        <f t="shared" si="222"/>
        <v>0</v>
      </c>
      <c r="AR102" s="235">
        <f>SUM(AR97+AR98+AR99+AR100+AR101)</f>
        <v>2.4500000000000002</v>
      </c>
      <c r="AS102" s="235">
        <f t="shared" ref="AS102:BA102" si="223">SUM(AS97+AS98+AS99+AS100+AS101)</f>
        <v>0</v>
      </c>
      <c r="AT102" s="235">
        <f t="shared" si="223"/>
        <v>0</v>
      </c>
      <c r="AU102" s="235">
        <f t="shared" si="223"/>
        <v>0</v>
      </c>
      <c r="AV102" s="236">
        <f t="shared" si="223"/>
        <v>446</v>
      </c>
      <c r="AW102" s="236">
        <f t="shared" si="223"/>
        <v>0</v>
      </c>
      <c r="AX102" s="236">
        <f t="shared" si="223"/>
        <v>0</v>
      </c>
      <c r="AY102" s="236">
        <f t="shared" si="223"/>
        <v>0</v>
      </c>
      <c r="AZ102" s="236">
        <f t="shared" si="223"/>
        <v>0</v>
      </c>
      <c r="BA102" s="236">
        <f t="shared" si="223"/>
        <v>0</v>
      </c>
      <c r="BB102" s="235">
        <f>SUM(BB97+BB98+BB99+BB100+BB101)</f>
        <v>2.35</v>
      </c>
      <c r="BC102" s="235">
        <f t="shared" ref="BC102:BK102" si="224">SUM(BC97+BC98+BC99+BC100+BC101)</f>
        <v>0</v>
      </c>
      <c r="BD102" s="235">
        <f t="shared" si="224"/>
        <v>0</v>
      </c>
      <c r="BE102" s="235">
        <f t="shared" si="224"/>
        <v>0</v>
      </c>
      <c r="BF102" s="236">
        <f t="shared" si="224"/>
        <v>426</v>
      </c>
      <c r="BG102" s="236">
        <f t="shared" si="224"/>
        <v>0</v>
      </c>
      <c r="BH102" s="236">
        <f t="shared" si="224"/>
        <v>0</v>
      </c>
      <c r="BI102" s="236">
        <f t="shared" si="224"/>
        <v>0</v>
      </c>
      <c r="BJ102" s="236">
        <f t="shared" si="224"/>
        <v>0</v>
      </c>
      <c r="BK102" s="236">
        <f t="shared" si="224"/>
        <v>0</v>
      </c>
      <c r="BL102" s="235">
        <f>SUM(BL97+BL98+BL99+BL100+BL101)</f>
        <v>1.2</v>
      </c>
      <c r="BM102" s="235">
        <f t="shared" ref="BM102:BU102" si="225">SUM(BM97+BM98+BM99+BM100+BM101)</f>
        <v>0</v>
      </c>
      <c r="BN102" s="235">
        <f t="shared" si="225"/>
        <v>0</v>
      </c>
      <c r="BO102" s="235">
        <f t="shared" si="225"/>
        <v>0</v>
      </c>
      <c r="BP102" s="236">
        <f t="shared" si="225"/>
        <v>200</v>
      </c>
      <c r="BQ102" s="236">
        <f t="shared" si="225"/>
        <v>0</v>
      </c>
      <c r="BR102" s="236">
        <f t="shared" si="225"/>
        <v>0</v>
      </c>
      <c r="BS102" s="236">
        <f t="shared" si="225"/>
        <v>0</v>
      </c>
      <c r="BT102" s="236">
        <f t="shared" si="225"/>
        <v>0</v>
      </c>
      <c r="BU102" s="236">
        <f t="shared" si="225"/>
        <v>0</v>
      </c>
      <c r="BV102" s="235">
        <f>SUM(BV97+BV98+BV99+BV100+BV101)</f>
        <v>2.2000000000000002</v>
      </c>
      <c r="BW102" s="235">
        <f t="shared" ref="BW102:CE102" si="226">SUM(BW97+BW98+BW99+BW100+BW101)</f>
        <v>0.69</v>
      </c>
      <c r="BX102" s="235">
        <f t="shared" si="226"/>
        <v>0.09</v>
      </c>
      <c r="BY102" s="235">
        <f t="shared" si="226"/>
        <v>0.68</v>
      </c>
      <c r="BZ102" s="236">
        <f t="shared" si="226"/>
        <v>397</v>
      </c>
      <c r="CA102" s="236">
        <f t="shared" si="226"/>
        <v>12</v>
      </c>
      <c r="CB102" s="236">
        <f t="shared" si="226"/>
        <v>88</v>
      </c>
      <c r="CC102" s="236">
        <f t="shared" si="226"/>
        <v>0</v>
      </c>
      <c r="CD102" s="236">
        <f t="shared" si="226"/>
        <v>88</v>
      </c>
      <c r="CE102" s="236">
        <f t="shared" si="226"/>
        <v>88</v>
      </c>
      <c r="CF102" s="235">
        <f>SUM(CF97+CF98+CF99+CF100+CF101)</f>
        <v>4.0500000000000007</v>
      </c>
      <c r="CG102" s="235">
        <f t="shared" ref="CG102:CO102" si="227">SUM(CG97+CG98+CG99+CG100+CG101)</f>
        <v>0</v>
      </c>
      <c r="CH102" s="235">
        <f t="shared" si="227"/>
        <v>0</v>
      </c>
      <c r="CI102" s="235">
        <f t="shared" si="227"/>
        <v>0</v>
      </c>
      <c r="CJ102" s="236">
        <f t="shared" si="227"/>
        <v>619</v>
      </c>
      <c r="CK102" s="236">
        <f t="shared" si="227"/>
        <v>0</v>
      </c>
      <c r="CL102" s="236">
        <f t="shared" si="227"/>
        <v>0</v>
      </c>
      <c r="CM102" s="236">
        <f t="shared" si="227"/>
        <v>0</v>
      </c>
      <c r="CN102" s="236">
        <f t="shared" si="227"/>
        <v>0</v>
      </c>
      <c r="CO102" s="236">
        <f t="shared" si="227"/>
        <v>0</v>
      </c>
      <c r="CP102" s="235">
        <f>SUM(CP97+CP98+CP99+CP100+CP101)</f>
        <v>2</v>
      </c>
      <c r="CQ102" s="235">
        <f t="shared" ref="CQ102:CY102" si="228">SUM(CQ97+CQ98+CQ99+CQ100+CQ101)</f>
        <v>0</v>
      </c>
      <c r="CR102" s="235">
        <f t="shared" si="228"/>
        <v>0</v>
      </c>
      <c r="CS102" s="235">
        <f t="shared" si="228"/>
        <v>0</v>
      </c>
      <c r="CT102" s="236">
        <f t="shared" si="228"/>
        <v>402</v>
      </c>
      <c r="CU102" s="236">
        <f t="shared" si="228"/>
        <v>0</v>
      </c>
      <c r="CV102" s="236">
        <f t="shared" si="228"/>
        <v>0</v>
      </c>
      <c r="CW102" s="236">
        <f t="shared" si="228"/>
        <v>0</v>
      </c>
      <c r="CX102" s="236">
        <f t="shared" si="228"/>
        <v>0</v>
      </c>
      <c r="CY102" s="236">
        <f t="shared" si="228"/>
        <v>0</v>
      </c>
      <c r="CZ102" s="235">
        <f>SUM(CZ97+CZ98+CZ99+CZ100+CZ101)</f>
        <v>11.7</v>
      </c>
      <c r="DA102" s="235">
        <f t="shared" ref="DA102:DI102" si="229">SUM(DA97+DA98+DA99+DA100+DA101)</f>
        <v>12.89</v>
      </c>
      <c r="DB102" s="235">
        <f t="shared" si="229"/>
        <v>6</v>
      </c>
      <c r="DC102" s="235">
        <f t="shared" si="229"/>
        <v>11</v>
      </c>
      <c r="DD102" s="236">
        <f t="shared" si="229"/>
        <v>123</v>
      </c>
      <c r="DE102" s="236">
        <f t="shared" si="229"/>
        <v>2</v>
      </c>
      <c r="DF102" s="236">
        <f t="shared" si="229"/>
        <v>3</v>
      </c>
      <c r="DG102" s="236">
        <f t="shared" si="229"/>
        <v>0</v>
      </c>
      <c r="DH102" s="236">
        <f t="shared" si="229"/>
        <v>3</v>
      </c>
      <c r="DI102" s="236">
        <f t="shared" si="229"/>
        <v>3</v>
      </c>
      <c r="DJ102" s="235">
        <f>SUM(DJ97+DJ98+DJ99+DJ100+DJ101)</f>
        <v>1.25</v>
      </c>
      <c r="DK102" s="235">
        <f t="shared" ref="DK102:DS102" si="230">SUM(DK97+DK98+DK99+DK100+DK101)</f>
        <v>0.02</v>
      </c>
      <c r="DL102" s="235">
        <f t="shared" si="230"/>
        <v>0</v>
      </c>
      <c r="DM102" s="235">
        <f t="shared" si="230"/>
        <v>0.02</v>
      </c>
      <c r="DN102" s="236">
        <f t="shared" si="230"/>
        <v>210</v>
      </c>
      <c r="DO102" s="236">
        <f t="shared" si="230"/>
        <v>2</v>
      </c>
      <c r="DP102" s="236">
        <f t="shared" si="230"/>
        <v>2</v>
      </c>
      <c r="DQ102" s="236">
        <f t="shared" si="230"/>
        <v>0</v>
      </c>
      <c r="DR102" s="236">
        <f t="shared" si="230"/>
        <v>2</v>
      </c>
      <c r="DS102" s="236">
        <f t="shared" si="230"/>
        <v>2</v>
      </c>
      <c r="DT102" s="235">
        <f>SUM(DT97+DT98+DT99+DT100+DT101)</f>
        <v>7.2</v>
      </c>
      <c r="DU102" s="235">
        <f t="shared" ref="DU102:EC102" si="231">SUM(DU97+DU98+DU99+DU100+DU101)</f>
        <v>3.14</v>
      </c>
      <c r="DV102" s="235">
        <f t="shared" si="231"/>
        <v>2.15</v>
      </c>
      <c r="DW102" s="235">
        <f t="shared" si="231"/>
        <v>3.14</v>
      </c>
      <c r="DX102" s="236">
        <f t="shared" si="231"/>
        <v>594</v>
      </c>
      <c r="DY102" s="236">
        <f t="shared" si="231"/>
        <v>399</v>
      </c>
      <c r="DZ102" s="236">
        <f t="shared" si="231"/>
        <v>579</v>
      </c>
      <c r="EA102" s="236">
        <f t="shared" si="231"/>
        <v>0</v>
      </c>
      <c r="EB102" s="236">
        <f t="shared" si="231"/>
        <v>579</v>
      </c>
      <c r="EC102" s="236">
        <f t="shared" si="231"/>
        <v>579</v>
      </c>
      <c r="ED102" s="235">
        <f>SUM(ED97+ED98+ED99+ED100+ED101)</f>
        <v>3.65</v>
      </c>
      <c r="EE102" s="235">
        <f t="shared" ref="EE102:EM102" si="232">SUM(EE97+EE98+EE99+EE100+EE101)</f>
        <v>2.92</v>
      </c>
      <c r="EF102" s="235">
        <f t="shared" si="232"/>
        <v>1.6</v>
      </c>
      <c r="EG102" s="235">
        <f t="shared" si="232"/>
        <v>2.6</v>
      </c>
      <c r="EH102" s="236">
        <f t="shared" si="232"/>
        <v>512</v>
      </c>
      <c r="EI102" s="236">
        <f t="shared" si="232"/>
        <v>319</v>
      </c>
      <c r="EJ102" s="236">
        <f t="shared" si="232"/>
        <v>518</v>
      </c>
      <c r="EK102" s="236">
        <f t="shared" si="232"/>
        <v>0</v>
      </c>
      <c r="EL102" s="236">
        <f t="shared" si="232"/>
        <v>518</v>
      </c>
      <c r="EM102" s="236">
        <f t="shared" si="232"/>
        <v>518</v>
      </c>
      <c r="EN102" s="235">
        <f>SUM(EN97+EN98+EN99+EN100+EN101)</f>
        <v>1.4</v>
      </c>
      <c r="EO102" s="235">
        <f t="shared" ref="EO102:EW102" si="233">SUM(EO97+EO98+EO99+EO100+EO101)</f>
        <v>0.81</v>
      </c>
      <c r="EP102" s="235">
        <f t="shared" si="233"/>
        <v>0.81</v>
      </c>
      <c r="EQ102" s="235">
        <f t="shared" si="233"/>
        <v>0.81</v>
      </c>
      <c r="ER102" s="236">
        <f t="shared" si="233"/>
        <v>186</v>
      </c>
      <c r="ES102" s="236">
        <f t="shared" si="233"/>
        <v>0</v>
      </c>
      <c r="ET102" s="236">
        <f t="shared" si="233"/>
        <v>0</v>
      </c>
      <c r="EU102" s="236">
        <f t="shared" si="233"/>
        <v>0</v>
      </c>
      <c r="EV102" s="236">
        <f t="shared" si="233"/>
        <v>0</v>
      </c>
      <c r="EW102" s="236">
        <f t="shared" si="233"/>
        <v>0</v>
      </c>
      <c r="EX102" s="235">
        <f>SUM(EX97+EX98+EX99+EX100+EX101)</f>
        <v>10</v>
      </c>
      <c r="EY102" s="235">
        <f t="shared" ref="EY102:FG102" si="234">SUM(EY97+EY98+EY99+EY100+EY101)</f>
        <v>0</v>
      </c>
      <c r="EZ102" s="235">
        <f t="shared" si="234"/>
        <v>0</v>
      </c>
      <c r="FA102" s="235">
        <f t="shared" si="234"/>
        <v>0</v>
      </c>
      <c r="FB102" s="236">
        <f t="shared" si="234"/>
        <v>1001</v>
      </c>
      <c r="FC102" s="236">
        <f t="shared" si="234"/>
        <v>0</v>
      </c>
      <c r="FD102" s="236">
        <f t="shared" si="234"/>
        <v>0</v>
      </c>
      <c r="FE102" s="236">
        <f t="shared" si="234"/>
        <v>0</v>
      </c>
      <c r="FF102" s="236">
        <f t="shared" si="234"/>
        <v>0</v>
      </c>
      <c r="FG102" s="236">
        <f t="shared" si="234"/>
        <v>0</v>
      </c>
      <c r="FH102" s="235">
        <f>SUM(FH97+FH98+FH99+FH100+FH101)</f>
        <v>5.0999999999999996</v>
      </c>
      <c r="FI102" s="235">
        <f t="shared" ref="FI102:FQ102" si="235">SUM(FI97+FI98+FI99+FI100+FI101)</f>
        <v>0.77</v>
      </c>
      <c r="FJ102" s="235">
        <f t="shared" si="235"/>
        <v>0.77</v>
      </c>
      <c r="FK102" s="235">
        <f t="shared" si="235"/>
        <v>0.77</v>
      </c>
      <c r="FL102" s="236">
        <f t="shared" si="235"/>
        <v>984</v>
      </c>
      <c r="FM102" s="236">
        <f t="shared" si="235"/>
        <v>140</v>
      </c>
      <c r="FN102" s="236">
        <f t="shared" si="235"/>
        <v>140</v>
      </c>
      <c r="FO102" s="236">
        <f t="shared" si="235"/>
        <v>0</v>
      </c>
      <c r="FP102" s="236">
        <f t="shared" si="235"/>
        <v>140</v>
      </c>
      <c r="FQ102" s="236">
        <f t="shared" si="235"/>
        <v>140</v>
      </c>
      <c r="FR102" s="235">
        <f>SUM(FR97+FR98+FR99+FR100+FR101)</f>
        <v>0.30000000000000004</v>
      </c>
      <c r="FS102" s="235">
        <f t="shared" ref="FS102:GA102" si="236">SUM(FS97+FS98+FS99+FS100+FS101)</f>
        <v>0</v>
      </c>
      <c r="FT102" s="235">
        <f t="shared" si="236"/>
        <v>0</v>
      </c>
      <c r="FU102" s="235">
        <f t="shared" si="236"/>
        <v>0</v>
      </c>
      <c r="FV102" s="236">
        <f t="shared" si="236"/>
        <v>41</v>
      </c>
      <c r="FW102" s="236">
        <f t="shared" si="236"/>
        <v>0</v>
      </c>
      <c r="FX102" s="236">
        <f t="shared" si="236"/>
        <v>0</v>
      </c>
      <c r="FY102" s="236">
        <f t="shared" si="236"/>
        <v>0</v>
      </c>
      <c r="FZ102" s="236">
        <f t="shared" si="236"/>
        <v>0</v>
      </c>
      <c r="GA102" s="236">
        <f t="shared" si="236"/>
        <v>0</v>
      </c>
      <c r="GB102" s="235">
        <f>SUM(GB97+GB98+GB99+GB100+GB101)</f>
        <v>12.549999999999999</v>
      </c>
      <c r="GC102" s="235">
        <f t="shared" ref="GC102:GK102" si="237">SUM(GC97+GC98+GC99+GC100+GC101)</f>
        <v>13.31</v>
      </c>
      <c r="GD102" s="235">
        <f t="shared" si="237"/>
        <v>3.31</v>
      </c>
      <c r="GE102" s="235">
        <f t="shared" si="237"/>
        <v>13.31</v>
      </c>
      <c r="GF102" s="236">
        <f t="shared" si="237"/>
        <v>2359</v>
      </c>
      <c r="GG102" s="236">
        <f t="shared" si="237"/>
        <v>2129</v>
      </c>
      <c r="GH102" s="236">
        <f t="shared" si="237"/>
        <v>3240</v>
      </c>
      <c r="GI102" s="236">
        <f t="shared" si="237"/>
        <v>0</v>
      </c>
      <c r="GJ102" s="236">
        <f t="shared" si="237"/>
        <v>3240</v>
      </c>
      <c r="GK102" s="236">
        <f t="shared" si="237"/>
        <v>2916</v>
      </c>
      <c r="GL102" s="235">
        <f>SUM(GL97+GL98+GL99+GL100+GL101)</f>
        <v>0.6</v>
      </c>
      <c r="GM102" s="235">
        <f t="shared" ref="GM102:GU102" si="238">SUM(GM97+GM98+GM99+GM100+GM101)</f>
        <v>0</v>
      </c>
      <c r="GN102" s="235">
        <f t="shared" si="238"/>
        <v>0</v>
      </c>
      <c r="GO102" s="235">
        <f t="shared" si="238"/>
        <v>0</v>
      </c>
      <c r="GP102" s="236">
        <f t="shared" si="238"/>
        <v>100</v>
      </c>
      <c r="GQ102" s="236">
        <f t="shared" si="238"/>
        <v>0</v>
      </c>
      <c r="GR102" s="236">
        <f t="shared" si="238"/>
        <v>0</v>
      </c>
      <c r="GS102" s="236">
        <f t="shared" si="238"/>
        <v>0</v>
      </c>
      <c r="GT102" s="236">
        <f t="shared" si="238"/>
        <v>0</v>
      </c>
      <c r="GU102" s="236">
        <f t="shared" si="238"/>
        <v>0</v>
      </c>
      <c r="GV102" s="235">
        <f>SUM(GV97+GV98+GV99+GV100+GV101)</f>
        <v>0.6</v>
      </c>
      <c r="GW102" s="235">
        <f t="shared" ref="GW102:HE102" si="239">SUM(GW97+GW98+GW99+GW100+GW101)</f>
        <v>0</v>
      </c>
      <c r="GX102" s="235">
        <f t="shared" si="239"/>
        <v>0</v>
      </c>
      <c r="GY102" s="235">
        <f t="shared" si="239"/>
        <v>0</v>
      </c>
      <c r="GZ102" s="236">
        <f t="shared" si="239"/>
        <v>100</v>
      </c>
      <c r="HA102" s="236">
        <f t="shared" si="239"/>
        <v>0</v>
      </c>
      <c r="HB102" s="236">
        <f t="shared" si="239"/>
        <v>0</v>
      </c>
      <c r="HC102" s="236">
        <f t="shared" si="239"/>
        <v>0</v>
      </c>
      <c r="HD102" s="236">
        <f t="shared" si="239"/>
        <v>0</v>
      </c>
      <c r="HE102" s="236">
        <f t="shared" si="239"/>
        <v>0</v>
      </c>
      <c r="HF102" s="235">
        <f>SUM(HF97+HF98+HF99+HF100+HF101)</f>
        <v>0.30000000000000004</v>
      </c>
      <c r="HG102" s="235">
        <f t="shared" ref="HG102:HO102" si="240">SUM(HG97+HG98+HG99+HG100+HG101)</f>
        <v>0</v>
      </c>
      <c r="HH102" s="235">
        <f t="shared" si="240"/>
        <v>0</v>
      </c>
      <c r="HI102" s="235">
        <f t="shared" si="240"/>
        <v>0</v>
      </c>
      <c r="HJ102" s="236">
        <f t="shared" si="240"/>
        <v>41</v>
      </c>
      <c r="HK102" s="236">
        <f t="shared" si="240"/>
        <v>0</v>
      </c>
      <c r="HL102" s="236">
        <f t="shared" si="240"/>
        <v>0</v>
      </c>
      <c r="HM102" s="236">
        <f t="shared" si="240"/>
        <v>0</v>
      </c>
      <c r="HN102" s="236">
        <f t="shared" si="240"/>
        <v>0</v>
      </c>
      <c r="HO102" s="236">
        <f t="shared" si="240"/>
        <v>0</v>
      </c>
      <c r="HP102" s="235">
        <f>SUM(HP97+HP98+HP99+HP100+HP101)</f>
        <v>0.30000000000000004</v>
      </c>
      <c r="HQ102" s="235">
        <f t="shared" ref="HQ102:HY102" si="241">SUM(HQ97+HQ98+HQ99+HQ100+HQ101)</f>
        <v>0.4</v>
      </c>
      <c r="HR102" s="235">
        <f t="shared" si="241"/>
        <v>0</v>
      </c>
      <c r="HS102" s="235">
        <f t="shared" si="241"/>
        <v>0.4</v>
      </c>
      <c r="HT102" s="236">
        <f t="shared" si="241"/>
        <v>41</v>
      </c>
      <c r="HU102" s="236">
        <f t="shared" si="241"/>
        <v>0</v>
      </c>
      <c r="HV102" s="236">
        <f t="shared" si="241"/>
        <v>74</v>
      </c>
      <c r="HW102" s="236">
        <f t="shared" si="241"/>
        <v>0</v>
      </c>
      <c r="HX102" s="236">
        <f t="shared" si="241"/>
        <v>74</v>
      </c>
      <c r="HY102" s="236">
        <f t="shared" si="241"/>
        <v>74</v>
      </c>
      <c r="HZ102" s="235">
        <f>SUM(HZ97+HZ98+HZ99+HZ100+HZ101)</f>
        <v>0</v>
      </c>
      <c r="IA102" s="235">
        <f t="shared" ref="IA102:II102" si="242">SUM(IA97+IA98+IA99+IA100+IA101)</f>
        <v>0</v>
      </c>
      <c r="IB102" s="235">
        <f t="shared" si="242"/>
        <v>0</v>
      </c>
      <c r="IC102" s="235">
        <f t="shared" si="242"/>
        <v>0</v>
      </c>
      <c r="ID102" s="236">
        <f t="shared" si="242"/>
        <v>0</v>
      </c>
      <c r="IE102" s="236">
        <f t="shared" si="242"/>
        <v>0</v>
      </c>
      <c r="IF102" s="236">
        <f t="shared" si="242"/>
        <v>0</v>
      </c>
      <c r="IG102" s="236">
        <f t="shared" si="242"/>
        <v>0</v>
      </c>
      <c r="IH102" s="236">
        <f t="shared" si="242"/>
        <v>0</v>
      </c>
      <c r="II102" s="236">
        <f t="shared" si="242"/>
        <v>0</v>
      </c>
      <c r="IJ102" s="235">
        <f>SUM(IJ97+IJ98+IJ99+IJ100+IJ101)</f>
        <v>0.25</v>
      </c>
      <c r="IK102" s="235">
        <f t="shared" ref="IK102:IS102" si="243">SUM(IK97+IK98+IK99+IK100+IK101)</f>
        <v>0</v>
      </c>
      <c r="IL102" s="235">
        <f t="shared" si="243"/>
        <v>0</v>
      </c>
      <c r="IM102" s="235">
        <f t="shared" si="243"/>
        <v>0</v>
      </c>
      <c r="IN102" s="236">
        <f t="shared" si="243"/>
        <v>31</v>
      </c>
      <c r="IO102" s="236">
        <f t="shared" si="243"/>
        <v>0</v>
      </c>
      <c r="IP102" s="236">
        <f t="shared" si="243"/>
        <v>0</v>
      </c>
      <c r="IQ102" s="236">
        <f t="shared" si="243"/>
        <v>0</v>
      </c>
      <c r="IR102" s="236">
        <f t="shared" si="243"/>
        <v>0</v>
      </c>
      <c r="IS102" s="236">
        <f t="shared" si="243"/>
        <v>0</v>
      </c>
      <c r="IT102" s="235">
        <f>SUM(IT97+IT98+IT99+IT100+IT101)</f>
        <v>0.35</v>
      </c>
      <c r="IU102" s="235">
        <f t="shared" ref="IU102:JC102" si="244">SUM(IU97+IU98+IU99+IU100+IU101)</f>
        <v>0.23</v>
      </c>
      <c r="IV102" s="235">
        <f t="shared" si="244"/>
        <v>0</v>
      </c>
      <c r="IW102" s="235">
        <f t="shared" si="244"/>
        <v>0.23</v>
      </c>
      <c r="IX102" s="236">
        <f t="shared" si="244"/>
        <v>60</v>
      </c>
      <c r="IY102" s="236">
        <f t="shared" si="244"/>
        <v>0</v>
      </c>
      <c r="IZ102" s="236">
        <f t="shared" si="244"/>
        <v>26</v>
      </c>
      <c r="JA102" s="236">
        <f t="shared" si="244"/>
        <v>0</v>
      </c>
      <c r="JB102" s="236">
        <f t="shared" si="244"/>
        <v>26</v>
      </c>
      <c r="JC102" s="236">
        <f t="shared" si="244"/>
        <v>26</v>
      </c>
      <c r="JD102" s="235">
        <f>SUM(JD97+JD98+JD99+JD100+JD101)</f>
        <v>0</v>
      </c>
      <c r="JE102" s="235">
        <f t="shared" ref="JE102:JM102" si="245">SUM(JE97+JE98+JE99+JE100+JE101)</f>
        <v>0</v>
      </c>
      <c r="JF102" s="235">
        <f t="shared" si="245"/>
        <v>0</v>
      </c>
      <c r="JG102" s="235">
        <f t="shared" si="245"/>
        <v>0</v>
      </c>
      <c r="JH102" s="236">
        <f t="shared" si="245"/>
        <v>0</v>
      </c>
      <c r="JI102" s="236">
        <f t="shared" si="245"/>
        <v>0</v>
      </c>
      <c r="JJ102" s="236">
        <f t="shared" si="245"/>
        <v>0</v>
      </c>
      <c r="JK102" s="236">
        <f t="shared" si="245"/>
        <v>0</v>
      </c>
      <c r="JL102" s="236">
        <f t="shared" si="245"/>
        <v>0</v>
      </c>
      <c r="JM102" s="236">
        <f t="shared" si="245"/>
        <v>0</v>
      </c>
      <c r="JN102" s="235">
        <f>SUM(JN97+JN98+JN99+JN100+JN101)</f>
        <v>0.15000000000000002</v>
      </c>
      <c r="JO102" s="235">
        <f t="shared" ref="JO102:JW102" si="246">SUM(JO97+JO98+JO99+JO100+JO101)</f>
        <v>0</v>
      </c>
      <c r="JP102" s="235">
        <f t="shared" si="246"/>
        <v>0</v>
      </c>
      <c r="JQ102" s="235">
        <f t="shared" si="246"/>
        <v>0</v>
      </c>
      <c r="JR102" s="236">
        <f t="shared" si="246"/>
        <v>12</v>
      </c>
      <c r="JS102" s="236">
        <f t="shared" si="246"/>
        <v>0</v>
      </c>
      <c r="JT102" s="236">
        <f t="shared" si="246"/>
        <v>0</v>
      </c>
      <c r="JU102" s="236">
        <f t="shared" si="246"/>
        <v>0</v>
      </c>
      <c r="JV102" s="236">
        <f t="shared" si="246"/>
        <v>0</v>
      </c>
      <c r="JW102" s="236">
        <f t="shared" si="246"/>
        <v>0</v>
      </c>
      <c r="JX102" s="235">
        <f>SUM(JX97+JX98+JX99+JX100+JX101)</f>
        <v>0.2</v>
      </c>
      <c r="JY102" s="235">
        <f t="shared" ref="JY102:KG102" si="247">SUM(JY97+JY98+JY99+JY100+JY101)</f>
        <v>0</v>
      </c>
      <c r="JZ102" s="235">
        <f t="shared" si="247"/>
        <v>0</v>
      </c>
      <c r="KA102" s="235">
        <f t="shared" si="247"/>
        <v>0</v>
      </c>
      <c r="KB102" s="236">
        <f t="shared" si="247"/>
        <v>22</v>
      </c>
      <c r="KC102" s="236">
        <f t="shared" si="247"/>
        <v>0</v>
      </c>
      <c r="KD102" s="236">
        <f t="shared" si="247"/>
        <v>0</v>
      </c>
      <c r="KE102" s="236">
        <f t="shared" si="247"/>
        <v>0</v>
      </c>
      <c r="KF102" s="236">
        <f t="shared" si="247"/>
        <v>0</v>
      </c>
      <c r="KG102" s="236">
        <f t="shared" si="247"/>
        <v>0</v>
      </c>
      <c r="KH102" s="235">
        <f>SUM(KH97+KH98+KH99+KH100+KH101)</f>
        <v>3.7</v>
      </c>
      <c r="KI102" s="235">
        <f t="shared" ref="KI102:KQ102" si="248">SUM(KI97+KI98+KI99+KI100+KI101)</f>
        <v>20</v>
      </c>
      <c r="KJ102" s="235">
        <f t="shared" si="248"/>
        <v>1.61</v>
      </c>
      <c r="KK102" s="235">
        <f t="shared" si="248"/>
        <v>11.61</v>
      </c>
      <c r="KL102" s="236">
        <f t="shared" si="248"/>
        <v>49</v>
      </c>
      <c r="KM102" s="236">
        <f t="shared" si="248"/>
        <v>0</v>
      </c>
      <c r="KN102" s="236">
        <f t="shared" si="248"/>
        <v>0</v>
      </c>
      <c r="KO102" s="236">
        <f t="shared" si="248"/>
        <v>19</v>
      </c>
      <c r="KP102" s="236">
        <f t="shared" si="248"/>
        <v>19</v>
      </c>
      <c r="KQ102" s="236">
        <f t="shared" si="248"/>
        <v>19</v>
      </c>
      <c r="KR102" s="235">
        <f>SUM(KR97+KR98+KR99+KR100+KR101)</f>
        <v>0.79999999999999993</v>
      </c>
      <c r="KS102" s="235">
        <f t="shared" ref="KS102:LA102" si="249">SUM(KS97+KS98+KS99+KS100+KS101)</f>
        <v>1.06</v>
      </c>
      <c r="KT102" s="235">
        <f t="shared" si="249"/>
        <v>0</v>
      </c>
      <c r="KU102" s="235">
        <f t="shared" si="249"/>
        <v>1.06</v>
      </c>
      <c r="KV102" s="236">
        <f t="shared" si="249"/>
        <v>139</v>
      </c>
      <c r="KW102" s="236">
        <f t="shared" si="249"/>
        <v>0</v>
      </c>
      <c r="KX102" s="236">
        <f t="shared" si="249"/>
        <v>212</v>
      </c>
      <c r="KY102" s="236">
        <f t="shared" si="249"/>
        <v>0</v>
      </c>
      <c r="KZ102" s="236">
        <f t="shared" si="249"/>
        <v>212</v>
      </c>
      <c r="LA102" s="236">
        <f t="shared" si="249"/>
        <v>212</v>
      </c>
      <c r="LB102" s="235">
        <f>SUM(LB97+LB98+LB99+LB100+LB101)</f>
        <v>0.30000000000000004</v>
      </c>
      <c r="LC102" s="235">
        <f t="shared" ref="LC102:LK102" si="250">SUM(LC97+LC98+LC99+LC100+LC101)</f>
        <v>0</v>
      </c>
      <c r="LD102" s="235">
        <f t="shared" si="250"/>
        <v>0</v>
      </c>
      <c r="LE102" s="235">
        <f t="shared" si="250"/>
        <v>0</v>
      </c>
      <c r="LF102" s="236">
        <f t="shared" si="250"/>
        <v>41</v>
      </c>
      <c r="LG102" s="236">
        <f t="shared" si="250"/>
        <v>0</v>
      </c>
      <c r="LH102" s="236">
        <f t="shared" si="250"/>
        <v>0</v>
      </c>
      <c r="LI102" s="236">
        <f t="shared" si="250"/>
        <v>0</v>
      </c>
      <c r="LJ102" s="236">
        <f t="shared" si="250"/>
        <v>0</v>
      </c>
      <c r="LK102" s="236">
        <f t="shared" si="250"/>
        <v>0</v>
      </c>
      <c r="LL102" s="235">
        <f>SUM(LL97+LL98+LL99+LL100+LL101)</f>
        <v>0.30000000000000004</v>
      </c>
      <c r="LM102" s="235">
        <f t="shared" ref="LM102:LU102" si="251">SUM(LM97+LM98+LM99+LM100+LM101)</f>
        <v>0</v>
      </c>
      <c r="LN102" s="235">
        <f t="shared" si="251"/>
        <v>0</v>
      </c>
      <c r="LO102" s="235">
        <f t="shared" si="251"/>
        <v>0</v>
      </c>
      <c r="LP102" s="236">
        <f t="shared" si="251"/>
        <v>0</v>
      </c>
      <c r="LQ102" s="236">
        <f t="shared" si="251"/>
        <v>0</v>
      </c>
      <c r="LR102" s="236">
        <f t="shared" si="251"/>
        <v>0</v>
      </c>
      <c r="LS102" s="236">
        <f t="shared" si="251"/>
        <v>0</v>
      </c>
      <c r="LT102" s="236">
        <f t="shared" si="251"/>
        <v>0</v>
      </c>
      <c r="LU102" s="236">
        <f t="shared" si="251"/>
        <v>0</v>
      </c>
      <c r="LV102" s="235">
        <f>SUM(LV97+LV98+LV99+LV100+LV101)</f>
        <v>157.30000000000001</v>
      </c>
      <c r="LW102" s="235">
        <f t="shared" ref="LW102:ME102" si="252">SUM(LW97+LW98+LW99+LW100+LW101)</f>
        <v>142.17000000000002</v>
      </c>
      <c r="LX102" s="235">
        <f t="shared" si="252"/>
        <v>26.53</v>
      </c>
      <c r="LY102" s="235">
        <f t="shared" si="252"/>
        <v>131.56</v>
      </c>
      <c r="LZ102" s="236">
        <f t="shared" si="252"/>
        <v>17366</v>
      </c>
      <c r="MA102" s="236">
        <f t="shared" si="252"/>
        <v>4442</v>
      </c>
      <c r="MB102" s="236">
        <f t="shared" si="252"/>
        <v>18424</v>
      </c>
      <c r="MC102" s="236">
        <f t="shared" si="252"/>
        <v>20</v>
      </c>
      <c r="MD102" s="236">
        <f t="shared" si="252"/>
        <v>18443</v>
      </c>
      <c r="ME102" s="236">
        <f t="shared" si="252"/>
        <v>18119</v>
      </c>
      <c r="MF102" s="235">
        <f>SUM(MF97+MF98+MF99+MF100+MF101)</f>
        <v>209.39999999999992</v>
      </c>
      <c r="MG102" s="235">
        <f t="shared" ref="MG102:MO102" si="253">SUM(MG97+MG98+MG99+MG100+MG101)</f>
        <v>184.15</v>
      </c>
      <c r="MH102" s="235">
        <f t="shared" si="253"/>
        <v>6.12</v>
      </c>
      <c r="MI102" s="235">
        <f t="shared" si="253"/>
        <v>171.97000000000003</v>
      </c>
      <c r="MJ102" s="236">
        <f t="shared" si="253"/>
        <v>37290</v>
      </c>
      <c r="MK102" s="236">
        <f t="shared" si="253"/>
        <v>1193</v>
      </c>
      <c r="ML102" s="236">
        <f t="shared" si="253"/>
        <v>30262</v>
      </c>
      <c r="MM102" s="236">
        <f t="shared" si="253"/>
        <v>0</v>
      </c>
      <c r="MN102" s="236">
        <f t="shared" si="253"/>
        <v>29551</v>
      </c>
      <c r="MO102" s="236">
        <f t="shared" si="253"/>
        <v>29008</v>
      </c>
      <c r="MP102" s="235">
        <f>SUM(MP97+MP98+MP99+MP100+MP101)</f>
        <v>0</v>
      </c>
      <c r="MQ102" s="235">
        <f t="shared" ref="MQ102:MY102" si="254">SUM(MQ97+MQ98+MQ99+MQ100+MQ101)</f>
        <v>75</v>
      </c>
      <c r="MR102" s="235">
        <f t="shared" si="254"/>
        <v>0</v>
      </c>
      <c r="MS102" s="235">
        <f t="shared" si="254"/>
        <v>75</v>
      </c>
      <c r="MT102" s="236">
        <f t="shared" si="254"/>
        <v>0</v>
      </c>
      <c r="MU102" s="236">
        <f t="shared" si="254"/>
        <v>7</v>
      </c>
      <c r="MV102" s="236">
        <f t="shared" si="254"/>
        <v>7</v>
      </c>
      <c r="MW102" s="236">
        <f t="shared" si="254"/>
        <v>0</v>
      </c>
      <c r="MX102" s="236">
        <f t="shared" si="254"/>
        <v>0</v>
      </c>
      <c r="MY102" s="236">
        <f t="shared" si="254"/>
        <v>0</v>
      </c>
      <c r="MZ102" s="235">
        <f>SUM(MZ97+MZ98+MZ99+MZ100+MZ101)</f>
        <v>366.69999999999993</v>
      </c>
      <c r="NA102" s="235">
        <f t="shared" ref="NA102:NI102" si="255">SUM(NA97+NA98+NA99+NA100+NA101)</f>
        <v>401.32000000000005</v>
      </c>
      <c r="NB102" s="235">
        <f t="shared" si="255"/>
        <v>32.65</v>
      </c>
      <c r="NC102" s="235">
        <f t="shared" si="255"/>
        <v>378.53000000000003</v>
      </c>
      <c r="ND102" s="236">
        <f t="shared" si="255"/>
        <v>54656</v>
      </c>
      <c r="NE102" s="236">
        <f t="shared" si="255"/>
        <v>5642</v>
      </c>
      <c r="NF102" s="236">
        <f t="shared" si="255"/>
        <v>48693</v>
      </c>
      <c r="NG102" s="236">
        <f t="shared" si="255"/>
        <v>20</v>
      </c>
      <c r="NH102" s="236">
        <f t="shared" si="255"/>
        <v>47994</v>
      </c>
      <c r="NI102" s="237">
        <f t="shared" si="255"/>
        <v>47127</v>
      </c>
    </row>
    <row r="103" spans="1:374" s="238" customFormat="1" ht="15.75" thickBot="1" x14ac:dyDescent="0.3">
      <c r="A103" s="1802" t="s">
        <v>222</v>
      </c>
      <c r="B103" s="1803"/>
      <c r="C103" s="1803"/>
      <c r="D103" s="239">
        <f t="shared" ref="D103:M103" si="256">SUM(D42+D66+D86+D95+D102)</f>
        <v>9774.4800000000014</v>
      </c>
      <c r="E103" s="239">
        <f t="shared" si="256"/>
        <v>9923.840000000002</v>
      </c>
      <c r="F103" s="239">
        <f t="shared" si="256"/>
        <v>2131.52</v>
      </c>
      <c r="G103" s="239">
        <f t="shared" si="256"/>
        <v>9922.6700000000019</v>
      </c>
      <c r="H103" s="240">
        <f t="shared" si="256"/>
        <v>184260</v>
      </c>
      <c r="I103" s="240">
        <f t="shared" si="256"/>
        <v>16419</v>
      </c>
      <c r="J103" s="240">
        <f t="shared" si="256"/>
        <v>150464</v>
      </c>
      <c r="K103" s="240">
        <f t="shared" si="256"/>
        <v>565</v>
      </c>
      <c r="L103" s="240">
        <f t="shared" si="256"/>
        <v>150110</v>
      </c>
      <c r="M103" s="240">
        <f t="shared" si="256"/>
        <v>149050</v>
      </c>
      <c r="N103" s="239">
        <f t="shared" ref="N103:AG103" si="257">SUM(N42+N66+N86+N95+N102)</f>
        <v>2610.79</v>
      </c>
      <c r="O103" s="239">
        <f t="shared" si="257"/>
        <v>3958.5100000000007</v>
      </c>
      <c r="P103" s="239">
        <f t="shared" si="257"/>
        <v>1522.7300000000002</v>
      </c>
      <c r="Q103" s="239">
        <f t="shared" si="257"/>
        <v>3958.5100000000007</v>
      </c>
      <c r="R103" s="240">
        <f t="shared" si="257"/>
        <v>22772</v>
      </c>
      <c r="S103" s="240">
        <f t="shared" si="257"/>
        <v>3232</v>
      </c>
      <c r="T103" s="240">
        <f t="shared" si="257"/>
        <v>18639</v>
      </c>
      <c r="U103" s="240">
        <f t="shared" si="257"/>
        <v>31</v>
      </c>
      <c r="V103" s="240">
        <f t="shared" si="257"/>
        <v>18759</v>
      </c>
      <c r="W103" s="240">
        <f t="shared" si="257"/>
        <v>18759</v>
      </c>
      <c r="X103" s="239">
        <f t="shared" si="257"/>
        <v>2806.2099999999996</v>
      </c>
      <c r="Y103" s="239">
        <f t="shared" si="257"/>
        <v>3138.0399999999986</v>
      </c>
      <c r="Z103" s="239">
        <f t="shared" si="257"/>
        <v>785.84000000000026</v>
      </c>
      <c r="AA103" s="239">
        <f t="shared" si="257"/>
        <v>3138.0399999999986</v>
      </c>
      <c r="AB103" s="240">
        <f t="shared" si="257"/>
        <v>25546.85</v>
      </c>
      <c r="AC103" s="240">
        <f t="shared" si="257"/>
        <v>2700</v>
      </c>
      <c r="AD103" s="240">
        <f t="shared" si="257"/>
        <v>16313</v>
      </c>
      <c r="AE103" s="240">
        <f t="shared" si="257"/>
        <v>0</v>
      </c>
      <c r="AF103" s="240">
        <f t="shared" si="257"/>
        <v>16302</v>
      </c>
      <c r="AG103" s="240">
        <f t="shared" si="257"/>
        <v>16302</v>
      </c>
      <c r="AH103" s="239">
        <f t="shared" ref="AH103:BA103" si="258">SUM(AH42+AH66+AH86+AH95+AH102)</f>
        <v>1555.4799999999998</v>
      </c>
      <c r="AI103" s="239">
        <f t="shared" si="258"/>
        <v>1918.67</v>
      </c>
      <c r="AJ103" s="239">
        <f t="shared" si="258"/>
        <v>564.11000000000013</v>
      </c>
      <c r="AK103" s="239">
        <f t="shared" si="258"/>
        <v>1918.67</v>
      </c>
      <c r="AL103" s="240">
        <f t="shared" si="258"/>
        <v>14576</v>
      </c>
      <c r="AM103" s="240">
        <f t="shared" si="258"/>
        <v>3512</v>
      </c>
      <c r="AN103" s="240">
        <f t="shared" si="258"/>
        <v>13192</v>
      </c>
      <c r="AO103" s="240">
        <f t="shared" si="258"/>
        <v>2717</v>
      </c>
      <c r="AP103" s="240">
        <f t="shared" si="258"/>
        <v>13148</v>
      </c>
      <c r="AQ103" s="240">
        <f t="shared" si="258"/>
        <v>13122</v>
      </c>
      <c r="AR103" s="239">
        <f t="shared" si="258"/>
        <v>1922.9</v>
      </c>
      <c r="AS103" s="239">
        <f t="shared" si="258"/>
        <v>1777.2700000000004</v>
      </c>
      <c r="AT103" s="239">
        <f t="shared" si="258"/>
        <v>176.62</v>
      </c>
      <c r="AU103" s="239">
        <f t="shared" si="258"/>
        <v>1776.7700000000002</v>
      </c>
      <c r="AV103" s="240">
        <f t="shared" si="258"/>
        <v>17298</v>
      </c>
      <c r="AW103" s="240">
        <f t="shared" si="258"/>
        <v>1818</v>
      </c>
      <c r="AX103" s="240">
        <f t="shared" si="258"/>
        <v>10643</v>
      </c>
      <c r="AY103" s="240">
        <f t="shared" si="258"/>
        <v>0</v>
      </c>
      <c r="AZ103" s="240">
        <f t="shared" si="258"/>
        <v>10643</v>
      </c>
      <c r="BA103" s="240">
        <f t="shared" si="258"/>
        <v>10642</v>
      </c>
      <c r="BB103" s="239">
        <f t="shared" ref="BB103:BU103" si="259">SUM(BB42+BB66+BB86+BB95+BB102)</f>
        <v>2699.74</v>
      </c>
      <c r="BC103" s="239">
        <f t="shared" si="259"/>
        <v>3110.2999999999997</v>
      </c>
      <c r="BD103" s="239">
        <f t="shared" si="259"/>
        <v>884.56</v>
      </c>
      <c r="BE103" s="239">
        <f t="shared" si="259"/>
        <v>3110.2999999999997</v>
      </c>
      <c r="BF103" s="240">
        <f t="shared" si="259"/>
        <v>16574</v>
      </c>
      <c r="BG103" s="240">
        <f t="shared" si="259"/>
        <v>2826</v>
      </c>
      <c r="BH103" s="240">
        <f t="shared" si="259"/>
        <v>14642</v>
      </c>
      <c r="BI103" s="240">
        <f t="shared" si="259"/>
        <v>0</v>
      </c>
      <c r="BJ103" s="240">
        <f t="shared" si="259"/>
        <v>14630</v>
      </c>
      <c r="BK103" s="240">
        <f t="shared" si="259"/>
        <v>13958</v>
      </c>
      <c r="BL103" s="239">
        <f t="shared" si="259"/>
        <v>2456.2200000000003</v>
      </c>
      <c r="BM103" s="239">
        <f t="shared" si="259"/>
        <v>2670</v>
      </c>
      <c r="BN103" s="239">
        <f t="shared" si="259"/>
        <v>440.43</v>
      </c>
      <c r="BO103" s="239">
        <f t="shared" si="259"/>
        <v>2670</v>
      </c>
      <c r="BP103" s="240">
        <f t="shared" si="259"/>
        <v>20572</v>
      </c>
      <c r="BQ103" s="240">
        <f t="shared" si="259"/>
        <v>2428</v>
      </c>
      <c r="BR103" s="240">
        <f t="shared" si="259"/>
        <v>17260</v>
      </c>
      <c r="BS103" s="240">
        <f t="shared" si="259"/>
        <v>0</v>
      </c>
      <c r="BT103" s="240">
        <f t="shared" si="259"/>
        <v>16716</v>
      </c>
      <c r="BU103" s="240">
        <f t="shared" si="259"/>
        <v>14556</v>
      </c>
      <c r="BV103" s="239">
        <f t="shared" ref="BV103:CO103" si="260">SUM(BV42+BV66+BV86+BV95+BV102)</f>
        <v>1796.51</v>
      </c>
      <c r="BW103" s="239">
        <f t="shared" si="260"/>
        <v>2029.9699999999998</v>
      </c>
      <c r="BX103" s="239">
        <f t="shared" si="260"/>
        <v>472.76999999999992</v>
      </c>
      <c r="BY103" s="239">
        <f t="shared" si="260"/>
        <v>2000.0100000000004</v>
      </c>
      <c r="BZ103" s="240">
        <f t="shared" si="260"/>
        <v>15563</v>
      </c>
      <c r="CA103" s="240">
        <f t="shared" si="260"/>
        <v>3804</v>
      </c>
      <c r="CB103" s="240">
        <f t="shared" si="260"/>
        <v>18930</v>
      </c>
      <c r="CC103" s="240">
        <f t="shared" si="260"/>
        <v>0</v>
      </c>
      <c r="CD103" s="240">
        <f t="shared" si="260"/>
        <v>18921</v>
      </c>
      <c r="CE103" s="240">
        <f t="shared" si="260"/>
        <v>18921</v>
      </c>
      <c r="CF103" s="239">
        <f t="shared" si="260"/>
        <v>3655.54</v>
      </c>
      <c r="CG103" s="239">
        <f t="shared" si="260"/>
        <v>3732.3700000000003</v>
      </c>
      <c r="CH103" s="239">
        <f t="shared" si="260"/>
        <v>1058.01</v>
      </c>
      <c r="CI103" s="239">
        <f t="shared" si="260"/>
        <v>3697.3100000000004</v>
      </c>
      <c r="CJ103" s="240">
        <f t="shared" si="260"/>
        <v>42062</v>
      </c>
      <c r="CK103" s="240">
        <f t="shared" si="260"/>
        <v>11783.5</v>
      </c>
      <c r="CL103" s="240">
        <f t="shared" si="260"/>
        <v>34754</v>
      </c>
      <c r="CM103" s="240">
        <f t="shared" si="260"/>
        <v>11</v>
      </c>
      <c r="CN103" s="240">
        <f t="shared" si="260"/>
        <v>34002</v>
      </c>
      <c r="CO103" s="240">
        <f t="shared" si="260"/>
        <v>32977</v>
      </c>
      <c r="CP103" s="239">
        <f t="shared" ref="CP103:DI103" si="261">SUM(CP42+CP66+CP86+CP95+CP102)</f>
        <v>823.4</v>
      </c>
      <c r="CQ103" s="239">
        <f t="shared" si="261"/>
        <v>761.69</v>
      </c>
      <c r="CR103" s="239">
        <f t="shared" si="261"/>
        <v>136.13000000000002</v>
      </c>
      <c r="CS103" s="239">
        <f t="shared" si="261"/>
        <v>761.68000000000006</v>
      </c>
      <c r="CT103" s="240">
        <f t="shared" si="261"/>
        <v>15095</v>
      </c>
      <c r="CU103" s="240">
        <f t="shared" si="261"/>
        <v>1953</v>
      </c>
      <c r="CV103" s="240">
        <f t="shared" si="261"/>
        <v>13485</v>
      </c>
      <c r="CW103" s="240">
        <f t="shared" si="261"/>
        <v>0</v>
      </c>
      <c r="CX103" s="240">
        <f t="shared" si="261"/>
        <v>13485</v>
      </c>
      <c r="CY103" s="240">
        <f t="shared" si="261"/>
        <v>13485</v>
      </c>
      <c r="CZ103" s="239">
        <f t="shared" si="261"/>
        <v>3590.53</v>
      </c>
      <c r="DA103" s="239">
        <f t="shared" si="261"/>
        <v>3613.0699999999993</v>
      </c>
      <c r="DB103" s="239">
        <f t="shared" si="261"/>
        <v>614.78</v>
      </c>
      <c r="DC103" s="239">
        <f t="shared" si="261"/>
        <v>3482.4699999999993</v>
      </c>
      <c r="DD103" s="240">
        <f t="shared" si="261"/>
        <v>28485</v>
      </c>
      <c r="DE103" s="240">
        <f t="shared" si="261"/>
        <v>2046</v>
      </c>
      <c r="DF103" s="240">
        <f t="shared" si="261"/>
        <v>12811</v>
      </c>
      <c r="DG103" s="240">
        <f t="shared" si="261"/>
        <v>2726</v>
      </c>
      <c r="DH103" s="240">
        <f t="shared" si="261"/>
        <v>14332</v>
      </c>
      <c r="DI103" s="240">
        <f t="shared" si="261"/>
        <v>14332</v>
      </c>
      <c r="DJ103" s="239">
        <f t="shared" ref="DJ103:DS103" si="262">SUM(DJ42+DJ66+DJ86+DJ95+DJ102)</f>
        <v>669.27</v>
      </c>
      <c r="DK103" s="239">
        <f t="shared" si="262"/>
        <v>462.70999999999992</v>
      </c>
      <c r="DL103" s="239">
        <f t="shared" si="262"/>
        <v>104.74000000000001</v>
      </c>
      <c r="DM103" s="239">
        <f t="shared" si="262"/>
        <v>462.70999999999992</v>
      </c>
      <c r="DN103" s="240">
        <f t="shared" si="262"/>
        <v>4761</v>
      </c>
      <c r="DO103" s="240">
        <f t="shared" si="262"/>
        <v>171</v>
      </c>
      <c r="DP103" s="240">
        <f t="shared" si="262"/>
        <v>3406</v>
      </c>
      <c r="DQ103" s="240">
        <f t="shared" si="262"/>
        <v>0</v>
      </c>
      <c r="DR103" s="240">
        <f t="shared" si="262"/>
        <v>3125</v>
      </c>
      <c r="DS103" s="240">
        <f t="shared" si="262"/>
        <v>3406</v>
      </c>
      <c r="DT103" s="239">
        <f t="shared" ref="DT103:EC103" si="263">SUM(DT42+DT66+DT86+DT95+DT102)</f>
        <v>1389.64</v>
      </c>
      <c r="DU103" s="239">
        <f t="shared" si="263"/>
        <v>1380.9099999999999</v>
      </c>
      <c r="DV103" s="239">
        <f t="shared" si="263"/>
        <v>217.73000000000002</v>
      </c>
      <c r="DW103" s="239">
        <f t="shared" si="263"/>
        <v>1377.17</v>
      </c>
      <c r="DX103" s="240">
        <f t="shared" si="263"/>
        <v>12927</v>
      </c>
      <c r="DY103" s="240">
        <f t="shared" si="263"/>
        <v>4119</v>
      </c>
      <c r="DZ103" s="240">
        <f t="shared" si="263"/>
        <v>14048</v>
      </c>
      <c r="EA103" s="240">
        <f t="shared" si="263"/>
        <v>0</v>
      </c>
      <c r="EB103" s="240">
        <f t="shared" si="263"/>
        <v>14060</v>
      </c>
      <c r="EC103" s="240">
        <f t="shared" si="263"/>
        <v>14060</v>
      </c>
      <c r="ED103" s="239">
        <f t="shared" ref="ED103:EM103" si="264">SUM(ED42+ED66+ED86+ED95+ED102)</f>
        <v>1880.0000000000002</v>
      </c>
      <c r="EE103" s="239">
        <f t="shared" si="264"/>
        <v>1707.1399999999999</v>
      </c>
      <c r="EF103" s="239">
        <f t="shared" si="264"/>
        <v>406.64000000000004</v>
      </c>
      <c r="EG103" s="239">
        <f t="shared" si="264"/>
        <v>1699.09</v>
      </c>
      <c r="EH103" s="240">
        <f t="shared" si="264"/>
        <v>21785</v>
      </c>
      <c r="EI103" s="240">
        <f t="shared" si="264"/>
        <v>7782</v>
      </c>
      <c r="EJ103" s="240">
        <f t="shared" si="264"/>
        <v>21360</v>
      </c>
      <c r="EK103" s="240">
        <f t="shared" si="264"/>
        <v>0</v>
      </c>
      <c r="EL103" s="240">
        <f t="shared" si="264"/>
        <v>20901</v>
      </c>
      <c r="EM103" s="240">
        <f t="shared" si="264"/>
        <v>20894</v>
      </c>
      <c r="EN103" s="239">
        <f t="shared" ref="EN103:EW103" si="265">SUM(EN42+EN66+EN86+EN95+EN102)</f>
        <v>1045.3900000000001</v>
      </c>
      <c r="EO103" s="239">
        <f t="shared" si="265"/>
        <v>990.08999999999992</v>
      </c>
      <c r="EP103" s="239">
        <f t="shared" si="265"/>
        <v>143.15000000000003</v>
      </c>
      <c r="EQ103" s="239">
        <f t="shared" si="265"/>
        <v>990.08999999999992</v>
      </c>
      <c r="ER103" s="240">
        <f t="shared" si="265"/>
        <v>8583</v>
      </c>
      <c r="ES103" s="240">
        <f t="shared" si="265"/>
        <v>1258</v>
      </c>
      <c r="ET103" s="240">
        <f t="shared" si="265"/>
        <v>7563</v>
      </c>
      <c r="EU103" s="240">
        <f t="shared" si="265"/>
        <v>0</v>
      </c>
      <c r="EV103" s="240">
        <f t="shared" si="265"/>
        <v>7554</v>
      </c>
      <c r="EW103" s="240">
        <f t="shared" si="265"/>
        <v>7554</v>
      </c>
      <c r="EX103" s="239">
        <f t="shared" ref="EX103:FG103" si="266">SUM(EX42+EX66+EX86+EX95+EX102)</f>
        <v>1587.0100000000002</v>
      </c>
      <c r="EY103" s="239">
        <f t="shared" si="266"/>
        <v>1515.49</v>
      </c>
      <c r="EZ103" s="239">
        <f t="shared" si="266"/>
        <v>257.19</v>
      </c>
      <c r="FA103" s="239">
        <f t="shared" si="266"/>
        <v>1506.54</v>
      </c>
      <c r="FB103" s="240">
        <f t="shared" si="266"/>
        <v>17164</v>
      </c>
      <c r="FC103" s="240">
        <f t="shared" si="266"/>
        <v>3400</v>
      </c>
      <c r="FD103" s="240">
        <f t="shared" si="266"/>
        <v>15863</v>
      </c>
      <c r="FE103" s="240">
        <f t="shared" si="266"/>
        <v>51</v>
      </c>
      <c r="FF103" s="240">
        <f t="shared" si="266"/>
        <v>15258</v>
      </c>
      <c r="FG103" s="240">
        <f t="shared" si="266"/>
        <v>13366</v>
      </c>
      <c r="FH103" s="239">
        <f t="shared" ref="FH103:FQ103" si="267">SUM(FH42+FH66+FH86+FH95+FH102)</f>
        <v>1565.04</v>
      </c>
      <c r="FI103" s="239">
        <f t="shared" si="267"/>
        <v>1518.05</v>
      </c>
      <c r="FJ103" s="239">
        <f t="shared" si="267"/>
        <v>102.52000000000001</v>
      </c>
      <c r="FK103" s="239">
        <f t="shared" si="267"/>
        <v>1513.4500000000003</v>
      </c>
      <c r="FL103" s="240">
        <f t="shared" si="267"/>
        <v>23826</v>
      </c>
      <c r="FM103" s="240">
        <f t="shared" si="267"/>
        <v>1625</v>
      </c>
      <c r="FN103" s="240">
        <f t="shared" si="267"/>
        <v>20101</v>
      </c>
      <c r="FO103" s="240">
        <f t="shared" si="267"/>
        <v>0</v>
      </c>
      <c r="FP103" s="240">
        <f t="shared" si="267"/>
        <v>20101</v>
      </c>
      <c r="FQ103" s="240">
        <f t="shared" si="267"/>
        <v>20101</v>
      </c>
      <c r="FR103" s="239">
        <f t="shared" ref="FR103:GA103" si="268">SUM(FR42+FR66+FR86+FR95+FR102)</f>
        <v>81.070000000000007</v>
      </c>
      <c r="FS103" s="239">
        <f t="shared" si="268"/>
        <v>54.310000000000009</v>
      </c>
      <c r="FT103" s="239">
        <f t="shared" si="268"/>
        <v>16.579999999999998</v>
      </c>
      <c r="FU103" s="239">
        <f t="shared" si="268"/>
        <v>54.310000000000009</v>
      </c>
      <c r="FV103" s="240">
        <f t="shared" si="268"/>
        <v>1359</v>
      </c>
      <c r="FW103" s="240">
        <f t="shared" si="268"/>
        <v>85</v>
      </c>
      <c r="FX103" s="240">
        <f t="shared" si="268"/>
        <v>688</v>
      </c>
      <c r="FY103" s="240">
        <f t="shared" si="268"/>
        <v>3</v>
      </c>
      <c r="FZ103" s="240">
        <f t="shared" si="268"/>
        <v>565</v>
      </c>
      <c r="GA103" s="240">
        <f t="shared" si="268"/>
        <v>591</v>
      </c>
      <c r="GB103" s="239">
        <f t="shared" ref="GB103:GK103" si="269">SUM(GB42+GB66+GB86+GB95+GB102)</f>
        <v>2174.46</v>
      </c>
      <c r="GC103" s="239">
        <f t="shared" si="269"/>
        <v>2476.1999999999998</v>
      </c>
      <c r="GD103" s="239">
        <f t="shared" si="269"/>
        <v>528.43999999999994</v>
      </c>
      <c r="GE103" s="239">
        <f t="shared" si="269"/>
        <v>2466.42</v>
      </c>
      <c r="GF103" s="240">
        <f t="shared" si="269"/>
        <v>27580</v>
      </c>
      <c r="GG103" s="240">
        <f t="shared" si="269"/>
        <v>11507</v>
      </c>
      <c r="GH103" s="240">
        <f t="shared" si="269"/>
        <v>36143</v>
      </c>
      <c r="GI103" s="240">
        <f t="shared" si="269"/>
        <v>0</v>
      </c>
      <c r="GJ103" s="240">
        <f t="shared" si="269"/>
        <v>36138</v>
      </c>
      <c r="GK103" s="240">
        <f t="shared" si="269"/>
        <v>32547</v>
      </c>
      <c r="GL103" s="239">
        <f t="shared" ref="GL103:GU103" si="270">SUM(GL42+GL66+GL86+GL95+GL102)</f>
        <v>553.80000000000007</v>
      </c>
      <c r="GM103" s="239">
        <f t="shared" si="270"/>
        <v>542.7600000000001</v>
      </c>
      <c r="GN103" s="239">
        <f t="shared" si="270"/>
        <v>70.23</v>
      </c>
      <c r="GO103" s="239">
        <f t="shared" si="270"/>
        <v>542.7600000000001</v>
      </c>
      <c r="GP103" s="240">
        <f t="shared" si="270"/>
        <v>7434</v>
      </c>
      <c r="GQ103" s="240">
        <f t="shared" si="270"/>
        <v>1401</v>
      </c>
      <c r="GR103" s="240">
        <f t="shared" si="270"/>
        <v>6813</v>
      </c>
      <c r="GS103" s="240">
        <f t="shared" si="270"/>
        <v>0</v>
      </c>
      <c r="GT103" s="240">
        <f t="shared" si="270"/>
        <v>6789</v>
      </c>
      <c r="GU103" s="240">
        <f t="shared" si="270"/>
        <v>6106</v>
      </c>
      <c r="GV103" s="239">
        <f t="shared" ref="GV103:HE103" si="271">SUM(GV42+GV66+GV86+GV95+GV102)</f>
        <v>82.259999999999991</v>
      </c>
      <c r="GW103" s="239">
        <f t="shared" si="271"/>
        <v>46.150000000000006</v>
      </c>
      <c r="GX103" s="239">
        <f t="shared" si="271"/>
        <v>5.98</v>
      </c>
      <c r="GY103" s="239">
        <f t="shared" si="271"/>
        <v>41.800000000000004</v>
      </c>
      <c r="GZ103" s="240">
        <f t="shared" si="271"/>
        <v>1074</v>
      </c>
      <c r="HA103" s="240">
        <f t="shared" si="271"/>
        <v>38</v>
      </c>
      <c r="HB103" s="240">
        <f t="shared" si="271"/>
        <v>395</v>
      </c>
      <c r="HC103" s="240">
        <f t="shared" si="271"/>
        <v>0</v>
      </c>
      <c r="HD103" s="240">
        <f t="shared" si="271"/>
        <v>361</v>
      </c>
      <c r="HE103" s="240">
        <f t="shared" si="271"/>
        <v>361</v>
      </c>
      <c r="HF103" s="239">
        <f t="shared" ref="HF103:HO103" si="272">SUM(HF42+HF66+HF86+HF95+HF102)</f>
        <v>457.50000000000006</v>
      </c>
      <c r="HG103" s="239">
        <f t="shared" si="272"/>
        <v>363.46999999999997</v>
      </c>
      <c r="HH103" s="239">
        <f t="shared" si="272"/>
        <v>73.81</v>
      </c>
      <c r="HI103" s="239">
        <f t="shared" si="272"/>
        <v>363.46999999999997</v>
      </c>
      <c r="HJ103" s="240">
        <f t="shared" si="272"/>
        <v>5736</v>
      </c>
      <c r="HK103" s="240">
        <f t="shared" si="272"/>
        <v>473</v>
      </c>
      <c r="HL103" s="240">
        <f t="shared" si="272"/>
        <v>4001</v>
      </c>
      <c r="HM103" s="240">
        <f t="shared" si="272"/>
        <v>0</v>
      </c>
      <c r="HN103" s="240">
        <f t="shared" si="272"/>
        <v>4001</v>
      </c>
      <c r="HO103" s="240">
        <f t="shared" si="272"/>
        <v>4001</v>
      </c>
      <c r="HP103" s="239">
        <f t="shared" ref="HP103:HY103" si="273">SUM(HP42+HP66+HP86+HP95+HP102)</f>
        <v>359.33</v>
      </c>
      <c r="HQ103" s="239">
        <f t="shared" si="273"/>
        <v>332.09999999999991</v>
      </c>
      <c r="HR103" s="239">
        <f t="shared" si="273"/>
        <v>24.771000000000001</v>
      </c>
      <c r="HS103" s="239">
        <f t="shared" si="273"/>
        <v>331.77099999999996</v>
      </c>
      <c r="HT103" s="240">
        <f t="shared" si="273"/>
        <v>4868</v>
      </c>
      <c r="HU103" s="240">
        <f t="shared" si="273"/>
        <v>494</v>
      </c>
      <c r="HV103" s="240">
        <f t="shared" si="273"/>
        <v>4321</v>
      </c>
      <c r="HW103" s="240">
        <f t="shared" si="273"/>
        <v>7</v>
      </c>
      <c r="HX103" s="240">
        <f t="shared" si="273"/>
        <v>4321</v>
      </c>
      <c r="HY103" s="240">
        <f t="shared" si="273"/>
        <v>4321</v>
      </c>
      <c r="HZ103" s="239">
        <f t="shared" ref="HZ103:II103" si="274">SUM(HZ42+HZ66+HZ86+HZ95+HZ102)</f>
        <v>0</v>
      </c>
      <c r="IA103" s="239">
        <f t="shared" si="274"/>
        <v>0</v>
      </c>
      <c r="IB103" s="239">
        <f t="shared" si="274"/>
        <v>0</v>
      </c>
      <c r="IC103" s="239">
        <f t="shared" si="274"/>
        <v>0</v>
      </c>
      <c r="ID103" s="240">
        <f t="shared" si="274"/>
        <v>0</v>
      </c>
      <c r="IE103" s="240">
        <f t="shared" si="274"/>
        <v>0</v>
      </c>
      <c r="IF103" s="240">
        <f t="shared" si="274"/>
        <v>0</v>
      </c>
      <c r="IG103" s="240">
        <f t="shared" si="274"/>
        <v>0</v>
      </c>
      <c r="IH103" s="240">
        <f t="shared" si="274"/>
        <v>0</v>
      </c>
      <c r="II103" s="240">
        <f t="shared" si="274"/>
        <v>0</v>
      </c>
      <c r="IJ103" s="239">
        <f t="shared" ref="IJ103:IS103" si="275">SUM(IJ42+IJ66+IJ86+IJ95+IJ102)</f>
        <v>618.4899999999999</v>
      </c>
      <c r="IK103" s="239">
        <f t="shared" si="275"/>
        <v>742.80000000000007</v>
      </c>
      <c r="IL103" s="239">
        <f t="shared" si="275"/>
        <v>201.6</v>
      </c>
      <c r="IM103" s="239">
        <f t="shared" si="275"/>
        <v>742.80000000000007</v>
      </c>
      <c r="IN103" s="240">
        <f t="shared" si="275"/>
        <v>6490</v>
      </c>
      <c r="IO103" s="240">
        <f t="shared" si="275"/>
        <v>492</v>
      </c>
      <c r="IP103" s="240">
        <f t="shared" si="275"/>
        <v>5376</v>
      </c>
      <c r="IQ103" s="240">
        <f t="shared" si="275"/>
        <v>10</v>
      </c>
      <c r="IR103" s="240">
        <f t="shared" si="275"/>
        <v>5213</v>
      </c>
      <c r="IS103" s="240">
        <f t="shared" si="275"/>
        <v>5147</v>
      </c>
      <c r="IT103" s="239">
        <f t="shared" ref="IT103:JC103" si="276">SUM(IT42+IT66+IT86+IT95+IT102)</f>
        <v>347.97999999999996</v>
      </c>
      <c r="IU103" s="239">
        <f t="shared" si="276"/>
        <v>273.84000000000003</v>
      </c>
      <c r="IV103" s="239">
        <f t="shared" si="276"/>
        <v>27.13</v>
      </c>
      <c r="IW103" s="239">
        <f t="shared" si="276"/>
        <v>273.84000000000003</v>
      </c>
      <c r="IX103" s="240">
        <f t="shared" si="276"/>
        <v>3218</v>
      </c>
      <c r="IY103" s="240">
        <f t="shared" si="276"/>
        <v>128</v>
      </c>
      <c r="IZ103" s="240">
        <f t="shared" si="276"/>
        <v>2214</v>
      </c>
      <c r="JA103" s="240">
        <f t="shared" si="276"/>
        <v>0</v>
      </c>
      <c r="JB103" s="240">
        <f t="shared" si="276"/>
        <v>2209</v>
      </c>
      <c r="JC103" s="240">
        <f t="shared" si="276"/>
        <v>2209</v>
      </c>
      <c r="JD103" s="239">
        <f t="shared" ref="JD103:JM103" si="277">SUM(JD42+JD66+JD86+JD95+JD102)</f>
        <v>197.68000000000004</v>
      </c>
      <c r="JE103" s="239">
        <f t="shared" si="277"/>
        <v>290.41000000000003</v>
      </c>
      <c r="JF103" s="239">
        <f t="shared" si="277"/>
        <v>29.830000000000002</v>
      </c>
      <c r="JG103" s="239">
        <f t="shared" si="277"/>
        <v>287.33000000000004</v>
      </c>
      <c r="JH103" s="240">
        <f t="shared" si="277"/>
        <v>2799</v>
      </c>
      <c r="JI103" s="240">
        <f t="shared" si="277"/>
        <v>630</v>
      </c>
      <c r="JJ103" s="240">
        <f t="shared" si="277"/>
        <v>2905</v>
      </c>
      <c r="JK103" s="240">
        <f t="shared" si="277"/>
        <v>38</v>
      </c>
      <c r="JL103" s="240">
        <f t="shared" si="277"/>
        <v>2905</v>
      </c>
      <c r="JM103" s="240">
        <f t="shared" si="277"/>
        <v>2886</v>
      </c>
      <c r="JN103" s="239">
        <f t="shared" ref="JN103:JW103" si="278">SUM(JN42+JN66+JN86+JN95+JN102)</f>
        <v>768.91</v>
      </c>
      <c r="JO103" s="239">
        <f t="shared" si="278"/>
        <v>986.54000000000019</v>
      </c>
      <c r="JP103" s="239">
        <f t="shared" si="278"/>
        <v>323.90999999999997</v>
      </c>
      <c r="JQ103" s="239">
        <f t="shared" si="278"/>
        <v>986.6310000000002</v>
      </c>
      <c r="JR103" s="240">
        <f t="shared" si="278"/>
        <v>7611</v>
      </c>
      <c r="JS103" s="240">
        <f t="shared" si="278"/>
        <v>1279</v>
      </c>
      <c r="JT103" s="240">
        <f t="shared" si="278"/>
        <v>7041</v>
      </c>
      <c r="JU103" s="240">
        <f t="shared" si="278"/>
        <v>0</v>
      </c>
      <c r="JV103" s="240">
        <f t="shared" si="278"/>
        <v>7049</v>
      </c>
      <c r="JW103" s="240">
        <f t="shared" si="278"/>
        <v>7031</v>
      </c>
      <c r="JX103" s="239">
        <f t="shared" ref="JX103:KG103" si="279">SUM(JX42+JX66+JX86+JX95+JX102)</f>
        <v>136.03</v>
      </c>
      <c r="JY103" s="239">
        <f t="shared" si="279"/>
        <v>121.95</v>
      </c>
      <c r="JZ103" s="239">
        <f t="shared" si="279"/>
        <v>14.719999999999999</v>
      </c>
      <c r="KA103" s="239">
        <f t="shared" si="279"/>
        <v>121.95</v>
      </c>
      <c r="KB103" s="240">
        <f t="shared" si="279"/>
        <v>3405</v>
      </c>
      <c r="KC103" s="240">
        <f t="shared" si="279"/>
        <v>195</v>
      </c>
      <c r="KD103" s="240">
        <f t="shared" si="279"/>
        <v>2567</v>
      </c>
      <c r="KE103" s="240">
        <f t="shared" si="279"/>
        <v>0</v>
      </c>
      <c r="KF103" s="240">
        <f t="shared" si="279"/>
        <v>2456</v>
      </c>
      <c r="KG103" s="240">
        <f t="shared" si="279"/>
        <v>2456</v>
      </c>
      <c r="KH103" s="239">
        <f t="shared" ref="KH103:KQ103" si="280">SUM(KH42+KH66+KH86+KH95+KH102)</f>
        <v>921.67</v>
      </c>
      <c r="KI103" s="239">
        <f t="shared" si="280"/>
        <v>1214.75</v>
      </c>
      <c r="KJ103" s="239">
        <f t="shared" si="280"/>
        <v>461.07000000000005</v>
      </c>
      <c r="KK103" s="239">
        <f t="shared" si="280"/>
        <v>1086.78</v>
      </c>
      <c r="KL103" s="240">
        <f t="shared" si="280"/>
        <v>8287</v>
      </c>
      <c r="KM103" s="240">
        <f t="shared" si="280"/>
        <v>4857</v>
      </c>
      <c r="KN103" s="240">
        <f t="shared" si="280"/>
        <v>7747</v>
      </c>
      <c r="KO103" s="240">
        <f t="shared" si="280"/>
        <v>4902</v>
      </c>
      <c r="KP103" s="240">
        <f t="shared" si="280"/>
        <v>13053</v>
      </c>
      <c r="KQ103" s="240">
        <f t="shared" si="280"/>
        <v>13048</v>
      </c>
      <c r="KR103" s="239">
        <f t="shared" ref="KR103:LA103" si="281">SUM(KR42+KR66+KR86+KR95+KR102)</f>
        <v>421.21</v>
      </c>
      <c r="KS103" s="239">
        <f t="shared" si="281"/>
        <v>281.53999999999996</v>
      </c>
      <c r="KT103" s="239">
        <f t="shared" si="281"/>
        <v>12.2</v>
      </c>
      <c r="KU103" s="239">
        <f t="shared" si="281"/>
        <v>280.79999999999995</v>
      </c>
      <c r="KV103" s="240">
        <f t="shared" si="281"/>
        <v>6880</v>
      </c>
      <c r="KW103" s="240">
        <f t="shared" si="281"/>
        <v>85</v>
      </c>
      <c r="KX103" s="240">
        <f t="shared" si="281"/>
        <v>4350</v>
      </c>
      <c r="KY103" s="240">
        <f t="shared" si="281"/>
        <v>1</v>
      </c>
      <c r="KZ103" s="240">
        <f t="shared" si="281"/>
        <v>4109</v>
      </c>
      <c r="LA103" s="240">
        <f t="shared" si="281"/>
        <v>4339</v>
      </c>
      <c r="LB103" s="239">
        <f t="shared" ref="LB103:LU103" si="282">SUM(LB42+LB66+LB86+LB95+LB102)</f>
        <v>366.9</v>
      </c>
      <c r="LC103" s="239">
        <f t="shared" si="282"/>
        <v>43.050000000000011</v>
      </c>
      <c r="LD103" s="239">
        <f t="shared" si="282"/>
        <v>78.2</v>
      </c>
      <c r="LE103" s="239">
        <f t="shared" si="282"/>
        <v>43.050000000000011</v>
      </c>
      <c r="LF103" s="240">
        <f t="shared" si="282"/>
        <v>5357</v>
      </c>
      <c r="LG103" s="240">
        <f t="shared" si="282"/>
        <v>106</v>
      </c>
      <c r="LH103" s="240">
        <f t="shared" si="282"/>
        <v>680</v>
      </c>
      <c r="LI103" s="240">
        <f t="shared" si="282"/>
        <v>0</v>
      </c>
      <c r="LJ103" s="240">
        <f t="shared" si="282"/>
        <v>880</v>
      </c>
      <c r="LK103" s="240">
        <f t="shared" si="282"/>
        <v>782</v>
      </c>
      <c r="LL103" s="239">
        <f t="shared" si="282"/>
        <v>401.57</v>
      </c>
      <c r="LM103" s="239">
        <f t="shared" si="282"/>
        <v>491.23000000000008</v>
      </c>
      <c r="LN103" s="239">
        <f t="shared" si="282"/>
        <v>119.97000000000001</v>
      </c>
      <c r="LO103" s="239">
        <f t="shared" si="282"/>
        <v>484.77000000000004</v>
      </c>
      <c r="LP103" s="240">
        <f t="shared" si="282"/>
        <v>2007</v>
      </c>
      <c r="LQ103" s="240">
        <f t="shared" si="282"/>
        <v>191.1</v>
      </c>
      <c r="LR103" s="240">
        <f t="shared" si="282"/>
        <v>3157.01</v>
      </c>
      <c r="LS103" s="240">
        <f t="shared" si="282"/>
        <v>0</v>
      </c>
      <c r="LT103" s="240">
        <f t="shared" si="282"/>
        <v>3201.02</v>
      </c>
      <c r="LU103" s="240">
        <f t="shared" si="282"/>
        <v>3198.02</v>
      </c>
      <c r="LV103" s="239">
        <f t="shared" ref="LV103:ME103" si="283">SUM(LV42+LV66+LV86+LV95+LV102)</f>
        <v>49717.009999999995</v>
      </c>
      <c r="LW103" s="239">
        <f t="shared" si="283"/>
        <v>52469.22</v>
      </c>
      <c r="LX103" s="239">
        <f t="shared" si="283"/>
        <v>12007.911000000002</v>
      </c>
      <c r="LY103" s="239">
        <f t="shared" si="283"/>
        <v>52093.962</v>
      </c>
      <c r="LZ103" s="240">
        <f t="shared" si="283"/>
        <v>585954.85</v>
      </c>
      <c r="MA103" s="240">
        <f t="shared" si="283"/>
        <v>92920.6</v>
      </c>
      <c r="MB103" s="240">
        <f t="shared" si="283"/>
        <v>491872.01</v>
      </c>
      <c r="MC103" s="240">
        <f t="shared" si="283"/>
        <v>11062</v>
      </c>
      <c r="MD103" s="240">
        <f t="shared" si="283"/>
        <v>495297.02</v>
      </c>
      <c r="ME103" s="240">
        <f t="shared" si="283"/>
        <v>484508.02</v>
      </c>
      <c r="MF103" s="239">
        <f t="shared" ref="MF103:MO103" si="284">SUM(MF42+MF66+MF86+MF95+MF102)</f>
        <v>13414.170000000002</v>
      </c>
      <c r="MG103" s="239">
        <f t="shared" si="284"/>
        <v>13012.14</v>
      </c>
      <c r="MH103" s="239">
        <f t="shared" si="284"/>
        <v>2007.4684999999997</v>
      </c>
      <c r="MI103" s="239">
        <f t="shared" si="284"/>
        <v>12712.799499999999</v>
      </c>
      <c r="MJ103" s="912">
        <f t="shared" si="284"/>
        <v>809222.33</v>
      </c>
      <c r="MK103" s="912">
        <f t="shared" si="284"/>
        <v>73984.243243243254</v>
      </c>
      <c r="ML103" s="912">
        <f t="shared" si="284"/>
        <v>809026.96396396402</v>
      </c>
      <c r="MM103" s="912">
        <f t="shared" si="284"/>
        <v>4498</v>
      </c>
      <c r="MN103" s="912">
        <f t="shared" si="284"/>
        <v>753631.96396396402</v>
      </c>
      <c r="MO103" s="912">
        <f t="shared" si="284"/>
        <v>722598.96396396402</v>
      </c>
      <c r="MP103" s="239">
        <f t="shared" ref="MP103:MY103" si="285">SUM(MP42+MP66+MP86+MP95+MP102)</f>
        <v>0</v>
      </c>
      <c r="MQ103" s="239">
        <f t="shared" si="285"/>
        <v>7726.25</v>
      </c>
      <c r="MR103" s="239">
        <f t="shared" si="285"/>
        <v>0</v>
      </c>
      <c r="MS103" s="239">
        <f t="shared" si="285"/>
        <v>7643.7900000000009</v>
      </c>
      <c r="MT103" s="240">
        <f t="shared" si="285"/>
        <v>0</v>
      </c>
      <c r="MU103" s="240">
        <f t="shared" si="285"/>
        <v>402</v>
      </c>
      <c r="MV103" s="240">
        <f t="shared" si="285"/>
        <v>47197</v>
      </c>
      <c r="MW103" s="240">
        <f t="shared" si="285"/>
        <v>0</v>
      </c>
      <c r="MX103" s="240">
        <f t="shared" si="285"/>
        <v>24254</v>
      </c>
      <c r="MY103" s="240">
        <f t="shared" si="285"/>
        <v>24254</v>
      </c>
      <c r="MZ103" s="239">
        <f t="shared" ref="MZ103:NI103" si="286">SUM(MZ42+MZ66+MZ86+MZ95+MZ102)</f>
        <v>63131.18</v>
      </c>
      <c r="NA103" s="239">
        <f t="shared" si="286"/>
        <v>73207.610000000015</v>
      </c>
      <c r="NB103" s="239">
        <f t="shared" si="286"/>
        <v>14015.379500000001</v>
      </c>
      <c r="NC103" s="239">
        <f t="shared" si="286"/>
        <v>72450.551500000016</v>
      </c>
      <c r="ND103" s="240">
        <f t="shared" si="286"/>
        <v>1395177.1800000002</v>
      </c>
      <c r="NE103" s="240">
        <f t="shared" si="286"/>
        <v>167306.84324324326</v>
      </c>
      <c r="NF103" s="240">
        <f t="shared" si="286"/>
        <v>1348095.9739639638</v>
      </c>
      <c r="NG103" s="240">
        <f t="shared" si="286"/>
        <v>15560</v>
      </c>
      <c r="NH103" s="240">
        <f t="shared" si="286"/>
        <v>1273182.983963964</v>
      </c>
      <c r="NI103" s="240">
        <f t="shared" si="286"/>
        <v>1231360.983963964</v>
      </c>
    </row>
    <row r="104" spans="1:374" ht="39" thickBot="1" x14ac:dyDescent="0.3">
      <c r="A104" s="557">
        <v>79</v>
      </c>
      <c r="B104" s="18" t="s">
        <v>125</v>
      </c>
      <c r="C104" s="19" t="s">
        <v>126</v>
      </c>
      <c r="D104" s="338"/>
      <c r="E104" s="338"/>
      <c r="F104" s="338"/>
      <c r="G104" s="338"/>
      <c r="H104" s="339"/>
      <c r="I104" s="339"/>
      <c r="J104" s="339"/>
      <c r="K104" s="340"/>
      <c r="L104" s="340"/>
      <c r="M104" s="340"/>
      <c r="N104" s="341"/>
      <c r="O104" s="341"/>
      <c r="P104" s="341"/>
      <c r="Q104" s="341"/>
      <c r="R104" s="342"/>
      <c r="S104" s="342"/>
      <c r="T104" s="342"/>
      <c r="U104" s="343"/>
      <c r="V104" s="343"/>
      <c r="W104" s="343"/>
      <c r="X104" s="344"/>
      <c r="Y104" s="344"/>
      <c r="Z104" s="344"/>
      <c r="AA104" s="344"/>
      <c r="AB104" s="345"/>
      <c r="AC104" s="345"/>
      <c r="AD104" s="345"/>
      <c r="AE104" s="346"/>
      <c r="AF104" s="346"/>
      <c r="AG104" s="346"/>
      <c r="AH104" s="347">
        <v>0</v>
      </c>
      <c r="AI104" s="347">
        <v>0</v>
      </c>
      <c r="AJ104" s="347">
        <v>0</v>
      </c>
      <c r="AK104" s="347">
        <v>0</v>
      </c>
      <c r="AL104" s="348">
        <v>0</v>
      </c>
      <c r="AM104" s="348">
        <v>0</v>
      </c>
      <c r="AN104" s="348">
        <v>0</v>
      </c>
      <c r="AO104" s="349">
        <v>0</v>
      </c>
      <c r="AP104" s="349">
        <v>0</v>
      </c>
      <c r="AQ104" s="349">
        <v>0</v>
      </c>
      <c r="AR104" s="350"/>
      <c r="AS104" s="350"/>
      <c r="AT104" s="350"/>
      <c r="AU104" s="350"/>
      <c r="AV104" s="351"/>
      <c r="AW104" s="351"/>
      <c r="AX104" s="351"/>
      <c r="AY104" s="352"/>
      <c r="AZ104" s="352"/>
      <c r="BA104" s="352"/>
      <c r="BB104" s="353"/>
      <c r="BC104" s="353"/>
      <c r="BD104" s="353"/>
      <c r="BE104" s="353"/>
      <c r="BF104" s="354"/>
      <c r="BG104" s="354"/>
      <c r="BH104" s="354"/>
      <c r="BI104" s="355"/>
      <c r="BJ104" s="355"/>
      <c r="BK104" s="355"/>
      <c r="BL104" s="356">
        <v>0</v>
      </c>
      <c r="BM104" s="356">
        <v>0</v>
      </c>
      <c r="BN104" s="356">
        <v>0</v>
      </c>
      <c r="BO104" s="356">
        <v>0</v>
      </c>
      <c r="BP104" s="357">
        <v>0</v>
      </c>
      <c r="BQ104" s="357">
        <v>0</v>
      </c>
      <c r="BR104" s="357">
        <v>0</v>
      </c>
      <c r="BS104" s="358">
        <v>0</v>
      </c>
      <c r="BT104" s="358">
        <v>0</v>
      </c>
      <c r="BU104" s="358">
        <v>0</v>
      </c>
      <c r="BV104" s="359"/>
      <c r="BW104" s="359"/>
      <c r="BX104" s="359"/>
      <c r="BY104" s="359"/>
      <c r="BZ104" s="360"/>
      <c r="CA104" s="360"/>
      <c r="CB104" s="360"/>
      <c r="CC104" s="361"/>
      <c r="CD104" s="361"/>
      <c r="CE104" s="361"/>
      <c r="CF104" s="362"/>
      <c r="CG104" s="362"/>
      <c r="CH104" s="362"/>
      <c r="CI104" s="362"/>
      <c r="CJ104" s="363"/>
      <c r="CK104" s="363"/>
      <c r="CL104" s="363"/>
      <c r="CM104" s="364"/>
      <c r="CN104" s="364"/>
      <c r="CO104" s="364"/>
      <c r="CP104" s="365"/>
      <c r="CQ104" s="365"/>
      <c r="CR104" s="365"/>
      <c r="CS104" s="365"/>
      <c r="CT104" s="366"/>
      <c r="CU104" s="366"/>
      <c r="CV104" s="366"/>
      <c r="CW104" s="367"/>
      <c r="CX104" s="367"/>
      <c r="CY104" s="367"/>
      <c r="CZ104" s="368"/>
      <c r="DA104" s="368"/>
      <c r="DB104" s="368"/>
      <c r="DC104" s="368"/>
      <c r="DD104" s="369"/>
      <c r="DE104" s="369"/>
      <c r="DF104" s="369"/>
      <c r="DG104" s="370"/>
      <c r="DH104" s="370"/>
      <c r="DI104" s="370"/>
      <c r="DJ104" s="359"/>
      <c r="DK104" s="359"/>
      <c r="DL104" s="359"/>
      <c r="DM104" s="359"/>
      <c r="DN104" s="360"/>
      <c r="DO104" s="360"/>
      <c r="DP104" s="360"/>
      <c r="DQ104" s="361"/>
      <c r="DR104" s="361"/>
      <c r="DS104" s="361"/>
      <c r="DT104" s="371"/>
      <c r="DU104" s="371"/>
      <c r="DV104" s="371"/>
      <c r="DW104" s="371"/>
      <c r="DX104" s="372"/>
      <c r="DY104" s="372"/>
      <c r="DZ104" s="372"/>
      <c r="EA104" s="373"/>
      <c r="EB104" s="373"/>
      <c r="EC104" s="373"/>
      <c r="ED104" s="374">
        <v>0</v>
      </c>
      <c r="EE104" s="374">
        <v>0</v>
      </c>
      <c r="EF104" s="374">
        <v>0</v>
      </c>
      <c r="EG104" s="374">
        <v>0</v>
      </c>
      <c r="EH104" s="375">
        <v>0</v>
      </c>
      <c r="EI104" s="375">
        <v>0</v>
      </c>
      <c r="EJ104" s="375">
        <v>0</v>
      </c>
      <c r="EK104" s="376">
        <v>0</v>
      </c>
      <c r="EL104" s="376">
        <v>0</v>
      </c>
      <c r="EM104" s="376">
        <v>0</v>
      </c>
      <c r="EN104" s="356"/>
      <c r="EO104" s="356"/>
      <c r="EP104" s="356"/>
      <c r="EQ104" s="356"/>
      <c r="ER104" s="357"/>
      <c r="ES104" s="357"/>
      <c r="ET104" s="357"/>
      <c r="EU104" s="358"/>
      <c r="EV104" s="358"/>
      <c r="EW104" s="358"/>
      <c r="EX104" s="374"/>
      <c r="EY104" s="374"/>
      <c r="EZ104" s="374"/>
      <c r="FA104" s="374"/>
      <c r="FB104" s="375"/>
      <c r="FC104" s="375"/>
      <c r="FD104" s="375"/>
      <c r="FE104" s="376"/>
      <c r="FF104" s="376"/>
      <c r="FG104" s="376"/>
      <c r="FH104" s="377"/>
      <c r="FI104" s="377"/>
      <c r="FJ104" s="377"/>
      <c r="FK104" s="377"/>
      <c r="FL104" s="378"/>
      <c r="FM104" s="378"/>
      <c r="FN104" s="378"/>
      <c r="FO104" s="379"/>
      <c r="FP104" s="379"/>
      <c r="FQ104" s="379"/>
      <c r="FR104" s="380"/>
      <c r="FS104" s="380"/>
      <c r="FT104" s="380"/>
      <c r="FU104" s="380"/>
      <c r="FV104" s="381"/>
      <c r="FW104" s="381"/>
      <c r="FX104" s="381"/>
      <c r="FY104" s="382"/>
      <c r="FZ104" s="382"/>
      <c r="GA104" s="382"/>
      <c r="GB104" s="383"/>
      <c r="GC104" s="383"/>
      <c r="GD104" s="383"/>
      <c r="GE104" s="383"/>
      <c r="GF104" s="384"/>
      <c r="GG104" s="384"/>
      <c r="GH104" s="384"/>
      <c r="GI104" s="385"/>
      <c r="GJ104" s="385"/>
      <c r="GK104" s="385"/>
      <c r="GL104" s="371"/>
      <c r="GM104" s="371"/>
      <c r="GN104" s="371"/>
      <c r="GO104" s="371"/>
      <c r="GP104" s="372"/>
      <c r="GQ104" s="372"/>
      <c r="GR104" s="372"/>
      <c r="GS104" s="373"/>
      <c r="GT104" s="373"/>
      <c r="GU104" s="373"/>
      <c r="GV104" s="386"/>
      <c r="GW104" s="386"/>
      <c r="GX104" s="386"/>
      <c r="GY104" s="386"/>
      <c r="GZ104" s="387"/>
      <c r="HA104" s="387"/>
      <c r="HB104" s="387"/>
      <c r="HC104" s="388"/>
      <c r="HD104" s="388"/>
      <c r="HE104" s="388"/>
      <c r="HF104" s="389"/>
      <c r="HG104" s="389"/>
      <c r="HH104" s="389"/>
      <c r="HI104" s="389"/>
      <c r="HJ104" s="390"/>
      <c r="HK104" s="390"/>
      <c r="HL104" s="390"/>
      <c r="HM104" s="391"/>
      <c r="HN104" s="391"/>
      <c r="HO104" s="391"/>
      <c r="HP104" s="341"/>
      <c r="HQ104" s="341"/>
      <c r="HR104" s="341"/>
      <c r="HS104" s="341"/>
      <c r="HT104" s="342"/>
      <c r="HU104" s="342"/>
      <c r="HV104" s="342"/>
      <c r="HW104" s="343"/>
      <c r="HX104" s="343"/>
      <c r="HY104" s="343"/>
      <c r="HZ104" s="374"/>
      <c r="IA104" s="374"/>
      <c r="IB104" s="374"/>
      <c r="IC104" s="374"/>
      <c r="ID104" s="375"/>
      <c r="IE104" s="375"/>
      <c r="IF104" s="375"/>
      <c r="IG104" s="376"/>
      <c r="IH104" s="376"/>
      <c r="II104" s="376"/>
      <c r="IJ104" s="389"/>
      <c r="IK104" s="389"/>
      <c r="IL104" s="389"/>
      <c r="IM104" s="389"/>
      <c r="IN104" s="390"/>
      <c r="IO104" s="390"/>
      <c r="IP104" s="390"/>
      <c r="IQ104" s="391"/>
      <c r="IR104" s="391"/>
      <c r="IS104" s="391"/>
      <c r="IT104" s="365"/>
      <c r="IU104" s="365"/>
      <c r="IV104" s="365"/>
      <c r="IW104" s="365"/>
      <c r="IX104" s="366"/>
      <c r="IY104" s="366"/>
      <c r="IZ104" s="366"/>
      <c r="JA104" s="367"/>
      <c r="JB104" s="367"/>
      <c r="JC104" s="367"/>
      <c r="JD104" s="377"/>
      <c r="JE104" s="377"/>
      <c r="JF104" s="377"/>
      <c r="JG104" s="377"/>
      <c r="JH104" s="378"/>
      <c r="JI104" s="378"/>
      <c r="JJ104" s="378"/>
      <c r="JK104" s="379"/>
      <c r="JL104" s="379"/>
      <c r="JM104" s="379"/>
      <c r="JN104" s="362"/>
      <c r="JO104" s="362"/>
      <c r="JP104" s="362"/>
      <c r="JQ104" s="362"/>
      <c r="JR104" s="363"/>
      <c r="JS104" s="363"/>
      <c r="JT104" s="363"/>
      <c r="JU104" s="364"/>
      <c r="JV104" s="364"/>
      <c r="JW104" s="364"/>
      <c r="JX104" s="356"/>
      <c r="JY104" s="356"/>
      <c r="JZ104" s="356"/>
      <c r="KA104" s="356"/>
      <c r="KB104" s="357"/>
      <c r="KC104" s="357"/>
      <c r="KD104" s="357"/>
      <c r="KE104" s="358"/>
      <c r="KF104" s="358"/>
      <c r="KG104" s="358"/>
      <c r="KH104" s="359"/>
      <c r="KI104" s="359"/>
      <c r="KJ104" s="359"/>
      <c r="KK104" s="359"/>
      <c r="KL104" s="360"/>
      <c r="KM104" s="360"/>
      <c r="KN104" s="360"/>
      <c r="KO104" s="361"/>
      <c r="KP104" s="361"/>
      <c r="KQ104" s="361"/>
      <c r="KR104" s="392">
        <v>0</v>
      </c>
      <c r="KS104" s="392">
        <v>0</v>
      </c>
      <c r="KT104" s="392">
        <v>0</v>
      </c>
      <c r="KU104" s="392">
        <v>0</v>
      </c>
      <c r="KV104" s="393">
        <v>0</v>
      </c>
      <c r="KW104" s="393">
        <v>0</v>
      </c>
      <c r="KX104" s="393">
        <v>0</v>
      </c>
      <c r="KY104" s="394">
        <v>0</v>
      </c>
      <c r="KZ104" s="394">
        <v>0</v>
      </c>
      <c r="LA104" s="394">
        <v>0</v>
      </c>
      <c r="LB104" s="389"/>
      <c r="LC104" s="389"/>
      <c r="LD104" s="389"/>
      <c r="LE104" s="389"/>
      <c r="LF104" s="390"/>
      <c r="LG104" s="390"/>
      <c r="LH104" s="390"/>
      <c r="LI104" s="391"/>
      <c r="LJ104" s="391"/>
      <c r="LK104" s="391"/>
      <c r="LL104" s="383"/>
      <c r="LM104" s="383"/>
      <c r="LN104" s="383"/>
      <c r="LO104" s="383"/>
      <c r="LP104" s="384"/>
      <c r="LQ104" s="384"/>
      <c r="LR104" s="384"/>
      <c r="LS104" s="385"/>
      <c r="LT104" s="385"/>
      <c r="LU104" s="385"/>
      <c r="LV104" s="45">
        <f t="shared" ref="LV104:ME104" si="287">D104+N104+X104+AH104+AR104+BB104+BL104+BV104+CF104+CP104+CZ104+DJ104+DT104+ED104+EN104+EX104+FH104+FR104+GB104+GL104+GV104+HF104+HP104+HZ104+IJ104+IT104+JD104+JN104+JX104+KH104+KR104+LB104+LL104</f>
        <v>0</v>
      </c>
      <c r="LW104" s="45">
        <f t="shared" si="287"/>
        <v>0</v>
      </c>
      <c r="LX104" s="45">
        <f t="shared" si="287"/>
        <v>0</v>
      </c>
      <c r="LY104" s="45">
        <f t="shared" si="287"/>
        <v>0</v>
      </c>
      <c r="LZ104" s="234">
        <f t="shared" si="287"/>
        <v>0</v>
      </c>
      <c r="MA104" s="234">
        <f t="shared" si="287"/>
        <v>0</v>
      </c>
      <c r="MB104" s="234">
        <f t="shared" si="287"/>
        <v>0</v>
      </c>
      <c r="MC104" s="234">
        <f t="shared" si="287"/>
        <v>0</v>
      </c>
      <c r="MD104" s="234">
        <f t="shared" si="287"/>
        <v>0</v>
      </c>
      <c r="ME104" s="234">
        <f t="shared" si="287"/>
        <v>0</v>
      </c>
      <c r="MF104" s="380"/>
      <c r="MG104" s="380"/>
      <c r="MH104" s="380"/>
      <c r="MI104" s="380"/>
      <c r="MJ104" s="381"/>
      <c r="MK104" s="381"/>
      <c r="ML104" s="381"/>
      <c r="MM104" s="382"/>
      <c r="MN104" s="382"/>
      <c r="MO104" s="382"/>
      <c r="MP104" s="418"/>
      <c r="MQ104" s="418">
        <v>1088.3</v>
      </c>
      <c r="MR104" s="418"/>
      <c r="MS104" s="418">
        <v>1088.3</v>
      </c>
      <c r="MT104" s="419"/>
      <c r="MU104" s="419"/>
      <c r="MV104" s="419"/>
      <c r="MW104" s="420"/>
      <c r="MX104" s="420"/>
      <c r="MY104" s="420"/>
      <c r="MZ104" s="949">
        <f t="shared" ref="MZ104:NI104" si="288">LV104+MF104+MP104</f>
        <v>0</v>
      </c>
      <c r="NA104" s="949">
        <f t="shared" si="288"/>
        <v>1088.3</v>
      </c>
      <c r="NB104" s="949">
        <f t="shared" si="288"/>
        <v>0</v>
      </c>
      <c r="NC104" s="949">
        <f t="shared" si="288"/>
        <v>1088.3</v>
      </c>
      <c r="ND104" s="950">
        <f t="shared" si="288"/>
        <v>0</v>
      </c>
      <c r="NE104" s="950">
        <f t="shared" si="288"/>
        <v>0</v>
      </c>
      <c r="NF104" s="950">
        <f t="shared" si="288"/>
        <v>0</v>
      </c>
      <c r="NG104" s="950">
        <f t="shared" si="288"/>
        <v>0</v>
      </c>
      <c r="NH104" s="950">
        <f t="shared" si="288"/>
        <v>0</v>
      </c>
      <c r="NI104" s="950">
        <f t="shared" si="288"/>
        <v>0</v>
      </c>
      <c r="NJ104" s="844"/>
    </row>
    <row r="105" spans="1:374" s="238" customFormat="1" ht="15.75" thickBot="1" x14ac:dyDescent="0.3">
      <c r="A105" s="241" t="s">
        <v>9</v>
      </c>
      <c r="B105" s="1804" t="s">
        <v>228</v>
      </c>
      <c r="C105" s="1787"/>
      <c r="D105" s="235">
        <f t="shared" ref="D105:M105" si="289">D103+D104</f>
        <v>9774.4800000000014</v>
      </c>
      <c r="E105" s="235">
        <f t="shared" si="289"/>
        <v>9923.840000000002</v>
      </c>
      <c r="F105" s="235">
        <f t="shared" si="289"/>
        <v>2131.52</v>
      </c>
      <c r="G105" s="235">
        <f t="shared" si="289"/>
        <v>9922.6700000000019</v>
      </c>
      <c r="H105" s="236">
        <f t="shared" si="289"/>
        <v>184260</v>
      </c>
      <c r="I105" s="236">
        <f t="shared" si="289"/>
        <v>16419</v>
      </c>
      <c r="J105" s="236">
        <f t="shared" si="289"/>
        <v>150464</v>
      </c>
      <c r="K105" s="236">
        <f t="shared" si="289"/>
        <v>565</v>
      </c>
      <c r="L105" s="236">
        <f t="shared" si="289"/>
        <v>150110</v>
      </c>
      <c r="M105" s="236">
        <f t="shared" si="289"/>
        <v>149050</v>
      </c>
      <c r="N105" s="235">
        <f t="shared" ref="N105:AG105" si="290">N103+N104</f>
        <v>2610.79</v>
      </c>
      <c r="O105" s="235">
        <f t="shared" si="290"/>
        <v>3958.5100000000007</v>
      </c>
      <c r="P105" s="235">
        <f t="shared" si="290"/>
        <v>1522.7300000000002</v>
      </c>
      <c r="Q105" s="235">
        <f t="shared" si="290"/>
        <v>3958.5100000000007</v>
      </c>
      <c r="R105" s="236">
        <f t="shared" si="290"/>
        <v>22772</v>
      </c>
      <c r="S105" s="236">
        <f t="shared" si="290"/>
        <v>3232</v>
      </c>
      <c r="T105" s="236">
        <f t="shared" si="290"/>
        <v>18639</v>
      </c>
      <c r="U105" s="236">
        <f t="shared" si="290"/>
        <v>31</v>
      </c>
      <c r="V105" s="236">
        <f t="shared" si="290"/>
        <v>18759</v>
      </c>
      <c r="W105" s="236">
        <f t="shared" si="290"/>
        <v>18759</v>
      </c>
      <c r="X105" s="235">
        <f t="shared" si="290"/>
        <v>2806.2099999999996</v>
      </c>
      <c r="Y105" s="235">
        <f t="shared" si="290"/>
        <v>3138.0399999999986</v>
      </c>
      <c r="Z105" s="235">
        <f t="shared" si="290"/>
        <v>785.84000000000026</v>
      </c>
      <c r="AA105" s="235">
        <f t="shared" si="290"/>
        <v>3138.0399999999986</v>
      </c>
      <c r="AB105" s="236">
        <f t="shared" si="290"/>
        <v>25546.85</v>
      </c>
      <c r="AC105" s="236">
        <f t="shared" si="290"/>
        <v>2700</v>
      </c>
      <c r="AD105" s="236">
        <f t="shared" si="290"/>
        <v>16313</v>
      </c>
      <c r="AE105" s="236">
        <f t="shared" si="290"/>
        <v>0</v>
      </c>
      <c r="AF105" s="236">
        <f t="shared" si="290"/>
        <v>16302</v>
      </c>
      <c r="AG105" s="236">
        <f t="shared" si="290"/>
        <v>16302</v>
      </c>
      <c r="AH105" s="235">
        <f t="shared" ref="AH105:BA105" si="291">AH103+AH104</f>
        <v>1555.4799999999998</v>
      </c>
      <c r="AI105" s="235">
        <f t="shared" si="291"/>
        <v>1918.67</v>
      </c>
      <c r="AJ105" s="235">
        <f t="shared" si="291"/>
        <v>564.11000000000013</v>
      </c>
      <c r="AK105" s="235">
        <f t="shared" si="291"/>
        <v>1918.67</v>
      </c>
      <c r="AL105" s="236">
        <f t="shared" si="291"/>
        <v>14576</v>
      </c>
      <c r="AM105" s="236">
        <f t="shared" si="291"/>
        <v>3512</v>
      </c>
      <c r="AN105" s="236">
        <f t="shared" si="291"/>
        <v>13192</v>
      </c>
      <c r="AO105" s="236">
        <f t="shared" si="291"/>
        <v>2717</v>
      </c>
      <c r="AP105" s="236">
        <f t="shared" si="291"/>
        <v>13148</v>
      </c>
      <c r="AQ105" s="236">
        <f t="shared" si="291"/>
        <v>13122</v>
      </c>
      <c r="AR105" s="235">
        <f t="shared" si="291"/>
        <v>1922.9</v>
      </c>
      <c r="AS105" s="235">
        <f t="shared" si="291"/>
        <v>1777.2700000000004</v>
      </c>
      <c r="AT105" s="235">
        <f t="shared" si="291"/>
        <v>176.62</v>
      </c>
      <c r="AU105" s="235">
        <f t="shared" si="291"/>
        <v>1776.7700000000002</v>
      </c>
      <c r="AV105" s="236">
        <f t="shared" si="291"/>
        <v>17298</v>
      </c>
      <c r="AW105" s="236">
        <f t="shared" si="291"/>
        <v>1818</v>
      </c>
      <c r="AX105" s="236">
        <f t="shared" si="291"/>
        <v>10643</v>
      </c>
      <c r="AY105" s="236">
        <f t="shared" si="291"/>
        <v>0</v>
      </c>
      <c r="AZ105" s="236">
        <f t="shared" si="291"/>
        <v>10643</v>
      </c>
      <c r="BA105" s="236">
        <f t="shared" si="291"/>
        <v>10642</v>
      </c>
      <c r="BB105" s="235">
        <f t="shared" ref="BB105:BU105" si="292">BB103+BB104</f>
        <v>2699.74</v>
      </c>
      <c r="BC105" s="235">
        <f t="shared" si="292"/>
        <v>3110.2999999999997</v>
      </c>
      <c r="BD105" s="235">
        <f t="shared" si="292"/>
        <v>884.56</v>
      </c>
      <c r="BE105" s="235">
        <f t="shared" si="292"/>
        <v>3110.2999999999997</v>
      </c>
      <c r="BF105" s="236">
        <f t="shared" si="292"/>
        <v>16574</v>
      </c>
      <c r="BG105" s="236">
        <f t="shared" si="292"/>
        <v>2826</v>
      </c>
      <c r="BH105" s="236">
        <f t="shared" si="292"/>
        <v>14642</v>
      </c>
      <c r="BI105" s="236">
        <f t="shared" si="292"/>
        <v>0</v>
      </c>
      <c r="BJ105" s="236">
        <f t="shared" si="292"/>
        <v>14630</v>
      </c>
      <c r="BK105" s="236">
        <f t="shared" si="292"/>
        <v>13958</v>
      </c>
      <c r="BL105" s="235">
        <f t="shared" si="292"/>
        <v>2456.2200000000003</v>
      </c>
      <c r="BM105" s="235">
        <f t="shared" si="292"/>
        <v>2670</v>
      </c>
      <c r="BN105" s="235">
        <f t="shared" si="292"/>
        <v>440.43</v>
      </c>
      <c r="BO105" s="235">
        <f t="shared" si="292"/>
        <v>2670</v>
      </c>
      <c r="BP105" s="236">
        <f t="shared" si="292"/>
        <v>20572</v>
      </c>
      <c r="BQ105" s="236">
        <f t="shared" si="292"/>
        <v>2428</v>
      </c>
      <c r="BR105" s="236">
        <f t="shared" si="292"/>
        <v>17260</v>
      </c>
      <c r="BS105" s="236">
        <f t="shared" si="292"/>
        <v>0</v>
      </c>
      <c r="BT105" s="236">
        <f t="shared" si="292"/>
        <v>16716</v>
      </c>
      <c r="BU105" s="236">
        <f t="shared" si="292"/>
        <v>14556</v>
      </c>
      <c r="BV105" s="235">
        <f t="shared" ref="BV105:CO105" si="293">BV103+BV104</f>
        <v>1796.51</v>
      </c>
      <c r="BW105" s="235">
        <f t="shared" si="293"/>
        <v>2029.9699999999998</v>
      </c>
      <c r="BX105" s="235">
        <f t="shared" si="293"/>
        <v>472.76999999999992</v>
      </c>
      <c r="BY105" s="235">
        <f t="shared" si="293"/>
        <v>2000.0100000000004</v>
      </c>
      <c r="BZ105" s="236">
        <f t="shared" si="293"/>
        <v>15563</v>
      </c>
      <c r="CA105" s="236">
        <f t="shared" si="293"/>
        <v>3804</v>
      </c>
      <c r="CB105" s="236">
        <f t="shared" si="293"/>
        <v>18930</v>
      </c>
      <c r="CC105" s="236">
        <f t="shared" si="293"/>
        <v>0</v>
      </c>
      <c r="CD105" s="236">
        <f t="shared" si="293"/>
        <v>18921</v>
      </c>
      <c r="CE105" s="236">
        <f t="shared" si="293"/>
        <v>18921</v>
      </c>
      <c r="CF105" s="235">
        <f t="shared" si="293"/>
        <v>3655.54</v>
      </c>
      <c r="CG105" s="235">
        <f t="shared" si="293"/>
        <v>3732.3700000000003</v>
      </c>
      <c r="CH105" s="235">
        <f t="shared" si="293"/>
        <v>1058.01</v>
      </c>
      <c r="CI105" s="235">
        <f t="shared" si="293"/>
        <v>3697.3100000000004</v>
      </c>
      <c r="CJ105" s="236">
        <f t="shared" si="293"/>
        <v>42062</v>
      </c>
      <c r="CK105" s="236">
        <f t="shared" si="293"/>
        <v>11783.5</v>
      </c>
      <c r="CL105" s="236">
        <f t="shared" si="293"/>
        <v>34754</v>
      </c>
      <c r="CM105" s="236">
        <f t="shared" si="293"/>
        <v>11</v>
      </c>
      <c r="CN105" s="236">
        <f t="shared" si="293"/>
        <v>34002</v>
      </c>
      <c r="CO105" s="236">
        <f t="shared" si="293"/>
        <v>32977</v>
      </c>
      <c r="CP105" s="235">
        <f t="shared" ref="CP105:DI105" si="294">CP103+CP104</f>
        <v>823.4</v>
      </c>
      <c r="CQ105" s="235">
        <f t="shared" si="294"/>
        <v>761.69</v>
      </c>
      <c r="CR105" s="235">
        <f t="shared" si="294"/>
        <v>136.13000000000002</v>
      </c>
      <c r="CS105" s="235">
        <f t="shared" si="294"/>
        <v>761.68000000000006</v>
      </c>
      <c r="CT105" s="236">
        <f t="shared" si="294"/>
        <v>15095</v>
      </c>
      <c r="CU105" s="236">
        <f t="shared" si="294"/>
        <v>1953</v>
      </c>
      <c r="CV105" s="236">
        <f t="shared" si="294"/>
        <v>13485</v>
      </c>
      <c r="CW105" s="236">
        <f t="shared" si="294"/>
        <v>0</v>
      </c>
      <c r="CX105" s="236">
        <f t="shared" si="294"/>
        <v>13485</v>
      </c>
      <c r="CY105" s="236">
        <f t="shared" si="294"/>
        <v>13485</v>
      </c>
      <c r="CZ105" s="235">
        <f t="shared" si="294"/>
        <v>3590.53</v>
      </c>
      <c r="DA105" s="235">
        <f t="shared" si="294"/>
        <v>3613.0699999999993</v>
      </c>
      <c r="DB105" s="235">
        <f t="shared" si="294"/>
        <v>614.78</v>
      </c>
      <c r="DC105" s="235">
        <f t="shared" si="294"/>
        <v>3482.4699999999993</v>
      </c>
      <c r="DD105" s="236">
        <f t="shared" si="294"/>
        <v>28485</v>
      </c>
      <c r="DE105" s="236">
        <f t="shared" si="294"/>
        <v>2046</v>
      </c>
      <c r="DF105" s="236">
        <f t="shared" si="294"/>
        <v>12811</v>
      </c>
      <c r="DG105" s="236">
        <f t="shared" si="294"/>
        <v>2726</v>
      </c>
      <c r="DH105" s="236">
        <f t="shared" si="294"/>
        <v>14332</v>
      </c>
      <c r="DI105" s="236">
        <f t="shared" si="294"/>
        <v>14332</v>
      </c>
      <c r="DJ105" s="235">
        <f t="shared" ref="DJ105:DS105" si="295">DJ103+DJ104</f>
        <v>669.27</v>
      </c>
      <c r="DK105" s="235">
        <f t="shared" si="295"/>
        <v>462.70999999999992</v>
      </c>
      <c r="DL105" s="235">
        <f t="shared" si="295"/>
        <v>104.74000000000001</v>
      </c>
      <c r="DM105" s="235">
        <f t="shared" si="295"/>
        <v>462.70999999999992</v>
      </c>
      <c r="DN105" s="236">
        <f t="shared" si="295"/>
        <v>4761</v>
      </c>
      <c r="DO105" s="236">
        <f t="shared" si="295"/>
        <v>171</v>
      </c>
      <c r="DP105" s="236">
        <f t="shared" si="295"/>
        <v>3406</v>
      </c>
      <c r="DQ105" s="236">
        <f t="shared" si="295"/>
        <v>0</v>
      </c>
      <c r="DR105" s="236">
        <f t="shared" si="295"/>
        <v>3125</v>
      </c>
      <c r="DS105" s="236">
        <f t="shared" si="295"/>
        <v>3406</v>
      </c>
      <c r="DT105" s="235">
        <f t="shared" ref="DT105:EC105" si="296">DT103+DT104</f>
        <v>1389.64</v>
      </c>
      <c r="DU105" s="235">
        <f t="shared" si="296"/>
        <v>1380.9099999999999</v>
      </c>
      <c r="DV105" s="235">
        <f t="shared" si="296"/>
        <v>217.73000000000002</v>
      </c>
      <c r="DW105" s="235">
        <f t="shared" si="296"/>
        <v>1377.17</v>
      </c>
      <c r="DX105" s="236">
        <f t="shared" si="296"/>
        <v>12927</v>
      </c>
      <c r="DY105" s="236">
        <f t="shared" si="296"/>
        <v>4119</v>
      </c>
      <c r="DZ105" s="236">
        <f t="shared" si="296"/>
        <v>14048</v>
      </c>
      <c r="EA105" s="236">
        <f t="shared" si="296"/>
        <v>0</v>
      </c>
      <c r="EB105" s="236">
        <f t="shared" si="296"/>
        <v>14060</v>
      </c>
      <c r="EC105" s="236">
        <f t="shared" si="296"/>
        <v>14060</v>
      </c>
      <c r="ED105" s="235">
        <f t="shared" ref="ED105:EM105" si="297">ED103+ED104</f>
        <v>1880.0000000000002</v>
      </c>
      <c r="EE105" s="235">
        <f t="shared" si="297"/>
        <v>1707.1399999999999</v>
      </c>
      <c r="EF105" s="235">
        <f t="shared" si="297"/>
        <v>406.64000000000004</v>
      </c>
      <c r="EG105" s="235">
        <f t="shared" si="297"/>
        <v>1699.09</v>
      </c>
      <c r="EH105" s="236">
        <f t="shared" si="297"/>
        <v>21785</v>
      </c>
      <c r="EI105" s="236">
        <f t="shared" si="297"/>
        <v>7782</v>
      </c>
      <c r="EJ105" s="236">
        <f t="shared" si="297"/>
        <v>21360</v>
      </c>
      <c r="EK105" s="236">
        <f t="shared" si="297"/>
        <v>0</v>
      </c>
      <c r="EL105" s="236">
        <f t="shared" si="297"/>
        <v>20901</v>
      </c>
      <c r="EM105" s="236">
        <f t="shared" si="297"/>
        <v>20894</v>
      </c>
      <c r="EN105" s="235">
        <f t="shared" ref="EN105:EW105" si="298">EN103+EN104</f>
        <v>1045.3900000000001</v>
      </c>
      <c r="EO105" s="235">
        <f t="shared" si="298"/>
        <v>990.08999999999992</v>
      </c>
      <c r="EP105" s="235">
        <f t="shared" si="298"/>
        <v>143.15000000000003</v>
      </c>
      <c r="EQ105" s="235">
        <f t="shared" si="298"/>
        <v>990.08999999999992</v>
      </c>
      <c r="ER105" s="236">
        <f t="shared" si="298"/>
        <v>8583</v>
      </c>
      <c r="ES105" s="236">
        <f t="shared" si="298"/>
        <v>1258</v>
      </c>
      <c r="ET105" s="236">
        <f t="shared" si="298"/>
        <v>7563</v>
      </c>
      <c r="EU105" s="236">
        <f t="shared" si="298"/>
        <v>0</v>
      </c>
      <c r="EV105" s="236">
        <f t="shared" si="298"/>
        <v>7554</v>
      </c>
      <c r="EW105" s="236">
        <f t="shared" si="298"/>
        <v>7554</v>
      </c>
      <c r="EX105" s="235">
        <f t="shared" ref="EX105:FG105" si="299">EX103+EX104</f>
        <v>1587.0100000000002</v>
      </c>
      <c r="EY105" s="235">
        <f t="shared" si="299"/>
        <v>1515.49</v>
      </c>
      <c r="EZ105" s="235">
        <f t="shared" si="299"/>
        <v>257.19</v>
      </c>
      <c r="FA105" s="235">
        <f t="shared" si="299"/>
        <v>1506.54</v>
      </c>
      <c r="FB105" s="236">
        <f t="shared" si="299"/>
        <v>17164</v>
      </c>
      <c r="FC105" s="236">
        <f t="shared" si="299"/>
        <v>3400</v>
      </c>
      <c r="FD105" s="236">
        <f t="shared" si="299"/>
        <v>15863</v>
      </c>
      <c r="FE105" s="236">
        <f t="shared" si="299"/>
        <v>51</v>
      </c>
      <c r="FF105" s="236">
        <f t="shared" si="299"/>
        <v>15258</v>
      </c>
      <c r="FG105" s="236">
        <f t="shared" si="299"/>
        <v>13366</v>
      </c>
      <c r="FH105" s="235">
        <f t="shared" ref="FH105:FQ105" si="300">FH103+FH104</f>
        <v>1565.04</v>
      </c>
      <c r="FI105" s="235">
        <f t="shared" si="300"/>
        <v>1518.05</v>
      </c>
      <c r="FJ105" s="235">
        <f t="shared" si="300"/>
        <v>102.52000000000001</v>
      </c>
      <c r="FK105" s="235">
        <f t="shared" si="300"/>
        <v>1513.4500000000003</v>
      </c>
      <c r="FL105" s="236">
        <f t="shared" si="300"/>
        <v>23826</v>
      </c>
      <c r="FM105" s="236">
        <f t="shared" si="300"/>
        <v>1625</v>
      </c>
      <c r="FN105" s="236">
        <f t="shared" si="300"/>
        <v>20101</v>
      </c>
      <c r="FO105" s="236">
        <f t="shared" si="300"/>
        <v>0</v>
      </c>
      <c r="FP105" s="236">
        <f t="shared" si="300"/>
        <v>20101</v>
      </c>
      <c r="FQ105" s="236">
        <f t="shared" si="300"/>
        <v>20101</v>
      </c>
      <c r="FR105" s="235">
        <f t="shared" ref="FR105:GA105" si="301">FR103+FR104</f>
        <v>81.070000000000007</v>
      </c>
      <c r="FS105" s="235">
        <f t="shared" si="301"/>
        <v>54.310000000000009</v>
      </c>
      <c r="FT105" s="235">
        <f t="shared" si="301"/>
        <v>16.579999999999998</v>
      </c>
      <c r="FU105" s="235">
        <f t="shared" si="301"/>
        <v>54.310000000000009</v>
      </c>
      <c r="FV105" s="236">
        <f t="shared" si="301"/>
        <v>1359</v>
      </c>
      <c r="FW105" s="236">
        <f t="shared" si="301"/>
        <v>85</v>
      </c>
      <c r="FX105" s="236">
        <f t="shared" si="301"/>
        <v>688</v>
      </c>
      <c r="FY105" s="236">
        <f t="shared" si="301"/>
        <v>3</v>
      </c>
      <c r="FZ105" s="236">
        <f t="shared" si="301"/>
        <v>565</v>
      </c>
      <c r="GA105" s="236">
        <f t="shared" si="301"/>
        <v>591</v>
      </c>
      <c r="GB105" s="235">
        <f t="shared" ref="GB105:GK105" si="302">GB103+GB104</f>
        <v>2174.46</v>
      </c>
      <c r="GC105" s="235">
        <f t="shared" si="302"/>
        <v>2476.1999999999998</v>
      </c>
      <c r="GD105" s="235">
        <f t="shared" si="302"/>
        <v>528.43999999999994</v>
      </c>
      <c r="GE105" s="235">
        <f t="shared" si="302"/>
        <v>2466.42</v>
      </c>
      <c r="GF105" s="236">
        <f t="shared" si="302"/>
        <v>27580</v>
      </c>
      <c r="GG105" s="236">
        <f t="shared" si="302"/>
        <v>11507</v>
      </c>
      <c r="GH105" s="236">
        <f t="shared" si="302"/>
        <v>36143</v>
      </c>
      <c r="GI105" s="236">
        <f t="shared" si="302"/>
        <v>0</v>
      </c>
      <c r="GJ105" s="236">
        <f t="shared" si="302"/>
        <v>36138</v>
      </c>
      <c r="GK105" s="236">
        <f t="shared" si="302"/>
        <v>32547</v>
      </c>
      <c r="GL105" s="235">
        <f t="shared" ref="GL105:GU105" si="303">GL103+GL104</f>
        <v>553.80000000000007</v>
      </c>
      <c r="GM105" s="235">
        <f t="shared" si="303"/>
        <v>542.7600000000001</v>
      </c>
      <c r="GN105" s="235">
        <f t="shared" si="303"/>
        <v>70.23</v>
      </c>
      <c r="GO105" s="235">
        <f t="shared" si="303"/>
        <v>542.7600000000001</v>
      </c>
      <c r="GP105" s="236">
        <f t="shared" si="303"/>
        <v>7434</v>
      </c>
      <c r="GQ105" s="236">
        <f t="shared" si="303"/>
        <v>1401</v>
      </c>
      <c r="GR105" s="236">
        <f t="shared" si="303"/>
        <v>6813</v>
      </c>
      <c r="GS105" s="236">
        <f t="shared" si="303"/>
        <v>0</v>
      </c>
      <c r="GT105" s="236">
        <f t="shared" si="303"/>
        <v>6789</v>
      </c>
      <c r="GU105" s="236">
        <f t="shared" si="303"/>
        <v>6106</v>
      </c>
      <c r="GV105" s="235">
        <f t="shared" ref="GV105:HE105" si="304">GV103+GV104</f>
        <v>82.259999999999991</v>
      </c>
      <c r="GW105" s="235">
        <f t="shared" si="304"/>
        <v>46.150000000000006</v>
      </c>
      <c r="GX105" s="235">
        <f t="shared" si="304"/>
        <v>5.98</v>
      </c>
      <c r="GY105" s="235">
        <f t="shared" si="304"/>
        <v>41.800000000000004</v>
      </c>
      <c r="GZ105" s="236">
        <f t="shared" si="304"/>
        <v>1074</v>
      </c>
      <c r="HA105" s="236">
        <f t="shared" si="304"/>
        <v>38</v>
      </c>
      <c r="HB105" s="236">
        <f t="shared" si="304"/>
        <v>395</v>
      </c>
      <c r="HC105" s="236">
        <f t="shared" si="304"/>
        <v>0</v>
      </c>
      <c r="HD105" s="236">
        <f t="shared" si="304"/>
        <v>361</v>
      </c>
      <c r="HE105" s="236">
        <f t="shared" si="304"/>
        <v>361</v>
      </c>
      <c r="HF105" s="235">
        <f t="shared" ref="HF105:HO105" si="305">HF103+HF104</f>
        <v>457.50000000000006</v>
      </c>
      <c r="HG105" s="235">
        <f t="shared" si="305"/>
        <v>363.46999999999997</v>
      </c>
      <c r="HH105" s="235">
        <f t="shared" si="305"/>
        <v>73.81</v>
      </c>
      <c r="HI105" s="235">
        <f t="shared" si="305"/>
        <v>363.46999999999997</v>
      </c>
      <c r="HJ105" s="236">
        <f t="shared" si="305"/>
        <v>5736</v>
      </c>
      <c r="HK105" s="236">
        <f t="shared" si="305"/>
        <v>473</v>
      </c>
      <c r="HL105" s="236">
        <f t="shared" si="305"/>
        <v>4001</v>
      </c>
      <c r="HM105" s="236">
        <f t="shared" si="305"/>
        <v>0</v>
      </c>
      <c r="HN105" s="236">
        <f t="shared" si="305"/>
        <v>4001</v>
      </c>
      <c r="HO105" s="236">
        <f t="shared" si="305"/>
        <v>4001</v>
      </c>
      <c r="HP105" s="235">
        <f t="shared" ref="HP105:HY105" si="306">HP103+HP104</f>
        <v>359.33</v>
      </c>
      <c r="HQ105" s="235">
        <f t="shared" si="306"/>
        <v>332.09999999999991</v>
      </c>
      <c r="HR105" s="235">
        <f t="shared" si="306"/>
        <v>24.771000000000001</v>
      </c>
      <c r="HS105" s="235">
        <f t="shared" si="306"/>
        <v>331.77099999999996</v>
      </c>
      <c r="HT105" s="236">
        <f t="shared" si="306"/>
        <v>4868</v>
      </c>
      <c r="HU105" s="236">
        <f t="shared" si="306"/>
        <v>494</v>
      </c>
      <c r="HV105" s="236">
        <f t="shared" si="306"/>
        <v>4321</v>
      </c>
      <c r="HW105" s="236">
        <f t="shared" si="306"/>
        <v>7</v>
      </c>
      <c r="HX105" s="236">
        <f t="shared" si="306"/>
        <v>4321</v>
      </c>
      <c r="HY105" s="236">
        <f t="shared" si="306"/>
        <v>4321</v>
      </c>
      <c r="HZ105" s="235">
        <f t="shared" ref="HZ105:II105" si="307">HZ103+HZ104</f>
        <v>0</v>
      </c>
      <c r="IA105" s="235">
        <f t="shared" si="307"/>
        <v>0</v>
      </c>
      <c r="IB105" s="235">
        <f t="shared" si="307"/>
        <v>0</v>
      </c>
      <c r="IC105" s="235">
        <f t="shared" si="307"/>
        <v>0</v>
      </c>
      <c r="ID105" s="236">
        <f t="shared" si="307"/>
        <v>0</v>
      </c>
      <c r="IE105" s="236">
        <f t="shared" si="307"/>
        <v>0</v>
      </c>
      <c r="IF105" s="236">
        <f t="shared" si="307"/>
        <v>0</v>
      </c>
      <c r="IG105" s="236">
        <f t="shared" si="307"/>
        <v>0</v>
      </c>
      <c r="IH105" s="236">
        <f t="shared" si="307"/>
        <v>0</v>
      </c>
      <c r="II105" s="236">
        <f t="shared" si="307"/>
        <v>0</v>
      </c>
      <c r="IJ105" s="235">
        <f t="shared" ref="IJ105:IS105" si="308">IJ103+IJ104</f>
        <v>618.4899999999999</v>
      </c>
      <c r="IK105" s="235">
        <f t="shared" si="308"/>
        <v>742.80000000000007</v>
      </c>
      <c r="IL105" s="235">
        <f t="shared" si="308"/>
        <v>201.6</v>
      </c>
      <c r="IM105" s="235">
        <f t="shared" si="308"/>
        <v>742.80000000000007</v>
      </c>
      <c r="IN105" s="236">
        <f t="shared" si="308"/>
        <v>6490</v>
      </c>
      <c r="IO105" s="236">
        <f t="shared" si="308"/>
        <v>492</v>
      </c>
      <c r="IP105" s="236">
        <f t="shared" si="308"/>
        <v>5376</v>
      </c>
      <c r="IQ105" s="236">
        <f t="shared" si="308"/>
        <v>10</v>
      </c>
      <c r="IR105" s="236">
        <f t="shared" si="308"/>
        <v>5213</v>
      </c>
      <c r="IS105" s="236">
        <f t="shared" si="308"/>
        <v>5147</v>
      </c>
      <c r="IT105" s="235">
        <f t="shared" ref="IT105:JC105" si="309">IT103+IT104</f>
        <v>347.97999999999996</v>
      </c>
      <c r="IU105" s="235">
        <f t="shared" si="309"/>
        <v>273.84000000000003</v>
      </c>
      <c r="IV105" s="235">
        <f t="shared" si="309"/>
        <v>27.13</v>
      </c>
      <c r="IW105" s="235">
        <f t="shared" si="309"/>
        <v>273.84000000000003</v>
      </c>
      <c r="IX105" s="236">
        <f t="shared" si="309"/>
        <v>3218</v>
      </c>
      <c r="IY105" s="236">
        <f t="shared" si="309"/>
        <v>128</v>
      </c>
      <c r="IZ105" s="236">
        <f t="shared" si="309"/>
        <v>2214</v>
      </c>
      <c r="JA105" s="236">
        <f t="shared" si="309"/>
        <v>0</v>
      </c>
      <c r="JB105" s="236">
        <f t="shared" si="309"/>
        <v>2209</v>
      </c>
      <c r="JC105" s="236">
        <f t="shared" si="309"/>
        <v>2209</v>
      </c>
      <c r="JD105" s="235">
        <f t="shared" ref="JD105:JM105" si="310">JD103+JD104</f>
        <v>197.68000000000004</v>
      </c>
      <c r="JE105" s="235">
        <f t="shared" si="310"/>
        <v>290.41000000000003</v>
      </c>
      <c r="JF105" s="235">
        <f t="shared" si="310"/>
        <v>29.830000000000002</v>
      </c>
      <c r="JG105" s="235">
        <f t="shared" si="310"/>
        <v>287.33000000000004</v>
      </c>
      <c r="JH105" s="236">
        <f t="shared" si="310"/>
        <v>2799</v>
      </c>
      <c r="JI105" s="236">
        <f t="shared" si="310"/>
        <v>630</v>
      </c>
      <c r="JJ105" s="236">
        <f t="shared" si="310"/>
        <v>2905</v>
      </c>
      <c r="JK105" s="236">
        <f t="shared" si="310"/>
        <v>38</v>
      </c>
      <c r="JL105" s="236">
        <f t="shared" si="310"/>
        <v>2905</v>
      </c>
      <c r="JM105" s="236">
        <f t="shared" si="310"/>
        <v>2886</v>
      </c>
      <c r="JN105" s="235">
        <f t="shared" ref="JN105:JW105" si="311">JN103+JN104</f>
        <v>768.91</v>
      </c>
      <c r="JO105" s="235">
        <f t="shared" si="311"/>
        <v>986.54000000000019</v>
      </c>
      <c r="JP105" s="235">
        <f t="shared" si="311"/>
        <v>323.90999999999997</v>
      </c>
      <c r="JQ105" s="235">
        <f t="shared" si="311"/>
        <v>986.6310000000002</v>
      </c>
      <c r="JR105" s="236">
        <f t="shared" si="311"/>
        <v>7611</v>
      </c>
      <c r="JS105" s="236">
        <f t="shared" si="311"/>
        <v>1279</v>
      </c>
      <c r="JT105" s="236">
        <f t="shared" si="311"/>
        <v>7041</v>
      </c>
      <c r="JU105" s="236">
        <f t="shared" si="311"/>
        <v>0</v>
      </c>
      <c r="JV105" s="236">
        <f t="shared" si="311"/>
        <v>7049</v>
      </c>
      <c r="JW105" s="236">
        <f t="shared" si="311"/>
        <v>7031</v>
      </c>
      <c r="JX105" s="235">
        <f t="shared" ref="JX105:KG105" si="312">JX103+JX104</f>
        <v>136.03</v>
      </c>
      <c r="JY105" s="235">
        <f t="shared" si="312"/>
        <v>121.95</v>
      </c>
      <c r="JZ105" s="235">
        <f t="shared" si="312"/>
        <v>14.719999999999999</v>
      </c>
      <c r="KA105" s="235">
        <f t="shared" si="312"/>
        <v>121.95</v>
      </c>
      <c r="KB105" s="236">
        <f t="shared" si="312"/>
        <v>3405</v>
      </c>
      <c r="KC105" s="236">
        <f t="shared" si="312"/>
        <v>195</v>
      </c>
      <c r="KD105" s="236">
        <f t="shared" si="312"/>
        <v>2567</v>
      </c>
      <c r="KE105" s="236">
        <f t="shared" si="312"/>
        <v>0</v>
      </c>
      <c r="KF105" s="236">
        <f t="shared" si="312"/>
        <v>2456</v>
      </c>
      <c r="KG105" s="236">
        <f t="shared" si="312"/>
        <v>2456</v>
      </c>
      <c r="KH105" s="235">
        <f t="shared" ref="KH105:KQ105" si="313">KH103+KH104</f>
        <v>921.67</v>
      </c>
      <c r="KI105" s="235">
        <f t="shared" si="313"/>
        <v>1214.75</v>
      </c>
      <c r="KJ105" s="235">
        <f t="shared" si="313"/>
        <v>461.07000000000005</v>
      </c>
      <c r="KK105" s="235">
        <f t="shared" si="313"/>
        <v>1086.78</v>
      </c>
      <c r="KL105" s="236">
        <f t="shared" si="313"/>
        <v>8287</v>
      </c>
      <c r="KM105" s="236">
        <f t="shared" si="313"/>
        <v>4857</v>
      </c>
      <c r="KN105" s="236">
        <f t="shared" si="313"/>
        <v>7747</v>
      </c>
      <c r="KO105" s="236">
        <f t="shared" si="313"/>
        <v>4902</v>
      </c>
      <c r="KP105" s="236">
        <f t="shared" si="313"/>
        <v>13053</v>
      </c>
      <c r="KQ105" s="236">
        <f t="shared" si="313"/>
        <v>13048</v>
      </c>
      <c r="KR105" s="235">
        <f t="shared" ref="KR105:LA105" si="314">KR103+KR104</f>
        <v>421.21</v>
      </c>
      <c r="KS105" s="235">
        <f t="shared" si="314"/>
        <v>281.53999999999996</v>
      </c>
      <c r="KT105" s="235">
        <f t="shared" si="314"/>
        <v>12.2</v>
      </c>
      <c r="KU105" s="235">
        <f t="shared" si="314"/>
        <v>280.79999999999995</v>
      </c>
      <c r="KV105" s="236">
        <f t="shared" si="314"/>
        <v>6880</v>
      </c>
      <c r="KW105" s="236">
        <f t="shared" si="314"/>
        <v>85</v>
      </c>
      <c r="KX105" s="236">
        <f t="shared" si="314"/>
        <v>4350</v>
      </c>
      <c r="KY105" s="236">
        <f t="shared" si="314"/>
        <v>1</v>
      </c>
      <c r="KZ105" s="236">
        <f t="shared" si="314"/>
        <v>4109</v>
      </c>
      <c r="LA105" s="236">
        <f t="shared" si="314"/>
        <v>4339</v>
      </c>
      <c r="LB105" s="235">
        <f t="shared" ref="LB105:LU105" si="315">LB103+LB104</f>
        <v>366.9</v>
      </c>
      <c r="LC105" s="235">
        <f t="shared" si="315"/>
        <v>43.050000000000011</v>
      </c>
      <c r="LD105" s="235">
        <f t="shared" si="315"/>
        <v>78.2</v>
      </c>
      <c r="LE105" s="235">
        <f t="shared" si="315"/>
        <v>43.050000000000011</v>
      </c>
      <c r="LF105" s="236">
        <f t="shared" si="315"/>
        <v>5357</v>
      </c>
      <c r="LG105" s="236">
        <f t="shared" si="315"/>
        <v>106</v>
      </c>
      <c r="LH105" s="236">
        <f t="shared" si="315"/>
        <v>680</v>
      </c>
      <c r="LI105" s="236">
        <f t="shared" si="315"/>
        <v>0</v>
      </c>
      <c r="LJ105" s="236">
        <f t="shared" si="315"/>
        <v>880</v>
      </c>
      <c r="LK105" s="236">
        <f t="shared" si="315"/>
        <v>782</v>
      </c>
      <c r="LL105" s="235">
        <f t="shared" si="315"/>
        <v>401.57</v>
      </c>
      <c r="LM105" s="235">
        <f t="shared" si="315"/>
        <v>491.23000000000008</v>
      </c>
      <c r="LN105" s="235">
        <f t="shared" si="315"/>
        <v>119.97000000000001</v>
      </c>
      <c r="LO105" s="235">
        <f t="shared" si="315"/>
        <v>484.77000000000004</v>
      </c>
      <c r="LP105" s="236">
        <f t="shared" si="315"/>
        <v>2007</v>
      </c>
      <c r="LQ105" s="236">
        <f t="shared" si="315"/>
        <v>191.1</v>
      </c>
      <c r="LR105" s="236">
        <f t="shared" si="315"/>
        <v>3157.01</v>
      </c>
      <c r="LS105" s="236">
        <f t="shared" si="315"/>
        <v>0</v>
      </c>
      <c r="LT105" s="236">
        <f t="shared" si="315"/>
        <v>3201.02</v>
      </c>
      <c r="LU105" s="236">
        <f t="shared" si="315"/>
        <v>3198.02</v>
      </c>
      <c r="LV105" s="235">
        <f t="shared" ref="LV105:ME105" si="316">LV103+LV104</f>
        <v>49717.009999999995</v>
      </c>
      <c r="LW105" s="235">
        <f t="shared" si="316"/>
        <v>52469.22</v>
      </c>
      <c r="LX105" s="235">
        <f t="shared" si="316"/>
        <v>12007.911000000002</v>
      </c>
      <c r="LY105" s="235">
        <f t="shared" si="316"/>
        <v>52093.962</v>
      </c>
      <c r="LZ105" s="236">
        <f t="shared" si="316"/>
        <v>585954.85</v>
      </c>
      <c r="MA105" s="236">
        <f t="shared" si="316"/>
        <v>92920.6</v>
      </c>
      <c r="MB105" s="236">
        <f t="shared" si="316"/>
        <v>491872.01</v>
      </c>
      <c r="MC105" s="236">
        <f t="shared" si="316"/>
        <v>11062</v>
      </c>
      <c r="MD105" s="236">
        <f t="shared" si="316"/>
        <v>495297.02</v>
      </c>
      <c r="ME105" s="236">
        <f t="shared" si="316"/>
        <v>484508.02</v>
      </c>
      <c r="MF105" s="235">
        <f t="shared" ref="MF105:MO105" si="317">MF103+MF104</f>
        <v>13414.170000000002</v>
      </c>
      <c r="MG105" s="235">
        <f t="shared" si="317"/>
        <v>13012.14</v>
      </c>
      <c r="MH105" s="235">
        <f t="shared" si="317"/>
        <v>2007.4684999999997</v>
      </c>
      <c r="MI105" s="235">
        <f t="shared" si="317"/>
        <v>12712.799499999999</v>
      </c>
      <c r="MJ105" s="913">
        <f t="shared" si="317"/>
        <v>809222.33</v>
      </c>
      <c r="MK105" s="913">
        <f t="shared" si="317"/>
        <v>73984.243243243254</v>
      </c>
      <c r="ML105" s="913">
        <f t="shared" si="317"/>
        <v>809026.96396396402</v>
      </c>
      <c r="MM105" s="913">
        <f t="shared" si="317"/>
        <v>4498</v>
      </c>
      <c r="MN105" s="913">
        <f t="shared" si="317"/>
        <v>753631.96396396402</v>
      </c>
      <c r="MO105" s="913">
        <f t="shared" si="317"/>
        <v>722598.96396396402</v>
      </c>
      <c r="MP105" s="235">
        <f t="shared" ref="MP105:MY105" si="318">MP103+MP104</f>
        <v>0</v>
      </c>
      <c r="MQ105" s="235">
        <f t="shared" si="318"/>
        <v>8814.5499999999993</v>
      </c>
      <c r="MR105" s="235">
        <f t="shared" si="318"/>
        <v>0</v>
      </c>
      <c r="MS105" s="235">
        <f t="shared" si="318"/>
        <v>8732.09</v>
      </c>
      <c r="MT105" s="236">
        <f t="shared" si="318"/>
        <v>0</v>
      </c>
      <c r="MU105" s="236">
        <f t="shared" si="318"/>
        <v>402</v>
      </c>
      <c r="MV105" s="236">
        <f t="shared" si="318"/>
        <v>47197</v>
      </c>
      <c r="MW105" s="236">
        <f t="shared" si="318"/>
        <v>0</v>
      </c>
      <c r="MX105" s="236">
        <f t="shared" si="318"/>
        <v>24254</v>
      </c>
      <c r="MY105" s="236">
        <f t="shared" si="318"/>
        <v>24254</v>
      </c>
      <c r="MZ105" s="235">
        <f t="shared" ref="MZ105:NI105" si="319">MZ103+MZ104</f>
        <v>63131.18</v>
      </c>
      <c r="NA105" s="235">
        <f t="shared" si="319"/>
        <v>74295.910000000018</v>
      </c>
      <c r="NB105" s="235">
        <f t="shared" si="319"/>
        <v>14015.379500000001</v>
      </c>
      <c r="NC105" s="235">
        <f t="shared" si="319"/>
        <v>73538.851500000019</v>
      </c>
      <c r="ND105" s="236">
        <f t="shared" si="319"/>
        <v>1395177.1800000002</v>
      </c>
      <c r="NE105" s="236">
        <f t="shared" si="319"/>
        <v>167306.84324324326</v>
      </c>
      <c r="NF105" s="236">
        <f t="shared" si="319"/>
        <v>1348095.9739639638</v>
      </c>
      <c r="NG105" s="236">
        <f t="shared" si="319"/>
        <v>15560</v>
      </c>
      <c r="NH105" s="236">
        <f t="shared" si="319"/>
        <v>1273182.983963964</v>
      </c>
      <c r="NI105" s="236">
        <f t="shared" si="319"/>
        <v>1231360.983963964</v>
      </c>
    </row>
    <row r="106" spans="1:374" x14ac:dyDescent="0.25">
      <c r="MZ106" s="844"/>
      <c r="NA106" s="844"/>
      <c r="NB106" s="844"/>
      <c r="NC106" s="844"/>
      <c r="ND106" s="845"/>
      <c r="NE106" s="845"/>
      <c r="NF106" s="845"/>
      <c r="NG106" s="845"/>
      <c r="NH106" s="845"/>
      <c r="NI106" s="845"/>
    </row>
    <row r="107" spans="1:374" x14ac:dyDescent="0.25">
      <c r="MZ107" s="844"/>
      <c r="NA107" s="844"/>
      <c r="NB107" s="844"/>
      <c r="NC107" s="844"/>
      <c r="ND107" s="845"/>
      <c r="NE107" s="845"/>
      <c r="NF107" s="845"/>
      <c r="NG107" s="845"/>
      <c r="NH107" s="845"/>
      <c r="NI107" s="845"/>
    </row>
    <row r="108" spans="1:374" x14ac:dyDescent="0.25">
      <c r="MZ108" s="844"/>
      <c r="NA108" s="844"/>
      <c r="NB108" s="844"/>
      <c r="NC108" s="844"/>
      <c r="ND108" s="845"/>
      <c r="NE108" s="845"/>
      <c r="NF108" s="845"/>
      <c r="NG108" s="845"/>
      <c r="NH108" s="845"/>
      <c r="NI108" s="845"/>
    </row>
    <row r="109" spans="1:374" x14ac:dyDescent="0.25">
      <c r="MZ109" s="844"/>
      <c r="NA109" s="844"/>
      <c r="NB109" s="844"/>
      <c r="NC109" s="844"/>
      <c r="ND109" s="845"/>
      <c r="NE109" s="845"/>
      <c r="NF109" s="845"/>
      <c r="NG109" s="845"/>
      <c r="NH109" s="845"/>
      <c r="NI109" s="845"/>
    </row>
    <row r="110" spans="1:374" x14ac:dyDescent="0.25">
      <c r="MZ110" s="844"/>
      <c r="NA110" s="844"/>
      <c r="NB110" s="844"/>
      <c r="NC110" s="844"/>
      <c r="ND110" s="845"/>
      <c r="NE110" s="845"/>
      <c r="NF110" s="845"/>
      <c r="NG110" s="845"/>
      <c r="NH110" s="845"/>
      <c r="NI110" s="845"/>
    </row>
    <row r="111" spans="1:374" x14ac:dyDescent="0.25">
      <c r="MZ111" s="844"/>
      <c r="NA111" s="844"/>
      <c r="NB111" s="844"/>
      <c r="NC111" s="844"/>
      <c r="ND111" s="845"/>
      <c r="NE111" s="845"/>
      <c r="NF111" s="845"/>
      <c r="NG111" s="845"/>
      <c r="NH111" s="845"/>
      <c r="NI111" s="845"/>
    </row>
    <row r="112" spans="1:374" x14ac:dyDescent="0.25">
      <c r="MZ112" s="844"/>
      <c r="NA112" s="844"/>
      <c r="NB112" s="844"/>
      <c r="NC112" s="844"/>
      <c r="ND112" s="845"/>
      <c r="NE112" s="845"/>
      <c r="NF112" s="845"/>
      <c r="NG112" s="845"/>
      <c r="NH112" s="845"/>
      <c r="NI112" s="845"/>
    </row>
    <row r="113" spans="189:373" x14ac:dyDescent="0.25">
      <c r="MZ113" s="844"/>
      <c r="NA113" s="844"/>
      <c r="NB113" s="844"/>
      <c r="NC113" s="844"/>
      <c r="ND113" s="845"/>
      <c r="NE113" s="845"/>
      <c r="NF113" s="845"/>
      <c r="NG113" s="845"/>
      <c r="NH113" s="845"/>
      <c r="NI113" s="845"/>
    </row>
    <row r="114" spans="189:373" x14ac:dyDescent="0.25">
      <c r="MZ114" s="844"/>
      <c r="NA114" s="844"/>
      <c r="NB114" s="844"/>
      <c r="NC114" s="844"/>
      <c r="ND114" s="845"/>
      <c r="NE114" s="845"/>
      <c r="NF114" s="845"/>
      <c r="NG114" s="845"/>
      <c r="NH114" s="845"/>
      <c r="NI114" s="845"/>
    </row>
    <row r="115" spans="189:373" x14ac:dyDescent="0.25">
      <c r="MZ115" s="844"/>
      <c r="NA115" s="844"/>
      <c r="NB115" s="844"/>
      <c r="NC115" s="844"/>
      <c r="ND115" s="845"/>
      <c r="NE115" s="845"/>
      <c r="NF115" s="845"/>
      <c r="NG115" s="845"/>
      <c r="NH115" s="845"/>
      <c r="NI115" s="845"/>
    </row>
    <row r="116" spans="189:373" x14ac:dyDescent="0.25">
      <c r="MZ116" s="844"/>
      <c r="NA116" s="844"/>
      <c r="NB116" s="844"/>
      <c r="NC116" s="844"/>
      <c r="ND116" s="845"/>
      <c r="NE116" s="845"/>
      <c r="NF116" s="845"/>
      <c r="NG116" s="845"/>
      <c r="NH116" s="845"/>
      <c r="NI116" s="845"/>
    </row>
    <row r="117" spans="189:373" x14ac:dyDescent="0.25">
      <c r="GG117" s="197">
        <v>16.21</v>
      </c>
      <c r="GH117" s="197">
        <v>12.38</v>
      </c>
      <c r="MZ117" s="844"/>
      <c r="NA117" s="844"/>
      <c r="NB117" s="844"/>
      <c r="NC117" s="844"/>
      <c r="ND117" s="845"/>
      <c r="NE117" s="845"/>
      <c r="NF117" s="845"/>
      <c r="NG117" s="845"/>
      <c r="NH117" s="845"/>
      <c r="NI117" s="845"/>
    </row>
    <row r="118" spans="189:373" x14ac:dyDescent="0.25">
      <c r="GG118" s="197">
        <v>24</v>
      </c>
      <c r="GH118" s="197">
        <v>15.77</v>
      </c>
      <c r="MZ118" s="844"/>
      <c r="NA118" s="844"/>
      <c r="NB118" s="844"/>
      <c r="NC118" s="844"/>
      <c r="ND118" s="845"/>
      <c r="NE118" s="845"/>
      <c r="NF118" s="845"/>
      <c r="NG118" s="845"/>
      <c r="NH118" s="845"/>
      <c r="NI118" s="845"/>
    </row>
    <row r="119" spans="189:373" x14ac:dyDescent="0.25">
      <c r="GG119" s="197">
        <v>3</v>
      </c>
      <c r="GH119" s="197">
        <v>2.97</v>
      </c>
      <c r="MZ119" s="844"/>
      <c r="NA119" s="844"/>
      <c r="NB119" s="844"/>
      <c r="NC119" s="844"/>
      <c r="ND119" s="845"/>
      <c r="NE119" s="845"/>
      <c r="NF119" s="845"/>
      <c r="NG119" s="845"/>
      <c r="NH119" s="845"/>
      <c r="NI119" s="845"/>
    </row>
    <row r="120" spans="189:373" x14ac:dyDescent="0.25">
      <c r="GG120" s="197">
        <v>0.2</v>
      </c>
      <c r="GH120" s="197">
        <v>0.18</v>
      </c>
      <c r="MZ120" s="844"/>
      <c r="NA120" s="844"/>
      <c r="NB120" s="844"/>
      <c r="NC120" s="844"/>
      <c r="ND120" s="845"/>
      <c r="NE120" s="845"/>
      <c r="NF120" s="845"/>
      <c r="NG120" s="845"/>
      <c r="NH120" s="845"/>
      <c r="NI120" s="845"/>
    </row>
    <row r="121" spans="189:373" x14ac:dyDescent="0.25">
      <c r="GG121" s="197">
        <f>GG117+GG118+GG119+GG120</f>
        <v>43.410000000000004</v>
      </c>
      <c r="GH121" s="197">
        <f>GH117+GH118+GH119+GH120</f>
        <v>31.299999999999997</v>
      </c>
      <c r="MZ121" s="844"/>
      <c r="NA121" s="844"/>
      <c r="NB121" s="844"/>
      <c r="NC121" s="844"/>
      <c r="ND121" s="845"/>
      <c r="NE121" s="845"/>
      <c r="NF121" s="845"/>
      <c r="NG121" s="845"/>
      <c r="NH121" s="845"/>
      <c r="NI121" s="845"/>
    </row>
    <row r="122" spans="189:373" x14ac:dyDescent="0.25">
      <c r="MZ122" s="844"/>
      <c r="NA122" s="844"/>
      <c r="NB122" s="844"/>
      <c r="NC122" s="844"/>
      <c r="ND122" s="845"/>
      <c r="NE122" s="845"/>
      <c r="NF122" s="845"/>
      <c r="NG122" s="845"/>
      <c r="NH122" s="845"/>
      <c r="NI122" s="845"/>
    </row>
    <row r="123" spans="189:373" x14ac:dyDescent="0.25">
      <c r="MZ123" s="844"/>
      <c r="NA123" s="844"/>
      <c r="NB123" s="844"/>
      <c r="NC123" s="844"/>
      <c r="ND123" s="845"/>
      <c r="NE123" s="845"/>
      <c r="NF123" s="845"/>
      <c r="NG123" s="845"/>
      <c r="NH123" s="845"/>
      <c r="NI123" s="845"/>
    </row>
    <row r="124" spans="189:373" x14ac:dyDescent="0.25">
      <c r="MZ124" s="844"/>
      <c r="NA124" s="844"/>
      <c r="NB124" s="844"/>
      <c r="NC124" s="844"/>
      <c r="ND124" s="845"/>
      <c r="NE124" s="845"/>
      <c r="NF124" s="845"/>
      <c r="NG124" s="845"/>
      <c r="NH124" s="845"/>
      <c r="NI124" s="845"/>
    </row>
    <row r="125" spans="189:373" x14ac:dyDescent="0.25">
      <c r="MZ125" s="844"/>
      <c r="NA125" s="844"/>
      <c r="NB125" s="844"/>
      <c r="NC125" s="844"/>
      <c r="ND125" s="845"/>
      <c r="NE125" s="845"/>
      <c r="NF125" s="845"/>
      <c r="NG125" s="845"/>
      <c r="NH125" s="845"/>
      <c r="NI125" s="845"/>
    </row>
    <row r="126" spans="189:373" x14ac:dyDescent="0.25">
      <c r="MZ126" s="844"/>
      <c r="NA126" s="844"/>
      <c r="NB126" s="844"/>
      <c r="NC126" s="844"/>
      <c r="ND126" s="845"/>
      <c r="NE126" s="845"/>
      <c r="NF126" s="845"/>
      <c r="NG126" s="845"/>
      <c r="NH126" s="845"/>
      <c r="NI126" s="845"/>
    </row>
    <row r="127" spans="189:373" x14ac:dyDescent="0.25">
      <c r="MZ127" s="844"/>
      <c r="NA127" s="844"/>
      <c r="NB127" s="844"/>
      <c r="NC127" s="844"/>
      <c r="ND127" s="845"/>
      <c r="NE127" s="845"/>
      <c r="NF127" s="845"/>
      <c r="NG127" s="845"/>
      <c r="NH127" s="845"/>
      <c r="NI127" s="845"/>
    </row>
    <row r="128" spans="189:373" x14ac:dyDescent="0.25">
      <c r="MZ128" s="844"/>
      <c r="NA128" s="844"/>
      <c r="NB128" s="844"/>
      <c r="NC128" s="844"/>
      <c r="ND128" s="845"/>
      <c r="NE128" s="845"/>
      <c r="NF128" s="845"/>
      <c r="NG128" s="845"/>
      <c r="NH128" s="845"/>
      <c r="NI128" s="845"/>
    </row>
    <row r="129" spans="364:373" x14ac:dyDescent="0.25">
      <c r="MZ129" s="844"/>
      <c r="NA129" s="844"/>
      <c r="NB129" s="844"/>
      <c r="NC129" s="844"/>
      <c r="ND129" s="845"/>
      <c r="NE129" s="845"/>
      <c r="NF129" s="845"/>
      <c r="NG129" s="845"/>
      <c r="NH129" s="845"/>
      <c r="NI129" s="845"/>
    </row>
    <row r="130" spans="364:373" x14ac:dyDescent="0.25">
      <c r="MZ130" s="844"/>
      <c r="NA130" s="844"/>
      <c r="NB130" s="844"/>
      <c r="NC130" s="844"/>
      <c r="ND130" s="845"/>
      <c r="NE130" s="845"/>
      <c r="NF130" s="845"/>
      <c r="NG130" s="845"/>
      <c r="NH130" s="845"/>
      <c r="NI130" s="845"/>
    </row>
    <row r="131" spans="364:373" x14ac:dyDescent="0.25">
      <c r="MZ131" s="844"/>
      <c r="NA131" s="844"/>
      <c r="NB131" s="844"/>
      <c r="NC131" s="844"/>
      <c r="ND131" s="845"/>
      <c r="NE131" s="845"/>
      <c r="NF131" s="845"/>
      <c r="NG131" s="845"/>
      <c r="NH131" s="845"/>
      <c r="NI131" s="845"/>
    </row>
    <row r="132" spans="364:373" x14ac:dyDescent="0.25">
      <c r="MZ132" s="844"/>
      <c r="NA132" s="844"/>
      <c r="NB132" s="844"/>
      <c r="NC132" s="844"/>
      <c r="ND132" s="845"/>
      <c r="NE132" s="845"/>
      <c r="NF132" s="845"/>
      <c r="NG132" s="845"/>
      <c r="NH132" s="845"/>
      <c r="NI132" s="845"/>
    </row>
    <row r="133" spans="364:373" x14ac:dyDescent="0.25">
      <c r="MZ133" s="844"/>
      <c r="NA133" s="844"/>
      <c r="NB133" s="844"/>
      <c r="NC133" s="844"/>
      <c r="ND133" s="845"/>
      <c r="NE133" s="845"/>
      <c r="NF133" s="845"/>
      <c r="NG133" s="845"/>
      <c r="NH133" s="845"/>
      <c r="NI133" s="845"/>
    </row>
    <row r="134" spans="364:373" x14ac:dyDescent="0.25">
      <c r="MZ134" s="844"/>
      <c r="NA134" s="844"/>
      <c r="NB134" s="844"/>
      <c r="NC134" s="844"/>
      <c r="ND134" s="845"/>
      <c r="NE134" s="845"/>
      <c r="NF134" s="845"/>
      <c r="NG134" s="845"/>
      <c r="NH134" s="845"/>
      <c r="NI134" s="845"/>
    </row>
    <row r="135" spans="364:373" x14ac:dyDescent="0.25">
      <c r="MZ135" s="844"/>
      <c r="NA135" s="844"/>
      <c r="NB135" s="844"/>
      <c r="NC135" s="844"/>
      <c r="ND135" s="845"/>
      <c r="NE135" s="845"/>
      <c r="NF135" s="845"/>
      <c r="NG135" s="845"/>
      <c r="NH135" s="845"/>
      <c r="NI135" s="845"/>
    </row>
    <row r="136" spans="364:373" x14ac:dyDescent="0.25">
      <c r="MZ136" s="844"/>
      <c r="NA136" s="844"/>
      <c r="NB136" s="844"/>
      <c r="NC136" s="844"/>
      <c r="ND136" s="845"/>
      <c r="NE136" s="845"/>
      <c r="NF136" s="845"/>
      <c r="NG136" s="845"/>
      <c r="NH136" s="845"/>
      <c r="NI136" s="845"/>
    </row>
    <row r="137" spans="364:373" x14ac:dyDescent="0.25">
      <c r="MZ137" s="844"/>
      <c r="NA137" s="844"/>
      <c r="NB137" s="844"/>
      <c r="NC137" s="844"/>
      <c r="ND137" s="845"/>
      <c r="NE137" s="845"/>
      <c r="NF137" s="845"/>
      <c r="NG137" s="845"/>
      <c r="NH137" s="845"/>
      <c r="NI137" s="845"/>
    </row>
    <row r="138" spans="364:373" x14ac:dyDescent="0.25">
      <c r="MZ138" s="844"/>
      <c r="NA138" s="844"/>
      <c r="NB138" s="844"/>
      <c r="NC138" s="844"/>
      <c r="ND138" s="845"/>
      <c r="NE138" s="845"/>
      <c r="NF138" s="845"/>
      <c r="NG138" s="845"/>
      <c r="NH138" s="845"/>
      <c r="NI138" s="845"/>
    </row>
    <row r="139" spans="364:373" x14ac:dyDescent="0.25">
      <c r="MZ139" s="844"/>
      <c r="NA139" s="844"/>
      <c r="NB139" s="844"/>
      <c r="NC139" s="844"/>
      <c r="ND139" s="845"/>
      <c r="NE139" s="845"/>
      <c r="NF139" s="845"/>
      <c r="NG139" s="845"/>
      <c r="NH139" s="845"/>
      <c r="NI139" s="845"/>
    </row>
    <row r="140" spans="364:373" x14ac:dyDescent="0.25">
      <c r="MZ140" s="844"/>
      <c r="NA140" s="844"/>
      <c r="NB140" s="844"/>
      <c r="NC140" s="844"/>
      <c r="ND140" s="845"/>
      <c r="NE140" s="845"/>
      <c r="NF140" s="845"/>
      <c r="NG140" s="845"/>
      <c r="NH140" s="845"/>
      <c r="NI140" s="845"/>
    </row>
    <row r="141" spans="364:373" x14ac:dyDescent="0.25">
      <c r="MZ141" s="844"/>
      <c r="NA141" s="844"/>
      <c r="NB141" s="844"/>
      <c r="NC141" s="844"/>
      <c r="ND141" s="845"/>
      <c r="NE141" s="845"/>
      <c r="NF141" s="845"/>
      <c r="NG141" s="845"/>
      <c r="NH141" s="845"/>
      <c r="NI141" s="845"/>
    </row>
    <row r="142" spans="364:373" x14ac:dyDescent="0.25">
      <c r="MZ142" s="844"/>
      <c r="NA142" s="844"/>
      <c r="NB142" s="844"/>
      <c r="NC142" s="844"/>
      <c r="ND142" s="845"/>
      <c r="NE142" s="845"/>
      <c r="NF142" s="845"/>
      <c r="NG142" s="845"/>
      <c r="NH142" s="845"/>
      <c r="NI142" s="845"/>
    </row>
    <row r="143" spans="364:373" x14ac:dyDescent="0.25">
      <c r="MZ143" s="844"/>
      <c r="NA143" s="844"/>
      <c r="NB143" s="844"/>
      <c r="NC143" s="844"/>
      <c r="ND143" s="845"/>
      <c r="NE143" s="845"/>
      <c r="NF143" s="845"/>
      <c r="NG143" s="845"/>
      <c r="NH143" s="845"/>
      <c r="NI143" s="845"/>
    </row>
    <row r="144" spans="364:373" x14ac:dyDescent="0.25">
      <c r="MZ144" s="844"/>
      <c r="NA144" s="844"/>
      <c r="NB144" s="844"/>
      <c r="NC144" s="844"/>
      <c r="ND144" s="845"/>
      <c r="NE144" s="845"/>
      <c r="NF144" s="845"/>
      <c r="NG144" s="845"/>
      <c r="NH144" s="845"/>
      <c r="NI144" s="845"/>
    </row>
    <row r="145" spans="1:373" x14ac:dyDescent="0.25">
      <c r="MZ145" s="844"/>
      <c r="NA145" s="844"/>
      <c r="NB145" s="844"/>
      <c r="NC145" s="844"/>
      <c r="ND145" s="845"/>
      <c r="NE145" s="845"/>
      <c r="NF145" s="845"/>
      <c r="NG145" s="845"/>
      <c r="NH145" s="845"/>
      <c r="NI145" s="845"/>
    </row>
    <row r="146" spans="1:373" x14ac:dyDescent="0.25">
      <c r="MZ146" s="844"/>
      <c r="NA146" s="844"/>
      <c r="NB146" s="844"/>
      <c r="NC146" s="844"/>
      <c r="ND146" s="845"/>
      <c r="NE146" s="845"/>
      <c r="NF146" s="845"/>
      <c r="NG146" s="845"/>
      <c r="NH146" s="845"/>
      <c r="NI146" s="845"/>
    </row>
    <row r="147" spans="1:373" x14ac:dyDescent="0.25">
      <c r="MZ147" s="844"/>
      <c r="NA147" s="844"/>
      <c r="NB147" s="844"/>
      <c r="NC147" s="844"/>
      <c r="ND147" s="845"/>
      <c r="NE147" s="845"/>
      <c r="NF147" s="845"/>
      <c r="NG147" s="845"/>
      <c r="NH147" s="845"/>
      <c r="NI147" s="845"/>
    </row>
    <row r="148" spans="1:373" x14ac:dyDescent="0.25">
      <c r="MZ148" s="844"/>
      <c r="NA148" s="844"/>
      <c r="NB148" s="844"/>
      <c r="NC148" s="844"/>
      <c r="ND148" s="845"/>
      <c r="NE148" s="845"/>
      <c r="NF148" s="845"/>
      <c r="NG148" s="845"/>
      <c r="NH148" s="845"/>
      <c r="NI148" s="845"/>
    </row>
    <row r="149" spans="1:373" x14ac:dyDescent="0.25">
      <c r="MZ149" s="844"/>
      <c r="NA149" s="844"/>
      <c r="NB149" s="844"/>
      <c r="NC149" s="844"/>
      <c r="ND149" s="845"/>
      <c r="NE149" s="845"/>
      <c r="NF149" s="845"/>
      <c r="NG149" s="845"/>
      <c r="NH149" s="845"/>
      <c r="NI149" s="845"/>
    </row>
    <row r="150" spans="1:373" ht="24" thickBot="1" x14ac:dyDescent="0.3">
      <c r="A150" s="473"/>
      <c r="B150" s="474"/>
      <c r="C150" s="474"/>
      <c r="D150" s="475"/>
      <c r="E150" s="475"/>
      <c r="F150" s="475"/>
      <c r="G150" s="475"/>
      <c r="H150" s="475"/>
      <c r="I150" s="475"/>
      <c r="J150" s="475"/>
      <c r="K150" s="475"/>
      <c r="L150" s="475"/>
      <c r="M150" s="475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94"/>
      <c r="BC150" s="94"/>
      <c r="BD150" s="94"/>
      <c r="BE150" s="94"/>
      <c r="BF150" s="94"/>
      <c r="BG150" s="94"/>
      <c r="BH150" s="94"/>
      <c r="BI150" s="94"/>
      <c r="BJ150" s="94"/>
      <c r="BK150" s="9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34"/>
      <c r="CQ150" s="134"/>
      <c r="CR150" s="134"/>
      <c r="CS150" s="134"/>
      <c r="CT150" s="134"/>
      <c r="CU150" s="134"/>
      <c r="CV150" s="134"/>
      <c r="CW150" s="134"/>
      <c r="CX150" s="134"/>
      <c r="CY150" s="134"/>
      <c r="CZ150" s="144"/>
      <c r="DA150" s="144"/>
      <c r="DB150" s="144"/>
      <c r="DC150" s="144"/>
      <c r="DD150" s="144"/>
      <c r="DE150" s="144"/>
      <c r="DF150" s="144"/>
      <c r="DG150" s="144"/>
      <c r="DH150" s="144"/>
      <c r="DI150" s="144"/>
      <c r="DJ150" s="114"/>
      <c r="DK150" s="114"/>
      <c r="DL150" s="114"/>
      <c r="DM150" s="114"/>
      <c r="DN150" s="114"/>
      <c r="DO150" s="114"/>
      <c r="DP150" s="114"/>
      <c r="DQ150" s="114"/>
      <c r="DR150" s="114"/>
      <c r="DS150" s="114"/>
      <c r="DT150" s="154"/>
      <c r="DU150" s="154"/>
      <c r="DV150" s="154"/>
      <c r="DW150" s="154"/>
      <c r="DX150" s="154"/>
      <c r="DY150" s="154"/>
      <c r="DZ150" s="154"/>
      <c r="EA150" s="154"/>
      <c r="EB150" s="154"/>
      <c r="EC150" s="154"/>
      <c r="ED150" s="164"/>
      <c r="EE150" s="164"/>
      <c r="EF150" s="164"/>
      <c r="EG150" s="164"/>
      <c r="EH150" s="164"/>
      <c r="EI150" s="164"/>
      <c r="EJ150" s="164"/>
      <c r="EK150" s="164"/>
      <c r="EL150" s="164"/>
      <c r="EM150" s="164"/>
      <c r="EN150" s="104"/>
      <c r="EO150" s="104"/>
      <c r="EP150" s="104"/>
      <c r="EQ150" s="104"/>
      <c r="ER150" s="104"/>
      <c r="ES150" s="104"/>
      <c r="ET150" s="104"/>
      <c r="EU150" s="104"/>
      <c r="EV150" s="104"/>
      <c r="EW150" s="104"/>
      <c r="EX150" s="164"/>
      <c r="EY150" s="164"/>
      <c r="EZ150" s="164"/>
      <c r="FA150" s="164"/>
      <c r="FB150" s="164"/>
      <c r="FC150" s="164"/>
      <c r="FD150" s="164"/>
      <c r="FE150" s="164"/>
      <c r="FF150" s="164"/>
      <c r="FG150" s="164"/>
      <c r="FH150" s="174"/>
      <c r="FI150" s="174"/>
      <c r="FJ150" s="174"/>
      <c r="FK150" s="174"/>
      <c r="FL150" s="174"/>
      <c r="FM150" s="174"/>
      <c r="FN150" s="174"/>
      <c r="FO150" s="174"/>
      <c r="FP150" s="174"/>
      <c r="FQ150" s="174"/>
      <c r="FR150" s="184"/>
      <c r="FS150" s="184"/>
      <c r="FT150" s="184"/>
      <c r="FU150" s="184"/>
      <c r="FV150" s="184"/>
      <c r="FW150" s="184"/>
      <c r="FX150" s="184"/>
      <c r="FY150" s="184"/>
      <c r="FZ150" s="184"/>
      <c r="GA150" s="184"/>
      <c r="GB150" s="194"/>
      <c r="GC150" s="194"/>
      <c r="GD150" s="194"/>
      <c r="GE150" s="194"/>
      <c r="GF150" s="194"/>
      <c r="GG150" s="194"/>
      <c r="GH150" s="194"/>
      <c r="GI150" s="194"/>
      <c r="GJ150" s="194"/>
      <c r="GK150" s="194"/>
      <c r="GL150" s="154"/>
      <c r="GM150" s="154"/>
      <c r="GN150" s="154"/>
      <c r="GO150" s="154"/>
      <c r="GP150" s="154"/>
      <c r="GQ150" s="154"/>
      <c r="GR150" s="154"/>
      <c r="GS150" s="154"/>
      <c r="GT150" s="154"/>
      <c r="GU150" s="154"/>
      <c r="GV150" s="204"/>
      <c r="GW150" s="204"/>
      <c r="GX150" s="204"/>
      <c r="GY150" s="204"/>
      <c r="GZ150" s="204"/>
      <c r="HA150" s="204"/>
      <c r="HB150" s="204"/>
      <c r="HC150" s="204"/>
      <c r="HD150" s="204"/>
      <c r="HE150" s="204"/>
      <c r="HF150" s="214"/>
      <c r="HG150" s="214"/>
      <c r="HH150" s="214"/>
      <c r="HI150" s="214"/>
      <c r="HJ150" s="214"/>
      <c r="HK150" s="214"/>
      <c r="HL150" s="214"/>
      <c r="HM150" s="214"/>
      <c r="HN150" s="214"/>
      <c r="HO150" s="214"/>
      <c r="HP150" s="54"/>
      <c r="HQ150" s="54"/>
      <c r="HR150" s="54"/>
      <c r="HS150" s="54"/>
      <c r="HT150" s="54"/>
      <c r="HU150" s="54"/>
      <c r="HV150" s="54"/>
      <c r="HW150" s="54"/>
      <c r="HX150" s="54"/>
      <c r="HY150" s="54"/>
      <c r="HZ150" s="164"/>
      <c r="IA150" s="164"/>
      <c r="IB150" s="164"/>
      <c r="IC150" s="164"/>
      <c r="ID150" s="164"/>
      <c r="IE150" s="164"/>
      <c r="IF150" s="164"/>
      <c r="IG150" s="164"/>
      <c r="IH150" s="164"/>
      <c r="II150" s="164"/>
      <c r="IJ150" s="214"/>
      <c r="IK150" s="214"/>
      <c r="IL150" s="214"/>
      <c r="IM150" s="214"/>
      <c r="IN150" s="214"/>
      <c r="IO150" s="214"/>
      <c r="IP150" s="214"/>
      <c r="IQ150" s="214"/>
      <c r="IR150" s="214"/>
      <c r="IS150" s="214"/>
      <c r="IT150" s="134"/>
      <c r="IU150" s="134"/>
      <c r="IV150" s="134"/>
      <c r="IW150" s="134"/>
      <c r="IX150" s="134"/>
      <c r="IY150" s="134"/>
      <c r="IZ150" s="134"/>
      <c r="JA150" s="134"/>
      <c r="JB150" s="134"/>
      <c r="JC150" s="134"/>
      <c r="JD150" s="174"/>
      <c r="JE150" s="174"/>
      <c r="JF150" s="174"/>
      <c r="JG150" s="174"/>
      <c r="JH150" s="174"/>
      <c r="JI150" s="174"/>
      <c r="JJ150" s="174"/>
      <c r="JK150" s="174"/>
      <c r="JL150" s="174"/>
      <c r="JM150" s="174"/>
      <c r="JN150" s="124"/>
      <c r="JO150" s="124"/>
      <c r="JP150" s="124"/>
      <c r="JQ150" s="124"/>
      <c r="JR150" s="124"/>
      <c r="JS150" s="124"/>
      <c r="JT150" s="124"/>
      <c r="JU150" s="124"/>
      <c r="JV150" s="124"/>
      <c r="JW150" s="124"/>
      <c r="JX150" s="104"/>
      <c r="JY150" s="104"/>
      <c r="JZ150" s="104"/>
      <c r="KA150" s="104"/>
      <c r="KB150" s="104"/>
      <c r="KC150" s="104"/>
      <c r="KD150" s="104"/>
      <c r="KE150" s="104"/>
      <c r="KF150" s="104"/>
      <c r="KG150" s="104"/>
      <c r="KH150" s="114"/>
      <c r="KI150" s="114"/>
      <c r="KJ150" s="114"/>
      <c r="KK150" s="114"/>
      <c r="KL150" s="114"/>
      <c r="KM150" s="114"/>
      <c r="KN150" s="114"/>
      <c r="KO150" s="114"/>
      <c r="KP150" s="114"/>
      <c r="KQ150" s="114"/>
      <c r="KV150" s="223"/>
      <c r="KW150" s="223"/>
      <c r="KX150" s="223"/>
      <c r="KY150" s="223"/>
      <c r="KZ150" s="223"/>
      <c r="LA150" s="223"/>
      <c r="LF150" s="216"/>
      <c r="LG150" s="216"/>
      <c r="LH150" s="216"/>
      <c r="LI150" s="216"/>
      <c r="LJ150" s="216"/>
      <c r="LK150" s="216"/>
      <c r="LP150" s="196"/>
      <c r="LQ150" s="196"/>
      <c r="LR150" s="196"/>
      <c r="LS150" s="196"/>
      <c r="LT150" s="196"/>
      <c r="LU150" s="196"/>
      <c r="LZ150" s="46"/>
      <c r="MA150" s="46"/>
      <c r="MB150" s="46"/>
      <c r="MC150" s="46"/>
      <c r="MD150" s="46"/>
      <c r="ME150" s="46"/>
      <c r="MJ150" s="186"/>
      <c r="MK150" s="186"/>
      <c r="ML150" s="186"/>
      <c r="MM150" s="186"/>
      <c r="MN150" s="186"/>
      <c r="MO150" s="186"/>
      <c r="MT150" s="230"/>
      <c r="MU150" s="230"/>
      <c r="MV150" s="230"/>
      <c r="MW150" s="230"/>
      <c r="MX150" s="230"/>
      <c r="MY150" s="230"/>
      <c r="MZ150" s="844"/>
      <c r="NA150" s="844"/>
      <c r="NB150" s="844"/>
      <c r="NC150" s="844"/>
      <c r="ND150" s="844"/>
      <c r="NE150" s="844"/>
      <c r="NF150" s="844"/>
      <c r="NG150" s="844"/>
      <c r="NH150" s="844"/>
      <c r="NI150" s="844"/>
    </row>
    <row r="151" spans="1:373" ht="24" thickBot="1" x14ac:dyDescent="0.3">
      <c r="A151" s="1349" t="s">
        <v>274</v>
      </c>
      <c r="B151" s="1350"/>
      <c r="C151" s="1350"/>
      <c r="D151" s="476"/>
      <c r="E151" s="476"/>
      <c r="F151" s="476"/>
      <c r="G151" s="476"/>
      <c r="H151" s="476"/>
      <c r="I151" s="476"/>
      <c r="J151" s="476"/>
      <c r="K151" s="476"/>
      <c r="L151" s="476"/>
      <c r="M151" s="476"/>
      <c r="N151" s="477"/>
      <c r="O151" s="477"/>
      <c r="P151" s="477"/>
      <c r="Q151" s="477"/>
      <c r="R151" s="477"/>
      <c r="S151" s="477"/>
      <c r="T151" s="477"/>
      <c r="U151" s="477"/>
      <c r="V151" s="477"/>
      <c r="W151" s="477"/>
      <c r="X151" s="478"/>
      <c r="Y151" s="478"/>
      <c r="Z151" s="478"/>
      <c r="AA151" s="478"/>
      <c r="AB151" s="478"/>
      <c r="AC151" s="478"/>
      <c r="AD151" s="478"/>
      <c r="AE151" s="478"/>
      <c r="AF151" s="478"/>
      <c r="AG151" s="478"/>
      <c r="AH151" s="479"/>
      <c r="AI151" s="479"/>
      <c r="AJ151" s="479"/>
      <c r="AK151" s="479"/>
      <c r="AL151" s="479"/>
      <c r="AM151" s="479"/>
      <c r="AN151" s="479"/>
      <c r="AO151" s="479"/>
      <c r="AP151" s="479"/>
      <c r="AQ151" s="479"/>
      <c r="AR151" s="480"/>
      <c r="AS151" s="480"/>
      <c r="AT151" s="480"/>
      <c r="AU151" s="480"/>
      <c r="AV151" s="480"/>
      <c r="AW151" s="480"/>
      <c r="AX151" s="480"/>
      <c r="AY151" s="480"/>
      <c r="AZ151" s="480"/>
      <c r="BA151" s="480"/>
      <c r="BB151" s="481"/>
      <c r="BC151" s="481"/>
      <c r="BD151" s="481"/>
      <c r="BE151" s="481"/>
      <c r="BF151" s="481"/>
      <c r="BG151" s="481"/>
      <c r="BH151" s="481"/>
      <c r="BI151" s="481"/>
      <c r="BJ151" s="481"/>
      <c r="BK151" s="481"/>
      <c r="BL151" s="482"/>
      <c r="BM151" s="482"/>
      <c r="BN151" s="482"/>
      <c r="BO151" s="482"/>
      <c r="BP151" s="482"/>
      <c r="BQ151" s="482"/>
      <c r="BR151" s="482"/>
      <c r="BS151" s="482"/>
      <c r="BT151" s="482"/>
      <c r="BU151" s="482"/>
      <c r="BV151" s="483"/>
      <c r="BW151" s="483"/>
      <c r="BX151" s="483"/>
      <c r="BY151" s="483"/>
      <c r="BZ151" s="483"/>
      <c r="CA151" s="483"/>
      <c r="CB151" s="483"/>
      <c r="CC151" s="483"/>
      <c r="CD151" s="483"/>
      <c r="CE151" s="483"/>
      <c r="CF151" s="484"/>
      <c r="CG151" s="484"/>
      <c r="CH151" s="484"/>
      <c r="CI151" s="484"/>
      <c r="CJ151" s="484"/>
      <c r="CK151" s="484"/>
      <c r="CL151" s="484"/>
      <c r="CM151" s="484"/>
      <c r="CN151" s="484"/>
      <c r="CO151" s="484"/>
      <c r="CP151" s="485"/>
      <c r="CQ151" s="485"/>
      <c r="CR151" s="485"/>
      <c r="CS151" s="485"/>
      <c r="CT151" s="485"/>
      <c r="CU151" s="485"/>
      <c r="CV151" s="485"/>
      <c r="CW151" s="485"/>
      <c r="CX151" s="485"/>
      <c r="CY151" s="485"/>
      <c r="CZ151" s="486"/>
      <c r="DA151" s="486"/>
      <c r="DB151" s="486"/>
      <c r="DC151" s="486"/>
      <c r="DD151" s="486"/>
      <c r="DE151" s="486"/>
      <c r="DF151" s="486"/>
      <c r="DG151" s="486"/>
      <c r="DH151" s="486"/>
      <c r="DI151" s="486"/>
      <c r="DJ151" s="483"/>
      <c r="DK151" s="483"/>
      <c r="DL151" s="483"/>
      <c r="DM151" s="483"/>
      <c r="DN151" s="483"/>
      <c r="DO151" s="483"/>
      <c r="DP151" s="483"/>
      <c r="DQ151" s="483"/>
      <c r="DR151" s="483"/>
      <c r="DS151" s="483"/>
      <c r="DT151" s="487"/>
      <c r="DU151" s="487"/>
      <c r="DV151" s="487"/>
      <c r="DW151" s="487"/>
      <c r="DX151" s="487"/>
      <c r="DY151" s="487"/>
      <c r="DZ151" s="487"/>
      <c r="EA151" s="487"/>
      <c r="EB151" s="487"/>
      <c r="EC151" s="487"/>
      <c r="ED151" s="488"/>
      <c r="EE151" s="488"/>
      <c r="EF151" s="488"/>
      <c r="EG151" s="488"/>
      <c r="EH151" s="488"/>
      <c r="EI151" s="488"/>
      <c r="EJ151" s="488"/>
      <c r="EK151" s="488"/>
      <c r="EL151" s="488"/>
      <c r="EM151" s="488"/>
      <c r="EN151" s="482"/>
      <c r="EO151" s="482"/>
      <c r="EP151" s="482"/>
      <c r="EQ151" s="482"/>
      <c r="ER151" s="482"/>
      <c r="ES151" s="482"/>
      <c r="ET151" s="482"/>
      <c r="EU151" s="482"/>
      <c r="EV151" s="482"/>
      <c r="EW151" s="482"/>
      <c r="EX151" s="488"/>
      <c r="EY151" s="488"/>
      <c r="EZ151" s="488"/>
      <c r="FA151" s="488"/>
      <c r="FB151" s="488"/>
      <c r="FC151" s="488"/>
      <c r="FD151" s="488"/>
      <c r="FE151" s="488"/>
      <c r="FF151" s="488"/>
      <c r="FG151" s="488"/>
      <c r="FH151" s="489"/>
      <c r="FI151" s="489"/>
      <c r="FJ151" s="489"/>
      <c r="FK151" s="489"/>
      <c r="FL151" s="489"/>
      <c r="FM151" s="489"/>
      <c r="FN151" s="489"/>
      <c r="FO151" s="489"/>
      <c r="FP151" s="489"/>
      <c r="FQ151" s="489"/>
      <c r="FR151" s="490"/>
      <c r="FS151" s="490"/>
      <c r="FT151" s="490"/>
      <c r="FU151" s="490"/>
      <c r="FV151" s="490"/>
      <c r="FW151" s="490"/>
      <c r="FX151" s="490"/>
      <c r="FY151" s="490"/>
      <c r="FZ151" s="490"/>
      <c r="GA151" s="490"/>
      <c r="GB151" s="491"/>
      <c r="GC151" s="491"/>
      <c r="GD151" s="491"/>
      <c r="GE151" s="491"/>
      <c r="GF151" s="491"/>
      <c r="GG151" s="491"/>
      <c r="GH151" s="491"/>
      <c r="GI151" s="491"/>
      <c r="GJ151" s="491"/>
      <c r="GK151" s="491"/>
      <c r="GL151" s="487"/>
      <c r="GM151" s="487"/>
      <c r="GN151" s="487"/>
      <c r="GO151" s="487"/>
      <c r="GP151" s="487"/>
      <c r="GQ151" s="487"/>
      <c r="GR151" s="487"/>
      <c r="GS151" s="487"/>
      <c r="GT151" s="487"/>
      <c r="GU151" s="487"/>
      <c r="GV151" s="492"/>
      <c r="GW151" s="492"/>
      <c r="GX151" s="492"/>
      <c r="GY151" s="492"/>
      <c r="GZ151" s="492"/>
      <c r="HA151" s="492"/>
      <c r="HB151" s="492"/>
      <c r="HC151" s="492"/>
      <c r="HD151" s="492"/>
      <c r="HE151" s="492"/>
      <c r="HF151" s="493"/>
      <c r="HG151" s="493"/>
      <c r="HH151" s="493"/>
      <c r="HI151" s="493"/>
      <c r="HJ151" s="493"/>
      <c r="HK151" s="493"/>
      <c r="HL151" s="493"/>
      <c r="HM151" s="493"/>
      <c r="HN151" s="493"/>
      <c r="HO151" s="493"/>
      <c r="HP151" s="477"/>
      <c r="HQ151" s="477"/>
      <c r="HR151" s="477"/>
      <c r="HS151" s="477"/>
      <c r="HT151" s="477"/>
      <c r="HU151" s="477"/>
      <c r="HV151" s="477"/>
      <c r="HW151" s="477"/>
      <c r="HX151" s="477"/>
      <c r="HY151" s="477"/>
      <c r="HZ151" s="488"/>
      <c r="IA151" s="488"/>
      <c r="IB151" s="488"/>
      <c r="IC151" s="488"/>
      <c r="ID151" s="488"/>
      <c r="IE151" s="488"/>
      <c r="IF151" s="488"/>
      <c r="IG151" s="488"/>
      <c r="IH151" s="488"/>
      <c r="II151" s="488"/>
      <c r="IJ151" s="493"/>
      <c r="IK151" s="493"/>
      <c r="IL151" s="493"/>
      <c r="IM151" s="493"/>
      <c r="IN151" s="493"/>
      <c r="IO151" s="493"/>
      <c r="IP151" s="493"/>
      <c r="IQ151" s="493"/>
      <c r="IR151" s="493"/>
      <c r="IS151" s="493"/>
      <c r="IT151" s="485"/>
      <c r="IU151" s="485"/>
      <c r="IV151" s="485"/>
      <c r="IW151" s="485"/>
      <c r="IX151" s="485"/>
      <c r="IY151" s="485"/>
      <c r="IZ151" s="485"/>
      <c r="JA151" s="485"/>
      <c r="JB151" s="485"/>
      <c r="JC151" s="485"/>
      <c r="JD151" s="489"/>
      <c r="JE151" s="489"/>
      <c r="JF151" s="489"/>
      <c r="JG151" s="489"/>
      <c r="JH151" s="489"/>
      <c r="JI151" s="489"/>
      <c r="JJ151" s="489"/>
      <c r="JK151" s="489"/>
      <c r="JL151" s="489"/>
      <c r="JM151" s="489"/>
      <c r="JN151" s="484"/>
      <c r="JO151" s="484"/>
      <c r="JP151" s="484"/>
      <c r="JQ151" s="484"/>
      <c r="JR151" s="484"/>
      <c r="JS151" s="484"/>
      <c r="JT151" s="484"/>
      <c r="JU151" s="484"/>
      <c r="JV151" s="484"/>
      <c r="JW151" s="484"/>
      <c r="JX151" s="482"/>
      <c r="JY151" s="482"/>
      <c r="JZ151" s="482"/>
      <c r="KA151" s="482"/>
      <c r="KB151" s="482"/>
      <c r="KC151" s="482"/>
      <c r="KD151" s="482"/>
      <c r="KE151" s="482"/>
      <c r="KF151" s="482"/>
      <c r="KG151" s="482"/>
      <c r="KH151" s="483"/>
      <c r="KI151" s="483"/>
      <c r="KJ151" s="483"/>
      <c r="KK151" s="483"/>
      <c r="KL151" s="483"/>
      <c r="KM151" s="483"/>
      <c r="KN151" s="483"/>
      <c r="KO151" s="483"/>
      <c r="KP151" s="483"/>
      <c r="KQ151" s="483"/>
      <c r="KR151" s="494"/>
      <c r="KS151" s="494"/>
      <c r="KT151" s="494"/>
      <c r="KU151" s="494"/>
      <c r="KV151" s="494"/>
      <c r="KW151" s="494"/>
      <c r="KX151" s="494"/>
      <c r="KY151" s="494"/>
      <c r="KZ151" s="494"/>
      <c r="LA151" s="494"/>
      <c r="LB151" s="495"/>
      <c r="LC151" s="495"/>
      <c r="LD151" s="495"/>
      <c r="LE151" s="495"/>
      <c r="LF151" s="495"/>
      <c r="LG151" s="495"/>
      <c r="LH151" s="495"/>
      <c r="LI151" s="495"/>
      <c r="LJ151" s="495"/>
      <c r="LK151" s="495"/>
      <c r="LL151" s="496"/>
      <c r="LM151" s="496"/>
      <c r="LN151" s="496"/>
      <c r="LO151" s="496"/>
      <c r="LP151" s="496"/>
      <c r="LQ151" s="496"/>
      <c r="LR151" s="496"/>
      <c r="LS151" s="496"/>
      <c r="LT151" s="496"/>
      <c r="LU151" s="496"/>
      <c r="LV151" s="497"/>
      <c r="LW151" s="497"/>
      <c r="LX151" s="497"/>
      <c r="LY151" s="497"/>
      <c r="LZ151" s="497"/>
      <c r="MA151" s="497"/>
      <c r="MB151" s="497"/>
      <c r="MC151" s="497"/>
      <c r="MD151" s="497"/>
      <c r="ME151" s="497"/>
      <c r="MF151" s="498"/>
      <c r="MG151" s="498"/>
      <c r="MH151" s="498"/>
      <c r="MI151" s="498"/>
      <c r="MJ151" s="498"/>
      <c r="MK151" s="498"/>
      <c r="ML151" s="498"/>
      <c r="MM151" s="498"/>
      <c r="MN151" s="498"/>
      <c r="MO151" s="498"/>
      <c r="MP151" s="499"/>
      <c r="MQ151" s="499"/>
      <c r="MR151" s="499"/>
      <c r="MS151" s="499"/>
      <c r="MT151" s="499"/>
      <c r="MU151" s="499"/>
      <c r="MV151" s="499"/>
      <c r="MW151" s="499"/>
      <c r="MX151" s="499"/>
      <c r="MY151" s="499"/>
      <c r="MZ151" s="951"/>
      <c r="NA151" s="951"/>
      <c r="NB151" s="951"/>
      <c r="NC151" s="951"/>
      <c r="ND151" s="951"/>
      <c r="NE151" s="951"/>
      <c r="NF151" s="951"/>
      <c r="NG151" s="951"/>
      <c r="NH151" s="951"/>
      <c r="NI151" s="952"/>
    </row>
    <row r="152" spans="1:373" ht="16.149999999999999" customHeight="1" thickBot="1" x14ac:dyDescent="0.3">
      <c r="A152" s="1796" t="s">
        <v>157</v>
      </c>
      <c r="B152" s="1797"/>
      <c r="C152" s="1797"/>
      <c r="D152" s="1434" t="s">
        <v>128</v>
      </c>
      <c r="E152" s="1434"/>
      <c r="F152" s="1434"/>
      <c r="G152" s="1434"/>
      <c r="H152" s="1434"/>
      <c r="I152" s="1434"/>
      <c r="J152" s="1434"/>
      <c r="K152" s="1434"/>
      <c r="L152" s="1434"/>
      <c r="M152" s="1434"/>
      <c r="N152" s="1490" t="s">
        <v>128</v>
      </c>
      <c r="O152" s="1490"/>
      <c r="P152" s="1490"/>
      <c r="Q152" s="1490"/>
      <c r="R152" s="1490"/>
      <c r="S152" s="1490"/>
      <c r="T152" s="1490"/>
      <c r="U152" s="1490"/>
      <c r="V152" s="1490"/>
      <c r="W152" s="1490"/>
      <c r="X152" s="1491" t="s">
        <v>128</v>
      </c>
      <c r="Y152" s="1491"/>
      <c r="Z152" s="1491"/>
      <c r="AA152" s="1491"/>
      <c r="AB152" s="1491"/>
      <c r="AC152" s="1491"/>
      <c r="AD152" s="1491"/>
      <c r="AE152" s="1491"/>
      <c r="AF152" s="1491"/>
      <c r="AG152" s="1491"/>
      <c r="AH152" s="1513" t="s">
        <v>128</v>
      </c>
      <c r="AI152" s="1513"/>
      <c r="AJ152" s="1513"/>
      <c r="AK152" s="1513"/>
      <c r="AL152" s="1513"/>
      <c r="AM152" s="1513"/>
      <c r="AN152" s="1513"/>
      <c r="AO152" s="1513"/>
      <c r="AP152" s="1513"/>
      <c r="AQ152" s="1513"/>
      <c r="AR152" s="1439" t="s">
        <v>128</v>
      </c>
      <c r="AS152" s="1439"/>
      <c r="AT152" s="1439"/>
      <c r="AU152" s="1439"/>
      <c r="AV152" s="1439"/>
      <c r="AW152" s="1439"/>
      <c r="AX152" s="1439"/>
      <c r="AY152" s="1439"/>
      <c r="AZ152" s="1439"/>
      <c r="BA152" s="1439"/>
      <c r="BB152" s="1450" t="s">
        <v>128</v>
      </c>
      <c r="BC152" s="1450"/>
      <c r="BD152" s="1450"/>
      <c r="BE152" s="1450"/>
      <c r="BF152" s="1450"/>
      <c r="BG152" s="1450"/>
      <c r="BH152" s="1450"/>
      <c r="BI152" s="1450"/>
      <c r="BJ152" s="1450"/>
      <c r="BK152" s="1450"/>
      <c r="BL152" s="1451" t="s">
        <v>128</v>
      </c>
      <c r="BM152" s="1451"/>
      <c r="BN152" s="1451"/>
      <c r="BO152" s="1451"/>
      <c r="BP152" s="1451"/>
      <c r="BQ152" s="1451"/>
      <c r="BR152" s="1451"/>
      <c r="BS152" s="1451"/>
      <c r="BT152" s="1451"/>
      <c r="BU152" s="1451"/>
      <c r="BV152" s="1567" t="s">
        <v>128</v>
      </c>
      <c r="BW152" s="1567"/>
      <c r="BX152" s="1567"/>
      <c r="BY152" s="1567"/>
      <c r="BZ152" s="1567"/>
      <c r="CA152" s="1567"/>
      <c r="CB152" s="1567"/>
      <c r="CC152" s="1567"/>
      <c r="CD152" s="1567"/>
      <c r="CE152" s="1567"/>
      <c r="CF152" s="1574" t="s">
        <v>128</v>
      </c>
      <c r="CG152" s="1574"/>
      <c r="CH152" s="1574"/>
      <c r="CI152" s="1574"/>
      <c r="CJ152" s="1574"/>
      <c r="CK152" s="1574"/>
      <c r="CL152" s="1574"/>
      <c r="CM152" s="1574"/>
      <c r="CN152" s="1574"/>
      <c r="CO152" s="1574"/>
      <c r="CP152" s="1593" t="s">
        <v>128</v>
      </c>
      <c r="CQ152" s="1593"/>
      <c r="CR152" s="1593"/>
      <c r="CS152" s="1593"/>
      <c r="CT152" s="1593"/>
      <c r="CU152" s="1593"/>
      <c r="CV152" s="1593"/>
      <c r="CW152" s="1593"/>
      <c r="CX152" s="1593"/>
      <c r="CY152" s="1593"/>
      <c r="CZ152" s="1594" t="s">
        <v>128</v>
      </c>
      <c r="DA152" s="1594"/>
      <c r="DB152" s="1594"/>
      <c r="DC152" s="1594"/>
      <c r="DD152" s="1594"/>
      <c r="DE152" s="1594"/>
      <c r="DF152" s="1594"/>
      <c r="DG152" s="1594"/>
      <c r="DH152" s="1594"/>
      <c r="DI152" s="1594"/>
      <c r="DJ152" s="1567" t="s">
        <v>128</v>
      </c>
      <c r="DK152" s="1567"/>
      <c r="DL152" s="1567"/>
      <c r="DM152" s="1567"/>
      <c r="DN152" s="1567"/>
      <c r="DO152" s="1567"/>
      <c r="DP152" s="1567"/>
      <c r="DQ152" s="1567"/>
      <c r="DR152" s="1567"/>
      <c r="DS152" s="1567"/>
      <c r="DT152" s="1613" t="s">
        <v>128</v>
      </c>
      <c r="DU152" s="1613"/>
      <c r="DV152" s="1613"/>
      <c r="DW152" s="1613"/>
      <c r="DX152" s="1613"/>
      <c r="DY152" s="1613"/>
      <c r="DZ152" s="1613"/>
      <c r="EA152" s="1613"/>
      <c r="EB152" s="1613"/>
      <c r="EC152" s="1613"/>
      <c r="ED152" s="1641" t="s">
        <v>128</v>
      </c>
      <c r="EE152" s="1641"/>
      <c r="EF152" s="1641"/>
      <c r="EG152" s="1641"/>
      <c r="EH152" s="1641"/>
      <c r="EI152" s="1641"/>
      <c r="EJ152" s="1641"/>
      <c r="EK152" s="1641"/>
      <c r="EL152" s="1641"/>
      <c r="EM152" s="1641"/>
      <c r="EN152" s="1451" t="s">
        <v>128</v>
      </c>
      <c r="EO152" s="1451"/>
      <c r="EP152" s="1451"/>
      <c r="EQ152" s="1451"/>
      <c r="ER152" s="1451"/>
      <c r="ES152" s="1451"/>
      <c r="ET152" s="1451"/>
      <c r="EU152" s="1451"/>
      <c r="EV152" s="1451"/>
      <c r="EW152" s="1451"/>
      <c r="EX152" s="1641" t="s">
        <v>128</v>
      </c>
      <c r="EY152" s="1641"/>
      <c r="EZ152" s="1641"/>
      <c r="FA152" s="1641"/>
      <c r="FB152" s="1641"/>
      <c r="FC152" s="1641"/>
      <c r="FD152" s="1641"/>
      <c r="FE152" s="1641"/>
      <c r="FF152" s="1641"/>
      <c r="FG152" s="1641"/>
      <c r="FH152" s="1661" t="s">
        <v>128</v>
      </c>
      <c r="FI152" s="1661"/>
      <c r="FJ152" s="1661"/>
      <c r="FK152" s="1661"/>
      <c r="FL152" s="1661"/>
      <c r="FM152" s="1661"/>
      <c r="FN152" s="1661"/>
      <c r="FO152" s="1661"/>
      <c r="FP152" s="1661"/>
      <c r="FQ152" s="1661"/>
      <c r="FR152" s="1401" t="s">
        <v>128</v>
      </c>
      <c r="FS152" s="1401"/>
      <c r="FT152" s="1401"/>
      <c r="FU152" s="1401"/>
      <c r="FV152" s="1401"/>
      <c r="FW152" s="1401"/>
      <c r="FX152" s="1401"/>
      <c r="FY152" s="1401"/>
      <c r="FZ152" s="1401"/>
      <c r="GA152" s="1401"/>
      <c r="GB152" s="1681" t="s">
        <v>128</v>
      </c>
      <c r="GC152" s="1681"/>
      <c r="GD152" s="1681"/>
      <c r="GE152" s="1681"/>
      <c r="GF152" s="1681"/>
      <c r="GG152" s="1681"/>
      <c r="GH152" s="1681"/>
      <c r="GI152" s="1681"/>
      <c r="GJ152" s="1681"/>
      <c r="GK152" s="1681"/>
      <c r="GL152" s="1613" t="s">
        <v>128</v>
      </c>
      <c r="GM152" s="1613"/>
      <c r="GN152" s="1613"/>
      <c r="GO152" s="1613"/>
      <c r="GP152" s="1613"/>
      <c r="GQ152" s="1613"/>
      <c r="GR152" s="1613"/>
      <c r="GS152" s="1613"/>
      <c r="GT152" s="1613"/>
      <c r="GU152" s="1613"/>
      <c r="GV152" s="1701" t="s">
        <v>128</v>
      </c>
      <c r="GW152" s="1701"/>
      <c r="GX152" s="1701"/>
      <c r="GY152" s="1701"/>
      <c r="GZ152" s="1701"/>
      <c r="HA152" s="1701"/>
      <c r="HB152" s="1701"/>
      <c r="HC152" s="1701"/>
      <c r="HD152" s="1701"/>
      <c r="HE152" s="1701"/>
      <c r="HF152" s="1721" t="s">
        <v>128</v>
      </c>
      <c r="HG152" s="1721"/>
      <c r="HH152" s="1721"/>
      <c r="HI152" s="1721"/>
      <c r="HJ152" s="1721"/>
      <c r="HK152" s="1721"/>
      <c r="HL152" s="1721"/>
      <c r="HM152" s="1721"/>
      <c r="HN152" s="1721"/>
      <c r="HO152" s="1721"/>
      <c r="HP152" s="1490" t="s">
        <v>128</v>
      </c>
      <c r="HQ152" s="1490"/>
      <c r="HR152" s="1490"/>
      <c r="HS152" s="1490"/>
      <c r="HT152" s="1490"/>
      <c r="HU152" s="1490"/>
      <c r="HV152" s="1490"/>
      <c r="HW152" s="1490"/>
      <c r="HX152" s="1490"/>
      <c r="HY152" s="1490"/>
      <c r="HZ152" s="1641" t="s">
        <v>128</v>
      </c>
      <c r="IA152" s="1641"/>
      <c r="IB152" s="1641"/>
      <c r="IC152" s="1641"/>
      <c r="ID152" s="1641"/>
      <c r="IE152" s="1641"/>
      <c r="IF152" s="1641"/>
      <c r="IG152" s="1641"/>
      <c r="IH152" s="1641"/>
      <c r="II152" s="1641"/>
      <c r="IJ152" s="1721" t="s">
        <v>128</v>
      </c>
      <c r="IK152" s="1721"/>
      <c r="IL152" s="1721"/>
      <c r="IM152" s="1721"/>
      <c r="IN152" s="1721"/>
      <c r="IO152" s="1721"/>
      <c r="IP152" s="1721"/>
      <c r="IQ152" s="1721"/>
      <c r="IR152" s="1721"/>
      <c r="IS152" s="1721"/>
      <c r="IT152" s="1593" t="s">
        <v>128</v>
      </c>
      <c r="IU152" s="1593"/>
      <c r="IV152" s="1593"/>
      <c r="IW152" s="1593"/>
      <c r="IX152" s="1593"/>
      <c r="IY152" s="1593"/>
      <c r="IZ152" s="1593"/>
      <c r="JA152" s="1593"/>
      <c r="JB152" s="1593"/>
      <c r="JC152" s="1593"/>
      <c r="JD152" s="1661" t="s">
        <v>128</v>
      </c>
      <c r="JE152" s="1661"/>
      <c r="JF152" s="1661"/>
      <c r="JG152" s="1661"/>
      <c r="JH152" s="1661"/>
      <c r="JI152" s="1661"/>
      <c r="JJ152" s="1661"/>
      <c r="JK152" s="1661"/>
      <c r="JL152" s="1661"/>
      <c r="JM152" s="1661"/>
      <c r="JN152" s="1574" t="s">
        <v>128</v>
      </c>
      <c r="JO152" s="1574"/>
      <c r="JP152" s="1574"/>
      <c r="JQ152" s="1574"/>
      <c r="JR152" s="1574"/>
      <c r="JS152" s="1574"/>
      <c r="JT152" s="1574"/>
      <c r="JU152" s="1574"/>
      <c r="JV152" s="1574"/>
      <c r="JW152" s="1574"/>
      <c r="JX152" s="1451" t="s">
        <v>128</v>
      </c>
      <c r="JY152" s="1451"/>
      <c r="JZ152" s="1451"/>
      <c r="KA152" s="1451"/>
      <c r="KB152" s="1451"/>
      <c r="KC152" s="1451"/>
      <c r="KD152" s="1451"/>
      <c r="KE152" s="1451"/>
      <c r="KF152" s="1451"/>
      <c r="KG152" s="1451"/>
      <c r="KH152" s="1567" t="s">
        <v>128</v>
      </c>
      <c r="KI152" s="1567"/>
      <c r="KJ152" s="1567"/>
      <c r="KK152" s="1567"/>
      <c r="KL152" s="1567"/>
      <c r="KM152" s="1567"/>
      <c r="KN152" s="1567"/>
      <c r="KO152" s="1567"/>
      <c r="KP152" s="1567"/>
      <c r="KQ152" s="1567"/>
      <c r="KR152" s="1741" t="s">
        <v>128</v>
      </c>
      <c r="KS152" s="1741"/>
      <c r="KT152" s="1741"/>
      <c r="KU152" s="1741"/>
      <c r="KV152" s="1741"/>
      <c r="KW152" s="1741"/>
      <c r="KX152" s="1741"/>
      <c r="KY152" s="1741"/>
      <c r="KZ152" s="1741"/>
      <c r="LA152" s="1741"/>
      <c r="LB152" s="1721" t="s">
        <v>128</v>
      </c>
      <c r="LC152" s="1721"/>
      <c r="LD152" s="1721"/>
      <c r="LE152" s="1721"/>
      <c r="LF152" s="1721"/>
      <c r="LG152" s="1721"/>
      <c r="LH152" s="1721"/>
      <c r="LI152" s="1721"/>
      <c r="LJ152" s="1721"/>
      <c r="LK152" s="1721"/>
      <c r="LL152" s="1681" t="s">
        <v>128</v>
      </c>
      <c r="LM152" s="1681"/>
      <c r="LN152" s="1681"/>
      <c r="LO152" s="1681"/>
      <c r="LP152" s="1681"/>
      <c r="LQ152" s="1681"/>
      <c r="LR152" s="1681"/>
      <c r="LS152" s="1681"/>
      <c r="LT152" s="1681"/>
      <c r="LU152" s="1681"/>
      <c r="LV152" s="1434" t="s">
        <v>128</v>
      </c>
      <c r="LW152" s="1434"/>
      <c r="LX152" s="1434"/>
      <c r="LY152" s="1434"/>
      <c r="LZ152" s="1434"/>
      <c r="MA152" s="1434"/>
      <c r="MB152" s="1434"/>
      <c r="MC152" s="1434"/>
      <c r="MD152" s="1434"/>
      <c r="ME152" s="1434"/>
      <c r="MF152" s="1401" t="s">
        <v>128</v>
      </c>
      <c r="MG152" s="1401"/>
      <c r="MH152" s="1401"/>
      <c r="MI152" s="1401"/>
      <c r="MJ152" s="1401"/>
      <c r="MK152" s="1401"/>
      <c r="ML152" s="1401"/>
      <c r="MM152" s="1401"/>
      <c r="MN152" s="1401"/>
      <c r="MO152" s="1401"/>
      <c r="MP152" s="1351" t="s">
        <v>128</v>
      </c>
      <c r="MQ152" s="1351"/>
      <c r="MR152" s="1351"/>
      <c r="MS152" s="1351"/>
      <c r="MT152" s="1351"/>
      <c r="MU152" s="1351"/>
      <c r="MV152" s="1351"/>
      <c r="MW152" s="1351"/>
      <c r="MX152" s="1351"/>
      <c r="MY152" s="1351"/>
      <c r="MZ152" s="1365" t="s">
        <v>128</v>
      </c>
      <c r="NA152" s="1365"/>
      <c r="NB152" s="1365"/>
      <c r="NC152" s="1365"/>
      <c r="ND152" s="1365"/>
      <c r="NE152" s="1365"/>
      <c r="NF152" s="1365"/>
      <c r="NG152" s="1365"/>
      <c r="NH152" s="1365"/>
      <c r="NI152" s="1365"/>
    </row>
    <row r="153" spans="1:373" ht="15" customHeight="1" x14ac:dyDescent="0.25">
      <c r="A153" s="1798" t="s">
        <v>160</v>
      </c>
      <c r="B153" s="1800" t="s">
        <v>6</v>
      </c>
      <c r="C153" s="1800"/>
      <c r="D153" s="1435" t="s">
        <v>2</v>
      </c>
      <c r="E153" s="1437" t="s">
        <v>162</v>
      </c>
      <c r="F153" s="1405" t="s">
        <v>154</v>
      </c>
      <c r="G153" s="1406"/>
      <c r="H153" s="1340" t="s">
        <v>7</v>
      </c>
      <c r="I153" s="1407" t="s">
        <v>161</v>
      </c>
      <c r="J153" s="1342"/>
      <c r="K153" s="1431" t="s">
        <v>230</v>
      </c>
      <c r="L153" s="1340" t="s">
        <v>218</v>
      </c>
      <c r="M153" s="1342" t="s">
        <v>219</v>
      </c>
      <c r="N153" s="1492" t="s">
        <v>2</v>
      </c>
      <c r="O153" s="1494" t="s">
        <v>162</v>
      </c>
      <c r="P153" s="1496" t="s">
        <v>154</v>
      </c>
      <c r="Q153" s="1497"/>
      <c r="R153" s="1498" t="s">
        <v>7</v>
      </c>
      <c r="S153" s="1499" t="s">
        <v>161</v>
      </c>
      <c r="T153" s="1500"/>
      <c r="U153" s="1501" t="s">
        <v>230</v>
      </c>
      <c r="V153" s="1498" t="s">
        <v>218</v>
      </c>
      <c r="W153" s="1500" t="s">
        <v>219</v>
      </c>
      <c r="X153" s="1467" t="s">
        <v>2</v>
      </c>
      <c r="Y153" s="1469" t="s">
        <v>162</v>
      </c>
      <c r="Z153" s="1471" t="s">
        <v>154</v>
      </c>
      <c r="AA153" s="1472"/>
      <c r="AB153" s="1473" t="s">
        <v>7</v>
      </c>
      <c r="AC153" s="1475" t="s">
        <v>161</v>
      </c>
      <c r="AD153" s="1476"/>
      <c r="AE153" s="1477" t="s">
        <v>230</v>
      </c>
      <c r="AF153" s="1473" t="s">
        <v>218</v>
      </c>
      <c r="AG153" s="1476" t="s">
        <v>219</v>
      </c>
      <c r="AH153" s="1484" t="s">
        <v>2</v>
      </c>
      <c r="AI153" s="1486" t="s">
        <v>162</v>
      </c>
      <c r="AJ153" s="1488" t="s">
        <v>154</v>
      </c>
      <c r="AK153" s="1489"/>
      <c r="AL153" s="1507" t="s">
        <v>7</v>
      </c>
      <c r="AM153" s="1509" t="s">
        <v>161</v>
      </c>
      <c r="AN153" s="1510"/>
      <c r="AO153" s="1511" t="s">
        <v>230</v>
      </c>
      <c r="AP153" s="1507" t="s">
        <v>218</v>
      </c>
      <c r="AQ153" s="1510" t="s">
        <v>219</v>
      </c>
      <c r="AR153" s="1482" t="s">
        <v>2</v>
      </c>
      <c r="AS153" s="1442" t="s">
        <v>162</v>
      </c>
      <c r="AT153" s="1444" t="s">
        <v>154</v>
      </c>
      <c r="AU153" s="1445"/>
      <c r="AV153" s="1415" t="s">
        <v>7</v>
      </c>
      <c r="AW153" s="1411" t="s">
        <v>161</v>
      </c>
      <c r="AX153" s="1412"/>
      <c r="AY153" s="1413" t="s">
        <v>230</v>
      </c>
      <c r="AZ153" s="1415" t="s">
        <v>218</v>
      </c>
      <c r="BA153" s="1412" t="s">
        <v>219</v>
      </c>
      <c r="BB153" s="1452" t="s">
        <v>2</v>
      </c>
      <c r="BC153" s="1454" t="s">
        <v>162</v>
      </c>
      <c r="BD153" s="1456" t="s">
        <v>154</v>
      </c>
      <c r="BE153" s="1457"/>
      <c r="BF153" s="1523" t="s">
        <v>7</v>
      </c>
      <c r="BG153" s="1525" t="s">
        <v>161</v>
      </c>
      <c r="BH153" s="1526"/>
      <c r="BI153" s="1527" t="s">
        <v>230</v>
      </c>
      <c r="BJ153" s="1523" t="s">
        <v>218</v>
      </c>
      <c r="BK153" s="1526" t="s">
        <v>219</v>
      </c>
      <c r="BL153" s="1446" t="s">
        <v>2</v>
      </c>
      <c r="BM153" s="1448" t="s">
        <v>162</v>
      </c>
      <c r="BN153" s="1425" t="s">
        <v>154</v>
      </c>
      <c r="BO153" s="1426"/>
      <c r="BP153" s="1421" t="s">
        <v>7</v>
      </c>
      <c r="BQ153" s="1427" t="s">
        <v>161</v>
      </c>
      <c r="BR153" s="1423"/>
      <c r="BS153" s="1428" t="s">
        <v>230</v>
      </c>
      <c r="BT153" s="1421" t="s">
        <v>218</v>
      </c>
      <c r="BU153" s="1423" t="s">
        <v>219</v>
      </c>
      <c r="BV153" s="1558" t="s">
        <v>2</v>
      </c>
      <c r="BW153" s="1560" t="s">
        <v>162</v>
      </c>
      <c r="BX153" s="1562" t="s">
        <v>154</v>
      </c>
      <c r="BY153" s="1563"/>
      <c r="BZ153" s="1554" t="s">
        <v>7</v>
      </c>
      <c r="CA153" s="1564" t="s">
        <v>161</v>
      </c>
      <c r="CB153" s="1555"/>
      <c r="CC153" s="1565" t="s">
        <v>230</v>
      </c>
      <c r="CD153" s="1554" t="s">
        <v>218</v>
      </c>
      <c r="CE153" s="1555" t="s">
        <v>219</v>
      </c>
      <c r="CF153" s="1556" t="s">
        <v>2</v>
      </c>
      <c r="CG153" s="1537" t="s">
        <v>162</v>
      </c>
      <c r="CH153" s="1539" t="s">
        <v>154</v>
      </c>
      <c r="CI153" s="1540"/>
      <c r="CJ153" s="1541" t="s">
        <v>7</v>
      </c>
      <c r="CK153" s="1545" t="s">
        <v>161</v>
      </c>
      <c r="CL153" s="1543"/>
      <c r="CM153" s="1549" t="s">
        <v>230</v>
      </c>
      <c r="CN153" s="1541" t="s">
        <v>218</v>
      </c>
      <c r="CO153" s="1543" t="s">
        <v>219</v>
      </c>
      <c r="CP153" s="1595" t="s">
        <v>2</v>
      </c>
      <c r="CQ153" s="1597" t="s">
        <v>162</v>
      </c>
      <c r="CR153" s="1599" t="s">
        <v>154</v>
      </c>
      <c r="CS153" s="1600"/>
      <c r="CT153" s="1601" t="s">
        <v>7</v>
      </c>
      <c r="CU153" s="1603" t="s">
        <v>161</v>
      </c>
      <c r="CV153" s="1604"/>
      <c r="CW153" s="1605" t="s">
        <v>230</v>
      </c>
      <c r="CX153" s="1601" t="s">
        <v>218</v>
      </c>
      <c r="CY153" s="1604" t="s">
        <v>219</v>
      </c>
      <c r="CZ153" s="1582" t="s">
        <v>2</v>
      </c>
      <c r="DA153" s="1584" t="s">
        <v>162</v>
      </c>
      <c r="DB153" s="1586" t="s">
        <v>154</v>
      </c>
      <c r="DC153" s="1587"/>
      <c r="DD153" s="1588" t="s">
        <v>7</v>
      </c>
      <c r="DE153" s="1590" t="s">
        <v>161</v>
      </c>
      <c r="DF153" s="1575"/>
      <c r="DG153" s="1591" t="s">
        <v>230</v>
      </c>
      <c r="DH153" s="1588" t="s">
        <v>218</v>
      </c>
      <c r="DI153" s="1575" t="s">
        <v>219</v>
      </c>
      <c r="DJ153" s="1558" t="s">
        <v>2</v>
      </c>
      <c r="DK153" s="1560" t="s">
        <v>162</v>
      </c>
      <c r="DL153" s="1562" t="s">
        <v>154</v>
      </c>
      <c r="DM153" s="1563"/>
      <c r="DN153" s="1554" t="s">
        <v>7</v>
      </c>
      <c r="DO153" s="1564" t="s">
        <v>161</v>
      </c>
      <c r="DP153" s="1555"/>
      <c r="DQ153" s="1565" t="s">
        <v>230</v>
      </c>
      <c r="DR153" s="1554" t="s">
        <v>218</v>
      </c>
      <c r="DS153" s="1555" t="s">
        <v>219</v>
      </c>
      <c r="DT153" s="1629" t="s">
        <v>2</v>
      </c>
      <c r="DU153" s="1616" t="s">
        <v>162</v>
      </c>
      <c r="DV153" s="1618" t="s">
        <v>154</v>
      </c>
      <c r="DW153" s="1619"/>
      <c r="DX153" s="1608" t="s">
        <v>7</v>
      </c>
      <c r="DY153" s="1620" t="s">
        <v>161</v>
      </c>
      <c r="DZ153" s="1621"/>
      <c r="EA153" s="1624" t="s">
        <v>230</v>
      </c>
      <c r="EB153" s="1608" t="s">
        <v>218</v>
      </c>
      <c r="EC153" s="1621" t="s">
        <v>219</v>
      </c>
      <c r="ED153" s="1642" t="s">
        <v>2</v>
      </c>
      <c r="EE153" s="1644" t="s">
        <v>162</v>
      </c>
      <c r="EF153" s="1646" t="s">
        <v>154</v>
      </c>
      <c r="EG153" s="1647"/>
      <c r="EH153" s="1648" t="s">
        <v>7</v>
      </c>
      <c r="EI153" s="1650" t="s">
        <v>161</v>
      </c>
      <c r="EJ153" s="1651"/>
      <c r="EK153" s="1652" t="s">
        <v>230</v>
      </c>
      <c r="EL153" s="1648" t="s">
        <v>218</v>
      </c>
      <c r="EM153" s="1651" t="s">
        <v>219</v>
      </c>
      <c r="EN153" s="1446" t="s">
        <v>2</v>
      </c>
      <c r="EO153" s="1448" t="s">
        <v>162</v>
      </c>
      <c r="EP153" s="1425" t="s">
        <v>154</v>
      </c>
      <c r="EQ153" s="1426"/>
      <c r="ER153" s="1421" t="s">
        <v>7</v>
      </c>
      <c r="ES153" s="1427" t="s">
        <v>161</v>
      </c>
      <c r="ET153" s="1423"/>
      <c r="EU153" s="1428" t="s">
        <v>230</v>
      </c>
      <c r="EV153" s="1421" t="s">
        <v>218</v>
      </c>
      <c r="EW153" s="1423" t="s">
        <v>219</v>
      </c>
      <c r="EX153" s="1642" t="s">
        <v>2</v>
      </c>
      <c r="EY153" s="1644" t="s">
        <v>162</v>
      </c>
      <c r="EZ153" s="1646" t="s">
        <v>154</v>
      </c>
      <c r="FA153" s="1647"/>
      <c r="FB153" s="1648" t="s">
        <v>7</v>
      </c>
      <c r="FC153" s="1650" t="s">
        <v>161</v>
      </c>
      <c r="FD153" s="1651"/>
      <c r="FE153" s="1652" t="s">
        <v>230</v>
      </c>
      <c r="FF153" s="1648" t="s">
        <v>218</v>
      </c>
      <c r="FG153" s="1651" t="s">
        <v>219</v>
      </c>
      <c r="FH153" s="1662" t="s">
        <v>2</v>
      </c>
      <c r="FI153" s="1664" t="s">
        <v>162</v>
      </c>
      <c r="FJ153" s="1666" t="s">
        <v>154</v>
      </c>
      <c r="FK153" s="1667"/>
      <c r="FL153" s="1668" t="s">
        <v>7</v>
      </c>
      <c r="FM153" s="1670" t="s">
        <v>161</v>
      </c>
      <c r="FN153" s="1671"/>
      <c r="FO153" s="1672" t="s">
        <v>230</v>
      </c>
      <c r="FP153" s="1668" t="s">
        <v>218</v>
      </c>
      <c r="FQ153" s="1671" t="s">
        <v>219</v>
      </c>
      <c r="FR153" s="1402" t="s">
        <v>2</v>
      </c>
      <c r="FS153" s="1388" t="s">
        <v>162</v>
      </c>
      <c r="FT153" s="1390" t="s">
        <v>154</v>
      </c>
      <c r="FU153" s="1391"/>
      <c r="FV153" s="1392" t="s">
        <v>7</v>
      </c>
      <c r="FW153" s="1394" t="s">
        <v>161</v>
      </c>
      <c r="FX153" s="1395"/>
      <c r="FY153" s="1404" t="s">
        <v>230</v>
      </c>
      <c r="FZ153" s="1392" t="s">
        <v>218</v>
      </c>
      <c r="GA153" s="1395" t="s">
        <v>219</v>
      </c>
      <c r="GB153" s="1682" t="s">
        <v>2</v>
      </c>
      <c r="GC153" s="1684" t="s">
        <v>162</v>
      </c>
      <c r="GD153" s="1686" t="s">
        <v>154</v>
      </c>
      <c r="GE153" s="1687"/>
      <c r="GF153" s="1688" t="s">
        <v>7</v>
      </c>
      <c r="GG153" s="1690" t="s">
        <v>161</v>
      </c>
      <c r="GH153" s="1691"/>
      <c r="GI153" s="1692" t="s">
        <v>230</v>
      </c>
      <c r="GJ153" s="1688" t="s">
        <v>218</v>
      </c>
      <c r="GK153" s="1691" t="s">
        <v>219</v>
      </c>
      <c r="GL153" s="1629" t="s">
        <v>2</v>
      </c>
      <c r="GM153" s="1616" t="s">
        <v>162</v>
      </c>
      <c r="GN153" s="1618" t="s">
        <v>154</v>
      </c>
      <c r="GO153" s="1619"/>
      <c r="GP153" s="1608" t="s">
        <v>7</v>
      </c>
      <c r="GQ153" s="1620" t="s">
        <v>161</v>
      </c>
      <c r="GR153" s="1621"/>
      <c r="GS153" s="1624" t="s">
        <v>230</v>
      </c>
      <c r="GT153" s="1608" t="s">
        <v>218</v>
      </c>
      <c r="GU153" s="1621" t="s">
        <v>219</v>
      </c>
      <c r="GV153" s="1702" t="s">
        <v>2</v>
      </c>
      <c r="GW153" s="1704" t="s">
        <v>162</v>
      </c>
      <c r="GX153" s="1706" t="s">
        <v>154</v>
      </c>
      <c r="GY153" s="1707"/>
      <c r="GZ153" s="1708" t="s">
        <v>7</v>
      </c>
      <c r="HA153" s="1710" t="s">
        <v>161</v>
      </c>
      <c r="HB153" s="1711"/>
      <c r="HC153" s="1712" t="s">
        <v>230</v>
      </c>
      <c r="HD153" s="1708" t="s">
        <v>218</v>
      </c>
      <c r="HE153" s="1711" t="s">
        <v>219</v>
      </c>
      <c r="HF153" s="1722" t="s">
        <v>2</v>
      </c>
      <c r="HG153" s="1724" t="s">
        <v>162</v>
      </c>
      <c r="HH153" s="1726" t="s">
        <v>154</v>
      </c>
      <c r="HI153" s="1727"/>
      <c r="HJ153" s="1728" t="s">
        <v>7</v>
      </c>
      <c r="HK153" s="1730" t="s">
        <v>161</v>
      </c>
      <c r="HL153" s="1731"/>
      <c r="HM153" s="1732" t="s">
        <v>230</v>
      </c>
      <c r="HN153" s="1728" t="s">
        <v>218</v>
      </c>
      <c r="HO153" s="1731" t="s">
        <v>219</v>
      </c>
      <c r="HP153" s="1492" t="s">
        <v>2</v>
      </c>
      <c r="HQ153" s="1494" t="s">
        <v>162</v>
      </c>
      <c r="HR153" s="1496" t="s">
        <v>154</v>
      </c>
      <c r="HS153" s="1497"/>
      <c r="HT153" s="1498" t="s">
        <v>7</v>
      </c>
      <c r="HU153" s="1499" t="s">
        <v>161</v>
      </c>
      <c r="HV153" s="1500"/>
      <c r="HW153" s="1501" t="s">
        <v>230</v>
      </c>
      <c r="HX153" s="1498" t="s">
        <v>218</v>
      </c>
      <c r="HY153" s="1500" t="s">
        <v>219</v>
      </c>
      <c r="HZ153" s="1642" t="s">
        <v>2</v>
      </c>
      <c r="IA153" s="1644" t="s">
        <v>162</v>
      </c>
      <c r="IB153" s="1646" t="s">
        <v>154</v>
      </c>
      <c r="IC153" s="1647"/>
      <c r="ID153" s="1648" t="s">
        <v>7</v>
      </c>
      <c r="IE153" s="1650" t="s">
        <v>161</v>
      </c>
      <c r="IF153" s="1651"/>
      <c r="IG153" s="1652" t="s">
        <v>230</v>
      </c>
      <c r="IH153" s="1648" t="s">
        <v>218</v>
      </c>
      <c r="II153" s="1651" t="s">
        <v>219</v>
      </c>
      <c r="IJ153" s="1722" t="s">
        <v>2</v>
      </c>
      <c r="IK153" s="1724" t="s">
        <v>162</v>
      </c>
      <c r="IL153" s="1726" t="s">
        <v>154</v>
      </c>
      <c r="IM153" s="1727"/>
      <c r="IN153" s="1728" t="s">
        <v>7</v>
      </c>
      <c r="IO153" s="1730" t="s">
        <v>161</v>
      </c>
      <c r="IP153" s="1731"/>
      <c r="IQ153" s="1732" t="s">
        <v>230</v>
      </c>
      <c r="IR153" s="1728" t="s">
        <v>218</v>
      </c>
      <c r="IS153" s="1731" t="s">
        <v>219</v>
      </c>
      <c r="IT153" s="1595" t="s">
        <v>2</v>
      </c>
      <c r="IU153" s="1597" t="s">
        <v>162</v>
      </c>
      <c r="IV153" s="1599" t="s">
        <v>154</v>
      </c>
      <c r="IW153" s="1600"/>
      <c r="IX153" s="1601" t="s">
        <v>7</v>
      </c>
      <c r="IY153" s="1603" t="s">
        <v>161</v>
      </c>
      <c r="IZ153" s="1604"/>
      <c r="JA153" s="1605" t="s">
        <v>230</v>
      </c>
      <c r="JB153" s="1601" t="s">
        <v>218</v>
      </c>
      <c r="JC153" s="1604" t="s">
        <v>219</v>
      </c>
      <c r="JD153" s="1662" t="s">
        <v>2</v>
      </c>
      <c r="JE153" s="1664" t="s">
        <v>162</v>
      </c>
      <c r="JF153" s="1666" t="s">
        <v>154</v>
      </c>
      <c r="JG153" s="1667"/>
      <c r="JH153" s="1668" t="s">
        <v>7</v>
      </c>
      <c r="JI153" s="1670" t="s">
        <v>161</v>
      </c>
      <c r="JJ153" s="1671"/>
      <c r="JK153" s="1672" t="s">
        <v>230</v>
      </c>
      <c r="JL153" s="1668" t="s">
        <v>218</v>
      </c>
      <c r="JM153" s="1671" t="s">
        <v>219</v>
      </c>
      <c r="JN153" s="1556" t="s">
        <v>2</v>
      </c>
      <c r="JO153" s="1537" t="s">
        <v>162</v>
      </c>
      <c r="JP153" s="1539" t="s">
        <v>154</v>
      </c>
      <c r="JQ153" s="1540"/>
      <c r="JR153" s="1541" t="s">
        <v>7</v>
      </c>
      <c r="JS153" s="1545" t="s">
        <v>161</v>
      </c>
      <c r="JT153" s="1543"/>
      <c r="JU153" s="1549" t="s">
        <v>230</v>
      </c>
      <c r="JV153" s="1541" t="s">
        <v>218</v>
      </c>
      <c r="JW153" s="1543" t="s">
        <v>219</v>
      </c>
      <c r="JX153" s="1446" t="s">
        <v>2</v>
      </c>
      <c r="JY153" s="1448" t="s">
        <v>162</v>
      </c>
      <c r="JZ153" s="1425" t="s">
        <v>154</v>
      </c>
      <c r="KA153" s="1426"/>
      <c r="KB153" s="1421" t="s">
        <v>7</v>
      </c>
      <c r="KC153" s="1427" t="s">
        <v>161</v>
      </c>
      <c r="KD153" s="1423"/>
      <c r="KE153" s="1428" t="s">
        <v>230</v>
      </c>
      <c r="KF153" s="1421" t="s">
        <v>218</v>
      </c>
      <c r="KG153" s="1423" t="s">
        <v>219</v>
      </c>
      <c r="KH153" s="1558" t="s">
        <v>2</v>
      </c>
      <c r="KI153" s="1560" t="s">
        <v>162</v>
      </c>
      <c r="KJ153" s="1562" t="s">
        <v>154</v>
      </c>
      <c r="KK153" s="1563"/>
      <c r="KL153" s="1554" t="s">
        <v>7</v>
      </c>
      <c r="KM153" s="1564" t="s">
        <v>161</v>
      </c>
      <c r="KN153" s="1555"/>
      <c r="KO153" s="1565" t="s">
        <v>230</v>
      </c>
      <c r="KP153" s="1554" t="s">
        <v>218</v>
      </c>
      <c r="KQ153" s="1555" t="s">
        <v>219</v>
      </c>
      <c r="KR153" s="1742" t="s">
        <v>2</v>
      </c>
      <c r="KS153" s="1744" t="s">
        <v>162</v>
      </c>
      <c r="KT153" s="1746" t="s">
        <v>154</v>
      </c>
      <c r="KU153" s="1747"/>
      <c r="KV153" s="1748" t="s">
        <v>7</v>
      </c>
      <c r="KW153" s="1750" t="s">
        <v>161</v>
      </c>
      <c r="KX153" s="1751"/>
      <c r="KY153" s="1752" t="s">
        <v>230</v>
      </c>
      <c r="KZ153" s="1748" t="s">
        <v>218</v>
      </c>
      <c r="LA153" s="1751" t="s">
        <v>219</v>
      </c>
      <c r="LB153" s="1722" t="s">
        <v>2</v>
      </c>
      <c r="LC153" s="1724" t="s">
        <v>162</v>
      </c>
      <c r="LD153" s="1726" t="s">
        <v>154</v>
      </c>
      <c r="LE153" s="1727"/>
      <c r="LF153" s="1728" t="s">
        <v>7</v>
      </c>
      <c r="LG153" s="1730" t="s">
        <v>161</v>
      </c>
      <c r="LH153" s="1731"/>
      <c r="LI153" s="1732" t="s">
        <v>230</v>
      </c>
      <c r="LJ153" s="1728" t="s">
        <v>218</v>
      </c>
      <c r="LK153" s="1731" t="s">
        <v>219</v>
      </c>
      <c r="LL153" s="1682" t="s">
        <v>2</v>
      </c>
      <c r="LM153" s="1684" t="s">
        <v>162</v>
      </c>
      <c r="LN153" s="1686" t="s">
        <v>154</v>
      </c>
      <c r="LO153" s="1687"/>
      <c r="LP153" s="1688" t="s">
        <v>7</v>
      </c>
      <c r="LQ153" s="1690" t="s">
        <v>161</v>
      </c>
      <c r="LR153" s="1691"/>
      <c r="LS153" s="1692" t="s">
        <v>230</v>
      </c>
      <c r="LT153" s="1688" t="s">
        <v>218</v>
      </c>
      <c r="LU153" s="1691" t="s">
        <v>219</v>
      </c>
      <c r="LV153" s="1435" t="s">
        <v>2</v>
      </c>
      <c r="LW153" s="1437" t="s">
        <v>162</v>
      </c>
      <c r="LX153" s="1405" t="s">
        <v>154</v>
      </c>
      <c r="LY153" s="1406"/>
      <c r="LZ153" s="1340" t="s">
        <v>7</v>
      </c>
      <c r="MA153" s="1407" t="s">
        <v>161</v>
      </c>
      <c r="MB153" s="1342"/>
      <c r="MC153" s="1431" t="s">
        <v>230</v>
      </c>
      <c r="MD153" s="1340" t="s">
        <v>218</v>
      </c>
      <c r="ME153" s="1342" t="s">
        <v>219</v>
      </c>
      <c r="MF153" s="1402" t="s">
        <v>2</v>
      </c>
      <c r="MG153" s="1388" t="s">
        <v>162</v>
      </c>
      <c r="MH153" s="1390" t="s">
        <v>154</v>
      </c>
      <c r="MI153" s="1391"/>
      <c r="MJ153" s="1392" t="s">
        <v>7</v>
      </c>
      <c r="MK153" s="1394" t="s">
        <v>161</v>
      </c>
      <c r="ML153" s="1395"/>
      <c r="MM153" s="1404" t="s">
        <v>230</v>
      </c>
      <c r="MN153" s="1392" t="s">
        <v>218</v>
      </c>
      <c r="MO153" s="1395" t="s">
        <v>219</v>
      </c>
      <c r="MP153" s="1352" t="s">
        <v>2</v>
      </c>
      <c r="MQ153" s="1354" t="s">
        <v>162</v>
      </c>
      <c r="MR153" s="1356" t="s">
        <v>154</v>
      </c>
      <c r="MS153" s="1357"/>
      <c r="MT153" s="1336" t="s">
        <v>7</v>
      </c>
      <c r="MU153" s="1358" t="s">
        <v>161</v>
      </c>
      <c r="MV153" s="1338"/>
      <c r="MW153" s="1359" t="s">
        <v>230</v>
      </c>
      <c r="MX153" s="1336" t="s">
        <v>218</v>
      </c>
      <c r="MY153" s="1338" t="s">
        <v>219</v>
      </c>
      <c r="MZ153" s="1366" t="s">
        <v>2</v>
      </c>
      <c r="NA153" s="1368" t="s">
        <v>162</v>
      </c>
      <c r="NB153" s="1370" t="s">
        <v>154</v>
      </c>
      <c r="NC153" s="1371"/>
      <c r="ND153" s="1372" t="s">
        <v>7</v>
      </c>
      <c r="NE153" s="1374" t="s">
        <v>161</v>
      </c>
      <c r="NF153" s="1375"/>
      <c r="NG153" s="1376" t="s">
        <v>230</v>
      </c>
      <c r="NH153" s="1372" t="s">
        <v>218</v>
      </c>
      <c r="NI153" s="1375" t="s">
        <v>219</v>
      </c>
    </row>
    <row r="154" spans="1:373" ht="78" customHeight="1" thickBot="1" x14ac:dyDescent="0.3">
      <c r="A154" s="1799"/>
      <c r="B154" s="1801"/>
      <c r="C154" s="1801"/>
      <c r="D154" s="1436"/>
      <c r="E154" s="1438"/>
      <c r="F154" s="41" t="s">
        <v>158</v>
      </c>
      <c r="G154" s="42" t="s">
        <v>159</v>
      </c>
      <c r="H154" s="1341"/>
      <c r="I154" s="43" t="s">
        <v>158</v>
      </c>
      <c r="J154" s="44" t="s">
        <v>159</v>
      </c>
      <c r="K154" s="1409"/>
      <c r="L154" s="1341"/>
      <c r="M154" s="1343"/>
      <c r="N154" s="1493"/>
      <c r="O154" s="1495"/>
      <c r="P154" s="49" t="s">
        <v>158</v>
      </c>
      <c r="Q154" s="50" t="s">
        <v>159</v>
      </c>
      <c r="R154" s="1464"/>
      <c r="S154" s="51" t="s">
        <v>158</v>
      </c>
      <c r="T154" s="52" t="s">
        <v>159</v>
      </c>
      <c r="U154" s="1462"/>
      <c r="V154" s="1464"/>
      <c r="W154" s="1466"/>
      <c r="X154" s="1468"/>
      <c r="Y154" s="1470"/>
      <c r="Z154" s="59" t="s">
        <v>158</v>
      </c>
      <c r="AA154" s="60" t="s">
        <v>159</v>
      </c>
      <c r="AB154" s="1474"/>
      <c r="AC154" s="61" t="s">
        <v>158</v>
      </c>
      <c r="AD154" s="62" t="s">
        <v>159</v>
      </c>
      <c r="AE154" s="1478"/>
      <c r="AF154" s="1474"/>
      <c r="AG154" s="1502"/>
      <c r="AH154" s="1485"/>
      <c r="AI154" s="1487"/>
      <c r="AJ154" s="69" t="s">
        <v>158</v>
      </c>
      <c r="AK154" s="70" t="s">
        <v>159</v>
      </c>
      <c r="AL154" s="1508"/>
      <c r="AM154" s="71" t="s">
        <v>158</v>
      </c>
      <c r="AN154" s="72" t="s">
        <v>159</v>
      </c>
      <c r="AO154" s="1512"/>
      <c r="AP154" s="1508"/>
      <c r="AQ154" s="1516"/>
      <c r="AR154" s="1483"/>
      <c r="AS154" s="1443"/>
      <c r="AT154" s="79" t="s">
        <v>158</v>
      </c>
      <c r="AU154" s="80" t="s">
        <v>159</v>
      </c>
      <c r="AV154" s="1416"/>
      <c r="AW154" s="81" t="s">
        <v>158</v>
      </c>
      <c r="AX154" s="82" t="s">
        <v>159</v>
      </c>
      <c r="AY154" s="1414"/>
      <c r="AZ154" s="1416"/>
      <c r="BA154" s="1417"/>
      <c r="BB154" s="1453"/>
      <c r="BC154" s="1455"/>
      <c r="BD154" s="89" t="s">
        <v>158</v>
      </c>
      <c r="BE154" s="90" t="s">
        <v>159</v>
      </c>
      <c r="BF154" s="1524"/>
      <c r="BG154" s="91" t="s">
        <v>158</v>
      </c>
      <c r="BH154" s="92" t="s">
        <v>159</v>
      </c>
      <c r="BI154" s="1528"/>
      <c r="BJ154" s="1524"/>
      <c r="BK154" s="1529"/>
      <c r="BL154" s="1447"/>
      <c r="BM154" s="1449"/>
      <c r="BN154" s="99" t="s">
        <v>158</v>
      </c>
      <c r="BO154" s="100" t="s">
        <v>159</v>
      </c>
      <c r="BP154" s="1422"/>
      <c r="BQ154" s="101" t="s">
        <v>158</v>
      </c>
      <c r="BR154" s="102" t="s">
        <v>159</v>
      </c>
      <c r="BS154" s="1429"/>
      <c r="BT154" s="1422"/>
      <c r="BU154" s="1424"/>
      <c r="BV154" s="1559"/>
      <c r="BW154" s="1561"/>
      <c r="BX154" s="109" t="s">
        <v>158</v>
      </c>
      <c r="BY154" s="110" t="s">
        <v>159</v>
      </c>
      <c r="BZ154" s="1531"/>
      <c r="CA154" s="111" t="s">
        <v>158</v>
      </c>
      <c r="CB154" s="112" t="s">
        <v>159</v>
      </c>
      <c r="CC154" s="1566"/>
      <c r="CD154" s="1531"/>
      <c r="CE154" s="1533"/>
      <c r="CF154" s="1557"/>
      <c r="CG154" s="1538"/>
      <c r="CH154" s="119" t="s">
        <v>158</v>
      </c>
      <c r="CI154" s="120" t="s">
        <v>159</v>
      </c>
      <c r="CJ154" s="1542"/>
      <c r="CK154" s="121" t="s">
        <v>158</v>
      </c>
      <c r="CL154" s="122" t="s">
        <v>159</v>
      </c>
      <c r="CM154" s="1547"/>
      <c r="CN154" s="1542"/>
      <c r="CO154" s="1544"/>
      <c r="CP154" s="1596"/>
      <c r="CQ154" s="1598"/>
      <c r="CR154" s="129" t="s">
        <v>158</v>
      </c>
      <c r="CS154" s="130" t="s">
        <v>159</v>
      </c>
      <c r="CT154" s="1602"/>
      <c r="CU154" s="131" t="s">
        <v>158</v>
      </c>
      <c r="CV154" s="132" t="s">
        <v>159</v>
      </c>
      <c r="CW154" s="1606"/>
      <c r="CX154" s="1602"/>
      <c r="CY154" s="1631"/>
      <c r="CZ154" s="1583"/>
      <c r="DA154" s="1585"/>
      <c r="DB154" s="139" t="s">
        <v>158</v>
      </c>
      <c r="DC154" s="140" t="s">
        <v>159</v>
      </c>
      <c r="DD154" s="1589"/>
      <c r="DE154" s="141" t="s">
        <v>158</v>
      </c>
      <c r="DF154" s="142" t="s">
        <v>159</v>
      </c>
      <c r="DG154" s="1592"/>
      <c r="DH154" s="1589"/>
      <c r="DI154" s="1576"/>
      <c r="DJ154" s="1559"/>
      <c r="DK154" s="1561"/>
      <c r="DL154" s="109" t="s">
        <v>158</v>
      </c>
      <c r="DM154" s="110" t="s">
        <v>159</v>
      </c>
      <c r="DN154" s="1531"/>
      <c r="DO154" s="111" t="s">
        <v>158</v>
      </c>
      <c r="DP154" s="112" t="s">
        <v>159</v>
      </c>
      <c r="DQ154" s="1566"/>
      <c r="DR154" s="1531"/>
      <c r="DS154" s="1533"/>
      <c r="DT154" s="1630"/>
      <c r="DU154" s="1617"/>
      <c r="DV154" s="149" t="s">
        <v>158</v>
      </c>
      <c r="DW154" s="150" t="s">
        <v>159</v>
      </c>
      <c r="DX154" s="1609"/>
      <c r="DY154" s="151" t="s">
        <v>158</v>
      </c>
      <c r="DZ154" s="152" t="s">
        <v>159</v>
      </c>
      <c r="EA154" s="1623"/>
      <c r="EB154" s="1609"/>
      <c r="EC154" s="1612"/>
      <c r="ED154" s="1643"/>
      <c r="EE154" s="1645"/>
      <c r="EF154" s="159" t="s">
        <v>158</v>
      </c>
      <c r="EG154" s="160" t="s">
        <v>159</v>
      </c>
      <c r="EH154" s="1649"/>
      <c r="EI154" s="161" t="s">
        <v>158</v>
      </c>
      <c r="EJ154" s="162" t="s">
        <v>159</v>
      </c>
      <c r="EK154" s="1653"/>
      <c r="EL154" s="1649"/>
      <c r="EM154" s="1654"/>
      <c r="EN154" s="1447"/>
      <c r="EO154" s="1449"/>
      <c r="EP154" s="99" t="s">
        <v>158</v>
      </c>
      <c r="EQ154" s="100" t="s">
        <v>159</v>
      </c>
      <c r="ER154" s="1422"/>
      <c r="ES154" s="101" t="s">
        <v>158</v>
      </c>
      <c r="ET154" s="102" t="s">
        <v>159</v>
      </c>
      <c r="EU154" s="1429"/>
      <c r="EV154" s="1422"/>
      <c r="EW154" s="1424"/>
      <c r="EX154" s="1643"/>
      <c r="EY154" s="1645"/>
      <c r="EZ154" s="159" t="s">
        <v>158</v>
      </c>
      <c r="FA154" s="160" t="s">
        <v>159</v>
      </c>
      <c r="FB154" s="1649"/>
      <c r="FC154" s="161" t="s">
        <v>158</v>
      </c>
      <c r="FD154" s="162" t="s">
        <v>159</v>
      </c>
      <c r="FE154" s="1653"/>
      <c r="FF154" s="1649"/>
      <c r="FG154" s="1654"/>
      <c r="FH154" s="1663"/>
      <c r="FI154" s="1665"/>
      <c r="FJ154" s="169" t="s">
        <v>158</v>
      </c>
      <c r="FK154" s="170" t="s">
        <v>159</v>
      </c>
      <c r="FL154" s="1669"/>
      <c r="FM154" s="171" t="s">
        <v>158</v>
      </c>
      <c r="FN154" s="172" t="s">
        <v>159</v>
      </c>
      <c r="FO154" s="1673"/>
      <c r="FP154" s="1669"/>
      <c r="FQ154" s="1674"/>
      <c r="FR154" s="1403"/>
      <c r="FS154" s="1389"/>
      <c r="FT154" s="179" t="s">
        <v>158</v>
      </c>
      <c r="FU154" s="180" t="s">
        <v>159</v>
      </c>
      <c r="FV154" s="1393"/>
      <c r="FW154" s="181" t="s">
        <v>158</v>
      </c>
      <c r="FX154" s="182" t="s">
        <v>159</v>
      </c>
      <c r="FY154" s="1397"/>
      <c r="FZ154" s="1393"/>
      <c r="GA154" s="1400"/>
      <c r="GB154" s="1683"/>
      <c r="GC154" s="1685"/>
      <c r="GD154" s="189" t="s">
        <v>158</v>
      </c>
      <c r="GE154" s="190" t="s">
        <v>159</v>
      </c>
      <c r="GF154" s="1689"/>
      <c r="GG154" s="191" t="s">
        <v>158</v>
      </c>
      <c r="GH154" s="192" t="s">
        <v>159</v>
      </c>
      <c r="GI154" s="1693"/>
      <c r="GJ154" s="1689"/>
      <c r="GK154" s="1694"/>
      <c r="GL154" s="1630"/>
      <c r="GM154" s="1617"/>
      <c r="GN154" s="149" t="s">
        <v>158</v>
      </c>
      <c r="GO154" s="150" t="s">
        <v>159</v>
      </c>
      <c r="GP154" s="1609"/>
      <c r="GQ154" s="151" t="s">
        <v>158</v>
      </c>
      <c r="GR154" s="152" t="s">
        <v>159</v>
      </c>
      <c r="GS154" s="1623"/>
      <c r="GT154" s="1609"/>
      <c r="GU154" s="1612"/>
      <c r="GV154" s="1703"/>
      <c r="GW154" s="1705"/>
      <c r="GX154" s="199" t="s">
        <v>158</v>
      </c>
      <c r="GY154" s="200" t="s">
        <v>159</v>
      </c>
      <c r="GZ154" s="1709"/>
      <c r="HA154" s="201" t="s">
        <v>158</v>
      </c>
      <c r="HB154" s="202" t="s">
        <v>159</v>
      </c>
      <c r="HC154" s="1713"/>
      <c r="HD154" s="1709"/>
      <c r="HE154" s="1714"/>
      <c r="HF154" s="1723"/>
      <c r="HG154" s="1725"/>
      <c r="HH154" s="209" t="s">
        <v>158</v>
      </c>
      <c r="HI154" s="210" t="s">
        <v>159</v>
      </c>
      <c r="HJ154" s="1729"/>
      <c r="HK154" s="211" t="s">
        <v>158</v>
      </c>
      <c r="HL154" s="212" t="s">
        <v>159</v>
      </c>
      <c r="HM154" s="1733"/>
      <c r="HN154" s="1729"/>
      <c r="HO154" s="1734"/>
      <c r="HP154" s="1493"/>
      <c r="HQ154" s="1495"/>
      <c r="HR154" s="49" t="s">
        <v>158</v>
      </c>
      <c r="HS154" s="50" t="s">
        <v>159</v>
      </c>
      <c r="HT154" s="1464"/>
      <c r="HU154" s="51" t="s">
        <v>158</v>
      </c>
      <c r="HV154" s="52" t="s">
        <v>159</v>
      </c>
      <c r="HW154" s="1462"/>
      <c r="HX154" s="1464"/>
      <c r="HY154" s="1466"/>
      <c r="HZ154" s="1643"/>
      <c r="IA154" s="1645"/>
      <c r="IB154" s="159" t="s">
        <v>158</v>
      </c>
      <c r="IC154" s="160" t="s">
        <v>159</v>
      </c>
      <c r="ID154" s="1649"/>
      <c r="IE154" s="161" t="s">
        <v>158</v>
      </c>
      <c r="IF154" s="162" t="s">
        <v>159</v>
      </c>
      <c r="IG154" s="1653"/>
      <c r="IH154" s="1649"/>
      <c r="II154" s="1654"/>
      <c r="IJ154" s="1723"/>
      <c r="IK154" s="1725"/>
      <c r="IL154" s="209" t="s">
        <v>158</v>
      </c>
      <c r="IM154" s="210" t="s">
        <v>159</v>
      </c>
      <c r="IN154" s="1729"/>
      <c r="IO154" s="211" t="s">
        <v>158</v>
      </c>
      <c r="IP154" s="212" t="s">
        <v>159</v>
      </c>
      <c r="IQ154" s="1733"/>
      <c r="IR154" s="1729"/>
      <c r="IS154" s="1734"/>
      <c r="IT154" s="1596"/>
      <c r="IU154" s="1598"/>
      <c r="IV154" s="129" t="s">
        <v>158</v>
      </c>
      <c r="IW154" s="130" t="s">
        <v>159</v>
      </c>
      <c r="IX154" s="1602"/>
      <c r="IY154" s="131" t="s">
        <v>158</v>
      </c>
      <c r="IZ154" s="132" t="s">
        <v>159</v>
      </c>
      <c r="JA154" s="1606"/>
      <c r="JB154" s="1602"/>
      <c r="JC154" s="1631"/>
      <c r="JD154" s="1663"/>
      <c r="JE154" s="1665"/>
      <c r="JF154" s="169" t="s">
        <v>158</v>
      </c>
      <c r="JG154" s="170" t="s">
        <v>159</v>
      </c>
      <c r="JH154" s="1669"/>
      <c r="JI154" s="171" t="s">
        <v>158</v>
      </c>
      <c r="JJ154" s="172" t="s">
        <v>159</v>
      </c>
      <c r="JK154" s="1673"/>
      <c r="JL154" s="1669"/>
      <c r="JM154" s="1674"/>
      <c r="JN154" s="1557"/>
      <c r="JO154" s="1538"/>
      <c r="JP154" s="119" t="s">
        <v>158</v>
      </c>
      <c r="JQ154" s="120" t="s">
        <v>159</v>
      </c>
      <c r="JR154" s="1542"/>
      <c r="JS154" s="121" t="s">
        <v>158</v>
      </c>
      <c r="JT154" s="122" t="s">
        <v>159</v>
      </c>
      <c r="JU154" s="1547"/>
      <c r="JV154" s="1542"/>
      <c r="JW154" s="1544"/>
      <c r="JX154" s="1447"/>
      <c r="JY154" s="1449"/>
      <c r="JZ154" s="99" t="s">
        <v>158</v>
      </c>
      <c r="KA154" s="100" t="s">
        <v>159</v>
      </c>
      <c r="KB154" s="1422"/>
      <c r="KC154" s="101" t="s">
        <v>158</v>
      </c>
      <c r="KD154" s="102" t="s">
        <v>159</v>
      </c>
      <c r="KE154" s="1429"/>
      <c r="KF154" s="1422"/>
      <c r="KG154" s="1424"/>
      <c r="KH154" s="1559"/>
      <c r="KI154" s="1561"/>
      <c r="KJ154" s="109" t="s">
        <v>158</v>
      </c>
      <c r="KK154" s="110" t="s">
        <v>159</v>
      </c>
      <c r="KL154" s="1531"/>
      <c r="KM154" s="111" t="s">
        <v>158</v>
      </c>
      <c r="KN154" s="112" t="s">
        <v>159</v>
      </c>
      <c r="KO154" s="1566"/>
      <c r="KP154" s="1531"/>
      <c r="KQ154" s="1533"/>
      <c r="KR154" s="1743"/>
      <c r="KS154" s="1745"/>
      <c r="KT154" s="219" t="s">
        <v>158</v>
      </c>
      <c r="KU154" s="220" t="s">
        <v>159</v>
      </c>
      <c r="KV154" s="1749"/>
      <c r="KW154" s="221" t="s">
        <v>158</v>
      </c>
      <c r="KX154" s="222" t="s">
        <v>159</v>
      </c>
      <c r="KY154" s="1753"/>
      <c r="KZ154" s="1749"/>
      <c r="LA154" s="1754"/>
      <c r="LB154" s="1723"/>
      <c r="LC154" s="1725"/>
      <c r="LD154" s="209" t="s">
        <v>158</v>
      </c>
      <c r="LE154" s="210" t="s">
        <v>159</v>
      </c>
      <c r="LF154" s="1729"/>
      <c r="LG154" s="211" t="s">
        <v>158</v>
      </c>
      <c r="LH154" s="212" t="s">
        <v>159</v>
      </c>
      <c r="LI154" s="1733"/>
      <c r="LJ154" s="1729"/>
      <c r="LK154" s="1734"/>
      <c r="LL154" s="1683"/>
      <c r="LM154" s="1685"/>
      <c r="LN154" s="189" t="s">
        <v>158</v>
      </c>
      <c r="LO154" s="190" t="s">
        <v>159</v>
      </c>
      <c r="LP154" s="1689"/>
      <c r="LQ154" s="191" t="s">
        <v>158</v>
      </c>
      <c r="LR154" s="192" t="s">
        <v>159</v>
      </c>
      <c r="LS154" s="1693"/>
      <c r="LT154" s="1689"/>
      <c r="LU154" s="1694"/>
      <c r="LV154" s="1436"/>
      <c r="LW154" s="1438"/>
      <c r="LX154" s="41" t="s">
        <v>158</v>
      </c>
      <c r="LY154" s="42" t="s">
        <v>159</v>
      </c>
      <c r="LZ154" s="1341"/>
      <c r="MA154" s="43" t="s">
        <v>158</v>
      </c>
      <c r="MB154" s="44" t="s">
        <v>159</v>
      </c>
      <c r="MC154" s="1409"/>
      <c r="MD154" s="1341"/>
      <c r="ME154" s="1343"/>
      <c r="MF154" s="1403"/>
      <c r="MG154" s="1389"/>
      <c r="MH154" s="179" t="s">
        <v>158</v>
      </c>
      <c r="MI154" s="180" t="s">
        <v>159</v>
      </c>
      <c r="MJ154" s="1393"/>
      <c r="MK154" s="181" t="s">
        <v>158</v>
      </c>
      <c r="ML154" s="182" t="s">
        <v>159</v>
      </c>
      <c r="MM154" s="1397"/>
      <c r="MN154" s="1393"/>
      <c r="MO154" s="1400"/>
      <c r="MP154" s="1353"/>
      <c r="MQ154" s="1355"/>
      <c r="MR154" s="226" t="s">
        <v>158</v>
      </c>
      <c r="MS154" s="227" t="s">
        <v>159</v>
      </c>
      <c r="MT154" s="1337"/>
      <c r="MU154" s="228" t="s">
        <v>158</v>
      </c>
      <c r="MV154" s="229" t="s">
        <v>159</v>
      </c>
      <c r="MW154" s="1360"/>
      <c r="MX154" s="1337"/>
      <c r="MY154" s="1339"/>
      <c r="MZ154" s="1367"/>
      <c r="NA154" s="1369"/>
      <c r="NB154" s="942" t="s">
        <v>158</v>
      </c>
      <c r="NC154" s="943" t="s">
        <v>159</v>
      </c>
      <c r="ND154" s="1373"/>
      <c r="NE154" s="944" t="s">
        <v>158</v>
      </c>
      <c r="NF154" s="945" t="s">
        <v>159</v>
      </c>
      <c r="NG154" s="1377"/>
      <c r="NH154" s="1373"/>
      <c r="NI154" s="1378"/>
    </row>
    <row r="155" spans="1:373" ht="15.75" thickBot="1" x14ac:dyDescent="0.3">
      <c r="A155" s="530">
        <v>1</v>
      </c>
      <c r="B155" s="1795">
        <v>2</v>
      </c>
      <c r="C155" s="1795"/>
      <c r="D155" s="531">
        <v>3</v>
      </c>
      <c r="E155" s="531">
        <v>4</v>
      </c>
      <c r="F155" s="531">
        <v>5</v>
      </c>
      <c r="G155" s="531">
        <v>6</v>
      </c>
      <c r="H155" s="531">
        <v>7</v>
      </c>
      <c r="I155" s="531">
        <v>8</v>
      </c>
      <c r="J155" s="531">
        <v>9</v>
      </c>
      <c r="K155" s="531">
        <v>10</v>
      </c>
      <c r="L155" s="531">
        <v>11</v>
      </c>
      <c r="M155" s="531">
        <v>12</v>
      </c>
      <c r="N155" s="532">
        <v>3</v>
      </c>
      <c r="O155" s="532">
        <v>4</v>
      </c>
      <c r="P155" s="532">
        <v>5</v>
      </c>
      <c r="Q155" s="532">
        <v>6</v>
      </c>
      <c r="R155" s="532">
        <v>7</v>
      </c>
      <c r="S155" s="532">
        <v>8</v>
      </c>
      <c r="T155" s="532">
        <v>9</v>
      </c>
      <c r="U155" s="532">
        <v>10</v>
      </c>
      <c r="V155" s="532">
        <v>11</v>
      </c>
      <c r="W155" s="532">
        <v>12</v>
      </c>
      <c r="X155" s="533">
        <v>3</v>
      </c>
      <c r="Y155" s="533">
        <v>4</v>
      </c>
      <c r="Z155" s="533">
        <v>5</v>
      </c>
      <c r="AA155" s="533">
        <v>6</v>
      </c>
      <c r="AB155" s="533">
        <v>7</v>
      </c>
      <c r="AC155" s="533">
        <v>8</v>
      </c>
      <c r="AD155" s="533">
        <v>9</v>
      </c>
      <c r="AE155" s="533">
        <v>10</v>
      </c>
      <c r="AF155" s="533">
        <v>11</v>
      </c>
      <c r="AG155" s="533">
        <v>12</v>
      </c>
      <c r="AH155" s="534">
        <v>3</v>
      </c>
      <c r="AI155" s="534">
        <v>4</v>
      </c>
      <c r="AJ155" s="534">
        <v>5</v>
      </c>
      <c r="AK155" s="534">
        <v>6</v>
      </c>
      <c r="AL155" s="534">
        <v>7</v>
      </c>
      <c r="AM155" s="534">
        <v>8</v>
      </c>
      <c r="AN155" s="534">
        <v>9</v>
      </c>
      <c r="AO155" s="534">
        <v>10</v>
      </c>
      <c r="AP155" s="534">
        <v>11</v>
      </c>
      <c r="AQ155" s="534">
        <v>12</v>
      </c>
      <c r="AR155" s="535">
        <v>3</v>
      </c>
      <c r="AS155" s="535">
        <v>4</v>
      </c>
      <c r="AT155" s="535">
        <v>5</v>
      </c>
      <c r="AU155" s="535">
        <v>6</v>
      </c>
      <c r="AV155" s="535">
        <v>7</v>
      </c>
      <c r="AW155" s="535">
        <v>8</v>
      </c>
      <c r="AX155" s="535">
        <v>9</v>
      </c>
      <c r="AY155" s="535">
        <v>10</v>
      </c>
      <c r="AZ155" s="535">
        <v>11</v>
      </c>
      <c r="BA155" s="535">
        <v>12</v>
      </c>
      <c r="BB155" s="536">
        <v>3</v>
      </c>
      <c r="BC155" s="536">
        <v>4</v>
      </c>
      <c r="BD155" s="536">
        <v>5</v>
      </c>
      <c r="BE155" s="536">
        <v>6</v>
      </c>
      <c r="BF155" s="536">
        <v>7</v>
      </c>
      <c r="BG155" s="536">
        <v>8</v>
      </c>
      <c r="BH155" s="536">
        <v>9</v>
      </c>
      <c r="BI155" s="536">
        <v>10</v>
      </c>
      <c r="BJ155" s="536">
        <v>11</v>
      </c>
      <c r="BK155" s="536">
        <v>12</v>
      </c>
      <c r="BL155" s="537">
        <v>3</v>
      </c>
      <c r="BM155" s="537">
        <v>4</v>
      </c>
      <c r="BN155" s="537">
        <v>5</v>
      </c>
      <c r="BO155" s="537">
        <v>6</v>
      </c>
      <c r="BP155" s="537">
        <v>7</v>
      </c>
      <c r="BQ155" s="537">
        <v>8</v>
      </c>
      <c r="BR155" s="537">
        <v>9</v>
      </c>
      <c r="BS155" s="537">
        <v>10</v>
      </c>
      <c r="BT155" s="537">
        <v>11</v>
      </c>
      <c r="BU155" s="537">
        <v>12</v>
      </c>
      <c r="BV155" s="538">
        <v>3</v>
      </c>
      <c r="BW155" s="538">
        <v>4</v>
      </c>
      <c r="BX155" s="538">
        <v>5</v>
      </c>
      <c r="BY155" s="538">
        <v>6</v>
      </c>
      <c r="BZ155" s="538">
        <v>7</v>
      </c>
      <c r="CA155" s="538">
        <v>8</v>
      </c>
      <c r="CB155" s="538">
        <v>9</v>
      </c>
      <c r="CC155" s="538">
        <v>10</v>
      </c>
      <c r="CD155" s="538">
        <v>11</v>
      </c>
      <c r="CE155" s="538">
        <v>12</v>
      </c>
      <c r="CF155" s="539">
        <v>3</v>
      </c>
      <c r="CG155" s="539">
        <v>4</v>
      </c>
      <c r="CH155" s="539">
        <v>5</v>
      </c>
      <c r="CI155" s="539">
        <v>6</v>
      </c>
      <c r="CJ155" s="539">
        <v>7</v>
      </c>
      <c r="CK155" s="539">
        <v>8</v>
      </c>
      <c r="CL155" s="539">
        <v>9</v>
      </c>
      <c r="CM155" s="539">
        <v>10</v>
      </c>
      <c r="CN155" s="539">
        <v>11</v>
      </c>
      <c r="CO155" s="539">
        <v>12</v>
      </c>
      <c r="CP155" s="540">
        <v>3</v>
      </c>
      <c r="CQ155" s="540">
        <v>4</v>
      </c>
      <c r="CR155" s="540">
        <v>5</v>
      </c>
      <c r="CS155" s="540">
        <v>6</v>
      </c>
      <c r="CT155" s="540">
        <v>7</v>
      </c>
      <c r="CU155" s="540">
        <v>8</v>
      </c>
      <c r="CV155" s="540">
        <v>9</v>
      </c>
      <c r="CW155" s="540">
        <v>10</v>
      </c>
      <c r="CX155" s="540">
        <v>11</v>
      </c>
      <c r="CY155" s="540">
        <v>12</v>
      </c>
      <c r="CZ155" s="541">
        <v>3</v>
      </c>
      <c r="DA155" s="541">
        <v>4</v>
      </c>
      <c r="DB155" s="541">
        <v>5</v>
      </c>
      <c r="DC155" s="541">
        <v>6</v>
      </c>
      <c r="DD155" s="541">
        <v>7</v>
      </c>
      <c r="DE155" s="541">
        <v>8</v>
      </c>
      <c r="DF155" s="541">
        <v>9</v>
      </c>
      <c r="DG155" s="541">
        <v>10</v>
      </c>
      <c r="DH155" s="541">
        <v>11</v>
      </c>
      <c r="DI155" s="541">
        <v>12</v>
      </c>
      <c r="DJ155" s="538">
        <v>3</v>
      </c>
      <c r="DK155" s="538">
        <v>4</v>
      </c>
      <c r="DL155" s="538">
        <v>5</v>
      </c>
      <c r="DM155" s="538">
        <v>6</v>
      </c>
      <c r="DN155" s="538">
        <v>7</v>
      </c>
      <c r="DO155" s="538">
        <v>8</v>
      </c>
      <c r="DP155" s="538">
        <v>9</v>
      </c>
      <c r="DQ155" s="538">
        <v>10</v>
      </c>
      <c r="DR155" s="538">
        <v>11</v>
      </c>
      <c r="DS155" s="538">
        <v>12</v>
      </c>
      <c r="DT155" s="542">
        <v>3</v>
      </c>
      <c r="DU155" s="542">
        <v>4</v>
      </c>
      <c r="DV155" s="542">
        <v>5</v>
      </c>
      <c r="DW155" s="542">
        <v>6</v>
      </c>
      <c r="DX155" s="542">
        <v>7</v>
      </c>
      <c r="DY155" s="542">
        <v>8</v>
      </c>
      <c r="DZ155" s="542">
        <v>9</v>
      </c>
      <c r="EA155" s="542">
        <v>10</v>
      </c>
      <c r="EB155" s="542">
        <v>11</v>
      </c>
      <c r="EC155" s="542">
        <v>12</v>
      </c>
      <c r="ED155" s="543">
        <v>3</v>
      </c>
      <c r="EE155" s="543">
        <v>4</v>
      </c>
      <c r="EF155" s="543">
        <v>5</v>
      </c>
      <c r="EG155" s="543">
        <v>6</v>
      </c>
      <c r="EH155" s="543">
        <v>7</v>
      </c>
      <c r="EI155" s="543">
        <v>8</v>
      </c>
      <c r="EJ155" s="543">
        <v>9</v>
      </c>
      <c r="EK155" s="543">
        <v>10</v>
      </c>
      <c r="EL155" s="543">
        <v>11</v>
      </c>
      <c r="EM155" s="543">
        <v>12</v>
      </c>
      <c r="EN155" s="537">
        <v>3</v>
      </c>
      <c r="EO155" s="537">
        <v>4</v>
      </c>
      <c r="EP155" s="537">
        <v>5</v>
      </c>
      <c r="EQ155" s="537">
        <v>6</v>
      </c>
      <c r="ER155" s="537">
        <v>7</v>
      </c>
      <c r="ES155" s="537">
        <v>8</v>
      </c>
      <c r="ET155" s="537">
        <v>9</v>
      </c>
      <c r="EU155" s="537">
        <v>10</v>
      </c>
      <c r="EV155" s="537">
        <v>11</v>
      </c>
      <c r="EW155" s="537">
        <v>12</v>
      </c>
      <c r="EX155" s="543">
        <v>3</v>
      </c>
      <c r="EY155" s="543">
        <v>4</v>
      </c>
      <c r="EZ155" s="543">
        <v>5</v>
      </c>
      <c r="FA155" s="543">
        <v>6</v>
      </c>
      <c r="FB155" s="543">
        <v>7</v>
      </c>
      <c r="FC155" s="543">
        <v>8</v>
      </c>
      <c r="FD155" s="543">
        <v>9</v>
      </c>
      <c r="FE155" s="543">
        <v>10</v>
      </c>
      <c r="FF155" s="543">
        <v>11</v>
      </c>
      <c r="FG155" s="543">
        <v>12</v>
      </c>
      <c r="FH155" s="544">
        <v>3</v>
      </c>
      <c r="FI155" s="544">
        <v>4</v>
      </c>
      <c r="FJ155" s="544">
        <v>5</v>
      </c>
      <c r="FK155" s="544">
        <v>6</v>
      </c>
      <c r="FL155" s="544">
        <v>7</v>
      </c>
      <c r="FM155" s="544">
        <v>8</v>
      </c>
      <c r="FN155" s="544">
        <v>9</v>
      </c>
      <c r="FO155" s="544">
        <v>10</v>
      </c>
      <c r="FP155" s="544">
        <v>11</v>
      </c>
      <c r="FQ155" s="544">
        <v>12</v>
      </c>
      <c r="FR155" s="545">
        <v>3</v>
      </c>
      <c r="FS155" s="545">
        <v>4</v>
      </c>
      <c r="FT155" s="545">
        <v>5</v>
      </c>
      <c r="FU155" s="545">
        <v>6</v>
      </c>
      <c r="FV155" s="545">
        <v>7</v>
      </c>
      <c r="FW155" s="545">
        <v>8</v>
      </c>
      <c r="FX155" s="545">
        <v>9</v>
      </c>
      <c r="FY155" s="545">
        <v>10</v>
      </c>
      <c r="FZ155" s="545">
        <v>11</v>
      </c>
      <c r="GA155" s="545">
        <v>12</v>
      </c>
      <c r="GB155" s="546">
        <v>3</v>
      </c>
      <c r="GC155" s="546">
        <v>4</v>
      </c>
      <c r="GD155" s="546">
        <v>5</v>
      </c>
      <c r="GE155" s="546">
        <v>6</v>
      </c>
      <c r="GF155" s="546">
        <v>7</v>
      </c>
      <c r="GG155" s="546">
        <v>8</v>
      </c>
      <c r="GH155" s="546">
        <v>9</v>
      </c>
      <c r="GI155" s="546">
        <v>10</v>
      </c>
      <c r="GJ155" s="546">
        <v>11</v>
      </c>
      <c r="GK155" s="546">
        <v>12</v>
      </c>
      <c r="GL155" s="542">
        <v>3</v>
      </c>
      <c r="GM155" s="542">
        <v>4</v>
      </c>
      <c r="GN155" s="542">
        <v>5</v>
      </c>
      <c r="GO155" s="542">
        <v>6</v>
      </c>
      <c r="GP155" s="542">
        <v>7</v>
      </c>
      <c r="GQ155" s="542">
        <v>8</v>
      </c>
      <c r="GR155" s="542">
        <v>9</v>
      </c>
      <c r="GS155" s="542">
        <v>10</v>
      </c>
      <c r="GT155" s="542">
        <v>11</v>
      </c>
      <c r="GU155" s="542">
        <v>12</v>
      </c>
      <c r="GV155" s="547">
        <v>3</v>
      </c>
      <c r="GW155" s="547">
        <v>4</v>
      </c>
      <c r="GX155" s="547">
        <v>5</v>
      </c>
      <c r="GY155" s="547">
        <v>6</v>
      </c>
      <c r="GZ155" s="547">
        <v>7</v>
      </c>
      <c r="HA155" s="547">
        <v>8</v>
      </c>
      <c r="HB155" s="547">
        <v>9</v>
      </c>
      <c r="HC155" s="547">
        <v>10</v>
      </c>
      <c r="HD155" s="547">
        <v>11</v>
      </c>
      <c r="HE155" s="547">
        <v>12</v>
      </c>
      <c r="HF155" s="548">
        <v>3</v>
      </c>
      <c r="HG155" s="548">
        <v>4</v>
      </c>
      <c r="HH155" s="548">
        <v>5</v>
      </c>
      <c r="HI155" s="548">
        <v>6</v>
      </c>
      <c r="HJ155" s="548">
        <v>7</v>
      </c>
      <c r="HK155" s="548">
        <v>8</v>
      </c>
      <c r="HL155" s="548">
        <v>9</v>
      </c>
      <c r="HM155" s="548">
        <v>10</v>
      </c>
      <c r="HN155" s="548">
        <v>11</v>
      </c>
      <c r="HO155" s="548">
        <v>12</v>
      </c>
      <c r="HP155" s="532">
        <v>3</v>
      </c>
      <c r="HQ155" s="532">
        <v>4</v>
      </c>
      <c r="HR155" s="532">
        <v>5</v>
      </c>
      <c r="HS155" s="532">
        <v>6</v>
      </c>
      <c r="HT155" s="532">
        <v>7</v>
      </c>
      <c r="HU155" s="532">
        <v>8</v>
      </c>
      <c r="HV155" s="532">
        <v>9</v>
      </c>
      <c r="HW155" s="532">
        <v>10</v>
      </c>
      <c r="HX155" s="532">
        <v>11</v>
      </c>
      <c r="HY155" s="532">
        <v>12</v>
      </c>
      <c r="HZ155" s="543">
        <v>3</v>
      </c>
      <c r="IA155" s="543">
        <v>4</v>
      </c>
      <c r="IB155" s="543">
        <v>5</v>
      </c>
      <c r="IC155" s="543">
        <v>6</v>
      </c>
      <c r="ID155" s="543">
        <v>7</v>
      </c>
      <c r="IE155" s="543">
        <v>8</v>
      </c>
      <c r="IF155" s="543">
        <v>9</v>
      </c>
      <c r="IG155" s="543">
        <v>10</v>
      </c>
      <c r="IH155" s="543">
        <v>11</v>
      </c>
      <c r="II155" s="543">
        <v>12</v>
      </c>
      <c r="IJ155" s="548">
        <v>3</v>
      </c>
      <c r="IK155" s="548">
        <v>4</v>
      </c>
      <c r="IL155" s="548">
        <v>5</v>
      </c>
      <c r="IM155" s="548">
        <v>6</v>
      </c>
      <c r="IN155" s="548">
        <v>7</v>
      </c>
      <c r="IO155" s="548">
        <v>8</v>
      </c>
      <c r="IP155" s="548">
        <v>9</v>
      </c>
      <c r="IQ155" s="548">
        <v>10</v>
      </c>
      <c r="IR155" s="548">
        <v>11</v>
      </c>
      <c r="IS155" s="548">
        <v>12</v>
      </c>
      <c r="IT155" s="540">
        <v>3</v>
      </c>
      <c r="IU155" s="540">
        <v>4</v>
      </c>
      <c r="IV155" s="540">
        <v>5</v>
      </c>
      <c r="IW155" s="540">
        <v>6</v>
      </c>
      <c r="IX155" s="540">
        <v>7</v>
      </c>
      <c r="IY155" s="540">
        <v>8</v>
      </c>
      <c r="IZ155" s="540">
        <v>9</v>
      </c>
      <c r="JA155" s="540">
        <v>10</v>
      </c>
      <c r="JB155" s="540">
        <v>11</v>
      </c>
      <c r="JC155" s="540">
        <v>12</v>
      </c>
      <c r="JD155" s="544">
        <v>3</v>
      </c>
      <c r="JE155" s="544">
        <v>4</v>
      </c>
      <c r="JF155" s="544">
        <v>5</v>
      </c>
      <c r="JG155" s="544">
        <v>6</v>
      </c>
      <c r="JH155" s="544">
        <v>7</v>
      </c>
      <c r="JI155" s="544">
        <v>8</v>
      </c>
      <c r="JJ155" s="544">
        <v>9</v>
      </c>
      <c r="JK155" s="544">
        <v>10</v>
      </c>
      <c r="JL155" s="544">
        <v>11</v>
      </c>
      <c r="JM155" s="544">
        <v>12</v>
      </c>
      <c r="JN155" s="539">
        <v>3</v>
      </c>
      <c r="JO155" s="539">
        <v>4</v>
      </c>
      <c r="JP155" s="539">
        <v>5</v>
      </c>
      <c r="JQ155" s="539">
        <v>6</v>
      </c>
      <c r="JR155" s="539">
        <v>7</v>
      </c>
      <c r="JS155" s="539">
        <v>8</v>
      </c>
      <c r="JT155" s="539">
        <v>9</v>
      </c>
      <c r="JU155" s="539">
        <v>10</v>
      </c>
      <c r="JV155" s="539">
        <v>11</v>
      </c>
      <c r="JW155" s="539">
        <v>12</v>
      </c>
      <c r="JX155" s="537">
        <v>3</v>
      </c>
      <c r="JY155" s="537">
        <v>4</v>
      </c>
      <c r="JZ155" s="537">
        <v>5</v>
      </c>
      <c r="KA155" s="537">
        <v>6</v>
      </c>
      <c r="KB155" s="537">
        <v>7</v>
      </c>
      <c r="KC155" s="537">
        <v>8</v>
      </c>
      <c r="KD155" s="537">
        <v>9</v>
      </c>
      <c r="KE155" s="537">
        <v>10</v>
      </c>
      <c r="KF155" s="537">
        <v>11</v>
      </c>
      <c r="KG155" s="537">
        <v>12</v>
      </c>
      <c r="KH155" s="538">
        <v>3</v>
      </c>
      <c r="KI155" s="538">
        <v>4</v>
      </c>
      <c r="KJ155" s="538">
        <v>5</v>
      </c>
      <c r="KK155" s="538">
        <v>6</v>
      </c>
      <c r="KL155" s="538">
        <v>7</v>
      </c>
      <c r="KM155" s="538">
        <v>8</v>
      </c>
      <c r="KN155" s="538">
        <v>9</v>
      </c>
      <c r="KO155" s="538">
        <v>10</v>
      </c>
      <c r="KP155" s="538">
        <v>11</v>
      </c>
      <c r="KQ155" s="538">
        <v>12</v>
      </c>
      <c r="KR155" s="549">
        <v>3</v>
      </c>
      <c r="KS155" s="549">
        <v>4</v>
      </c>
      <c r="KT155" s="549">
        <v>5</v>
      </c>
      <c r="KU155" s="549">
        <v>6</v>
      </c>
      <c r="KV155" s="549">
        <v>7</v>
      </c>
      <c r="KW155" s="549">
        <v>8</v>
      </c>
      <c r="KX155" s="549">
        <v>9</v>
      </c>
      <c r="KY155" s="549">
        <v>10</v>
      </c>
      <c r="KZ155" s="549">
        <v>11</v>
      </c>
      <c r="LA155" s="549">
        <v>12</v>
      </c>
      <c r="LB155" s="548">
        <v>3</v>
      </c>
      <c r="LC155" s="548">
        <v>4</v>
      </c>
      <c r="LD155" s="548">
        <v>5</v>
      </c>
      <c r="LE155" s="548">
        <v>6</v>
      </c>
      <c r="LF155" s="548">
        <v>7</v>
      </c>
      <c r="LG155" s="548">
        <v>8</v>
      </c>
      <c r="LH155" s="548">
        <v>9</v>
      </c>
      <c r="LI155" s="548">
        <v>10</v>
      </c>
      <c r="LJ155" s="548">
        <v>11</v>
      </c>
      <c r="LK155" s="548">
        <v>12</v>
      </c>
      <c r="LL155" s="546">
        <v>3</v>
      </c>
      <c r="LM155" s="546">
        <v>4</v>
      </c>
      <c r="LN155" s="546">
        <v>5</v>
      </c>
      <c r="LO155" s="546">
        <v>6</v>
      </c>
      <c r="LP155" s="546">
        <v>7</v>
      </c>
      <c r="LQ155" s="546">
        <v>8</v>
      </c>
      <c r="LR155" s="546">
        <v>9</v>
      </c>
      <c r="LS155" s="546">
        <v>10</v>
      </c>
      <c r="LT155" s="546">
        <v>11</v>
      </c>
      <c r="LU155" s="546">
        <v>12</v>
      </c>
      <c r="LV155" s="531">
        <v>3</v>
      </c>
      <c r="LW155" s="531">
        <v>4</v>
      </c>
      <c r="LX155" s="531">
        <v>5</v>
      </c>
      <c r="LY155" s="531">
        <v>6</v>
      </c>
      <c r="LZ155" s="531">
        <v>7</v>
      </c>
      <c r="MA155" s="531">
        <v>8</v>
      </c>
      <c r="MB155" s="531">
        <v>9</v>
      </c>
      <c r="MC155" s="531">
        <v>10</v>
      </c>
      <c r="MD155" s="531">
        <v>11</v>
      </c>
      <c r="ME155" s="531">
        <v>12</v>
      </c>
      <c r="MF155" s="545">
        <v>3</v>
      </c>
      <c r="MG155" s="545">
        <v>4</v>
      </c>
      <c r="MH155" s="545">
        <v>5</v>
      </c>
      <c r="MI155" s="545">
        <v>6</v>
      </c>
      <c r="MJ155" s="545">
        <v>7</v>
      </c>
      <c r="MK155" s="545">
        <v>8</v>
      </c>
      <c r="ML155" s="545">
        <v>9</v>
      </c>
      <c r="MM155" s="545">
        <v>10</v>
      </c>
      <c r="MN155" s="545">
        <v>11</v>
      </c>
      <c r="MO155" s="545">
        <v>12</v>
      </c>
      <c r="MP155" s="550">
        <v>3</v>
      </c>
      <c r="MQ155" s="550">
        <v>4</v>
      </c>
      <c r="MR155" s="550">
        <v>5</v>
      </c>
      <c r="MS155" s="550">
        <v>6</v>
      </c>
      <c r="MT155" s="550">
        <v>7</v>
      </c>
      <c r="MU155" s="550">
        <v>8</v>
      </c>
      <c r="MV155" s="550">
        <v>9</v>
      </c>
      <c r="MW155" s="550">
        <v>10</v>
      </c>
      <c r="MX155" s="550">
        <v>11</v>
      </c>
      <c r="MY155" s="550">
        <v>12</v>
      </c>
      <c r="MZ155" s="946">
        <v>3</v>
      </c>
      <c r="NA155" s="946">
        <v>4</v>
      </c>
      <c r="NB155" s="946">
        <v>5</v>
      </c>
      <c r="NC155" s="946">
        <v>6</v>
      </c>
      <c r="ND155" s="946">
        <v>7</v>
      </c>
      <c r="NE155" s="946">
        <v>8</v>
      </c>
      <c r="NF155" s="946">
        <v>9</v>
      </c>
      <c r="NG155" s="946">
        <v>10</v>
      </c>
      <c r="NH155" s="946">
        <v>11</v>
      </c>
      <c r="NI155" s="947">
        <v>12</v>
      </c>
    </row>
    <row r="156" spans="1:373" ht="15" customHeight="1" x14ac:dyDescent="0.25">
      <c r="A156" s="1782" t="s">
        <v>259</v>
      </c>
      <c r="B156" s="1783"/>
      <c r="C156" s="1783"/>
      <c r="D156" s="1783"/>
      <c r="E156" s="1783"/>
      <c r="F156" s="1783"/>
      <c r="G156" s="1783"/>
      <c r="H156" s="1783"/>
      <c r="I156" s="1783"/>
      <c r="J156" s="1783"/>
      <c r="K156" s="1783"/>
      <c r="L156" s="1783"/>
      <c r="M156" s="178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103"/>
      <c r="BM156" s="103"/>
      <c r="BN156" s="103"/>
      <c r="BO156" s="103"/>
      <c r="BP156" s="103"/>
      <c r="BQ156" s="103"/>
      <c r="BR156" s="103"/>
      <c r="BS156" s="103"/>
      <c r="BT156" s="103"/>
      <c r="BU156" s="103"/>
      <c r="BV156" s="113"/>
      <c r="BW156" s="113"/>
      <c r="BX156" s="113"/>
      <c r="BY156" s="113"/>
      <c r="BZ156" s="113"/>
      <c r="CA156" s="113"/>
      <c r="CB156" s="113"/>
      <c r="CC156" s="113"/>
      <c r="CD156" s="113"/>
      <c r="CE156" s="113"/>
      <c r="CF156" s="123"/>
      <c r="CG156" s="123"/>
      <c r="CH156" s="123"/>
      <c r="CI156" s="123"/>
      <c r="CJ156" s="123"/>
      <c r="CK156" s="123"/>
      <c r="CL156" s="123"/>
      <c r="CM156" s="123"/>
      <c r="CN156" s="123"/>
      <c r="CO156" s="123"/>
      <c r="CP156" s="133"/>
      <c r="CQ156" s="133"/>
      <c r="CR156" s="133"/>
      <c r="CS156" s="133"/>
      <c r="CT156" s="133"/>
      <c r="CU156" s="133"/>
      <c r="CV156" s="133"/>
      <c r="CW156" s="133"/>
      <c r="CX156" s="133"/>
      <c r="CY156" s="13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13"/>
      <c r="DK156" s="113"/>
      <c r="DL156" s="113"/>
      <c r="DM156" s="113"/>
      <c r="DN156" s="113"/>
      <c r="DO156" s="113"/>
      <c r="DP156" s="113"/>
      <c r="DQ156" s="113"/>
      <c r="DR156" s="113"/>
      <c r="DS156" s="113"/>
      <c r="DT156" s="153"/>
      <c r="DU156" s="153"/>
      <c r="DV156" s="153"/>
      <c r="DW156" s="153"/>
      <c r="DX156" s="153"/>
      <c r="DY156" s="153"/>
      <c r="DZ156" s="153"/>
      <c r="EA156" s="153"/>
      <c r="EB156" s="153"/>
      <c r="EC156" s="153"/>
      <c r="ED156" s="163"/>
      <c r="EE156" s="163"/>
      <c r="EF156" s="163"/>
      <c r="EG156" s="163"/>
      <c r="EH156" s="163"/>
      <c r="EI156" s="163"/>
      <c r="EJ156" s="163"/>
      <c r="EK156" s="163"/>
      <c r="EL156" s="163"/>
      <c r="EM156" s="163"/>
      <c r="EN156" s="103"/>
      <c r="EO156" s="103"/>
      <c r="EP156" s="103"/>
      <c r="EQ156" s="103"/>
      <c r="ER156" s="103"/>
      <c r="ES156" s="103"/>
      <c r="ET156" s="103"/>
      <c r="EU156" s="103"/>
      <c r="EV156" s="103"/>
      <c r="EW156" s="103"/>
      <c r="EX156" s="163"/>
      <c r="EY156" s="163"/>
      <c r="EZ156" s="163"/>
      <c r="FA156" s="163"/>
      <c r="FB156" s="163"/>
      <c r="FC156" s="163"/>
      <c r="FD156" s="163"/>
      <c r="FE156" s="163"/>
      <c r="FF156" s="163"/>
      <c r="FG156" s="163"/>
      <c r="FH156" s="173"/>
      <c r="FI156" s="173"/>
      <c r="FJ156" s="173"/>
      <c r="FK156" s="173"/>
      <c r="FL156" s="173"/>
      <c r="FM156" s="173"/>
      <c r="FN156" s="173"/>
      <c r="FO156" s="173"/>
      <c r="FP156" s="173"/>
      <c r="FQ156" s="173"/>
      <c r="FR156" s="183"/>
      <c r="FS156" s="183"/>
      <c r="FT156" s="183"/>
      <c r="FU156" s="183"/>
      <c r="FV156" s="183"/>
      <c r="FW156" s="183"/>
      <c r="FX156" s="183"/>
      <c r="FY156" s="183"/>
      <c r="FZ156" s="183"/>
      <c r="GA156" s="183"/>
      <c r="GB156" s="193"/>
      <c r="GC156" s="193"/>
      <c r="GD156" s="193"/>
      <c r="GE156" s="193"/>
      <c r="GF156" s="193"/>
      <c r="GG156" s="193"/>
      <c r="GH156" s="193"/>
      <c r="GI156" s="193"/>
      <c r="GJ156" s="193"/>
      <c r="GK156" s="193"/>
      <c r="GL156" s="153"/>
      <c r="GM156" s="153"/>
      <c r="GN156" s="153"/>
      <c r="GO156" s="153"/>
      <c r="GP156" s="153"/>
      <c r="GQ156" s="153"/>
      <c r="GR156" s="153"/>
      <c r="GS156" s="153"/>
      <c r="GT156" s="153"/>
      <c r="GU156" s="153"/>
      <c r="GV156" s="203"/>
      <c r="GW156" s="203"/>
      <c r="GX156" s="203"/>
      <c r="GY156" s="203"/>
      <c r="GZ156" s="203"/>
      <c r="HA156" s="203"/>
      <c r="HB156" s="203"/>
      <c r="HC156" s="203"/>
      <c r="HD156" s="203"/>
      <c r="HE156" s="203"/>
      <c r="HF156" s="213"/>
      <c r="HG156" s="213"/>
      <c r="HH156" s="213"/>
      <c r="HI156" s="213"/>
      <c r="HJ156" s="213"/>
      <c r="HK156" s="213"/>
      <c r="HL156" s="213"/>
      <c r="HM156" s="213"/>
      <c r="HN156" s="213"/>
      <c r="HO156" s="21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163"/>
      <c r="IA156" s="163"/>
      <c r="IB156" s="163"/>
      <c r="IC156" s="163"/>
      <c r="ID156" s="163"/>
      <c r="IE156" s="163"/>
      <c r="IF156" s="163"/>
      <c r="IG156" s="163"/>
      <c r="IH156" s="163"/>
      <c r="II156" s="163"/>
      <c r="IJ156" s="213"/>
      <c r="IK156" s="213"/>
      <c r="IL156" s="213"/>
      <c r="IM156" s="213"/>
      <c r="IN156" s="213"/>
      <c r="IO156" s="213"/>
      <c r="IP156" s="213"/>
      <c r="IQ156" s="213"/>
      <c r="IR156" s="213"/>
      <c r="IS156" s="213"/>
      <c r="IT156" s="133"/>
      <c r="IU156" s="133"/>
      <c r="IV156" s="133"/>
      <c r="IW156" s="133"/>
      <c r="IX156" s="133"/>
      <c r="IY156" s="133"/>
      <c r="IZ156" s="133"/>
      <c r="JA156" s="133"/>
      <c r="JB156" s="133"/>
      <c r="JC156" s="133"/>
      <c r="JD156" s="173"/>
      <c r="JE156" s="173"/>
      <c r="JF156" s="173"/>
      <c r="JG156" s="173"/>
      <c r="JH156" s="173"/>
      <c r="JI156" s="173"/>
      <c r="JJ156" s="173"/>
      <c r="JK156" s="173"/>
      <c r="JL156" s="173"/>
      <c r="JM156" s="173"/>
      <c r="JN156" s="123"/>
      <c r="JO156" s="123"/>
      <c r="JP156" s="123"/>
      <c r="JQ156" s="123"/>
      <c r="JR156" s="123"/>
      <c r="JS156" s="123"/>
      <c r="JT156" s="123"/>
      <c r="JU156" s="123"/>
      <c r="JV156" s="123"/>
      <c r="JW156" s="123"/>
      <c r="JX156" s="103"/>
      <c r="JY156" s="103"/>
      <c r="JZ156" s="103"/>
      <c r="KA156" s="103"/>
      <c r="KB156" s="103"/>
      <c r="KC156" s="103"/>
      <c r="KD156" s="103"/>
      <c r="KE156" s="103"/>
      <c r="KF156" s="103"/>
      <c r="KG156" s="103"/>
      <c r="KH156" s="113"/>
      <c r="KI156" s="113"/>
      <c r="KJ156" s="113"/>
      <c r="KK156" s="113"/>
      <c r="KL156" s="113"/>
      <c r="KM156" s="113"/>
      <c r="KN156" s="113"/>
      <c r="KO156" s="113"/>
      <c r="KP156" s="113"/>
      <c r="KQ156" s="113"/>
      <c r="KV156" s="223"/>
      <c r="KW156" s="223"/>
      <c r="KX156" s="223"/>
      <c r="KY156" s="223"/>
      <c r="KZ156" s="223"/>
      <c r="LA156" s="223"/>
      <c r="LF156" s="216"/>
      <c r="LG156" s="216"/>
      <c r="LH156" s="216"/>
      <c r="LI156" s="216"/>
      <c r="LJ156" s="216"/>
      <c r="LK156" s="216"/>
      <c r="LP156" s="196"/>
      <c r="LQ156" s="196"/>
      <c r="LR156" s="196"/>
      <c r="LS156" s="196"/>
      <c r="LT156" s="196"/>
      <c r="LU156" s="196"/>
      <c r="LZ156" s="46"/>
      <c r="MA156" s="46"/>
      <c r="MB156" s="46"/>
      <c r="MC156" s="46"/>
      <c r="MD156" s="46"/>
      <c r="ME156" s="46"/>
      <c r="MJ156" s="186"/>
      <c r="MK156" s="186"/>
      <c r="ML156" s="186"/>
      <c r="MM156" s="186"/>
      <c r="MN156" s="186"/>
      <c r="MO156" s="186"/>
      <c r="MT156" s="230"/>
      <c r="MU156" s="230"/>
      <c r="MV156" s="230"/>
      <c r="MW156" s="230"/>
      <c r="MX156" s="230"/>
      <c r="MY156" s="230"/>
      <c r="MZ156" s="844"/>
      <c r="NA156" s="844"/>
      <c r="NB156" s="844"/>
      <c r="NC156" s="844"/>
      <c r="ND156" s="844"/>
      <c r="NE156" s="844"/>
      <c r="NF156" s="844"/>
      <c r="NG156" s="844"/>
      <c r="NH156" s="844"/>
      <c r="NI156" s="844"/>
    </row>
    <row r="157" spans="1:373" ht="76.5" x14ac:dyDescent="0.25">
      <c r="A157" s="551">
        <v>1</v>
      </c>
      <c r="B157" s="7" t="s">
        <v>129</v>
      </c>
      <c r="C157" s="7" t="s">
        <v>194</v>
      </c>
      <c r="D157" s="262">
        <v>0</v>
      </c>
      <c r="E157" s="262">
        <v>0</v>
      </c>
      <c r="F157" s="262">
        <v>0</v>
      </c>
      <c r="G157" s="262">
        <v>0</v>
      </c>
      <c r="H157" s="263">
        <v>0</v>
      </c>
      <c r="I157" s="263">
        <v>0</v>
      </c>
      <c r="J157" s="263">
        <v>0</v>
      </c>
      <c r="K157" s="263">
        <v>0</v>
      </c>
      <c r="L157" s="263">
        <v>0</v>
      </c>
      <c r="M157" s="263">
        <v>0</v>
      </c>
      <c r="N157" s="264">
        <v>0</v>
      </c>
      <c r="O157" s="264">
        <v>0</v>
      </c>
      <c r="P157" s="264">
        <v>0</v>
      </c>
      <c r="Q157" s="264">
        <v>0</v>
      </c>
      <c r="R157" s="265">
        <v>0</v>
      </c>
      <c r="S157" s="265">
        <v>0</v>
      </c>
      <c r="T157" s="265">
        <v>0</v>
      </c>
      <c r="U157" s="265">
        <v>0</v>
      </c>
      <c r="V157" s="265">
        <v>0</v>
      </c>
      <c r="W157" s="265">
        <v>0</v>
      </c>
      <c r="X157" s="266">
        <v>0</v>
      </c>
      <c r="Y157" s="266">
        <v>0</v>
      </c>
      <c r="Z157" s="266">
        <v>0</v>
      </c>
      <c r="AA157" s="266">
        <v>0</v>
      </c>
      <c r="AB157" s="267">
        <v>0</v>
      </c>
      <c r="AC157" s="267">
        <v>0</v>
      </c>
      <c r="AD157" s="267">
        <v>0</v>
      </c>
      <c r="AE157" s="267">
        <v>0</v>
      </c>
      <c r="AF157" s="267">
        <v>0</v>
      </c>
      <c r="AG157" s="267">
        <v>0</v>
      </c>
      <c r="AH157" s="268">
        <v>0</v>
      </c>
      <c r="AI157" s="268">
        <v>12</v>
      </c>
      <c r="AJ157" s="268">
        <v>0</v>
      </c>
      <c r="AK157" s="268">
        <v>12</v>
      </c>
      <c r="AL157" s="269">
        <v>0</v>
      </c>
      <c r="AM157" s="269">
        <v>100</v>
      </c>
      <c r="AN157" s="269">
        <v>100</v>
      </c>
      <c r="AO157" s="269">
        <v>0</v>
      </c>
      <c r="AP157" s="269">
        <v>100</v>
      </c>
      <c r="AQ157" s="269">
        <v>100</v>
      </c>
      <c r="AR157" s="270">
        <v>0</v>
      </c>
      <c r="AS157" s="270">
        <v>0</v>
      </c>
      <c r="AT157" s="270">
        <v>0</v>
      </c>
      <c r="AU157" s="270">
        <v>0</v>
      </c>
      <c r="AV157" s="271">
        <v>0</v>
      </c>
      <c r="AW157" s="271">
        <v>0</v>
      </c>
      <c r="AX157" s="271">
        <v>0</v>
      </c>
      <c r="AY157" s="271">
        <v>0</v>
      </c>
      <c r="AZ157" s="271">
        <v>0</v>
      </c>
      <c r="BA157" s="271">
        <v>0</v>
      </c>
      <c r="BB157" s="272">
        <v>0</v>
      </c>
      <c r="BC157" s="272">
        <v>0</v>
      </c>
      <c r="BD157" s="272">
        <v>0</v>
      </c>
      <c r="BE157" s="272">
        <v>0</v>
      </c>
      <c r="BF157" s="273">
        <v>0</v>
      </c>
      <c r="BG157" s="273">
        <v>0</v>
      </c>
      <c r="BH157" s="273">
        <v>0</v>
      </c>
      <c r="BI157" s="273">
        <v>0</v>
      </c>
      <c r="BJ157" s="273">
        <v>0</v>
      </c>
      <c r="BK157" s="273">
        <v>0</v>
      </c>
      <c r="BL157" s="274">
        <v>0</v>
      </c>
      <c r="BM157" s="274">
        <v>0</v>
      </c>
      <c r="BN157" s="274">
        <v>0</v>
      </c>
      <c r="BO157" s="274">
        <v>0</v>
      </c>
      <c r="BP157" s="275">
        <v>0</v>
      </c>
      <c r="BQ157" s="275">
        <v>0</v>
      </c>
      <c r="BR157" s="275">
        <v>0</v>
      </c>
      <c r="BS157" s="275">
        <v>0</v>
      </c>
      <c r="BT157" s="275">
        <v>0</v>
      </c>
      <c r="BU157" s="275">
        <v>0</v>
      </c>
      <c r="BV157" s="276">
        <v>0</v>
      </c>
      <c r="BW157" s="276">
        <v>0</v>
      </c>
      <c r="BX157" s="276">
        <v>0</v>
      </c>
      <c r="BY157" s="276">
        <v>0</v>
      </c>
      <c r="BZ157" s="277">
        <v>0</v>
      </c>
      <c r="CA157" s="277">
        <v>0</v>
      </c>
      <c r="CB157" s="277">
        <v>0</v>
      </c>
      <c r="CC157" s="277">
        <v>0</v>
      </c>
      <c r="CD157" s="277">
        <v>0</v>
      </c>
      <c r="CE157" s="277">
        <v>0</v>
      </c>
      <c r="CF157" s="278"/>
      <c r="CG157" s="278"/>
      <c r="CH157" s="278"/>
      <c r="CI157" s="278"/>
      <c r="CJ157" s="279"/>
      <c r="CK157" s="279"/>
      <c r="CL157" s="279"/>
      <c r="CM157" s="279"/>
      <c r="CN157" s="279"/>
      <c r="CO157" s="279"/>
      <c r="CP157" s="280">
        <v>0</v>
      </c>
      <c r="CQ157" s="280">
        <v>0</v>
      </c>
      <c r="CR157" s="280">
        <v>0</v>
      </c>
      <c r="CS157" s="280">
        <v>0</v>
      </c>
      <c r="CT157" s="281">
        <v>0</v>
      </c>
      <c r="CU157" s="281">
        <v>0</v>
      </c>
      <c r="CV157" s="281">
        <v>0</v>
      </c>
      <c r="CW157" s="281">
        <v>0</v>
      </c>
      <c r="CX157" s="281">
        <v>0</v>
      </c>
      <c r="CY157" s="281">
        <v>0</v>
      </c>
      <c r="CZ157" s="282"/>
      <c r="DA157" s="282"/>
      <c r="DB157" s="282"/>
      <c r="DC157" s="282"/>
      <c r="DD157" s="283"/>
      <c r="DE157" s="283"/>
      <c r="DF157" s="283"/>
      <c r="DG157" s="283"/>
      <c r="DH157" s="283"/>
      <c r="DI157" s="283"/>
      <c r="DJ157" s="276">
        <v>0</v>
      </c>
      <c r="DK157" s="276">
        <v>0</v>
      </c>
      <c r="DL157" s="276">
        <v>0</v>
      </c>
      <c r="DM157" s="276">
        <v>0</v>
      </c>
      <c r="DN157" s="277">
        <v>0</v>
      </c>
      <c r="DO157" s="277">
        <v>0</v>
      </c>
      <c r="DP157" s="277">
        <v>0</v>
      </c>
      <c r="DQ157" s="277">
        <v>0</v>
      </c>
      <c r="DR157" s="277">
        <v>0</v>
      </c>
      <c r="DS157" s="277">
        <v>0</v>
      </c>
      <c r="DT157" s="284"/>
      <c r="DU157" s="284"/>
      <c r="DV157" s="284"/>
      <c r="DW157" s="284"/>
      <c r="DX157" s="285"/>
      <c r="DY157" s="285"/>
      <c r="DZ157" s="285"/>
      <c r="EA157" s="285"/>
      <c r="EB157" s="285"/>
      <c r="EC157" s="285"/>
      <c r="ED157" s="286">
        <v>0</v>
      </c>
      <c r="EE157" s="286">
        <v>0</v>
      </c>
      <c r="EF157" s="286">
        <v>0</v>
      </c>
      <c r="EG157" s="286">
        <v>0</v>
      </c>
      <c r="EH157" s="287">
        <v>0</v>
      </c>
      <c r="EI157" s="287">
        <v>0</v>
      </c>
      <c r="EJ157" s="287">
        <v>0</v>
      </c>
      <c r="EK157" s="287">
        <v>0</v>
      </c>
      <c r="EL157" s="287">
        <v>0</v>
      </c>
      <c r="EM157" s="287">
        <v>0</v>
      </c>
      <c r="EN157" s="274"/>
      <c r="EO157" s="274"/>
      <c r="EP157" s="274"/>
      <c r="EQ157" s="274"/>
      <c r="ER157" s="275"/>
      <c r="ES157" s="275"/>
      <c r="ET157" s="275"/>
      <c r="EU157" s="275"/>
      <c r="EV157" s="275"/>
      <c r="EW157" s="275"/>
      <c r="EX157" s="286">
        <v>0</v>
      </c>
      <c r="EY157" s="286">
        <v>0</v>
      </c>
      <c r="EZ157" s="286">
        <v>0</v>
      </c>
      <c r="FA157" s="286">
        <v>0</v>
      </c>
      <c r="FB157" s="287">
        <v>0</v>
      </c>
      <c r="FC157" s="287">
        <v>0</v>
      </c>
      <c r="FD157" s="287">
        <v>0</v>
      </c>
      <c r="FE157" s="287">
        <v>0</v>
      </c>
      <c r="FF157" s="287">
        <v>0</v>
      </c>
      <c r="FG157" s="287">
        <v>0</v>
      </c>
      <c r="FH157" s="288">
        <v>0</v>
      </c>
      <c r="FI157" s="288">
        <v>0</v>
      </c>
      <c r="FJ157" s="288">
        <v>0</v>
      </c>
      <c r="FK157" s="288">
        <v>0</v>
      </c>
      <c r="FL157" s="289">
        <v>0</v>
      </c>
      <c r="FM157" s="289">
        <v>0</v>
      </c>
      <c r="FN157" s="289">
        <v>0</v>
      </c>
      <c r="FO157" s="289"/>
      <c r="FP157" s="289"/>
      <c r="FQ157" s="289"/>
      <c r="FR157" s="290"/>
      <c r="FS157" s="290"/>
      <c r="FT157" s="290"/>
      <c r="FU157" s="290"/>
      <c r="FV157" s="291"/>
      <c r="FW157" s="291"/>
      <c r="FX157" s="291"/>
      <c r="FY157" s="291"/>
      <c r="FZ157" s="291"/>
      <c r="GA157" s="291"/>
      <c r="GB157" s="292"/>
      <c r="GC157" s="292">
        <v>0</v>
      </c>
      <c r="GD157" s="292"/>
      <c r="GE157" s="292"/>
      <c r="GF157" s="293"/>
      <c r="GG157" s="293"/>
      <c r="GH157" s="293"/>
      <c r="GI157" s="293"/>
      <c r="GJ157" s="293"/>
      <c r="GK157" s="293"/>
      <c r="GL157" s="284"/>
      <c r="GM157" s="284"/>
      <c r="GN157" s="284"/>
      <c r="GO157" s="284"/>
      <c r="GP157" s="285"/>
      <c r="GQ157" s="285"/>
      <c r="GR157" s="285"/>
      <c r="GS157" s="285"/>
      <c r="GT157" s="285"/>
      <c r="GU157" s="285"/>
      <c r="GV157" s="294"/>
      <c r="GW157" s="294"/>
      <c r="GX157" s="294"/>
      <c r="GY157" s="294"/>
      <c r="GZ157" s="295"/>
      <c r="HA157" s="295"/>
      <c r="HB157" s="295"/>
      <c r="HC157" s="295"/>
      <c r="HD157" s="295"/>
      <c r="HE157" s="295"/>
      <c r="HF157" s="296"/>
      <c r="HG157" s="296"/>
      <c r="HH157" s="296"/>
      <c r="HI157" s="296"/>
      <c r="HJ157" s="297"/>
      <c r="HK157" s="297"/>
      <c r="HL157" s="297"/>
      <c r="HM157" s="297"/>
      <c r="HN157" s="297"/>
      <c r="HO157" s="297"/>
      <c r="HP157" s="264"/>
      <c r="HQ157" s="264"/>
      <c r="HR157" s="264"/>
      <c r="HS157" s="264"/>
      <c r="HT157" s="265"/>
      <c r="HU157" s="265"/>
      <c r="HV157" s="265"/>
      <c r="HW157" s="265"/>
      <c r="HX157" s="265"/>
      <c r="HY157" s="265"/>
      <c r="HZ157" s="286"/>
      <c r="IA157" s="286"/>
      <c r="IB157" s="286"/>
      <c r="IC157" s="286"/>
      <c r="ID157" s="287"/>
      <c r="IE157" s="287"/>
      <c r="IF157" s="287"/>
      <c r="IG157" s="287"/>
      <c r="IH157" s="287"/>
      <c r="II157" s="287"/>
      <c r="IJ157" s="296">
        <v>0</v>
      </c>
      <c r="IK157" s="296">
        <v>0</v>
      </c>
      <c r="IL157" s="296">
        <v>0</v>
      </c>
      <c r="IM157" s="296">
        <v>0</v>
      </c>
      <c r="IN157" s="297">
        <v>0</v>
      </c>
      <c r="IO157" s="297">
        <v>0</v>
      </c>
      <c r="IP157" s="297">
        <v>0</v>
      </c>
      <c r="IQ157" s="297">
        <v>0</v>
      </c>
      <c r="IR157" s="297">
        <v>0</v>
      </c>
      <c r="IS157" s="297">
        <v>0</v>
      </c>
      <c r="IT157" s="280">
        <v>0</v>
      </c>
      <c r="IU157" s="280">
        <v>0</v>
      </c>
      <c r="IV157" s="280">
        <v>0</v>
      </c>
      <c r="IW157" s="280">
        <v>0</v>
      </c>
      <c r="IX157" s="281">
        <v>0</v>
      </c>
      <c r="IY157" s="281">
        <v>0</v>
      </c>
      <c r="IZ157" s="281">
        <v>0</v>
      </c>
      <c r="JA157" s="281">
        <v>0</v>
      </c>
      <c r="JB157" s="281">
        <v>0</v>
      </c>
      <c r="JC157" s="281">
        <v>0</v>
      </c>
      <c r="JD157" s="288"/>
      <c r="JE157" s="288"/>
      <c r="JF157" s="288"/>
      <c r="JG157" s="288"/>
      <c r="JH157" s="289"/>
      <c r="JI157" s="289"/>
      <c r="JJ157" s="289"/>
      <c r="JK157" s="289"/>
      <c r="JL157" s="289"/>
      <c r="JM157" s="289"/>
      <c r="JN157" s="278"/>
      <c r="JO157" s="278"/>
      <c r="JP157" s="278"/>
      <c r="JQ157" s="278"/>
      <c r="JR157" s="279"/>
      <c r="JS157" s="279"/>
      <c r="JT157" s="279"/>
      <c r="JU157" s="279"/>
      <c r="JV157" s="279"/>
      <c r="JW157" s="279"/>
      <c r="JX157" s="274">
        <v>0</v>
      </c>
      <c r="JY157" s="274">
        <v>0</v>
      </c>
      <c r="JZ157" s="274">
        <v>0</v>
      </c>
      <c r="KA157" s="274">
        <v>0</v>
      </c>
      <c r="KB157" s="275">
        <v>0</v>
      </c>
      <c r="KC157" s="275">
        <v>0</v>
      </c>
      <c r="KD157" s="275">
        <v>0</v>
      </c>
      <c r="KE157" s="275">
        <v>0</v>
      </c>
      <c r="KF157" s="275">
        <v>0</v>
      </c>
      <c r="KG157" s="275">
        <v>0</v>
      </c>
      <c r="KH157" s="276"/>
      <c r="KI157" s="276"/>
      <c r="KJ157" s="276"/>
      <c r="KK157" s="276"/>
      <c r="KL157" s="277"/>
      <c r="KM157" s="277"/>
      <c r="KN157" s="277"/>
      <c r="KO157" s="277"/>
      <c r="KP157" s="277"/>
      <c r="KQ157" s="277"/>
      <c r="KR157" s="298"/>
      <c r="KS157" s="298"/>
      <c r="KT157" s="298"/>
      <c r="KU157" s="298"/>
      <c r="KV157" s="299"/>
      <c r="KW157" s="299"/>
      <c r="KX157" s="299"/>
      <c r="KY157" s="299"/>
      <c r="KZ157" s="299"/>
      <c r="LA157" s="299"/>
      <c r="LB157" s="296"/>
      <c r="LC157" s="296"/>
      <c r="LD157" s="296"/>
      <c r="LE157" s="296"/>
      <c r="LF157" s="297"/>
      <c r="LG157" s="297"/>
      <c r="LH157" s="297"/>
      <c r="LI157" s="297"/>
      <c r="LJ157" s="297"/>
      <c r="LK157" s="297"/>
      <c r="LL157" s="292">
        <v>0</v>
      </c>
      <c r="LM157" s="292">
        <v>0</v>
      </c>
      <c r="LN157" s="292">
        <v>0</v>
      </c>
      <c r="LO157" s="292">
        <v>0</v>
      </c>
      <c r="LP157" s="293">
        <v>0</v>
      </c>
      <c r="LQ157" s="293">
        <v>0</v>
      </c>
      <c r="LR157" s="293">
        <v>0</v>
      </c>
      <c r="LS157" s="293">
        <v>0</v>
      </c>
      <c r="LT157" s="293">
        <v>0</v>
      </c>
      <c r="LU157" s="293">
        <v>0</v>
      </c>
      <c r="LV157" s="45">
        <f t="shared" ref="LV157:ME161" si="320">D157+N157+X157+AH157+AR157+BB157+BL157+BV157+CF157+CP157+CZ157+DJ157+DT157+ED157+EN157+EX157+FH157+FR157+GB157+GL157+GV157+HF157+HP157+HZ157+IJ157+IT157+JD157+JN157+JX157+KH157+KR157+LB157+LL157</f>
        <v>0</v>
      </c>
      <c r="LW157" s="45">
        <f t="shared" si="320"/>
        <v>12</v>
      </c>
      <c r="LX157" s="45">
        <f t="shared" si="320"/>
        <v>0</v>
      </c>
      <c r="LY157" s="45">
        <f t="shared" si="320"/>
        <v>12</v>
      </c>
      <c r="LZ157" s="234">
        <f t="shared" si="320"/>
        <v>0</v>
      </c>
      <c r="MA157" s="234">
        <f t="shared" si="320"/>
        <v>100</v>
      </c>
      <c r="MB157" s="234">
        <f t="shared" si="320"/>
        <v>100</v>
      </c>
      <c r="MC157" s="234">
        <f t="shared" si="320"/>
        <v>0</v>
      </c>
      <c r="MD157" s="234">
        <f t="shared" si="320"/>
        <v>100</v>
      </c>
      <c r="ME157" s="234">
        <f t="shared" si="320"/>
        <v>100</v>
      </c>
      <c r="MF157" s="290">
        <v>0</v>
      </c>
      <c r="MG157" s="290">
        <v>0</v>
      </c>
      <c r="MH157" s="290">
        <v>0</v>
      </c>
      <c r="MI157" s="290">
        <v>0</v>
      </c>
      <c r="MJ157" s="291">
        <v>0</v>
      </c>
      <c r="MK157" s="291">
        <v>0</v>
      </c>
      <c r="ML157" s="291">
        <v>0</v>
      </c>
      <c r="MM157" s="291">
        <v>0</v>
      </c>
      <c r="MN157" s="291">
        <v>0</v>
      </c>
      <c r="MO157" s="291">
        <v>0</v>
      </c>
      <c r="MP157" s="414"/>
      <c r="MQ157" s="414"/>
      <c r="MR157" s="414"/>
      <c r="MS157" s="414"/>
      <c r="MT157" s="415"/>
      <c r="MU157" s="415"/>
      <c r="MV157" s="415"/>
      <c r="MW157" s="415"/>
      <c r="MX157" s="415"/>
      <c r="MY157" s="415"/>
      <c r="MZ157" s="949">
        <f t="shared" ref="MZ157:NI161" si="321">LV157+MF157+MP157</f>
        <v>0</v>
      </c>
      <c r="NA157" s="949">
        <f t="shared" si="321"/>
        <v>12</v>
      </c>
      <c r="NB157" s="949">
        <f t="shared" si="321"/>
        <v>0</v>
      </c>
      <c r="NC157" s="949">
        <f t="shared" si="321"/>
        <v>12</v>
      </c>
      <c r="ND157" s="950">
        <f t="shared" si="321"/>
        <v>0</v>
      </c>
      <c r="NE157" s="950">
        <f t="shared" si="321"/>
        <v>100</v>
      </c>
      <c r="NF157" s="950">
        <f t="shared" si="321"/>
        <v>100</v>
      </c>
      <c r="NG157" s="950">
        <f t="shared" si="321"/>
        <v>0</v>
      </c>
      <c r="NH157" s="950">
        <f t="shared" si="321"/>
        <v>100</v>
      </c>
      <c r="NI157" s="950">
        <f t="shared" si="321"/>
        <v>100</v>
      </c>
    </row>
    <row r="158" spans="1:373" ht="38.25" x14ac:dyDescent="0.25">
      <c r="A158" s="551">
        <v>2</v>
      </c>
      <c r="B158" s="7" t="s">
        <v>130</v>
      </c>
      <c r="C158" s="7" t="s">
        <v>131</v>
      </c>
      <c r="D158" s="262">
        <v>0</v>
      </c>
      <c r="E158" s="262">
        <v>0</v>
      </c>
      <c r="F158" s="262">
        <v>0</v>
      </c>
      <c r="G158" s="262">
        <v>0</v>
      </c>
      <c r="H158" s="263">
        <v>0</v>
      </c>
      <c r="I158" s="263">
        <v>0</v>
      </c>
      <c r="J158" s="263">
        <v>0</v>
      </c>
      <c r="K158" s="263">
        <v>0</v>
      </c>
      <c r="L158" s="263">
        <v>0</v>
      </c>
      <c r="M158" s="263">
        <v>0</v>
      </c>
      <c r="N158" s="264">
        <v>0</v>
      </c>
      <c r="O158" s="264">
        <v>14.96</v>
      </c>
      <c r="P158" s="264">
        <v>1.77</v>
      </c>
      <c r="Q158" s="264">
        <v>14.96</v>
      </c>
      <c r="R158" s="265">
        <v>0</v>
      </c>
      <c r="S158" s="265">
        <v>3</v>
      </c>
      <c r="T158" s="265">
        <v>13</v>
      </c>
      <c r="U158" s="265">
        <v>0</v>
      </c>
      <c r="V158" s="265">
        <v>13</v>
      </c>
      <c r="W158" s="265">
        <v>13</v>
      </c>
      <c r="X158" s="266">
        <v>0</v>
      </c>
      <c r="Y158" s="266">
        <v>0</v>
      </c>
      <c r="Z158" s="266">
        <v>0</v>
      </c>
      <c r="AA158" s="266">
        <v>0</v>
      </c>
      <c r="AB158" s="267">
        <v>0</v>
      </c>
      <c r="AC158" s="267">
        <v>0</v>
      </c>
      <c r="AD158" s="267">
        <v>0</v>
      </c>
      <c r="AE158" s="267">
        <v>0</v>
      </c>
      <c r="AF158" s="267">
        <v>0</v>
      </c>
      <c r="AG158" s="267">
        <v>0</v>
      </c>
      <c r="AH158" s="268">
        <v>0</v>
      </c>
      <c r="AI158" s="268">
        <v>0</v>
      </c>
      <c r="AJ158" s="268">
        <v>0</v>
      </c>
      <c r="AK158" s="268">
        <v>0</v>
      </c>
      <c r="AL158" s="269">
        <v>0</v>
      </c>
      <c r="AM158" s="269">
        <v>0</v>
      </c>
      <c r="AN158" s="269">
        <v>0</v>
      </c>
      <c r="AO158" s="269">
        <v>0</v>
      </c>
      <c r="AP158" s="269">
        <v>0</v>
      </c>
      <c r="AQ158" s="269">
        <v>0</v>
      </c>
      <c r="AR158" s="270">
        <v>0</v>
      </c>
      <c r="AS158" s="270">
        <v>24.99</v>
      </c>
      <c r="AT158" s="270">
        <v>0</v>
      </c>
      <c r="AU158" s="270">
        <v>25</v>
      </c>
      <c r="AV158" s="271">
        <v>0</v>
      </c>
      <c r="AW158" s="271">
        <v>0</v>
      </c>
      <c r="AX158" s="271">
        <v>0</v>
      </c>
      <c r="AY158" s="271">
        <v>0</v>
      </c>
      <c r="AZ158" s="271">
        <v>0</v>
      </c>
      <c r="BA158" s="271">
        <v>0</v>
      </c>
      <c r="BB158" s="272">
        <v>0</v>
      </c>
      <c r="BC158" s="272">
        <v>4.53</v>
      </c>
      <c r="BD158" s="272">
        <v>4.53</v>
      </c>
      <c r="BE158" s="272">
        <v>4.53</v>
      </c>
      <c r="BF158" s="273">
        <v>0</v>
      </c>
      <c r="BG158" s="273">
        <v>0</v>
      </c>
      <c r="BH158" s="273">
        <v>0</v>
      </c>
      <c r="BI158" s="273">
        <v>0</v>
      </c>
      <c r="BJ158" s="273">
        <v>0</v>
      </c>
      <c r="BK158" s="273">
        <v>0</v>
      </c>
      <c r="BL158" s="274">
        <v>0</v>
      </c>
      <c r="BM158" s="274">
        <v>15</v>
      </c>
      <c r="BN158" s="274">
        <v>5.0599999999999996</v>
      </c>
      <c r="BO158" s="274">
        <v>15</v>
      </c>
      <c r="BP158" s="275">
        <v>0</v>
      </c>
      <c r="BQ158" s="275">
        <v>0</v>
      </c>
      <c r="BR158" s="275">
        <v>4</v>
      </c>
      <c r="BS158" s="275">
        <v>0</v>
      </c>
      <c r="BT158" s="275">
        <v>0</v>
      </c>
      <c r="BU158" s="275">
        <v>0</v>
      </c>
      <c r="BV158" s="276">
        <v>0</v>
      </c>
      <c r="BW158" s="276">
        <v>3</v>
      </c>
      <c r="BX158" s="276">
        <v>3</v>
      </c>
      <c r="BY158" s="276">
        <v>3</v>
      </c>
      <c r="BZ158" s="277">
        <v>0</v>
      </c>
      <c r="CA158" s="277">
        <v>5</v>
      </c>
      <c r="CB158" s="277">
        <v>5</v>
      </c>
      <c r="CC158" s="277">
        <v>0</v>
      </c>
      <c r="CD158" s="277">
        <v>5</v>
      </c>
      <c r="CE158" s="277">
        <v>5</v>
      </c>
      <c r="CF158" s="278"/>
      <c r="CG158" s="278"/>
      <c r="CH158" s="278"/>
      <c r="CI158" s="278"/>
      <c r="CJ158" s="279"/>
      <c r="CK158" s="279"/>
      <c r="CL158" s="279"/>
      <c r="CM158" s="279"/>
      <c r="CN158" s="279"/>
      <c r="CO158" s="279"/>
      <c r="CP158" s="280">
        <v>0</v>
      </c>
      <c r="CQ158" s="280">
        <v>0</v>
      </c>
      <c r="CR158" s="280">
        <v>0</v>
      </c>
      <c r="CS158" s="280">
        <v>0</v>
      </c>
      <c r="CT158" s="281">
        <v>0</v>
      </c>
      <c r="CU158" s="281">
        <v>0</v>
      </c>
      <c r="CV158" s="281">
        <v>0</v>
      </c>
      <c r="CW158" s="281">
        <v>0</v>
      </c>
      <c r="CX158" s="281">
        <v>0</v>
      </c>
      <c r="CY158" s="281">
        <v>0</v>
      </c>
      <c r="CZ158" s="282"/>
      <c r="DA158" s="282"/>
      <c r="DB158" s="282"/>
      <c r="DC158" s="282"/>
      <c r="DD158" s="283"/>
      <c r="DE158" s="283"/>
      <c r="DF158" s="283"/>
      <c r="DG158" s="283"/>
      <c r="DH158" s="283"/>
      <c r="DI158" s="283"/>
      <c r="DJ158" s="276">
        <v>0</v>
      </c>
      <c r="DK158" s="276">
        <v>0</v>
      </c>
      <c r="DL158" s="276">
        <v>0</v>
      </c>
      <c r="DM158" s="276">
        <v>0</v>
      </c>
      <c r="DN158" s="277">
        <v>0</v>
      </c>
      <c r="DO158" s="277">
        <v>0</v>
      </c>
      <c r="DP158" s="277">
        <v>0</v>
      </c>
      <c r="DQ158" s="277">
        <v>0</v>
      </c>
      <c r="DR158" s="277">
        <v>0</v>
      </c>
      <c r="DS158" s="277">
        <v>0</v>
      </c>
      <c r="DT158" s="284"/>
      <c r="DU158" s="284"/>
      <c r="DV158" s="284"/>
      <c r="DW158" s="284"/>
      <c r="DX158" s="285"/>
      <c r="DY158" s="285"/>
      <c r="DZ158" s="285"/>
      <c r="EA158" s="285"/>
      <c r="EB158" s="285"/>
      <c r="EC158" s="285"/>
      <c r="ED158" s="286">
        <v>0</v>
      </c>
      <c r="EE158" s="286">
        <v>0</v>
      </c>
      <c r="EF158" s="286">
        <v>0</v>
      </c>
      <c r="EG158" s="286">
        <v>0</v>
      </c>
      <c r="EH158" s="287">
        <v>0</v>
      </c>
      <c r="EI158" s="287">
        <v>0</v>
      </c>
      <c r="EJ158" s="287">
        <v>0</v>
      </c>
      <c r="EK158" s="287">
        <v>0</v>
      </c>
      <c r="EL158" s="287">
        <v>0</v>
      </c>
      <c r="EM158" s="287">
        <v>0</v>
      </c>
      <c r="EN158" s="274">
        <v>40</v>
      </c>
      <c r="EO158" s="274">
        <v>17.8</v>
      </c>
      <c r="EP158" s="274">
        <v>4.12</v>
      </c>
      <c r="EQ158" s="274">
        <v>17.8</v>
      </c>
      <c r="ER158" s="275"/>
      <c r="ES158" s="275"/>
      <c r="ET158" s="275"/>
      <c r="EU158" s="275"/>
      <c r="EV158" s="275"/>
      <c r="EW158" s="275"/>
      <c r="EX158" s="286">
        <v>0</v>
      </c>
      <c r="EY158" s="286">
        <v>0</v>
      </c>
      <c r="EZ158" s="286">
        <v>0</v>
      </c>
      <c r="FA158" s="286">
        <v>0</v>
      </c>
      <c r="FB158" s="287">
        <v>0</v>
      </c>
      <c r="FC158" s="287">
        <v>0</v>
      </c>
      <c r="FD158" s="287">
        <v>0</v>
      </c>
      <c r="FE158" s="287">
        <v>0</v>
      </c>
      <c r="FF158" s="287">
        <v>0</v>
      </c>
      <c r="FG158" s="287">
        <v>0</v>
      </c>
      <c r="FH158" s="288">
        <v>0</v>
      </c>
      <c r="FI158" s="288">
        <v>0</v>
      </c>
      <c r="FJ158" s="288">
        <v>0</v>
      </c>
      <c r="FK158" s="288">
        <v>0</v>
      </c>
      <c r="FL158" s="289">
        <v>0</v>
      </c>
      <c r="FM158" s="289">
        <v>0</v>
      </c>
      <c r="FN158" s="289">
        <v>0</v>
      </c>
      <c r="FO158" s="289"/>
      <c r="FP158" s="289"/>
      <c r="FQ158" s="289"/>
      <c r="FR158" s="290"/>
      <c r="FS158" s="290"/>
      <c r="FT158" s="290"/>
      <c r="FU158" s="290"/>
      <c r="FV158" s="291"/>
      <c r="FW158" s="291"/>
      <c r="FX158" s="291"/>
      <c r="FY158" s="291"/>
      <c r="FZ158" s="291"/>
      <c r="GA158" s="291"/>
      <c r="GB158" s="292"/>
      <c r="GC158" s="292">
        <v>0</v>
      </c>
      <c r="GD158" s="292"/>
      <c r="GE158" s="292"/>
      <c r="GF158" s="293"/>
      <c r="GG158" s="293"/>
      <c r="GH158" s="293"/>
      <c r="GI158" s="293"/>
      <c r="GJ158" s="293"/>
      <c r="GK158" s="293"/>
      <c r="GL158" s="284"/>
      <c r="GM158" s="284"/>
      <c r="GN158" s="284"/>
      <c r="GO158" s="284"/>
      <c r="GP158" s="285"/>
      <c r="GQ158" s="285"/>
      <c r="GR158" s="285"/>
      <c r="GS158" s="285"/>
      <c r="GT158" s="285"/>
      <c r="GU158" s="285"/>
      <c r="GV158" s="294"/>
      <c r="GW158" s="294"/>
      <c r="GX158" s="294"/>
      <c r="GY158" s="294"/>
      <c r="GZ158" s="295"/>
      <c r="HA158" s="295"/>
      <c r="HB158" s="295"/>
      <c r="HC158" s="295"/>
      <c r="HD158" s="295"/>
      <c r="HE158" s="295"/>
      <c r="HF158" s="296"/>
      <c r="HG158" s="296"/>
      <c r="HH158" s="296"/>
      <c r="HI158" s="296"/>
      <c r="HJ158" s="297"/>
      <c r="HK158" s="297"/>
      <c r="HL158" s="297"/>
      <c r="HM158" s="297"/>
      <c r="HN158" s="297"/>
      <c r="HO158" s="297"/>
      <c r="HP158" s="264"/>
      <c r="HQ158" s="264"/>
      <c r="HR158" s="264"/>
      <c r="HS158" s="264"/>
      <c r="HT158" s="265"/>
      <c r="HU158" s="265"/>
      <c r="HV158" s="265"/>
      <c r="HW158" s="265"/>
      <c r="HX158" s="265"/>
      <c r="HY158" s="265"/>
      <c r="HZ158" s="286"/>
      <c r="IA158" s="286"/>
      <c r="IB158" s="286"/>
      <c r="IC158" s="286"/>
      <c r="ID158" s="287"/>
      <c r="IE158" s="287"/>
      <c r="IF158" s="287"/>
      <c r="IG158" s="287"/>
      <c r="IH158" s="287"/>
      <c r="II158" s="287"/>
      <c r="IJ158" s="296">
        <v>0</v>
      </c>
      <c r="IK158" s="296">
        <v>0</v>
      </c>
      <c r="IL158" s="296">
        <v>0</v>
      </c>
      <c r="IM158" s="296">
        <v>0</v>
      </c>
      <c r="IN158" s="297">
        <v>0</v>
      </c>
      <c r="IO158" s="297">
        <v>0</v>
      </c>
      <c r="IP158" s="297">
        <v>0</v>
      </c>
      <c r="IQ158" s="297">
        <v>0</v>
      </c>
      <c r="IR158" s="297">
        <v>0</v>
      </c>
      <c r="IS158" s="297">
        <v>0</v>
      </c>
      <c r="IT158" s="280">
        <v>0</v>
      </c>
      <c r="IU158" s="280">
        <v>0</v>
      </c>
      <c r="IV158" s="280">
        <v>0</v>
      </c>
      <c r="IW158" s="280">
        <v>0</v>
      </c>
      <c r="IX158" s="281">
        <v>0</v>
      </c>
      <c r="IY158" s="281">
        <v>0</v>
      </c>
      <c r="IZ158" s="281">
        <v>0</v>
      </c>
      <c r="JA158" s="281">
        <v>0</v>
      </c>
      <c r="JB158" s="281">
        <v>0</v>
      </c>
      <c r="JC158" s="281">
        <v>0</v>
      </c>
      <c r="JD158" s="288"/>
      <c r="JE158" s="288"/>
      <c r="JF158" s="288"/>
      <c r="JG158" s="288"/>
      <c r="JH158" s="289"/>
      <c r="JI158" s="289"/>
      <c r="JJ158" s="289"/>
      <c r="JK158" s="289"/>
      <c r="JL158" s="289"/>
      <c r="JM158" s="289"/>
      <c r="JN158" s="278"/>
      <c r="JO158" s="278">
        <v>5</v>
      </c>
      <c r="JP158" s="278">
        <v>0</v>
      </c>
      <c r="JQ158" s="278">
        <v>5</v>
      </c>
      <c r="JR158" s="279"/>
      <c r="JS158" s="279"/>
      <c r="JT158" s="279"/>
      <c r="JU158" s="279"/>
      <c r="JV158" s="279"/>
      <c r="JW158" s="279"/>
      <c r="JX158" s="274">
        <v>0</v>
      </c>
      <c r="JY158" s="274">
        <v>0</v>
      </c>
      <c r="JZ158" s="274">
        <v>0</v>
      </c>
      <c r="KA158" s="274">
        <v>0</v>
      </c>
      <c r="KB158" s="275">
        <v>0</v>
      </c>
      <c r="KC158" s="275">
        <v>0</v>
      </c>
      <c r="KD158" s="275">
        <v>0</v>
      </c>
      <c r="KE158" s="275">
        <v>0</v>
      </c>
      <c r="KF158" s="275">
        <v>0</v>
      </c>
      <c r="KG158" s="275">
        <v>0</v>
      </c>
      <c r="KH158" s="276"/>
      <c r="KI158" s="276"/>
      <c r="KJ158" s="276"/>
      <c r="KK158" s="276"/>
      <c r="KL158" s="277"/>
      <c r="KM158" s="277"/>
      <c r="KN158" s="277"/>
      <c r="KO158" s="277"/>
      <c r="KP158" s="277"/>
      <c r="KQ158" s="277"/>
      <c r="KR158" s="298"/>
      <c r="KS158" s="298"/>
      <c r="KT158" s="298"/>
      <c r="KU158" s="298"/>
      <c r="KV158" s="299"/>
      <c r="KW158" s="299"/>
      <c r="KX158" s="299"/>
      <c r="KY158" s="299"/>
      <c r="KZ158" s="299"/>
      <c r="LA158" s="299"/>
      <c r="LB158" s="296"/>
      <c r="LC158" s="296"/>
      <c r="LD158" s="296"/>
      <c r="LE158" s="296"/>
      <c r="LF158" s="297"/>
      <c r="LG158" s="297"/>
      <c r="LH158" s="297"/>
      <c r="LI158" s="297"/>
      <c r="LJ158" s="297"/>
      <c r="LK158" s="297"/>
      <c r="LL158" s="292">
        <v>0</v>
      </c>
      <c r="LM158" s="292">
        <v>0</v>
      </c>
      <c r="LN158" s="292">
        <v>0</v>
      </c>
      <c r="LO158" s="292">
        <v>0</v>
      </c>
      <c r="LP158" s="293">
        <v>0</v>
      </c>
      <c r="LQ158" s="293">
        <v>0</v>
      </c>
      <c r="LR158" s="293">
        <v>0</v>
      </c>
      <c r="LS158" s="293">
        <v>0</v>
      </c>
      <c r="LT158" s="293">
        <v>0</v>
      </c>
      <c r="LU158" s="293">
        <v>0</v>
      </c>
      <c r="LV158" s="45">
        <f t="shared" si="320"/>
        <v>40</v>
      </c>
      <c r="LW158" s="45">
        <f t="shared" si="320"/>
        <v>85.28</v>
      </c>
      <c r="LX158" s="45">
        <f t="shared" si="320"/>
        <v>18.48</v>
      </c>
      <c r="LY158" s="45">
        <f t="shared" si="320"/>
        <v>85.29</v>
      </c>
      <c r="LZ158" s="234">
        <f t="shared" si="320"/>
        <v>0</v>
      </c>
      <c r="MA158" s="234">
        <f t="shared" si="320"/>
        <v>8</v>
      </c>
      <c r="MB158" s="234">
        <f t="shared" si="320"/>
        <v>22</v>
      </c>
      <c r="MC158" s="234">
        <f t="shared" si="320"/>
        <v>0</v>
      </c>
      <c r="MD158" s="234">
        <f t="shared" si="320"/>
        <v>18</v>
      </c>
      <c r="ME158" s="234">
        <f t="shared" si="320"/>
        <v>18</v>
      </c>
      <c r="MF158" s="290">
        <v>0</v>
      </c>
      <c r="MG158" s="290">
        <v>60</v>
      </c>
      <c r="MH158" s="290">
        <v>25</v>
      </c>
      <c r="MI158" s="290">
        <v>59.97</v>
      </c>
      <c r="MJ158" s="291">
        <v>18</v>
      </c>
      <c r="MK158" s="291">
        <v>3</v>
      </c>
      <c r="ML158" s="291">
        <v>8</v>
      </c>
      <c r="MM158" s="291">
        <v>0</v>
      </c>
      <c r="MN158" s="291">
        <v>3</v>
      </c>
      <c r="MO158" s="291">
        <v>3</v>
      </c>
      <c r="MP158" s="414"/>
      <c r="MQ158" s="414"/>
      <c r="MR158" s="414"/>
      <c r="MS158" s="414"/>
      <c r="MT158" s="415"/>
      <c r="MU158" s="415"/>
      <c r="MV158" s="415"/>
      <c r="MW158" s="415"/>
      <c r="MX158" s="415"/>
      <c r="MY158" s="415"/>
      <c r="MZ158" s="949">
        <f t="shared" si="321"/>
        <v>40</v>
      </c>
      <c r="NA158" s="949">
        <f t="shared" si="321"/>
        <v>145.28</v>
      </c>
      <c r="NB158" s="949">
        <f t="shared" si="321"/>
        <v>43.480000000000004</v>
      </c>
      <c r="NC158" s="949">
        <f t="shared" si="321"/>
        <v>145.26</v>
      </c>
      <c r="ND158" s="950">
        <f t="shared" si="321"/>
        <v>18</v>
      </c>
      <c r="NE158" s="950">
        <f t="shared" si="321"/>
        <v>11</v>
      </c>
      <c r="NF158" s="950">
        <f t="shared" si="321"/>
        <v>30</v>
      </c>
      <c r="NG158" s="950">
        <f t="shared" si="321"/>
        <v>0</v>
      </c>
      <c r="NH158" s="950">
        <f t="shared" si="321"/>
        <v>21</v>
      </c>
      <c r="NI158" s="950">
        <f t="shared" si="321"/>
        <v>21</v>
      </c>
    </row>
    <row r="159" spans="1:373" ht="51" x14ac:dyDescent="0.25">
      <c r="A159" s="551">
        <v>3</v>
      </c>
      <c r="B159" s="7" t="s">
        <v>132</v>
      </c>
      <c r="C159" s="7" t="s">
        <v>133</v>
      </c>
      <c r="D159" s="262">
        <v>0</v>
      </c>
      <c r="E159" s="262">
        <v>2.4</v>
      </c>
      <c r="F159" s="262">
        <v>2.0699999999999998</v>
      </c>
      <c r="G159" s="262">
        <v>2.4</v>
      </c>
      <c r="H159" s="263">
        <v>0</v>
      </c>
      <c r="I159" s="263">
        <v>0</v>
      </c>
      <c r="J159" s="263">
        <v>0</v>
      </c>
      <c r="K159" s="263">
        <v>0</v>
      </c>
      <c r="L159" s="263">
        <v>0</v>
      </c>
      <c r="M159" s="263">
        <v>0</v>
      </c>
      <c r="N159" s="264">
        <v>0</v>
      </c>
      <c r="O159" s="264">
        <v>3.84</v>
      </c>
      <c r="P159" s="264">
        <v>0</v>
      </c>
      <c r="Q159" s="264">
        <v>3.84</v>
      </c>
      <c r="R159" s="265">
        <v>0</v>
      </c>
      <c r="S159" s="265">
        <v>1</v>
      </c>
      <c r="T159" s="265">
        <v>1</v>
      </c>
      <c r="U159" s="265">
        <v>0</v>
      </c>
      <c r="V159" s="265">
        <v>1</v>
      </c>
      <c r="W159" s="265">
        <v>1</v>
      </c>
      <c r="X159" s="266">
        <v>0</v>
      </c>
      <c r="Y159" s="266">
        <v>0</v>
      </c>
      <c r="Z159" s="266">
        <v>0</v>
      </c>
      <c r="AA159" s="266">
        <v>0</v>
      </c>
      <c r="AB159" s="267">
        <v>0</v>
      </c>
      <c r="AC159" s="267">
        <v>0</v>
      </c>
      <c r="AD159" s="267">
        <v>0</v>
      </c>
      <c r="AE159" s="267">
        <v>0</v>
      </c>
      <c r="AF159" s="267">
        <v>0</v>
      </c>
      <c r="AG159" s="267">
        <v>0</v>
      </c>
      <c r="AH159" s="268">
        <v>0</v>
      </c>
      <c r="AI159" s="268">
        <v>5.37</v>
      </c>
      <c r="AJ159" s="268">
        <v>0</v>
      </c>
      <c r="AK159" s="268">
        <v>5.36</v>
      </c>
      <c r="AL159" s="269">
        <v>0</v>
      </c>
      <c r="AM159" s="269">
        <v>0</v>
      </c>
      <c r="AN159" s="269">
        <v>0</v>
      </c>
      <c r="AO159" s="269">
        <v>0</v>
      </c>
      <c r="AP159" s="269">
        <v>0</v>
      </c>
      <c r="AQ159" s="269">
        <v>0</v>
      </c>
      <c r="AR159" s="270">
        <v>0</v>
      </c>
      <c r="AS159" s="270">
        <v>1.1000000000000001</v>
      </c>
      <c r="AT159" s="270">
        <v>1.1000000000000001</v>
      </c>
      <c r="AU159" s="270">
        <v>1.1000000000000001</v>
      </c>
      <c r="AV159" s="271">
        <v>0</v>
      </c>
      <c r="AW159" s="271">
        <v>0</v>
      </c>
      <c r="AX159" s="271">
        <v>0</v>
      </c>
      <c r="AY159" s="271">
        <v>0</v>
      </c>
      <c r="AZ159" s="271">
        <v>0</v>
      </c>
      <c r="BA159" s="271">
        <v>0</v>
      </c>
      <c r="BB159" s="272">
        <v>0</v>
      </c>
      <c r="BC159" s="272">
        <v>7.23</v>
      </c>
      <c r="BD159" s="272">
        <v>2.79</v>
      </c>
      <c r="BE159" s="272">
        <v>7.23</v>
      </c>
      <c r="BF159" s="273">
        <v>0</v>
      </c>
      <c r="BG159" s="273">
        <v>0</v>
      </c>
      <c r="BH159" s="273">
        <v>0</v>
      </c>
      <c r="BI159" s="273">
        <v>0</v>
      </c>
      <c r="BJ159" s="273">
        <v>0</v>
      </c>
      <c r="BK159" s="273">
        <v>0</v>
      </c>
      <c r="BL159" s="274">
        <v>0</v>
      </c>
      <c r="BM159" s="274">
        <v>2.91</v>
      </c>
      <c r="BN159" s="274">
        <v>0</v>
      </c>
      <c r="BO159" s="274">
        <v>2.91</v>
      </c>
      <c r="BP159" s="275">
        <v>0</v>
      </c>
      <c r="BQ159" s="275">
        <v>2</v>
      </c>
      <c r="BR159" s="275">
        <v>2</v>
      </c>
      <c r="BS159" s="275">
        <v>0</v>
      </c>
      <c r="BT159" s="275">
        <v>0</v>
      </c>
      <c r="BU159" s="275">
        <v>0</v>
      </c>
      <c r="BV159" s="276">
        <v>0</v>
      </c>
      <c r="BW159" s="276">
        <v>2.5099999999999998</v>
      </c>
      <c r="BX159" s="276">
        <v>1.5</v>
      </c>
      <c r="BY159" s="276">
        <v>2.1</v>
      </c>
      <c r="BZ159" s="277">
        <v>0</v>
      </c>
      <c r="CA159" s="277">
        <v>1</v>
      </c>
      <c r="CB159" s="277">
        <v>1</v>
      </c>
      <c r="CC159" s="277">
        <v>0</v>
      </c>
      <c r="CD159" s="277">
        <v>1</v>
      </c>
      <c r="CE159" s="277">
        <v>1</v>
      </c>
      <c r="CF159" s="278">
        <v>5.09</v>
      </c>
      <c r="CG159" s="278">
        <v>5.09</v>
      </c>
      <c r="CH159" s="278">
        <v>2.09</v>
      </c>
      <c r="CI159" s="278">
        <v>5.09</v>
      </c>
      <c r="CJ159" s="279"/>
      <c r="CK159" s="279"/>
      <c r="CL159" s="279"/>
      <c r="CM159" s="279"/>
      <c r="CN159" s="279"/>
      <c r="CO159" s="279"/>
      <c r="CP159" s="280">
        <v>0</v>
      </c>
      <c r="CQ159" s="280">
        <v>0</v>
      </c>
      <c r="CR159" s="280">
        <v>0</v>
      </c>
      <c r="CS159" s="280">
        <v>0</v>
      </c>
      <c r="CT159" s="281">
        <v>0</v>
      </c>
      <c r="CU159" s="281">
        <v>0</v>
      </c>
      <c r="CV159" s="281">
        <v>0</v>
      </c>
      <c r="CW159" s="281">
        <v>0</v>
      </c>
      <c r="CX159" s="281">
        <v>0</v>
      </c>
      <c r="CY159" s="281">
        <v>0</v>
      </c>
      <c r="CZ159" s="282"/>
      <c r="DA159" s="282">
        <v>13</v>
      </c>
      <c r="DB159" s="282">
        <v>0</v>
      </c>
      <c r="DC159" s="282">
        <v>9.49</v>
      </c>
      <c r="DD159" s="283"/>
      <c r="DE159" s="283">
        <v>0</v>
      </c>
      <c r="DF159" s="283">
        <v>0</v>
      </c>
      <c r="DG159" s="283"/>
      <c r="DH159" s="283"/>
      <c r="DI159" s="283"/>
      <c r="DJ159" s="276">
        <v>0</v>
      </c>
      <c r="DK159" s="276">
        <v>0</v>
      </c>
      <c r="DL159" s="276">
        <v>0</v>
      </c>
      <c r="DM159" s="276">
        <v>0</v>
      </c>
      <c r="DN159" s="277">
        <v>0</v>
      </c>
      <c r="DO159" s="277">
        <v>0</v>
      </c>
      <c r="DP159" s="277">
        <v>0</v>
      </c>
      <c r="DQ159" s="277">
        <v>0</v>
      </c>
      <c r="DR159" s="277">
        <v>0</v>
      </c>
      <c r="DS159" s="277">
        <v>0</v>
      </c>
      <c r="DT159" s="284"/>
      <c r="DU159" s="284">
        <v>0</v>
      </c>
      <c r="DV159" s="284"/>
      <c r="DW159" s="284"/>
      <c r="DX159" s="285"/>
      <c r="DY159" s="285"/>
      <c r="DZ159" s="285"/>
      <c r="EA159" s="285"/>
      <c r="EB159" s="285"/>
      <c r="EC159" s="285"/>
      <c r="ED159" s="286">
        <v>0</v>
      </c>
      <c r="EE159" s="286">
        <v>11.1</v>
      </c>
      <c r="EF159" s="286">
        <v>4.0999999999999996</v>
      </c>
      <c r="EG159" s="286">
        <v>5.67</v>
      </c>
      <c r="EH159" s="287">
        <v>0</v>
      </c>
      <c r="EI159" s="287">
        <v>0</v>
      </c>
      <c r="EJ159" s="287">
        <v>0</v>
      </c>
      <c r="EK159" s="287">
        <v>0</v>
      </c>
      <c r="EL159" s="287">
        <v>0</v>
      </c>
      <c r="EM159" s="287">
        <v>0</v>
      </c>
      <c r="EN159" s="274"/>
      <c r="EO159" s="274">
        <v>0</v>
      </c>
      <c r="EP159" s="274"/>
      <c r="EQ159" s="274"/>
      <c r="ER159" s="275"/>
      <c r="ES159" s="275"/>
      <c r="ET159" s="275"/>
      <c r="EU159" s="275"/>
      <c r="EV159" s="275"/>
      <c r="EW159" s="275"/>
      <c r="EX159" s="286">
        <v>0</v>
      </c>
      <c r="EY159" s="286">
        <v>5</v>
      </c>
      <c r="EZ159" s="286">
        <v>0</v>
      </c>
      <c r="FA159" s="286">
        <v>5</v>
      </c>
      <c r="FB159" s="287">
        <v>0</v>
      </c>
      <c r="FC159" s="287">
        <v>0</v>
      </c>
      <c r="FD159" s="287">
        <v>7</v>
      </c>
      <c r="FE159" s="287">
        <v>0</v>
      </c>
      <c r="FF159" s="287">
        <v>0</v>
      </c>
      <c r="FG159" s="287">
        <v>0</v>
      </c>
      <c r="FH159" s="288">
        <v>0</v>
      </c>
      <c r="FI159" s="288">
        <v>1</v>
      </c>
      <c r="FJ159" s="288">
        <v>0.2</v>
      </c>
      <c r="FK159" s="288">
        <v>0.99</v>
      </c>
      <c r="FL159" s="289">
        <v>0</v>
      </c>
      <c r="FM159" s="289">
        <v>0</v>
      </c>
      <c r="FN159" s="289">
        <v>0</v>
      </c>
      <c r="FO159" s="289"/>
      <c r="FP159" s="289"/>
      <c r="FQ159" s="289"/>
      <c r="FR159" s="290"/>
      <c r="FS159" s="290"/>
      <c r="FT159" s="290"/>
      <c r="FU159" s="290"/>
      <c r="FV159" s="291"/>
      <c r="FW159" s="291"/>
      <c r="FX159" s="291"/>
      <c r="FY159" s="291"/>
      <c r="FZ159" s="291"/>
      <c r="GA159" s="291"/>
      <c r="GB159" s="292"/>
      <c r="GC159" s="292">
        <v>0</v>
      </c>
      <c r="GD159" s="292">
        <v>0</v>
      </c>
      <c r="GE159" s="292">
        <v>0</v>
      </c>
      <c r="GF159" s="293"/>
      <c r="GG159" s="293"/>
      <c r="GH159" s="293"/>
      <c r="GI159" s="293"/>
      <c r="GJ159" s="293"/>
      <c r="GK159" s="293"/>
      <c r="GL159" s="284"/>
      <c r="GM159" s="284"/>
      <c r="GN159" s="284"/>
      <c r="GO159" s="284"/>
      <c r="GP159" s="285"/>
      <c r="GQ159" s="285"/>
      <c r="GR159" s="285"/>
      <c r="GS159" s="285"/>
      <c r="GT159" s="285"/>
      <c r="GU159" s="285"/>
      <c r="GV159" s="294"/>
      <c r="GW159" s="294"/>
      <c r="GX159" s="294"/>
      <c r="GY159" s="294"/>
      <c r="GZ159" s="295"/>
      <c r="HA159" s="295"/>
      <c r="HB159" s="295"/>
      <c r="HC159" s="295"/>
      <c r="HD159" s="295"/>
      <c r="HE159" s="295"/>
      <c r="HF159" s="296"/>
      <c r="HG159" s="296"/>
      <c r="HH159" s="296"/>
      <c r="HI159" s="296"/>
      <c r="HJ159" s="297"/>
      <c r="HK159" s="297"/>
      <c r="HL159" s="297"/>
      <c r="HM159" s="297"/>
      <c r="HN159" s="297"/>
      <c r="HO159" s="297"/>
      <c r="HP159" s="264"/>
      <c r="HQ159" s="264"/>
      <c r="HR159" s="264"/>
      <c r="HS159" s="264"/>
      <c r="HT159" s="265"/>
      <c r="HU159" s="265"/>
      <c r="HV159" s="265"/>
      <c r="HW159" s="265"/>
      <c r="HX159" s="265"/>
      <c r="HY159" s="265"/>
      <c r="HZ159" s="286"/>
      <c r="IA159" s="286"/>
      <c r="IB159" s="286"/>
      <c r="IC159" s="286"/>
      <c r="ID159" s="287"/>
      <c r="IE159" s="287"/>
      <c r="IF159" s="287"/>
      <c r="IG159" s="287"/>
      <c r="IH159" s="287"/>
      <c r="II159" s="287"/>
      <c r="IJ159" s="296">
        <v>0</v>
      </c>
      <c r="IK159" s="296">
        <v>0</v>
      </c>
      <c r="IL159" s="296">
        <v>0</v>
      </c>
      <c r="IM159" s="296">
        <v>0</v>
      </c>
      <c r="IN159" s="297">
        <v>0</v>
      </c>
      <c r="IO159" s="297">
        <v>0</v>
      </c>
      <c r="IP159" s="297">
        <v>0</v>
      </c>
      <c r="IQ159" s="297">
        <v>0</v>
      </c>
      <c r="IR159" s="297">
        <v>0</v>
      </c>
      <c r="IS159" s="297">
        <v>0</v>
      </c>
      <c r="IT159" s="280">
        <v>0</v>
      </c>
      <c r="IU159" s="280">
        <v>0</v>
      </c>
      <c r="IV159" s="280">
        <v>0</v>
      </c>
      <c r="IW159" s="280">
        <v>0</v>
      </c>
      <c r="IX159" s="281">
        <v>0</v>
      </c>
      <c r="IY159" s="281">
        <v>0</v>
      </c>
      <c r="IZ159" s="281">
        <v>0</v>
      </c>
      <c r="JA159" s="281">
        <v>0</v>
      </c>
      <c r="JB159" s="281">
        <v>0</v>
      </c>
      <c r="JC159" s="281">
        <v>0</v>
      </c>
      <c r="JD159" s="288"/>
      <c r="JE159" s="288"/>
      <c r="JF159" s="288"/>
      <c r="JG159" s="288"/>
      <c r="JH159" s="289"/>
      <c r="JI159" s="289"/>
      <c r="JJ159" s="289"/>
      <c r="JK159" s="289"/>
      <c r="JL159" s="289"/>
      <c r="JM159" s="289"/>
      <c r="JN159" s="278"/>
      <c r="JO159" s="278">
        <v>0.37</v>
      </c>
      <c r="JP159" s="278">
        <v>0.38</v>
      </c>
      <c r="JQ159" s="278">
        <v>0.37</v>
      </c>
      <c r="JR159" s="279"/>
      <c r="JS159" s="279"/>
      <c r="JT159" s="279"/>
      <c r="JU159" s="279"/>
      <c r="JV159" s="279"/>
      <c r="JW159" s="279"/>
      <c r="JX159" s="274">
        <v>0</v>
      </c>
      <c r="JY159" s="274">
        <v>0</v>
      </c>
      <c r="JZ159" s="274">
        <v>0</v>
      </c>
      <c r="KA159" s="274">
        <v>0</v>
      </c>
      <c r="KB159" s="275">
        <v>0</v>
      </c>
      <c r="KC159" s="275">
        <v>0</v>
      </c>
      <c r="KD159" s="275">
        <v>0</v>
      </c>
      <c r="KE159" s="275">
        <v>0</v>
      </c>
      <c r="KF159" s="275">
        <v>0</v>
      </c>
      <c r="KG159" s="275">
        <v>0</v>
      </c>
      <c r="KH159" s="276"/>
      <c r="KI159" s="276"/>
      <c r="KJ159" s="276"/>
      <c r="KK159" s="276"/>
      <c r="KL159" s="277"/>
      <c r="KM159" s="277"/>
      <c r="KN159" s="277"/>
      <c r="KO159" s="277"/>
      <c r="KP159" s="277"/>
      <c r="KQ159" s="277"/>
      <c r="KR159" s="298"/>
      <c r="KS159" s="298"/>
      <c r="KT159" s="298"/>
      <c r="KU159" s="298"/>
      <c r="KV159" s="299"/>
      <c r="KW159" s="299"/>
      <c r="KX159" s="299"/>
      <c r="KY159" s="299"/>
      <c r="KZ159" s="299"/>
      <c r="LA159" s="299"/>
      <c r="LB159" s="296"/>
      <c r="LC159" s="296"/>
      <c r="LD159" s="296"/>
      <c r="LE159" s="296"/>
      <c r="LF159" s="297"/>
      <c r="LG159" s="297"/>
      <c r="LH159" s="297"/>
      <c r="LI159" s="297"/>
      <c r="LJ159" s="297"/>
      <c r="LK159" s="297"/>
      <c r="LL159" s="292">
        <v>0</v>
      </c>
      <c r="LM159" s="292">
        <v>0.55000000000000004</v>
      </c>
      <c r="LN159" s="292">
        <v>0.53</v>
      </c>
      <c r="LO159" s="292">
        <v>0.53</v>
      </c>
      <c r="LP159" s="293">
        <v>0</v>
      </c>
      <c r="LQ159" s="293">
        <v>0</v>
      </c>
      <c r="LR159" s="293">
        <v>0</v>
      </c>
      <c r="LS159" s="293">
        <v>0</v>
      </c>
      <c r="LT159" s="293">
        <v>0</v>
      </c>
      <c r="LU159" s="293">
        <v>0</v>
      </c>
      <c r="LV159" s="45">
        <f t="shared" si="320"/>
        <v>5.09</v>
      </c>
      <c r="LW159" s="45">
        <f t="shared" si="320"/>
        <v>61.47</v>
      </c>
      <c r="LX159" s="45">
        <f t="shared" si="320"/>
        <v>14.76</v>
      </c>
      <c r="LY159" s="45">
        <f t="shared" si="320"/>
        <v>52.080000000000005</v>
      </c>
      <c r="LZ159" s="234">
        <f t="shared" si="320"/>
        <v>0</v>
      </c>
      <c r="MA159" s="234">
        <f t="shared" si="320"/>
        <v>4</v>
      </c>
      <c r="MB159" s="234">
        <f t="shared" si="320"/>
        <v>11</v>
      </c>
      <c r="MC159" s="234">
        <f t="shared" si="320"/>
        <v>0</v>
      </c>
      <c r="MD159" s="234">
        <f t="shared" si="320"/>
        <v>2</v>
      </c>
      <c r="ME159" s="234">
        <f t="shared" si="320"/>
        <v>2</v>
      </c>
      <c r="MF159" s="290">
        <v>0</v>
      </c>
      <c r="MG159" s="290">
        <v>0</v>
      </c>
      <c r="MH159" s="290">
        <v>0</v>
      </c>
      <c r="MI159" s="290">
        <v>0</v>
      </c>
      <c r="MJ159" s="291">
        <v>0</v>
      </c>
      <c r="MK159" s="291">
        <v>0</v>
      </c>
      <c r="ML159" s="291">
        <v>0</v>
      </c>
      <c r="MM159" s="291">
        <v>0</v>
      </c>
      <c r="MN159" s="291">
        <v>0</v>
      </c>
      <c r="MO159" s="291">
        <v>0</v>
      </c>
      <c r="MP159" s="1141"/>
      <c r="MQ159" s="1141">
        <v>43.83</v>
      </c>
      <c r="MR159" s="1141"/>
      <c r="MS159" s="1141">
        <v>43.44</v>
      </c>
      <c r="MT159" s="1141"/>
      <c r="MU159" s="1141"/>
      <c r="MV159" s="1141"/>
      <c r="MW159" s="1141"/>
      <c r="MX159" s="1141"/>
      <c r="MY159" s="1141"/>
      <c r="MZ159" s="949">
        <f t="shared" si="321"/>
        <v>5.09</v>
      </c>
      <c r="NA159" s="949">
        <f t="shared" si="321"/>
        <v>105.3</v>
      </c>
      <c r="NB159" s="949">
        <f t="shared" si="321"/>
        <v>14.76</v>
      </c>
      <c r="NC159" s="949">
        <f t="shared" si="321"/>
        <v>95.52000000000001</v>
      </c>
      <c r="ND159" s="950">
        <f t="shared" si="321"/>
        <v>0</v>
      </c>
      <c r="NE159" s="950">
        <f t="shared" si="321"/>
        <v>4</v>
      </c>
      <c r="NF159" s="950">
        <f t="shared" si="321"/>
        <v>11</v>
      </c>
      <c r="NG159" s="950">
        <f t="shared" si="321"/>
        <v>0</v>
      </c>
      <c r="NH159" s="950">
        <f t="shared" si="321"/>
        <v>2</v>
      </c>
      <c r="NI159" s="950">
        <f t="shared" si="321"/>
        <v>2</v>
      </c>
    </row>
    <row r="160" spans="1:373" ht="38.25" x14ac:dyDescent="0.25">
      <c r="A160" s="551">
        <v>4</v>
      </c>
      <c r="B160" s="7" t="s">
        <v>134</v>
      </c>
      <c r="C160" s="7" t="s">
        <v>135</v>
      </c>
      <c r="D160" s="262">
        <v>0</v>
      </c>
      <c r="E160" s="262">
        <v>0</v>
      </c>
      <c r="F160" s="262">
        <v>0</v>
      </c>
      <c r="G160" s="262">
        <v>0</v>
      </c>
      <c r="H160" s="262">
        <v>0</v>
      </c>
      <c r="I160" s="263">
        <v>0</v>
      </c>
      <c r="J160" s="263">
        <v>0</v>
      </c>
      <c r="K160" s="263">
        <v>0</v>
      </c>
      <c r="L160" s="263">
        <v>0</v>
      </c>
      <c r="M160" s="263">
        <v>0</v>
      </c>
      <c r="N160" s="264">
        <v>0</v>
      </c>
      <c r="O160" s="264">
        <v>0</v>
      </c>
      <c r="P160" s="264">
        <v>0</v>
      </c>
      <c r="Q160" s="264">
        <v>0</v>
      </c>
      <c r="R160" s="265">
        <v>0</v>
      </c>
      <c r="S160" s="265">
        <v>0</v>
      </c>
      <c r="T160" s="265">
        <v>0</v>
      </c>
      <c r="U160" s="265">
        <v>0</v>
      </c>
      <c r="V160" s="265">
        <v>0</v>
      </c>
      <c r="W160" s="265">
        <v>0</v>
      </c>
      <c r="X160" s="266">
        <v>0</v>
      </c>
      <c r="Y160" s="266">
        <v>0</v>
      </c>
      <c r="Z160" s="266">
        <v>0</v>
      </c>
      <c r="AA160" s="266">
        <v>0</v>
      </c>
      <c r="AB160" s="267">
        <v>0</v>
      </c>
      <c r="AC160" s="267">
        <v>0</v>
      </c>
      <c r="AD160" s="267">
        <v>0</v>
      </c>
      <c r="AE160" s="267">
        <v>0</v>
      </c>
      <c r="AF160" s="267">
        <v>0</v>
      </c>
      <c r="AG160" s="267">
        <v>0</v>
      </c>
      <c r="AH160" s="268">
        <v>0</v>
      </c>
      <c r="AI160" s="268">
        <v>0</v>
      </c>
      <c r="AJ160" s="268">
        <v>0</v>
      </c>
      <c r="AK160" s="268">
        <v>0</v>
      </c>
      <c r="AL160" s="269">
        <v>0</v>
      </c>
      <c r="AM160" s="269">
        <v>0</v>
      </c>
      <c r="AN160" s="269">
        <v>0</v>
      </c>
      <c r="AO160" s="269">
        <v>0</v>
      </c>
      <c r="AP160" s="269">
        <v>0</v>
      </c>
      <c r="AQ160" s="269">
        <v>0</v>
      </c>
      <c r="AR160" s="270">
        <v>0</v>
      </c>
      <c r="AS160" s="270">
        <v>0</v>
      </c>
      <c r="AT160" s="270">
        <v>0</v>
      </c>
      <c r="AU160" s="270">
        <v>0</v>
      </c>
      <c r="AV160" s="271">
        <v>0</v>
      </c>
      <c r="AW160" s="271">
        <v>0</v>
      </c>
      <c r="AX160" s="271">
        <v>0</v>
      </c>
      <c r="AY160" s="271">
        <v>0</v>
      </c>
      <c r="AZ160" s="271">
        <v>0</v>
      </c>
      <c r="BA160" s="271">
        <v>0</v>
      </c>
      <c r="BB160" s="272">
        <v>0</v>
      </c>
      <c r="BC160" s="272">
        <v>0</v>
      </c>
      <c r="BD160" s="272">
        <v>0</v>
      </c>
      <c r="BE160" s="272">
        <v>0</v>
      </c>
      <c r="BF160" s="273">
        <v>0</v>
      </c>
      <c r="BG160" s="273">
        <v>0</v>
      </c>
      <c r="BH160" s="273">
        <v>0</v>
      </c>
      <c r="BI160" s="273">
        <v>0</v>
      </c>
      <c r="BJ160" s="273">
        <v>0</v>
      </c>
      <c r="BK160" s="273">
        <v>0</v>
      </c>
      <c r="BL160" s="274">
        <v>0</v>
      </c>
      <c r="BM160" s="274">
        <v>60</v>
      </c>
      <c r="BN160" s="274">
        <v>60</v>
      </c>
      <c r="BO160" s="274">
        <v>60</v>
      </c>
      <c r="BP160" s="275">
        <v>9</v>
      </c>
      <c r="BQ160" s="275">
        <v>9</v>
      </c>
      <c r="BR160" s="275">
        <v>9</v>
      </c>
      <c r="BS160" s="275">
        <v>0</v>
      </c>
      <c r="BT160" s="275">
        <v>0</v>
      </c>
      <c r="BU160" s="275">
        <v>0</v>
      </c>
      <c r="BV160" s="276">
        <v>0</v>
      </c>
      <c r="BW160" s="276">
        <v>25</v>
      </c>
      <c r="BX160" s="276">
        <v>25</v>
      </c>
      <c r="BY160" s="276">
        <v>25</v>
      </c>
      <c r="BZ160" s="277">
        <v>0</v>
      </c>
      <c r="CA160" s="277">
        <v>6</v>
      </c>
      <c r="CB160" s="277">
        <v>6</v>
      </c>
      <c r="CC160" s="277">
        <v>0</v>
      </c>
      <c r="CD160" s="277">
        <v>6</v>
      </c>
      <c r="CE160" s="277">
        <v>6</v>
      </c>
      <c r="CF160" s="278"/>
      <c r="CG160" s="278"/>
      <c r="CH160" s="278"/>
      <c r="CI160" s="278"/>
      <c r="CJ160" s="279"/>
      <c r="CK160" s="279"/>
      <c r="CL160" s="279"/>
      <c r="CM160" s="279"/>
      <c r="CN160" s="279"/>
      <c r="CO160" s="279"/>
      <c r="CP160" s="280">
        <v>0</v>
      </c>
      <c r="CQ160" s="280">
        <v>0</v>
      </c>
      <c r="CR160" s="280">
        <v>0</v>
      </c>
      <c r="CS160" s="280">
        <v>0</v>
      </c>
      <c r="CT160" s="281">
        <v>0</v>
      </c>
      <c r="CU160" s="281">
        <v>0</v>
      </c>
      <c r="CV160" s="281">
        <v>0</v>
      </c>
      <c r="CW160" s="281">
        <v>0</v>
      </c>
      <c r="CX160" s="281">
        <v>0</v>
      </c>
      <c r="CY160" s="281">
        <v>0</v>
      </c>
      <c r="CZ160" s="282"/>
      <c r="DA160" s="282"/>
      <c r="DB160" s="282"/>
      <c r="DC160" s="282"/>
      <c r="DD160" s="283"/>
      <c r="DE160" s="283"/>
      <c r="DF160" s="283"/>
      <c r="DG160" s="283"/>
      <c r="DH160" s="283"/>
      <c r="DI160" s="283"/>
      <c r="DJ160" s="276">
        <v>0</v>
      </c>
      <c r="DK160" s="276">
        <v>0</v>
      </c>
      <c r="DL160" s="276">
        <v>0</v>
      </c>
      <c r="DM160" s="276">
        <v>0</v>
      </c>
      <c r="DN160" s="277">
        <v>0</v>
      </c>
      <c r="DO160" s="277">
        <v>0</v>
      </c>
      <c r="DP160" s="277">
        <v>0</v>
      </c>
      <c r="DQ160" s="277">
        <v>0</v>
      </c>
      <c r="DR160" s="277">
        <v>0</v>
      </c>
      <c r="DS160" s="277">
        <v>0</v>
      </c>
      <c r="DT160" s="284"/>
      <c r="DU160" s="284">
        <v>13.01</v>
      </c>
      <c r="DV160" s="284">
        <v>13</v>
      </c>
      <c r="DW160" s="284">
        <v>13</v>
      </c>
      <c r="DX160" s="285"/>
      <c r="DY160" s="285"/>
      <c r="DZ160" s="285"/>
      <c r="EA160" s="285"/>
      <c r="EB160" s="285"/>
      <c r="EC160" s="285"/>
      <c r="ED160" s="286">
        <v>0</v>
      </c>
      <c r="EE160" s="286">
        <v>0</v>
      </c>
      <c r="EF160" s="286">
        <v>0</v>
      </c>
      <c r="EG160" s="286">
        <v>0</v>
      </c>
      <c r="EH160" s="287">
        <v>0</v>
      </c>
      <c r="EI160" s="287">
        <v>0</v>
      </c>
      <c r="EJ160" s="287">
        <v>0</v>
      </c>
      <c r="EK160" s="287">
        <v>0</v>
      </c>
      <c r="EL160" s="287">
        <v>0</v>
      </c>
      <c r="EM160" s="287">
        <v>0</v>
      </c>
      <c r="EN160" s="274"/>
      <c r="EO160" s="274"/>
      <c r="EP160" s="274"/>
      <c r="EQ160" s="274"/>
      <c r="ER160" s="275"/>
      <c r="ES160" s="275"/>
      <c r="ET160" s="275"/>
      <c r="EU160" s="275"/>
      <c r="EV160" s="275"/>
      <c r="EW160" s="275"/>
      <c r="EX160" s="286">
        <v>0</v>
      </c>
      <c r="EY160" s="286">
        <v>0</v>
      </c>
      <c r="EZ160" s="286">
        <v>0</v>
      </c>
      <c r="FA160" s="286">
        <v>0</v>
      </c>
      <c r="FB160" s="287">
        <v>0</v>
      </c>
      <c r="FC160" s="287">
        <v>0</v>
      </c>
      <c r="FD160" s="287">
        <v>0</v>
      </c>
      <c r="FE160" s="287">
        <v>0</v>
      </c>
      <c r="FF160" s="287">
        <v>0</v>
      </c>
      <c r="FG160" s="287">
        <v>0</v>
      </c>
      <c r="FH160" s="288">
        <v>0</v>
      </c>
      <c r="FI160" s="288">
        <v>0</v>
      </c>
      <c r="FJ160" s="288">
        <v>0</v>
      </c>
      <c r="FK160" s="288">
        <v>0</v>
      </c>
      <c r="FL160" s="289">
        <v>0</v>
      </c>
      <c r="FM160" s="289">
        <v>0</v>
      </c>
      <c r="FN160" s="289">
        <v>0</v>
      </c>
      <c r="FO160" s="289"/>
      <c r="FP160" s="289"/>
      <c r="FQ160" s="289"/>
      <c r="FR160" s="290"/>
      <c r="FS160" s="290"/>
      <c r="FT160" s="290"/>
      <c r="FU160" s="290"/>
      <c r="FV160" s="291"/>
      <c r="FW160" s="291"/>
      <c r="FX160" s="291"/>
      <c r="FY160" s="291"/>
      <c r="FZ160" s="291"/>
      <c r="GA160" s="291"/>
      <c r="GB160" s="292"/>
      <c r="GC160" s="292">
        <v>0</v>
      </c>
      <c r="GD160" s="292"/>
      <c r="GE160" s="292"/>
      <c r="GF160" s="293"/>
      <c r="GG160" s="293"/>
      <c r="GH160" s="293"/>
      <c r="GI160" s="293"/>
      <c r="GJ160" s="293"/>
      <c r="GK160" s="293"/>
      <c r="GL160" s="284"/>
      <c r="GM160" s="284"/>
      <c r="GN160" s="284"/>
      <c r="GO160" s="284"/>
      <c r="GP160" s="285"/>
      <c r="GQ160" s="285"/>
      <c r="GR160" s="285"/>
      <c r="GS160" s="285"/>
      <c r="GT160" s="285"/>
      <c r="GU160" s="285"/>
      <c r="GV160" s="294"/>
      <c r="GW160" s="294"/>
      <c r="GX160" s="294"/>
      <c r="GY160" s="294"/>
      <c r="GZ160" s="295"/>
      <c r="HA160" s="295"/>
      <c r="HB160" s="295"/>
      <c r="HC160" s="295"/>
      <c r="HD160" s="295"/>
      <c r="HE160" s="295"/>
      <c r="HF160" s="296"/>
      <c r="HG160" s="296"/>
      <c r="HH160" s="296"/>
      <c r="HI160" s="296"/>
      <c r="HJ160" s="297"/>
      <c r="HK160" s="297"/>
      <c r="HL160" s="297"/>
      <c r="HM160" s="297"/>
      <c r="HN160" s="297"/>
      <c r="HO160" s="297"/>
      <c r="HP160" s="264"/>
      <c r="HQ160" s="264"/>
      <c r="HR160" s="264"/>
      <c r="HS160" s="264"/>
      <c r="HT160" s="265"/>
      <c r="HU160" s="265"/>
      <c r="HV160" s="265"/>
      <c r="HW160" s="265"/>
      <c r="HX160" s="265"/>
      <c r="HY160" s="265"/>
      <c r="HZ160" s="286"/>
      <c r="IA160" s="286"/>
      <c r="IB160" s="286"/>
      <c r="IC160" s="286"/>
      <c r="ID160" s="287"/>
      <c r="IE160" s="287"/>
      <c r="IF160" s="287"/>
      <c r="IG160" s="287"/>
      <c r="IH160" s="287"/>
      <c r="II160" s="287"/>
      <c r="IJ160" s="296">
        <v>0</v>
      </c>
      <c r="IK160" s="296">
        <v>0</v>
      </c>
      <c r="IL160" s="296">
        <v>0</v>
      </c>
      <c r="IM160" s="296">
        <v>0</v>
      </c>
      <c r="IN160" s="297">
        <v>0</v>
      </c>
      <c r="IO160" s="297">
        <v>0</v>
      </c>
      <c r="IP160" s="297">
        <v>0</v>
      </c>
      <c r="IQ160" s="297">
        <v>0</v>
      </c>
      <c r="IR160" s="297">
        <v>0</v>
      </c>
      <c r="IS160" s="297">
        <v>0</v>
      </c>
      <c r="IT160" s="280">
        <v>0</v>
      </c>
      <c r="IU160" s="280">
        <v>40</v>
      </c>
      <c r="IV160" s="280">
        <v>40</v>
      </c>
      <c r="IW160" s="280">
        <v>40</v>
      </c>
      <c r="IX160" s="281">
        <v>0</v>
      </c>
      <c r="IY160" s="281">
        <v>0</v>
      </c>
      <c r="IZ160" s="281">
        <v>0</v>
      </c>
      <c r="JA160" s="281">
        <v>0</v>
      </c>
      <c r="JB160" s="281">
        <v>0</v>
      </c>
      <c r="JC160" s="281">
        <v>0</v>
      </c>
      <c r="JD160" s="288"/>
      <c r="JE160" s="288"/>
      <c r="JF160" s="288"/>
      <c r="JG160" s="288"/>
      <c r="JH160" s="289"/>
      <c r="JI160" s="289"/>
      <c r="JJ160" s="289"/>
      <c r="JK160" s="289"/>
      <c r="JL160" s="289"/>
      <c r="JM160" s="289"/>
      <c r="JN160" s="278"/>
      <c r="JO160" s="278"/>
      <c r="JP160" s="278"/>
      <c r="JQ160" s="278"/>
      <c r="JR160" s="279"/>
      <c r="JS160" s="279"/>
      <c r="JT160" s="279"/>
      <c r="JU160" s="279"/>
      <c r="JV160" s="279"/>
      <c r="JW160" s="279"/>
      <c r="JX160" s="274">
        <v>0</v>
      </c>
      <c r="JY160" s="274">
        <v>0</v>
      </c>
      <c r="JZ160" s="274">
        <v>0</v>
      </c>
      <c r="KA160" s="274">
        <v>0</v>
      </c>
      <c r="KB160" s="275">
        <v>0</v>
      </c>
      <c r="KC160" s="275">
        <v>0</v>
      </c>
      <c r="KD160" s="275">
        <v>0</v>
      </c>
      <c r="KE160" s="275">
        <v>0</v>
      </c>
      <c r="KF160" s="275">
        <v>0</v>
      </c>
      <c r="KG160" s="275">
        <v>0</v>
      </c>
      <c r="KH160" s="276"/>
      <c r="KI160" s="276"/>
      <c r="KJ160" s="276"/>
      <c r="KK160" s="276"/>
      <c r="KL160" s="277"/>
      <c r="KM160" s="277"/>
      <c r="KN160" s="277"/>
      <c r="KO160" s="277"/>
      <c r="KP160" s="277"/>
      <c r="KQ160" s="277"/>
      <c r="KR160" s="298"/>
      <c r="KS160" s="298"/>
      <c r="KT160" s="298"/>
      <c r="KU160" s="298"/>
      <c r="KV160" s="299"/>
      <c r="KW160" s="299"/>
      <c r="KX160" s="299"/>
      <c r="KY160" s="299"/>
      <c r="KZ160" s="299"/>
      <c r="LA160" s="299"/>
      <c r="LB160" s="296"/>
      <c r="LC160" s="296"/>
      <c r="LD160" s="296"/>
      <c r="LE160" s="296"/>
      <c r="LF160" s="297"/>
      <c r="LG160" s="297"/>
      <c r="LH160" s="297"/>
      <c r="LI160" s="297"/>
      <c r="LJ160" s="297"/>
      <c r="LK160" s="297"/>
      <c r="LL160" s="292">
        <v>0</v>
      </c>
      <c r="LM160" s="292">
        <v>0</v>
      </c>
      <c r="LN160" s="292">
        <v>0</v>
      </c>
      <c r="LO160" s="292">
        <v>0</v>
      </c>
      <c r="LP160" s="293">
        <v>0</v>
      </c>
      <c r="LQ160" s="293">
        <v>0</v>
      </c>
      <c r="LR160" s="293">
        <v>0</v>
      </c>
      <c r="LS160" s="293">
        <v>0</v>
      </c>
      <c r="LT160" s="293">
        <v>0</v>
      </c>
      <c r="LU160" s="293">
        <v>0</v>
      </c>
      <c r="LV160" s="45">
        <f t="shared" si="320"/>
        <v>0</v>
      </c>
      <c r="LW160" s="45">
        <f t="shared" si="320"/>
        <v>138.01</v>
      </c>
      <c r="LX160" s="45">
        <f t="shared" si="320"/>
        <v>138</v>
      </c>
      <c r="LY160" s="45">
        <f t="shared" si="320"/>
        <v>138</v>
      </c>
      <c r="LZ160" s="234">
        <f t="shared" si="320"/>
        <v>9</v>
      </c>
      <c r="MA160" s="234">
        <f t="shared" si="320"/>
        <v>15</v>
      </c>
      <c r="MB160" s="234">
        <f t="shared" si="320"/>
        <v>15</v>
      </c>
      <c r="MC160" s="234">
        <f t="shared" si="320"/>
        <v>0</v>
      </c>
      <c r="MD160" s="234">
        <f t="shared" si="320"/>
        <v>6</v>
      </c>
      <c r="ME160" s="234">
        <f t="shared" si="320"/>
        <v>6</v>
      </c>
      <c r="MF160" s="290">
        <v>0</v>
      </c>
      <c r="MG160" s="290">
        <v>0</v>
      </c>
      <c r="MH160" s="290">
        <v>0</v>
      </c>
      <c r="MI160" s="290">
        <v>0</v>
      </c>
      <c r="MJ160" s="291">
        <v>0</v>
      </c>
      <c r="MK160" s="291">
        <v>0</v>
      </c>
      <c r="ML160" s="291">
        <v>0</v>
      </c>
      <c r="MM160" s="291">
        <v>0</v>
      </c>
      <c r="MN160" s="291">
        <v>0</v>
      </c>
      <c r="MO160" s="291">
        <v>0</v>
      </c>
      <c r="MP160" s="414"/>
      <c r="MQ160" s="414">
        <v>111.99</v>
      </c>
      <c r="MR160" s="414"/>
      <c r="MS160" s="414">
        <v>111.99</v>
      </c>
      <c r="MT160" s="415"/>
      <c r="MU160" s="415"/>
      <c r="MV160" s="415"/>
      <c r="MW160" s="415"/>
      <c r="MX160" s="415"/>
      <c r="MY160" s="415"/>
      <c r="MZ160" s="949">
        <f t="shared" si="321"/>
        <v>0</v>
      </c>
      <c r="NA160" s="949">
        <f t="shared" si="321"/>
        <v>250</v>
      </c>
      <c r="NB160" s="949">
        <f t="shared" si="321"/>
        <v>138</v>
      </c>
      <c r="NC160" s="949">
        <f t="shared" si="321"/>
        <v>249.99</v>
      </c>
      <c r="ND160" s="950">
        <f t="shared" si="321"/>
        <v>9</v>
      </c>
      <c r="NE160" s="950">
        <f t="shared" si="321"/>
        <v>15</v>
      </c>
      <c r="NF160" s="950">
        <f t="shared" si="321"/>
        <v>15</v>
      </c>
      <c r="NG160" s="950">
        <f t="shared" si="321"/>
        <v>0</v>
      </c>
      <c r="NH160" s="950">
        <f t="shared" si="321"/>
        <v>6</v>
      </c>
      <c r="NI160" s="950">
        <f t="shared" si="321"/>
        <v>6</v>
      </c>
    </row>
    <row r="161" spans="1:374" ht="26.25" thickBot="1" x14ac:dyDescent="0.3">
      <c r="A161" s="552">
        <v>5</v>
      </c>
      <c r="B161" s="10" t="s">
        <v>136</v>
      </c>
      <c r="C161" s="10" t="s">
        <v>137</v>
      </c>
      <c r="D161" s="300">
        <v>0</v>
      </c>
      <c r="E161" s="300">
        <v>0</v>
      </c>
      <c r="F161" s="300">
        <v>0</v>
      </c>
      <c r="G161" s="300">
        <v>0</v>
      </c>
      <c r="H161" s="301">
        <v>0</v>
      </c>
      <c r="I161" s="301">
        <v>0</v>
      </c>
      <c r="J161" s="301">
        <v>0</v>
      </c>
      <c r="K161" s="301">
        <v>0</v>
      </c>
      <c r="L161" s="301">
        <v>0</v>
      </c>
      <c r="M161" s="301">
        <v>0</v>
      </c>
      <c r="N161" s="302">
        <v>0</v>
      </c>
      <c r="O161" s="302">
        <v>55.81</v>
      </c>
      <c r="P161" s="302">
        <v>3.75</v>
      </c>
      <c r="Q161" s="302">
        <v>55.81</v>
      </c>
      <c r="R161" s="303">
        <v>0</v>
      </c>
      <c r="S161" s="303">
        <v>2</v>
      </c>
      <c r="T161" s="303">
        <v>2</v>
      </c>
      <c r="U161" s="303">
        <v>0</v>
      </c>
      <c r="V161" s="303">
        <v>2</v>
      </c>
      <c r="W161" s="303">
        <v>2</v>
      </c>
      <c r="X161" s="304">
        <v>0</v>
      </c>
      <c r="Y161" s="304">
        <v>3.37</v>
      </c>
      <c r="Z161" s="304">
        <v>3.1</v>
      </c>
      <c r="AA161" s="304">
        <v>3.37</v>
      </c>
      <c r="AB161" s="305">
        <v>0</v>
      </c>
      <c r="AC161" s="305">
        <v>1</v>
      </c>
      <c r="AD161" s="305">
        <v>1</v>
      </c>
      <c r="AE161" s="305">
        <v>0</v>
      </c>
      <c r="AF161" s="305">
        <v>0</v>
      </c>
      <c r="AG161" s="305">
        <v>0</v>
      </c>
      <c r="AH161" s="306">
        <v>0</v>
      </c>
      <c r="AI161" s="306">
        <v>0</v>
      </c>
      <c r="AJ161" s="306">
        <v>0</v>
      </c>
      <c r="AK161" s="306">
        <v>0</v>
      </c>
      <c r="AL161" s="307">
        <v>0</v>
      </c>
      <c r="AM161" s="307">
        <v>0</v>
      </c>
      <c r="AN161" s="307">
        <v>0</v>
      </c>
      <c r="AO161" s="307">
        <v>0</v>
      </c>
      <c r="AP161" s="307">
        <v>0</v>
      </c>
      <c r="AQ161" s="307">
        <v>0</v>
      </c>
      <c r="AR161" s="308">
        <v>0</v>
      </c>
      <c r="AS161" s="308">
        <v>0</v>
      </c>
      <c r="AT161" s="308">
        <v>0</v>
      </c>
      <c r="AU161" s="308">
        <v>0</v>
      </c>
      <c r="AV161" s="309">
        <v>0</v>
      </c>
      <c r="AW161" s="309">
        <v>0</v>
      </c>
      <c r="AX161" s="309">
        <v>0</v>
      </c>
      <c r="AY161" s="309">
        <v>0</v>
      </c>
      <c r="AZ161" s="309">
        <v>0</v>
      </c>
      <c r="BA161" s="309">
        <v>0</v>
      </c>
      <c r="BB161" s="310">
        <v>0</v>
      </c>
      <c r="BC161" s="310">
        <v>8.8000000000000007</v>
      </c>
      <c r="BD161" s="310">
        <v>2.09</v>
      </c>
      <c r="BE161" s="310">
        <v>8.8000000000000007</v>
      </c>
      <c r="BF161" s="311">
        <v>0</v>
      </c>
      <c r="BG161" s="311">
        <v>0</v>
      </c>
      <c r="BH161" s="311">
        <v>0</v>
      </c>
      <c r="BI161" s="311">
        <v>0</v>
      </c>
      <c r="BJ161" s="311">
        <v>0</v>
      </c>
      <c r="BK161" s="311">
        <v>0</v>
      </c>
      <c r="BL161" s="312">
        <v>0</v>
      </c>
      <c r="BM161" s="312">
        <v>7.78</v>
      </c>
      <c r="BN161" s="312">
        <v>1.78</v>
      </c>
      <c r="BO161" s="312">
        <v>7.78</v>
      </c>
      <c r="BP161" s="313">
        <v>0</v>
      </c>
      <c r="BQ161" s="313">
        <v>1</v>
      </c>
      <c r="BR161" s="313">
        <v>1</v>
      </c>
      <c r="BS161" s="313">
        <v>0</v>
      </c>
      <c r="BT161" s="313">
        <v>0</v>
      </c>
      <c r="BU161" s="313">
        <v>0</v>
      </c>
      <c r="BV161" s="314">
        <v>0</v>
      </c>
      <c r="BW161" s="314">
        <v>7</v>
      </c>
      <c r="BX161" s="314">
        <v>0.52</v>
      </c>
      <c r="BY161" s="314">
        <v>6.87</v>
      </c>
      <c r="BZ161" s="315">
        <v>0</v>
      </c>
      <c r="CA161" s="315">
        <v>1</v>
      </c>
      <c r="CB161" s="315">
        <v>1</v>
      </c>
      <c r="CC161" s="315">
        <v>0</v>
      </c>
      <c r="CD161" s="315">
        <v>0</v>
      </c>
      <c r="CE161" s="315">
        <v>0</v>
      </c>
      <c r="CF161" s="316">
        <v>31.5</v>
      </c>
      <c r="CG161" s="316">
        <v>31.5</v>
      </c>
      <c r="CH161" s="316">
        <v>13.2</v>
      </c>
      <c r="CI161" s="316">
        <v>27.54</v>
      </c>
      <c r="CJ161" s="317">
        <v>0</v>
      </c>
      <c r="CK161" s="317">
        <v>0</v>
      </c>
      <c r="CL161" s="317">
        <v>0</v>
      </c>
      <c r="CM161" s="317">
        <v>0</v>
      </c>
      <c r="CN161" s="317">
        <v>0</v>
      </c>
      <c r="CO161" s="317">
        <v>0</v>
      </c>
      <c r="CP161" s="318">
        <v>0</v>
      </c>
      <c r="CQ161" s="318">
        <v>0</v>
      </c>
      <c r="CR161" s="318">
        <v>0</v>
      </c>
      <c r="CS161" s="318">
        <v>0</v>
      </c>
      <c r="CT161" s="319">
        <v>0</v>
      </c>
      <c r="CU161" s="319">
        <v>0</v>
      </c>
      <c r="CV161" s="319">
        <v>0</v>
      </c>
      <c r="CW161" s="319">
        <v>0</v>
      </c>
      <c r="CX161" s="319">
        <v>0</v>
      </c>
      <c r="CY161" s="319">
        <v>0</v>
      </c>
      <c r="CZ161" s="320"/>
      <c r="DA161" s="320">
        <v>0</v>
      </c>
      <c r="DB161" s="320"/>
      <c r="DC161" s="320"/>
      <c r="DD161" s="321"/>
      <c r="DE161" s="321"/>
      <c r="DF161" s="321"/>
      <c r="DG161" s="321"/>
      <c r="DH161" s="321"/>
      <c r="DI161" s="321"/>
      <c r="DJ161" s="314">
        <v>0</v>
      </c>
      <c r="DK161" s="314">
        <v>3.43</v>
      </c>
      <c r="DL161" s="314">
        <v>2.23</v>
      </c>
      <c r="DM161" s="314">
        <v>3.43</v>
      </c>
      <c r="DN161" s="315">
        <v>0</v>
      </c>
      <c r="DO161" s="315">
        <v>0</v>
      </c>
      <c r="DP161" s="315">
        <v>0</v>
      </c>
      <c r="DQ161" s="315">
        <v>0</v>
      </c>
      <c r="DR161" s="315">
        <v>0</v>
      </c>
      <c r="DS161" s="315">
        <v>0</v>
      </c>
      <c r="DT161" s="322"/>
      <c r="DU161" s="322">
        <v>12.1</v>
      </c>
      <c r="DV161" s="322">
        <v>5.37</v>
      </c>
      <c r="DW161" s="322">
        <v>12.09</v>
      </c>
      <c r="DX161" s="323">
        <v>12.1</v>
      </c>
      <c r="DY161" s="323"/>
      <c r="DZ161" s="323">
        <v>1</v>
      </c>
      <c r="EA161" s="323"/>
      <c r="EB161" s="323">
        <v>1</v>
      </c>
      <c r="EC161" s="323">
        <v>1</v>
      </c>
      <c r="ED161" s="324">
        <v>0</v>
      </c>
      <c r="EE161" s="324">
        <v>6.97</v>
      </c>
      <c r="EF161" s="324">
        <v>0</v>
      </c>
      <c r="EG161" s="324">
        <v>6.96</v>
      </c>
      <c r="EH161" s="325">
        <v>0</v>
      </c>
      <c r="EI161" s="325">
        <v>0</v>
      </c>
      <c r="EJ161" s="325">
        <v>0</v>
      </c>
      <c r="EK161" s="325">
        <v>0</v>
      </c>
      <c r="EL161" s="325">
        <v>0</v>
      </c>
      <c r="EM161" s="325">
        <v>0</v>
      </c>
      <c r="EN161" s="312">
        <v>100</v>
      </c>
      <c r="EO161" s="312">
        <v>2.59</v>
      </c>
      <c r="EP161" s="312">
        <v>2.27</v>
      </c>
      <c r="EQ161" s="312">
        <v>2.59</v>
      </c>
      <c r="ER161" s="313">
        <v>1</v>
      </c>
      <c r="ES161" s="313"/>
      <c r="ET161" s="313"/>
      <c r="EU161" s="313"/>
      <c r="EV161" s="313"/>
      <c r="EW161" s="313"/>
      <c r="EX161" s="324">
        <v>0</v>
      </c>
      <c r="EY161" s="324">
        <v>11.6</v>
      </c>
      <c r="EZ161" s="324">
        <v>0.96</v>
      </c>
      <c r="FA161" s="324">
        <v>11.57</v>
      </c>
      <c r="FB161" s="325">
        <v>0</v>
      </c>
      <c r="FC161" s="325">
        <v>1</v>
      </c>
      <c r="FD161" s="325">
        <v>1</v>
      </c>
      <c r="FE161" s="325">
        <v>0</v>
      </c>
      <c r="FF161" s="325">
        <v>0</v>
      </c>
      <c r="FG161" s="325">
        <v>0</v>
      </c>
      <c r="FH161" s="326">
        <v>0</v>
      </c>
      <c r="FI161" s="326">
        <v>10.49</v>
      </c>
      <c r="FJ161" s="326">
        <v>0</v>
      </c>
      <c r="FK161" s="326">
        <v>6.49</v>
      </c>
      <c r="FL161" s="327">
        <v>0</v>
      </c>
      <c r="FM161" s="327">
        <v>0</v>
      </c>
      <c r="FN161" s="327">
        <v>0</v>
      </c>
      <c r="FO161" s="327"/>
      <c r="FP161" s="327"/>
      <c r="FQ161" s="327"/>
      <c r="FR161" s="328"/>
      <c r="FS161" s="328"/>
      <c r="FT161" s="328"/>
      <c r="FU161" s="328"/>
      <c r="FV161" s="329"/>
      <c r="FW161" s="329"/>
      <c r="FX161" s="329"/>
      <c r="FY161" s="329"/>
      <c r="FZ161" s="329"/>
      <c r="GA161" s="329"/>
      <c r="GB161" s="330"/>
      <c r="GC161" s="330">
        <v>13.1</v>
      </c>
      <c r="GD161" s="330">
        <v>4.45</v>
      </c>
      <c r="GE161" s="330">
        <v>13.08</v>
      </c>
      <c r="GF161" s="331"/>
      <c r="GG161" s="331"/>
      <c r="GH161" s="331"/>
      <c r="GI161" s="331"/>
      <c r="GJ161" s="331"/>
      <c r="GK161" s="331"/>
      <c r="GL161" s="322"/>
      <c r="GM161" s="322"/>
      <c r="GN161" s="322"/>
      <c r="GO161" s="322"/>
      <c r="GP161" s="323"/>
      <c r="GQ161" s="323"/>
      <c r="GR161" s="323"/>
      <c r="GS161" s="323"/>
      <c r="GT161" s="323"/>
      <c r="GU161" s="323"/>
      <c r="GV161" s="332"/>
      <c r="GW161" s="332"/>
      <c r="GX161" s="332"/>
      <c r="GY161" s="332"/>
      <c r="GZ161" s="333"/>
      <c r="HA161" s="333"/>
      <c r="HB161" s="333"/>
      <c r="HC161" s="333"/>
      <c r="HD161" s="333"/>
      <c r="HE161" s="333"/>
      <c r="HF161" s="334"/>
      <c r="HG161" s="334"/>
      <c r="HH161" s="334"/>
      <c r="HI161" s="334"/>
      <c r="HJ161" s="335"/>
      <c r="HK161" s="335"/>
      <c r="HL161" s="335"/>
      <c r="HM161" s="335"/>
      <c r="HN161" s="335"/>
      <c r="HO161" s="335"/>
      <c r="HP161" s="302"/>
      <c r="HQ161" s="302"/>
      <c r="HR161" s="302"/>
      <c r="HS161" s="302"/>
      <c r="HT161" s="303"/>
      <c r="HU161" s="303"/>
      <c r="HV161" s="303"/>
      <c r="HW161" s="303"/>
      <c r="HX161" s="303"/>
      <c r="HY161" s="303"/>
      <c r="HZ161" s="324"/>
      <c r="IA161" s="324"/>
      <c r="IB161" s="324"/>
      <c r="IC161" s="324"/>
      <c r="ID161" s="325"/>
      <c r="IE161" s="325"/>
      <c r="IF161" s="325"/>
      <c r="IG161" s="325"/>
      <c r="IH161" s="325"/>
      <c r="II161" s="325"/>
      <c r="IJ161" s="334">
        <v>0</v>
      </c>
      <c r="IK161" s="334">
        <v>0</v>
      </c>
      <c r="IL161" s="334">
        <v>0</v>
      </c>
      <c r="IM161" s="334">
        <v>0</v>
      </c>
      <c r="IN161" s="335">
        <v>0</v>
      </c>
      <c r="IO161" s="335">
        <v>0</v>
      </c>
      <c r="IP161" s="335">
        <v>0</v>
      </c>
      <c r="IQ161" s="335">
        <v>0</v>
      </c>
      <c r="IR161" s="335">
        <v>0</v>
      </c>
      <c r="IS161" s="335">
        <v>0</v>
      </c>
      <c r="IT161" s="318">
        <v>0</v>
      </c>
      <c r="IU161" s="318">
        <v>0</v>
      </c>
      <c r="IV161" s="318">
        <v>0</v>
      </c>
      <c r="IW161" s="318">
        <v>0</v>
      </c>
      <c r="IX161" s="319">
        <v>0</v>
      </c>
      <c r="IY161" s="319">
        <v>0</v>
      </c>
      <c r="IZ161" s="319">
        <v>0</v>
      </c>
      <c r="JA161" s="319">
        <v>0</v>
      </c>
      <c r="JB161" s="319">
        <v>0</v>
      </c>
      <c r="JC161" s="319">
        <v>0</v>
      </c>
      <c r="JD161" s="326"/>
      <c r="JE161" s="326"/>
      <c r="JF161" s="326"/>
      <c r="JG161" s="326"/>
      <c r="JH161" s="327"/>
      <c r="JI161" s="327"/>
      <c r="JJ161" s="327"/>
      <c r="JK161" s="327"/>
      <c r="JL161" s="327"/>
      <c r="JM161" s="327"/>
      <c r="JN161" s="316"/>
      <c r="JO161" s="316"/>
      <c r="JP161" s="316"/>
      <c r="JQ161" s="316"/>
      <c r="JR161" s="317"/>
      <c r="JS161" s="317"/>
      <c r="JT161" s="317"/>
      <c r="JU161" s="317"/>
      <c r="JV161" s="317"/>
      <c r="JW161" s="317"/>
      <c r="JX161" s="312">
        <v>0</v>
      </c>
      <c r="JY161" s="312">
        <v>0</v>
      </c>
      <c r="JZ161" s="312">
        <v>0</v>
      </c>
      <c r="KA161" s="312">
        <v>0</v>
      </c>
      <c r="KB161" s="313">
        <v>0</v>
      </c>
      <c r="KC161" s="313">
        <v>0</v>
      </c>
      <c r="KD161" s="313">
        <v>0</v>
      </c>
      <c r="KE161" s="313">
        <v>0</v>
      </c>
      <c r="KF161" s="313">
        <v>0</v>
      </c>
      <c r="KG161" s="313">
        <v>0</v>
      </c>
      <c r="KH161" s="314"/>
      <c r="KI161" s="314"/>
      <c r="KJ161" s="314"/>
      <c r="KK161" s="314"/>
      <c r="KL161" s="315"/>
      <c r="KM161" s="315"/>
      <c r="KN161" s="315"/>
      <c r="KO161" s="315"/>
      <c r="KP161" s="315"/>
      <c r="KQ161" s="315"/>
      <c r="KR161" s="336"/>
      <c r="KS161" s="336"/>
      <c r="KT161" s="336"/>
      <c r="KU161" s="336"/>
      <c r="KV161" s="337"/>
      <c r="KW161" s="337"/>
      <c r="KX161" s="337"/>
      <c r="KY161" s="337"/>
      <c r="KZ161" s="337"/>
      <c r="LA161" s="337"/>
      <c r="LB161" s="334"/>
      <c r="LC161" s="334"/>
      <c r="LD161" s="334"/>
      <c r="LE161" s="334"/>
      <c r="LF161" s="335"/>
      <c r="LG161" s="335"/>
      <c r="LH161" s="335"/>
      <c r="LI161" s="335"/>
      <c r="LJ161" s="335"/>
      <c r="LK161" s="335"/>
      <c r="LL161" s="330">
        <v>0</v>
      </c>
      <c r="LM161" s="330">
        <v>0</v>
      </c>
      <c r="LN161" s="330">
        <v>0</v>
      </c>
      <c r="LO161" s="330">
        <v>0</v>
      </c>
      <c r="LP161" s="331">
        <v>0</v>
      </c>
      <c r="LQ161" s="331">
        <v>0</v>
      </c>
      <c r="LR161" s="331">
        <v>0</v>
      </c>
      <c r="LS161" s="331">
        <v>0</v>
      </c>
      <c r="LT161" s="331">
        <v>0</v>
      </c>
      <c r="LU161" s="331">
        <v>0</v>
      </c>
      <c r="LV161" s="45">
        <f t="shared" si="320"/>
        <v>131.5</v>
      </c>
      <c r="LW161" s="45">
        <f t="shared" si="320"/>
        <v>174.54000000000002</v>
      </c>
      <c r="LX161" s="45">
        <f t="shared" si="320"/>
        <v>39.720000000000006</v>
      </c>
      <c r="LY161" s="45">
        <f t="shared" si="320"/>
        <v>166.38000000000005</v>
      </c>
      <c r="LZ161" s="234">
        <f t="shared" si="320"/>
        <v>13.1</v>
      </c>
      <c r="MA161" s="234">
        <f t="shared" si="320"/>
        <v>6</v>
      </c>
      <c r="MB161" s="234">
        <f t="shared" si="320"/>
        <v>7</v>
      </c>
      <c r="MC161" s="234">
        <f t="shared" si="320"/>
        <v>0</v>
      </c>
      <c r="MD161" s="234">
        <f t="shared" si="320"/>
        <v>3</v>
      </c>
      <c r="ME161" s="234">
        <f t="shared" si="320"/>
        <v>3</v>
      </c>
      <c r="MF161" s="328">
        <v>0</v>
      </c>
      <c r="MG161" s="328">
        <v>0</v>
      </c>
      <c r="MH161" s="328">
        <v>0</v>
      </c>
      <c r="MI161" s="328">
        <v>0</v>
      </c>
      <c r="MJ161" s="329">
        <v>0</v>
      </c>
      <c r="MK161" s="329">
        <v>0</v>
      </c>
      <c r="ML161" s="329">
        <v>0</v>
      </c>
      <c r="MM161" s="329">
        <v>0</v>
      </c>
      <c r="MN161" s="329">
        <v>0</v>
      </c>
      <c r="MO161" s="329">
        <v>0</v>
      </c>
      <c r="MP161" s="416"/>
      <c r="MQ161" s="416"/>
      <c r="MR161" s="416"/>
      <c r="MS161" s="416"/>
      <c r="MT161" s="417"/>
      <c r="MU161" s="417"/>
      <c r="MV161" s="417"/>
      <c r="MW161" s="417"/>
      <c r="MX161" s="417"/>
      <c r="MY161" s="417"/>
      <c r="MZ161" s="949">
        <f t="shared" si="321"/>
        <v>131.5</v>
      </c>
      <c r="NA161" s="949">
        <f t="shared" si="321"/>
        <v>174.54000000000002</v>
      </c>
      <c r="NB161" s="949">
        <f t="shared" si="321"/>
        <v>39.720000000000006</v>
      </c>
      <c r="NC161" s="949">
        <f t="shared" si="321"/>
        <v>166.38000000000005</v>
      </c>
      <c r="ND161" s="950">
        <f t="shared" si="321"/>
        <v>13.1</v>
      </c>
      <c r="NE161" s="950">
        <f t="shared" si="321"/>
        <v>6</v>
      </c>
      <c r="NF161" s="950">
        <f t="shared" si="321"/>
        <v>7</v>
      </c>
      <c r="NG161" s="950">
        <f t="shared" si="321"/>
        <v>0</v>
      </c>
      <c r="NH161" s="950">
        <f t="shared" si="321"/>
        <v>3</v>
      </c>
      <c r="NI161" s="950">
        <f t="shared" si="321"/>
        <v>3</v>
      </c>
    </row>
    <row r="162" spans="1:374" s="238" customFormat="1" ht="15.75" thickBot="1" x14ac:dyDescent="0.3">
      <c r="A162" s="1784" t="s">
        <v>223</v>
      </c>
      <c r="B162" s="1785"/>
      <c r="C162" s="1785"/>
      <c r="D162" s="235">
        <f t="shared" ref="D162:M162" si="322">SUM(D157:D161)</f>
        <v>0</v>
      </c>
      <c r="E162" s="235">
        <f t="shared" si="322"/>
        <v>2.4</v>
      </c>
      <c r="F162" s="235">
        <f t="shared" si="322"/>
        <v>2.0699999999999998</v>
      </c>
      <c r="G162" s="235">
        <f t="shared" si="322"/>
        <v>2.4</v>
      </c>
      <c r="H162" s="236">
        <f t="shared" si="322"/>
        <v>0</v>
      </c>
      <c r="I162" s="236">
        <f t="shared" si="322"/>
        <v>0</v>
      </c>
      <c r="J162" s="236">
        <f t="shared" si="322"/>
        <v>0</v>
      </c>
      <c r="K162" s="236">
        <f t="shared" si="322"/>
        <v>0</v>
      </c>
      <c r="L162" s="236">
        <f t="shared" si="322"/>
        <v>0</v>
      </c>
      <c r="M162" s="236">
        <f t="shared" si="322"/>
        <v>0</v>
      </c>
      <c r="N162" s="235">
        <f t="shared" ref="N162:U162" si="323">SUM(N157:N161)</f>
        <v>0</v>
      </c>
      <c r="O162" s="235">
        <f t="shared" si="323"/>
        <v>74.61</v>
      </c>
      <c r="P162" s="235">
        <f t="shared" si="323"/>
        <v>5.52</v>
      </c>
      <c r="Q162" s="235">
        <f t="shared" si="323"/>
        <v>74.61</v>
      </c>
      <c r="R162" s="236">
        <f t="shared" si="323"/>
        <v>0</v>
      </c>
      <c r="S162" s="236">
        <f t="shared" si="323"/>
        <v>6</v>
      </c>
      <c r="T162" s="236">
        <f t="shared" si="323"/>
        <v>16</v>
      </c>
      <c r="U162" s="236">
        <f t="shared" si="323"/>
        <v>0</v>
      </c>
      <c r="V162" s="236">
        <f>SUM(V157:V161)</f>
        <v>16</v>
      </c>
      <c r="W162" s="236">
        <f>SUM(W157:W161)</f>
        <v>16</v>
      </c>
      <c r="X162" s="236">
        <f t="shared" ref="X162:AG162" si="324">SUM(X157:X161)</f>
        <v>0</v>
      </c>
      <c r="Y162" s="236">
        <f t="shared" si="324"/>
        <v>3.37</v>
      </c>
      <c r="Z162" s="236">
        <f t="shared" si="324"/>
        <v>3.1</v>
      </c>
      <c r="AA162" s="236">
        <f t="shared" si="324"/>
        <v>3.37</v>
      </c>
      <c r="AB162" s="236">
        <f t="shared" si="324"/>
        <v>0</v>
      </c>
      <c r="AC162" s="236">
        <f t="shared" si="324"/>
        <v>1</v>
      </c>
      <c r="AD162" s="236">
        <f t="shared" si="324"/>
        <v>1</v>
      </c>
      <c r="AE162" s="236">
        <f t="shared" si="324"/>
        <v>0</v>
      </c>
      <c r="AF162" s="236">
        <f t="shared" si="324"/>
        <v>0</v>
      </c>
      <c r="AG162" s="236">
        <f t="shared" si="324"/>
        <v>0</v>
      </c>
      <c r="AH162" s="235">
        <f t="shared" ref="AH162:AP162" si="325">SUM(AH157:AH161)</f>
        <v>0</v>
      </c>
      <c r="AI162" s="235">
        <f t="shared" si="325"/>
        <v>17.37</v>
      </c>
      <c r="AJ162" s="235">
        <f t="shared" si="325"/>
        <v>0</v>
      </c>
      <c r="AK162" s="235">
        <f t="shared" si="325"/>
        <v>17.36</v>
      </c>
      <c r="AL162" s="236">
        <f t="shared" si="325"/>
        <v>0</v>
      </c>
      <c r="AM162" s="236">
        <f t="shared" si="325"/>
        <v>100</v>
      </c>
      <c r="AN162" s="236">
        <f t="shared" si="325"/>
        <v>100</v>
      </c>
      <c r="AO162" s="236">
        <f t="shared" si="325"/>
        <v>0</v>
      </c>
      <c r="AP162" s="236">
        <f t="shared" si="325"/>
        <v>100</v>
      </c>
      <c r="AQ162" s="236">
        <f t="shared" ref="AQ162:AY162" si="326">SUM(AQ157:AQ161)</f>
        <v>100</v>
      </c>
      <c r="AR162" s="235">
        <f t="shared" si="326"/>
        <v>0</v>
      </c>
      <c r="AS162" s="235">
        <f t="shared" si="326"/>
        <v>26.09</v>
      </c>
      <c r="AT162" s="235">
        <f t="shared" si="326"/>
        <v>1.1000000000000001</v>
      </c>
      <c r="AU162" s="235">
        <f t="shared" si="326"/>
        <v>26.1</v>
      </c>
      <c r="AV162" s="236">
        <f t="shared" si="326"/>
        <v>0</v>
      </c>
      <c r="AW162" s="236">
        <f t="shared" si="326"/>
        <v>0</v>
      </c>
      <c r="AX162" s="236">
        <f t="shared" si="326"/>
        <v>0</v>
      </c>
      <c r="AY162" s="236">
        <f t="shared" si="326"/>
        <v>0</v>
      </c>
      <c r="AZ162" s="236">
        <f>SUM(AZ157:AZ161)</f>
        <v>0</v>
      </c>
      <c r="BA162" s="236">
        <f>SUM(BA157:BA161)</f>
        <v>0</v>
      </c>
      <c r="BB162" s="235">
        <f t="shared" ref="BB162:BI162" si="327">SUM(BB157:BB161)</f>
        <v>0</v>
      </c>
      <c r="BC162" s="235">
        <f t="shared" si="327"/>
        <v>20.560000000000002</v>
      </c>
      <c r="BD162" s="235">
        <f t="shared" si="327"/>
        <v>9.41</v>
      </c>
      <c r="BE162" s="235">
        <f t="shared" si="327"/>
        <v>20.560000000000002</v>
      </c>
      <c r="BF162" s="236">
        <f t="shared" si="327"/>
        <v>0</v>
      </c>
      <c r="BG162" s="236">
        <f t="shared" si="327"/>
        <v>0</v>
      </c>
      <c r="BH162" s="236">
        <f t="shared" si="327"/>
        <v>0</v>
      </c>
      <c r="BI162" s="236">
        <f t="shared" si="327"/>
        <v>0</v>
      </c>
      <c r="BJ162" s="236">
        <f t="shared" ref="BJ162:BS162" si="328">SUM(BJ157:BJ161)</f>
        <v>0</v>
      </c>
      <c r="BK162" s="236">
        <f t="shared" si="328"/>
        <v>0</v>
      </c>
      <c r="BL162" s="235">
        <f t="shared" si="328"/>
        <v>0</v>
      </c>
      <c r="BM162" s="235">
        <f t="shared" si="328"/>
        <v>85.69</v>
      </c>
      <c r="BN162" s="235">
        <f t="shared" si="328"/>
        <v>66.84</v>
      </c>
      <c r="BO162" s="235">
        <f t="shared" si="328"/>
        <v>85.69</v>
      </c>
      <c r="BP162" s="236">
        <f t="shared" si="328"/>
        <v>9</v>
      </c>
      <c r="BQ162" s="236">
        <f t="shared" si="328"/>
        <v>12</v>
      </c>
      <c r="BR162" s="236">
        <f t="shared" si="328"/>
        <v>16</v>
      </c>
      <c r="BS162" s="236">
        <f t="shared" si="328"/>
        <v>0</v>
      </c>
      <c r="BT162" s="236">
        <f t="shared" ref="BT162:CC162" si="329">SUM(BT157:BT161)</f>
        <v>0</v>
      </c>
      <c r="BU162" s="236">
        <f t="shared" si="329"/>
        <v>0</v>
      </c>
      <c r="BV162" s="235">
        <f t="shared" si="329"/>
        <v>0</v>
      </c>
      <c r="BW162" s="235">
        <f t="shared" si="329"/>
        <v>37.51</v>
      </c>
      <c r="BX162" s="235">
        <f t="shared" si="329"/>
        <v>30.02</v>
      </c>
      <c r="BY162" s="235">
        <f t="shared" si="329"/>
        <v>36.97</v>
      </c>
      <c r="BZ162" s="236">
        <f t="shared" si="329"/>
        <v>0</v>
      </c>
      <c r="CA162" s="236">
        <f t="shared" si="329"/>
        <v>13</v>
      </c>
      <c r="CB162" s="236">
        <f t="shared" si="329"/>
        <v>13</v>
      </c>
      <c r="CC162" s="236">
        <f t="shared" si="329"/>
        <v>0</v>
      </c>
      <c r="CD162" s="236">
        <f t="shared" ref="CD162:CM162" si="330">SUM(CD157:CD161)</f>
        <v>12</v>
      </c>
      <c r="CE162" s="236">
        <f t="shared" si="330"/>
        <v>12</v>
      </c>
      <c r="CF162" s="235">
        <f t="shared" si="330"/>
        <v>36.590000000000003</v>
      </c>
      <c r="CG162" s="235">
        <f t="shared" si="330"/>
        <v>36.590000000000003</v>
      </c>
      <c r="CH162" s="235">
        <f t="shared" si="330"/>
        <v>15.29</v>
      </c>
      <c r="CI162" s="235">
        <f t="shared" si="330"/>
        <v>32.629999999999995</v>
      </c>
      <c r="CJ162" s="236">
        <f t="shared" si="330"/>
        <v>0</v>
      </c>
      <c r="CK162" s="236">
        <f t="shared" si="330"/>
        <v>0</v>
      </c>
      <c r="CL162" s="236">
        <f t="shared" si="330"/>
        <v>0</v>
      </c>
      <c r="CM162" s="236">
        <f t="shared" si="330"/>
        <v>0</v>
      </c>
      <c r="CN162" s="236">
        <f>SUM(CN157:CN161)</f>
        <v>0</v>
      </c>
      <c r="CO162" s="236">
        <f>SUM(CO157:CO161)</f>
        <v>0</v>
      </c>
      <c r="CP162" s="235">
        <f t="shared" ref="CP162:CW162" si="331">SUM(CP157:CP161)</f>
        <v>0</v>
      </c>
      <c r="CQ162" s="235">
        <f t="shared" si="331"/>
        <v>0</v>
      </c>
      <c r="CR162" s="235">
        <f t="shared" si="331"/>
        <v>0</v>
      </c>
      <c r="CS162" s="235">
        <f t="shared" si="331"/>
        <v>0</v>
      </c>
      <c r="CT162" s="236">
        <f t="shared" si="331"/>
        <v>0</v>
      </c>
      <c r="CU162" s="236">
        <f t="shared" si="331"/>
        <v>0</v>
      </c>
      <c r="CV162" s="236">
        <f t="shared" si="331"/>
        <v>0</v>
      </c>
      <c r="CW162" s="236">
        <f t="shared" si="331"/>
        <v>0</v>
      </c>
      <c r="CX162" s="236">
        <f t="shared" ref="CX162:DG162" si="332">SUM(CX157:CX161)</f>
        <v>0</v>
      </c>
      <c r="CY162" s="236">
        <f t="shared" si="332"/>
        <v>0</v>
      </c>
      <c r="CZ162" s="235">
        <f t="shared" si="332"/>
        <v>0</v>
      </c>
      <c r="DA162" s="235">
        <f t="shared" si="332"/>
        <v>13</v>
      </c>
      <c r="DB162" s="235">
        <f t="shared" si="332"/>
        <v>0</v>
      </c>
      <c r="DC162" s="235">
        <f t="shared" si="332"/>
        <v>9.49</v>
      </c>
      <c r="DD162" s="236">
        <f t="shared" si="332"/>
        <v>0</v>
      </c>
      <c r="DE162" s="236">
        <f t="shared" si="332"/>
        <v>0</v>
      </c>
      <c r="DF162" s="236">
        <f t="shared" si="332"/>
        <v>0</v>
      </c>
      <c r="DG162" s="236">
        <f t="shared" si="332"/>
        <v>0</v>
      </c>
      <c r="DH162" s="236">
        <f t="shared" ref="DH162:DQ162" si="333">SUM(DH157:DH161)</f>
        <v>0</v>
      </c>
      <c r="DI162" s="236">
        <f t="shared" si="333"/>
        <v>0</v>
      </c>
      <c r="DJ162" s="235">
        <f t="shared" si="333"/>
        <v>0</v>
      </c>
      <c r="DK162" s="235">
        <f t="shared" si="333"/>
        <v>3.43</v>
      </c>
      <c r="DL162" s="235">
        <f t="shared" si="333"/>
        <v>2.23</v>
      </c>
      <c r="DM162" s="235">
        <f t="shared" si="333"/>
        <v>3.43</v>
      </c>
      <c r="DN162" s="236">
        <f t="shared" si="333"/>
        <v>0</v>
      </c>
      <c r="DO162" s="236">
        <f t="shared" si="333"/>
        <v>0</v>
      </c>
      <c r="DP162" s="236">
        <f t="shared" si="333"/>
        <v>0</v>
      </c>
      <c r="DQ162" s="236">
        <f t="shared" si="333"/>
        <v>0</v>
      </c>
      <c r="DR162" s="236">
        <f t="shared" ref="DR162:EA162" si="334">SUM(DR157:DR161)</f>
        <v>0</v>
      </c>
      <c r="DS162" s="236">
        <f t="shared" si="334"/>
        <v>0</v>
      </c>
      <c r="DT162" s="235">
        <f t="shared" si="334"/>
        <v>0</v>
      </c>
      <c r="DU162" s="235">
        <f t="shared" si="334"/>
        <v>25.11</v>
      </c>
      <c r="DV162" s="235">
        <f t="shared" si="334"/>
        <v>18.37</v>
      </c>
      <c r="DW162" s="235">
        <f t="shared" si="334"/>
        <v>25.09</v>
      </c>
      <c r="DX162" s="236">
        <f t="shared" si="334"/>
        <v>12.1</v>
      </c>
      <c r="DY162" s="236">
        <f t="shared" si="334"/>
        <v>0</v>
      </c>
      <c r="DZ162" s="236">
        <f t="shared" si="334"/>
        <v>1</v>
      </c>
      <c r="EA162" s="236">
        <f t="shared" si="334"/>
        <v>0</v>
      </c>
      <c r="EB162" s="236">
        <f>SUM(EB157:EB161)</f>
        <v>1</v>
      </c>
      <c r="EC162" s="236">
        <f>SUM(EC157:EC161)</f>
        <v>1</v>
      </c>
      <c r="ED162" s="235">
        <f t="shared" ref="ED162:EK162" si="335">SUM(ED157:ED161)</f>
        <v>0</v>
      </c>
      <c r="EE162" s="235">
        <f t="shared" si="335"/>
        <v>18.07</v>
      </c>
      <c r="EF162" s="235">
        <f t="shared" si="335"/>
        <v>4.0999999999999996</v>
      </c>
      <c r="EG162" s="235">
        <f t="shared" si="335"/>
        <v>12.629999999999999</v>
      </c>
      <c r="EH162" s="236">
        <f t="shared" si="335"/>
        <v>0</v>
      </c>
      <c r="EI162" s="236">
        <f t="shared" si="335"/>
        <v>0</v>
      </c>
      <c r="EJ162" s="236">
        <f t="shared" si="335"/>
        <v>0</v>
      </c>
      <c r="EK162" s="236">
        <f t="shared" si="335"/>
        <v>0</v>
      </c>
      <c r="EL162" s="236">
        <f t="shared" ref="EL162:EW162" si="336">SUM(EL157:EL161)</f>
        <v>0</v>
      </c>
      <c r="EM162" s="236">
        <f t="shared" si="336"/>
        <v>0</v>
      </c>
      <c r="EN162" s="235">
        <f t="shared" si="336"/>
        <v>140</v>
      </c>
      <c r="EO162" s="235">
        <f t="shared" si="336"/>
        <v>20.39</v>
      </c>
      <c r="EP162" s="235">
        <f t="shared" si="336"/>
        <v>6.3900000000000006</v>
      </c>
      <c r="EQ162" s="235">
        <f t="shared" si="336"/>
        <v>20.39</v>
      </c>
      <c r="ER162" s="236">
        <f t="shared" si="336"/>
        <v>1</v>
      </c>
      <c r="ES162" s="236">
        <f t="shared" si="336"/>
        <v>0</v>
      </c>
      <c r="ET162" s="236">
        <f t="shared" si="336"/>
        <v>0</v>
      </c>
      <c r="EU162" s="236">
        <f t="shared" si="336"/>
        <v>0</v>
      </c>
      <c r="EV162" s="236">
        <f t="shared" si="336"/>
        <v>0</v>
      </c>
      <c r="EW162" s="236">
        <f t="shared" si="336"/>
        <v>0</v>
      </c>
      <c r="EX162" s="235">
        <f t="shared" ref="EX162:FE162" si="337">SUM(EX157:EX161)</f>
        <v>0</v>
      </c>
      <c r="EY162" s="235">
        <f t="shared" si="337"/>
        <v>16.600000000000001</v>
      </c>
      <c r="EZ162" s="235">
        <f t="shared" si="337"/>
        <v>0.96</v>
      </c>
      <c r="FA162" s="235">
        <f t="shared" si="337"/>
        <v>16.57</v>
      </c>
      <c r="FB162" s="236">
        <f t="shared" si="337"/>
        <v>0</v>
      </c>
      <c r="FC162" s="236">
        <f t="shared" si="337"/>
        <v>1</v>
      </c>
      <c r="FD162" s="236">
        <f t="shared" si="337"/>
        <v>8</v>
      </c>
      <c r="FE162" s="236">
        <f t="shared" si="337"/>
        <v>0</v>
      </c>
      <c r="FF162" s="236">
        <f t="shared" ref="FF162:FQ162" si="338">SUM(FF157:FF161)</f>
        <v>0</v>
      </c>
      <c r="FG162" s="236">
        <f t="shared" si="338"/>
        <v>0</v>
      </c>
      <c r="FH162" s="235">
        <f t="shared" si="338"/>
        <v>0</v>
      </c>
      <c r="FI162" s="235">
        <f t="shared" si="338"/>
        <v>11.49</v>
      </c>
      <c r="FJ162" s="235">
        <f t="shared" si="338"/>
        <v>0.2</v>
      </c>
      <c r="FK162" s="235">
        <f t="shared" si="338"/>
        <v>7.48</v>
      </c>
      <c r="FL162" s="236">
        <f t="shared" si="338"/>
        <v>0</v>
      </c>
      <c r="FM162" s="236">
        <f t="shared" si="338"/>
        <v>0</v>
      </c>
      <c r="FN162" s="236">
        <f t="shared" si="338"/>
        <v>0</v>
      </c>
      <c r="FO162" s="236">
        <f t="shared" si="338"/>
        <v>0</v>
      </c>
      <c r="FP162" s="236">
        <f t="shared" si="338"/>
        <v>0</v>
      </c>
      <c r="FQ162" s="236">
        <f t="shared" si="338"/>
        <v>0</v>
      </c>
      <c r="FR162" s="235">
        <f t="shared" ref="FR162:FY162" si="339">SUM(FR157:FR161)</f>
        <v>0</v>
      </c>
      <c r="FS162" s="235">
        <f t="shared" si="339"/>
        <v>0</v>
      </c>
      <c r="FT162" s="235">
        <f t="shared" si="339"/>
        <v>0</v>
      </c>
      <c r="FU162" s="235">
        <f t="shared" si="339"/>
        <v>0</v>
      </c>
      <c r="FV162" s="236">
        <f t="shared" si="339"/>
        <v>0</v>
      </c>
      <c r="FW162" s="236">
        <f t="shared" si="339"/>
        <v>0</v>
      </c>
      <c r="FX162" s="236">
        <f t="shared" si="339"/>
        <v>0</v>
      </c>
      <c r="FY162" s="236">
        <f t="shared" si="339"/>
        <v>0</v>
      </c>
      <c r="FZ162" s="236">
        <f t="shared" ref="FZ162:GK162" si="340">SUM(FZ157:FZ161)</f>
        <v>0</v>
      </c>
      <c r="GA162" s="236">
        <f t="shared" si="340"/>
        <v>0</v>
      </c>
      <c r="GB162" s="235">
        <f t="shared" si="340"/>
        <v>0</v>
      </c>
      <c r="GC162" s="235">
        <f t="shared" si="340"/>
        <v>13.1</v>
      </c>
      <c r="GD162" s="235">
        <f t="shared" si="340"/>
        <v>4.45</v>
      </c>
      <c r="GE162" s="235">
        <f t="shared" si="340"/>
        <v>13.08</v>
      </c>
      <c r="GF162" s="236">
        <f t="shared" si="340"/>
        <v>0</v>
      </c>
      <c r="GG162" s="236">
        <f t="shared" si="340"/>
        <v>0</v>
      </c>
      <c r="GH162" s="236">
        <f t="shared" si="340"/>
        <v>0</v>
      </c>
      <c r="GI162" s="236">
        <f t="shared" si="340"/>
        <v>0</v>
      </c>
      <c r="GJ162" s="236">
        <f t="shared" si="340"/>
        <v>0</v>
      </c>
      <c r="GK162" s="236">
        <f t="shared" si="340"/>
        <v>0</v>
      </c>
      <c r="GL162" s="235">
        <f t="shared" ref="GL162:GS162" si="341">SUM(GL157:GL161)</f>
        <v>0</v>
      </c>
      <c r="GM162" s="235">
        <f t="shared" si="341"/>
        <v>0</v>
      </c>
      <c r="GN162" s="235">
        <f t="shared" si="341"/>
        <v>0</v>
      </c>
      <c r="GO162" s="235">
        <f t="shared" si="341"/>
        <v>0</v>
      </c>
      <c r="GP162" s="236">
        <f t="shared" si="341"/>
        <v>0</v>
      </c>
      <c r="GQ162" s="236">
        <f t="shared" si="341"/>
        <v>0</v>
      </c>
      <c r="GR162" s="236">
        <f t="shared" si="341"/>
        <v>0</v>
      </c>
      <c r="GS162" s="236">
        <f t="shared" si="341"/>
        <v>0</v>
      </c>
      <c r="GT162" s="236">
        <f t="shared" ref="GT162:HE162" si="342">SUM(GT157:GT161)</f>
        <v>0</v>
      </c>
      <c r="GU162" s="236">
        <f t="shared" si="342"/>
        <v>0</v>
      </c>
      <c r="GV162" s="235">
        <f t="shared" si="342"/>
        <v>0</v>
      </c>
      <c r="GW162" s="235">
        <f t="shared" si="342"/>
        <v>0</v>
      </c>
      <c r="GX162" s="235">
        <f t="shared" si="342"/>
        <v>0</v>
      </c>
      <c r="GY162" s="235">
        <f t="shared" si="342"/>
        <v>0</v>
      </c>
      <c r="GZ162" s="236">
        <f t="shared" si="342"/>
        <v>0</v>
      </c>
      <c r="HA162" s="236">
        <f t="shared" si="342"/>
        <v>0</v>
      </c>
      <c r="HB162" s="236">
        <f t="shared" si="342"/>
        <v>0</v>
      </c>
      <c r="HC162" s="236">
        <f t="shared" si="342"/>
        <v>0</v>
      </c>
      <c r="HD162" s="236">
        <f t="shared" si="342"/>
        <v>0</v>
      </c>
      <c r="HE162" s="236">
        <f t="shared" si="342"/>
        <v>0</v>
      </c>
      <c r="HF162" s="235">
        <f t="shared" ref="HF162:HM162" si="343">SUM(HF157:HF161)</f>
        <v>0</v>
      </c>
      <c r="HG162" s="235">
        <f t="shared" si="343"/>
        <v>0</v>
      </c>
      <c r="HH162" s="235">
        <f t="shared" si="343"/>
        <v>0</v>
      </c>
      <c r="HI162" s="235">
        <f t="shared" si="343"/>
        <v>0</v>
      </c>
      <c r="HJ162" s="236">
        <f t="shared" si="343"/>
        <v>0</v>
      </c>
      <c r="HK162" s="236">
        <f t="shared" si="343"/>
        <v>0</v>
      </c>
      <c r="HL162" s="236">
        <f t="shared" si="343"/>
        <v>0</v>
      </c>
      <c r="HM162" s="236">
        <f t="shared" si="343"/>
        <v>0</v>
      </c>
      <c r="HN162" s="236">
        <f t="shared" ref="HN162:HY162" si="344">SUM(HN157:HN161)</f>
        <v>0</v>
      </c>
      <c r="HO162" s="236">
        <f t="shared" si="344"/>
        <v>0</v>
      </c>
      <c r="HP162" s="235">
        <f t="shared" si="344"/>
        <v>0</v>
      </c>
      <c r="HQ162" s="235">
        <f t="shared" si="344"/>
        <v>0</v>
      </c>
      <c r="HR162" s="235">
        <f t="shared" si="344"/>
        <v>0</v>
      </c>
      <c r="HS162" s="235">
        <f t="shared" si="344"/>
        <v>0</v>
      </c>
      <c r="HT162" s="236">
        <f t="shared" si="344"/>
        <v>0</v>
      </c>
      <c r="HU162" s="236">
        <f t="shared" si="344"/>
        <v>0</v>
      </c>
      <c r="HV162" s="236">
        <f t="shared" si="344"/>
        <v>0</v>
      </c>
      <c r="HW162" s="236">
        <f t="shared" si="344"/>
        <v>0</v>
      </c>
      <c r="HX162" s="236">
        <f t="shared" si="344"/>
        <v>0</v>
      </c>
      <c r="HY162" s="236">
        <f t="shared" si="344"/>
        <v>0</v>
      </c>
      <c r="HZ162" s="235">
        <f t="shared" ref="HZ162:IG162" si="345">SUM(HZ157:HZ161)</f>
        <v>0</v>
      </c>
      <c r="IA162" s="235">
        <f t="shared" si="345"/>
        <v>0</v>
      </c>
      <c r="IB162" s="235">
        <f t="shared" si="345"/>
        <v>0</v>
      </c>
      <c r="IC162" s="235">
        <f t="shared" si="345"/>
        <v>0</v>
      </c>
      <c r="ID162" s="236">
        <f t="shared" si="345"/>
        <v>0</v>
      </c>
      <c r="IE162" s="236">
        <f t="shared" si="345"/>
        <v>0</v>
      </c>
      <c r="IF162" s="236">
        <f t="shared" si="345"/>
        <v>0</v>
      </c>
      <c r="IG162" s="236">
        <f t="shared" si="345"/>
        <v>0</v>
      </c>
      <c r="IH162" s="236">
        <f t="shared" ref="IH162:IS162" si="346">SUM(IH157:IH161)</f>
        <v>0</v>
      </c>
      <c r="II162" s="236">
        <f t="shared" si="346"/>
        <v>0</v>
      </c>
      <c r="IJ162" s="235">
        <f t="shared" si="346"/>
        <v>0</v>
      </c>
      <c r="IK162" s="235">
        <f t="shared" si="346"/>
        <v>0</v>
      </c>
      <c r="IL162" s="235">
        <f t="shared" si="346"/>
        <v>0</v>
      </c>
      <c r="IM162" s="235">
        <f t="shared" si="346"/>
        <v>0</v>
      </c>
      <c r="IN162" s="236">
        <f t="shared" si="346"/>
        <v>0</v>
      </c>
      <c r="IO162" s="236">
        <f t="shared" si="346"/>
        <v>0</v>
      </c>
      <c r="IP162" s="236">
        <f t="shared" si="346"/>
        <v>0</v>
      </c>
      <c r="IQ162" s="236">
        <f t="shared" si="346"/>
        <v>0</v>
      </c>
      <c r="IR162" s="236">
        <f t="shared" si="346"/>
        <v>0</v>
      </c>
      <c r="IS162" s="236">
        <f t="shared" si="346"/>
        <v>0</v>
      </c>
      <c r="IT162" s="235">
        <f t="shared" ref="IT162:JA162" si="347">SUM(IT157:IT161)</f>
        <v>0</v>
      </c>
      <c r="IU162" s="235">
        <f t="shared" si="347"/>
        <v>40</v>
      </c>
      <c r="IV162" s="235">
        <f t="shared" si="347"/>
        <v>40</v>
      </c>
      <c r="IW162" s="235">
        <f t="shared" si="347"/>
        <v>40</v>
      </c>
      <c r="IX162" s="236">
        <f t="shared" si="347"/>
        <v>0</v>
      </c>
      <c r="IY162" s="236">
        <f t="shared" si="347"/>
        <v>0</v>
      </c>
      <c r="IZ162" s="236">
        <f t="shared" si="347"/>
        <v>0</v>
      </c>
      <c r="JA162" s="236">
        <f t="shared" si="347"/>
        <v>0</v>
      </c>
      <c r="JB162" s="236">
        <f t="shared" ref="JB162:JM162" si="348">SUM(JB157:JB161)</f>
        <v>0</v>
      </c>
      <c r="JC162" s="236">
        <f t="shared" si="348"/>
        <v>0</v>
      </c>
      <c r="JD162" s="235">
        <f t="shared" si="348"/>
        <v>0</v>
      </c>
      <c r="JE162" s="235">
        <f t="shared" si="348"/>
        <v>0</v>
      </c>
      <c r="JF162" s="235">
        <f t="shared" si="348"/>
        <v>0</v>
      </c>
      <c r="JG162" s="235">
        <f t="shared" si="348"/>
        <v>0</v>
      </c>
      <c r="JH162" s="236">
        <f t="shared" si="348"/>
        <v>0</v>
      </c>
      <c r="JI162" s="236">
        <f t="shared" si="348"/>
        <v>0</v>
      </c>
      <c r="JJ162" s="236">
        <f t="shared" si="348"/>
        <v>0</v>
      </c>
      <c r="JK162" s="236">
        <f t="shared" si="348"/>
        <v>0</v>
      </c>
      <c r="JL162" s="236">
        <f t="shared" si="348"/>
        <v>0</v>
      </c>
      <c r="JM162" s="236">
        <f t="shared" si="348"/>
        <v>0</v>
      </c>
      <c r="JN162" s="235">
        <f t="shared" ref="JN162:JU162" si="349">SUM(JN157:JN161)</f>
        <v>0</v>
      </c>
      <c r="JO162" s="235">
        <f t="shared" si="349"/>
        <v>5.37</v>
      </c>
      <c r="JP162" s="235">
        <f t="shared" si="349"/>
        <v>0.38</v>
      </c>
      <c r="JQ162" s="235">
        <f t="shared" si="349"/>
        <v>5.37</v>
      </c>
      <c r="JR162" s="236">
        <f t="shared" si="349"/>
        <v>0</v>
      </c>
      <c r="JS162" s="236">
        <f t="shared" si="349"/>
        <v>0</v>
      </c>
      <c r="JT162" s="236">
        <f t="shared" si="349"/>
        <v>0</v>
      </c>
      <c r="JU162" s="236">
        <f t="shared" si="349"/>
        <v>0</v>
      </c>
      <c r="JV162" s="236">
        <f t="shared" ref="JV162:KG162" si="350">SUM(JV157:JV161)</f>
        <v>0</v>
      </c>
      <c r="JW162" s="236">
        <f t="shared" si="350"/>
        <v>0</v>
      </c>
      <c r="JX162" s="235">
        <f t="shared" si="350"/>
        <v>0</v>
      </c>
      <c r="JY162" s="235">
        <f t="shared" si="350"/>
        <v>0</v>
      </c>
      <c r="JZ162" s="235">
        <f t="shared" si="350"/>
        <v>0</v>
      </c>
      <c r="KA162" s="235">
        <f t="shared" si="350"/>
        <v>0</v>
      </c>
      <c r="KB162" s="236">
        <f t="shared" si="350"/>
        <v>0</v>
      </c>
      <c r="KC162" s="236">
        <f t="shared" si="350"/>
        <v>0</v>
      </c>
      <c r="KD162" s="236">
        <f t="shared" si="350"/>
        <v>0</v>
      </c>
      <c r="KE162" s="236">
        <f t="shared" si="350"/>
        <v>0</v>
      </c>
      <c r="KF162" s="236">
        <f t="shared" si="350"/>
        <v>0</v>
      </c>
      <c r="KG162" s="236">
        <f t="shared" si="350"/>
        <v>0</v>
      </c>
      <c r="KH162" s="235">
        <f t="shared" ref="KH162:KO162" si="351">SUM(KH157:KH161)</f>
        <v>0</v>
      </c>
      <c r="KI162" s="235">
        <f t="shared" si="351"/>
        <v>0</v>
      </c>
      <c r="KJ162" s="235">
        <f t="shared" si="351"/>
        <v>0</v>
      </c>
      <c r="KK162" s="235">
        <f t="shared" si="351"/>
        <v>0</v>
      </c>
      <c r="KL162" s="236">
        <f t="shared" si="351"/>
        <v>0</v>
      </c>
      <c r="KM162" s="236">
        <f t="shared" si="351"/>
        <v>0</v>
      </c>
      <c r="KN162" s="236">
        <f t="shared" si="351"/>
        <v>0</v>
      </c>
      <c r="KO162" s="236">
        <f t="shared" si="351"/>
        <v>0</v>
      </c>
      <c r="KP162" s="236">
        <f>SUM(KP157:KP161)</f>
        <v>0</v>
      </c>
      <c r="KQ162" s="236">
        <f>SUM(KQ157:KQ161)</f>
        <v>0</v>
      </c>
      <c r="KR162" s="235">
        <f t="shared" ref="KR162:KY162" si="352">SUM(KR157:KR161)</f>
        <v>0</v>
      </c>
      <c r="KS162" s="235">
        <f t="shared" si="352"/>
        <v>0</v>
      </c>
      <c r="KT162" s="235">
        <f t="shared" si="352"/>
        <v>0</v>
      </c>
      <c r="KU162" s="235">
        <f t="shared" si="352"/>
        <v>0</v>
      </c>
      <c r="KV162" s="236">
        <f t="shared" si="352"/>
        <v>0</v>
      </c>
      <c r="KW162" s="236">
        <f t="shared" si="352"/>
        <v>0</v>
      </c>
      <c r="KX162" s="236">
        <f t="shared" si="352"/>
        <v>0</v>
      </c>
      <c r="KY162" s="236">
        <f t="shared" si="352"/>
        <v>0</v>
      </c>
      <c r="KZ162" s="236">
        <f>SUM(KZ157:KZ161)</f>
        <v>0</v>
      </c>
      <c r="LA162" s="236">
        <f>SUM(LA157:LA161)</f>
        <v>0</v>
      </c>
      <c r="LB162" s="235">
        <f t="shared" ref="LB162:LI162" si="353">SUM(LB157:LB161)</f>
        <v>0</v>
      </c>
      <c r="LC162" s="235">
        <f t="shared" si="353"/>
        <v>0</v>
      </c>
      <c r="LD162" s="235">
        <f t="shared" si="353"/>
        <v>0</v>
      </c>
      <c r="LE162" s="235">
        <f t="shared" si="353"/>
        <v>0</v>
      </c>
      <c r="LF162" s="236">
        <f t="shared" si="353"/>
        <v>0</v>
      </c>
      <c r="LG162" s="236">
        <f t="shared" si="353"/>
        <v>0</v>
      </c>
      <c r="LH162" s="236">
        <f t="shared" si="353"/>
        <v>0</v>
      </c>
      <c r="LI162" s="236">
        <f t="shared" si="353"/>
        <v>0</v>
      </c>
      <c r="LJ162" s="236">
        <f t="shared" ref="LJ162:LS162" si="354">SUM(LJ157:LJ161)</f>
        <v>0</v>
      </c>
      <c r="LK162" s="236">
        <f t="shared" si="354"/>
        <v>0</v>
      </c>
      <c r="LL162" s="235">
        <f t="shared" si="354"/>
        <v>0</v>
      </c>
      <c r="LM162" s="235">
        <f t="shared" si="354"/>
        <v>0.55000000000000004</v>
      </c>
      <c r="LN162" s="235">
        <f t="shared" si="354"/>
        <v>0.53</v>
      </c>
      <c r="LO162" s="235">
        <f t="shared" si="354"/>
        <v>0.53</v>
      </c>
      <c r="LP162" s="236">
        <f t="shared" si="354"/>
        <v>0</v>
      </c>
      <c r="LQ162" s="236">
        <f t="shared" si="354"/>
        <v>0</v>
      </c>
      <c r="LR162" s="236">
        <f t="shared" si="354"/>
        <v>0</v>
      </c>
      <c r="LS162" s="236">
        <f t="shared" si="354"/>
        <v>0</v>
      </c>
      <c r="LT162" s="236">
        <f t="shared" ref="LT162:MC162" si="355">SUM(LT157:LT161)</f>
        <v>0</v>
      </c>
      <c r="LU162" s="236">
        <f t="shared" si="355"/>
        <v>0</v>
      </c>
      <c r="LV162" s="235">
        <f t="shared" si="355"/>
        <v>176.59</v>
      </c>
      <c r="LW162" s="235">
        <f t="shared" si="355"/>
        <v>471.3</v>
      </c>
      <c r="LX162" s="235">
        <f t="shared" si="355"/>
        <v>210.96</v>
      </c>
      <c r="LY162" s="235">
        <f t="shared" si="355"/>
        <v>453.75000000000006</v>
      </c>
      <c r="LZ162" s="236">
        <f t="shared" si="355"/>
        <v>22.1</v>
      </c>
      <c r="MA162" s="236">
        <f t="shared" si="355"/>
        <v>133</v>
      </c>
      <c r="MB162" s="236">
        <f t="shared" si="355"/>
        <v>155</v>
      </c>
      <c r="MC162" s="236">
        <f t="shared" si="355"/>
        <v>0</v>
      </c>
      <c r="MD162" s="236">
        <f t="shared" ref="MD162:MM162" si="356">SUM(MD157:MD161)</f>
        <v>129</v>
      </c>
      <c r="ME162" s="236">
        <f t="shared" si="356"/>
        <v>129</v>
      </c>
      <c r="MF162" s="235">
        <f t="shared" si="356"/>
        <v>0</v>
      </c>
      <c r="MG162" s="235">
        <f t="shared" si="356"/>
        <v>60</v>
      </c>
      <c r="MH162" s="235">
        <f t="shared" si="356"/>
        <v>25</v>
      </c>
      <c r="MI162" s="235">
        <f t="shared" si="356"/>
        <v>59.97</v>
      </c>
      <c r="MJ162" s="236">
        <f t="shared" si="356"/>
        <v>18</v>
      </c>
      <c r="MK162" s="236">
        <f t="shared" si="356"/>
        <v>3</v>
      </c>
      <c r="ML162" s="236">
        <f t="shared" si="356"/>
        <v>8</v>
      </c>
      <c r="MM162" s="236">
        <f t="shared" si="356"/>
        <v>0</v>
      </c>
      <c r="MN162" s="236">
        <f t="shared" ref="MN162:MW162" si="357">SUM(MN157:MN161)</f>
        <v>3</v>
      </c>
      <c r="MO162" s="236">
        <f t="shared" si="357"/>
        <v>3</v>
      </c>
      <c r="MP162" s="235">
        <f t="shared" si="357"/>
        <v>0</v>
      </c>
      <c r="MQ162" s="235">
        <f t="shared" si="357"/>
        <v>155.82</v>
      </c>
      <c r="MR162" s="235">
        <f t="shared" si="357"/>
        <v>0</v>
      </c>
      <c r="MS162" s="235">
        <f t="shared" si="357"/>
        <v>155.43</v>
      </c>
      <c r="MT162" s="236">
        <f t="shared" si="357"/>
        <v>0</v>
      </c>
      <c r="MU162" s="236">
        <f t="shared" si="357"/>
        <v>0</v>
      </c>
      <c r="MV162" s="236">
        <f t="shared" si="357"/>
        <v>0</v>
      </c>
      <c r="MW162" s="236">
        <f t="shared" si="357"/>
        <v>0</v>
      </c>
      <c r="MX162" s="236">
        <f t="shared" ref="MX162:NF162" si="358">SUM(MX157:MX161)</f>
        <v>0</v>
      </c>
      <c r="MY162" s="236">
        <f t="shared" si="358"/>
        <v>0</v>
      </c>
      <c r="MZ162" s="235">
        <f t="shared" si="358"/>
        <v>176.59</v>
      </c>
      <c r="NA162" s="235">
        <f t="shared" si="358"/>
        <v>687.11999999999989</v>
      </c>
      <c r="NB162" s="235">
        <f t="shared" si="358"/>
        <v>235.96</v>
      </c>
      <c r="NC162" s="235">
        <f t="shared" si="358"/>
        <v>669.15000000000009</v>
      </c>
      <c r="ND162" s="236">
        <f t="shared" si="358"/>
        <v>40.1</v>
      </c>
      <c r="NE162" s="236">
        <f t="shared" si="358"/>
        <v>136</v>
      </c>
      <c r="NF162" s="236">
        <f t="shared" si="358"/>
        <v>163</v>
      </c>
      <c r="NG162" s="236">
        <f>SUM(NG157:NG161)</f>
        <v>0</v>
      </c>
      <c r="NH162" s="236">
        <f>SUM(NH157:NH161)</f>
        <v>132</v>
      </c>
      <c r="NI162" s="237">
        <f>SUM(NI157:NI161)</f>
        <v>132</v>
      </c>
    </row>
    <row r="163" spans="1:374" ht="15" customHeight="1" x14ac:dyDescent="0.25">
      <c r="A163" s="1782" t="s">
        <v>220</v>
      </c>
      <c r="B163" s="1783"/>
      <c r="C163" s="1783"/>
      <c r="D163" s="1783"/>
      <c r="E163" s="1783"/>
      <c r="F163" s="1783"/>
      <c r="G163" s="1783"/>
      <c r="H163" s="1783"/>
      <c r="I163" s="1783"/>
      <c r="J163" s="1783"/>
      <c r="K163" s="1783"/>
      <c r="L163" s="1783"/>
      <c r="M163" s="178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73"/>
      <c r="AI163" s="73"/>
      <c r="AJ163" s="73"/>
      <c r="AK163" s="73"/>
      <c r="AL163" s="73"/>
      <c r="AM163" s="73"/>
      <c r="AN163" s="73"/>
      <c r="AO163" s="73"/>
      <c r="AP163" s="73"/>
      <c r="AQ163" s="7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103"/>
      <c r="BM163" s="103"/>
      <c r="BN163" s="103"/>
      <c r="BO163" s="103"/>
      <c r="BP163" s="103"/>
      <c r="BQ163" s="103"/>
      <c r="BR163" s="103"/>
      <c r="BS163" s="103"/>
      <c r="BT163" s="103"/>
      <c r="BU163" s="103"/>
      <c r="BV163" s="113"/>
      <c r="BW163" s="113"/>
      <c r="BX163" s="113"/>
      <c r="BY163" s="113"/>
      <c r="BZ163" s="113"/>
      <c r="CA163" s="113"/>
      <c r="CB163" s="113"/>
      <c r="CC163" s="113"/>
      <c r="CD163" s="113"/>
      <c r="CE163" s="113"/>
      <c r="CF163" s="123"/>
      <c r="CG163" s="123"/>
      <c r="CH163" s="123"/>
      <c r="CI163" s="123"/>
      <c r="CJ163" s="123"/>
      <c r="CK163" s="123"/>
      <c r="CL163" s="123"/>
      <c r="CM163" s="123"/>
      <c r="CN163" s="123"/>
      <c r="CO163" s="123"/>
      <c r="CP163" s="133"/>
      <c r="CQ163" s="133"/>
      <c r="CR163" s="133"/>
      <c r="CS163" s="133"/>
      <c r="CT163" s="133"/>
      <c r="CU163" s="133"/>
      <c r="CV163" s="133"/>
      <c r="CW163" s="133"/>
      <c r="CX163" s="133"/>
      <c r="CY163" s="133"/>
      <c r="CZ163" s="143"/>
      <c r="DA163" s="143"/>
      <c r="DB163" s="143"/>
      <c r="DC163" s="143"/>
      <c r="DD163" s="143"/>
      <c r="DE163" s="143"/>
      <c r="DF163" s="143"/>
      <c r="DG163" s="143"/>
      <c r="DH163" s="143"/>
      <c r="DI163" s="143"/>
      <c r="DJ163" s="113"/>
      <c r="DK163" s="113"/>
      <c r="DL163" s="113"/>
      <c r="DM163" s="113"/>
      <c r="DN163" s="113"/>
      <c r="DO163" s="113"/>
      <c r="DP163" s="113"/>
      <c r="DQ163" s="113"/>
      <c r="DR163" s="113"/>
      <c r="DS163" s="113"/>
      <c r="DT163" s="153"/>
      <c r="DU163" s="153"/>
      <c r="DV163" s="153"/>
      <c r="DW163" s="153"/>
      <c r="DX163" s="153"/>
      <c r="DY163" s="153"/>
      <c r="DZ163" s="153"/>
      <c r="EA163" s="153"/>
      <c r="EB163" s="153"/>
      <c r="EC163" s="153"/>
      <c r="ED163" s="163"/>
      <c r="EE163" s="163"/>
      <c r="EF163" s="163"/>
      <c r="EG163" s="163"/>
      <c r="EH163" s="163"/>
      <c r="EI163" s="163"/>
      <c r="EJ163" s="163"/>
      <c r="EK163" s="163"/>
      <c r="EL163" s="163"/>
      <c r="EM163" s="163"/>
      <c r="EN163" s="103"/>
      <c r="EO163" s="103"/>
      <c r="EP163" s="103"/>
      <c r="EQ163" s="103"/>
      <c r="ER163" s="103"/>
      <c r="ES163" s="103"/>
      <c r="ET163" s="103"/>
      <c r="EU163" s="103"/>
      <c r="EV163" s="103"/>
      <c r="EW163" s="103"/>
      <c r="EX163" s="163"/>
      <c r="EY163" s="163"/>
      <c r="EZ163" s="163"/>
      <c r="FA163" s="163"/>
      <c r="FB163" s="163"/>
      <c r="FC163" s="163"/>
      <c r="FD163" s="163"/>
      <c r="FE163" s="163"/>
      <c r="FF163" s="163"/>
      <c r="FG163" s="163"/>
      <c r="FH163" s="173"/>
      <c r="FI163" s="173"/>
      <c r="FJ163" s="173"/>
      <c r="FK163" s="173"/>
      <c r="FL163" s="173"/>
      <c r="FM163" s="173"/>
      <c r="FN163" s="173"/>
      <c r="FO163" s="173"/>
      <c r="FP163" s="173"/>
      <c r="FQ163" s="173"/>
      <c r="FR163" s="183"/>
      <c r="FS163" s="183"/>
      <c r="FT163" s="183"/>
      <c r="FU163" s="183"/>
      <c r="FV163" s="183"/>
      <c r="FW163" s="183"/>
      <c r="FX163" s="183"/>
      <c r="FY163" s="183"/>
      <c r="FZ163" s="183"/>
      <c r="GA163" s="183"/>
      <c r="GB163" s="193"/>
      <c r="GC163" s="193"/>
      <c r="GD163" s="193"/>
      <c r="GE163" s="193"/>
      <c r="GF163" s="193"/>
      <c r="GG163" s="193"/>
      <c r="GH163" s="193"/>
      <c r="GI163" s="193"/>
      <c r="GJ163" s="193"/>
      <c r="GK163" s="193"/>
      <c r="GL163" s="153"/>
      <c r="GM163" s="153"/>
      <c r="GN163" s="153"/>
      <c r="GO163" s="153"/>
      <c r="GP163" s="153"/>
      <c r="GQ163" s="153"/>
      <c r="GR163" s="153"/>
      <c r="GS163" s="153"/>
      <c r="GT163" s="153"/>
      <c r="GU163" s="153"/>
      <c r="GV163" s="203"/>
      <c r="GW163" s="203"/>
      <c r="GX163" s="203"/>
      <c r="GY163" s="203"/>
      <c r="GZ163" s="203"/>
      <c r="HA163" s="203"/>
      <c r="HB163" s="203"/>
      <c r="HC163" s="203"/>
      <c r="HD163" s="203"/>
      <c r="HE163" s="203"/>
      <c r="HF163" s="213"/>
      <c r="HG163" s="213"/>
      <c r="HH163" s="213"/>
      <c r="HI163" s="213"/>
      <c r="HJ163" s="213"/>
      <c r="HK163" s="213"/>
      <c r="HL163" s="213"/>
      <c r="HM163" s="213"/>
      <c r="HN163" s="213"/>
      <c r="HO163" s="213"/>
      <c r="HP163" s="53"/>
      <c r="HQ163" s="53"/>
      <c r="HR163" s="53"/>
      <c r="HS163" s="53"/>
      <c r="HT163" s="53"/>
      <c r="HU163" s="53"/>
      <c r="HV163" s="53"/>
      <c r="HW163" s="53"/>
      <c r="HX163" s="53"/>
      <c r="HY163" s="53"/>
      <c r="HZ163" s="163"/>
      <c r="IA163" s="163"/>
      <c r="IB163" s="163"/>
      <c r="IC163" s="163"/>
      <c r="ID163" s="163"/>
      <c r="IE163" s="163"/>
      <c r="IF163" s="163"/>
      <c r="IG163" s="163"/>
      <c r="IH163" s="163"/>
      <c r="II163" s="163"/>
      <c r="IJ163" s="213"/>
      <c r="IK163" s="213"/>
      <c r="IL163" s="213"/>
      <c r="IM163" s="213"/>
      <c r="IN163" s="213"/>
      <c r="IO163" s="213"/>
      <c r="IP163" s="213"/>
      <c r="IQ163" s="213"/>
      <c r="IR163" s="213"/>
      <c r="IS163" s="213"/>
      <c r="IT163" s="133"/>
      <c r="IU163" s="133"/>
      <c r="IV163" s="133"/>
      <c r="IW163" s="133"/>
      <c r="IX163" s="133"/>
      <c r="IY163" s="133"/>
      <c r="IZ163" s="133"/>
      <c r="JA163" s="133"/>
      <c r="JB163" s="133"/>
      <c r="JC163" s="133"/>
      <c r="JD163" s="173"/>
      <c r="JE163" s="173"/>
      <c r="JF163" s="173"/>
      <c r="JG163" s="173"/>
      <c r="JH163" s="173"/>
      <c r="JI163" s="173"/>
      <c r="JJ163" s="173"/>
      <c r="JK163" s="173"/>
      <c r="JL163" s="173"/>
      <c r="JM163" s="173"/>
      <c r="JN163" s="123"/>
      <c r="JO163" s="123"/>
      <c r="JP163" s="123"/>
      <c r="JQ163" s="123"/>
      <c r="JR163" s="123"/>
      <c r="JS163" s="123"/>
      <c r="JT163" s="123"/>
      <c r="JU163" s="123"/>
      <c r="JV163" s="123"/>
      <c r="JW163" s="123"/>
      <c r="JX163" s="103"/>
      <c r="JY163" s="103"/>
      <c r="JZ163" s="103"/>
      <c r="KA163" s="103"/>
      <c r="KB163" s="103"/>
      <c r="KC163" s="103"/>
      <c r="KD163" s="103"/>
      <c r="KE163" s="103"/>
      <c r="KF163" s="103"/>
      <c r="KG163" s="103"/>
      <c r="KH163" s="113"/>
      <c r="KI163" s="113"/>
      <c r="KJ163" s="113"/>
      <c r="KK163" s="113"/>
      <c r="KL163" s="113"/>
      <c r="KM163" s="113"/>
      <c r="KN163" s="113"/>
      <c r="KO163" s="113"/>
      <c r="KP163" s="113"/>
      <c r="KQ163" s="113"/>
      <c r="KV163" s="223"/>
      <c r="KW163" s="223"/>
      <c r="KX163" s="223"/>
      <c r="KY163" s="223"/>
      <c r="KZ163" s="223"/>
      <c r="LA163" s="223"/>
      <c r="LF163" s="216"/>
      <c r="LG163" s="216"/>
      <c r="LH163" s="216"/>
      <c r="LI163" s="216"/>
      <c r="LJ163" s="216"/>
      <c r="LK163" s="216"/>
      <c r="LP163" s="196"/>
      <c r="LQ163" s="196"/>
      <c r="LR163" s="196"/>
      <c r="LS163" s="196"/>
      <c r="LT163" s="196"/>
      <c r="LU163" s="196"/>
      <c r="LZ163" s="46"/>
      <c r="MA163" s="46"/>
      <c r="MB163" s="46"/>
      <c r="MC163" s="46"/>
      <c r="MD163" s="46"/>
      <c r="ME163" s="46"/>
      <c r="MJ163" s="186"/>
      <c r="MK163" s="186"/>
      <c r="ML163" s="186"/>
      <c r="MM163" s="186"/>
      <c r="MN163" s="186"/>
      <c r="MO163" s="186"/>
      <c r="MT163" s="230"/>
      <c r="MU163" s="230"/>
      <c r="MV163" s="230"/>
      <c r="MW163" s="230"/>
      <c r="MX163" s="230"/>
      <c r="MY163" s="230"/>
      <c r="MZ163" s="844"/>
      <c r="NA163" s="844"/>
      <c r="NB163" s="844"/>
      <c r="NC163" s="844"/>
      <c r="ND163" s="844"/>
      <c r="NE163" s="844"/>
      <c r="NF163" s="844"/>
      <c r="NG163" s="844"/>
      <c r="NH163" s="844"/>
      <c r="NI163" s="844"/>
    </row>
    <row r="164" spans="1:374" ht="26.25" thickBot="1" x14ac:dyDescent="0.3">
      <c r="A164" s="552">
        <v>6</v>
      </c>
      <c r="B164" s="10" t="s">
        <v>138</v>
      </c>
      <c r="C164" s="10" t="s">
        <v>139</v>
      </c>
      <c r="D164" s="300"/>
      <c r="E164" s="300"/>
      <c r="F164" s="300"/>
      <c r="G164" s="300"/>
      <c r="H164" s="301"/>
      <c r="I164" s="301"/>
      <c r="J164" s="301"/>
      <c r="K164" s="301"/>
      <c r="L164" s="301"/>
      <c r="M164" s="301"/>
      <c r="N164" s="302"/>
      <c r="O164" s="302"/>
      <c r="P164" s="302"/>
      <c r="Q164" s="302"/>
      <c r="R164" s="303"/>
      <c r="S164" s="303"/>
      <c r="T164" s="303"/>
      <c r="U164" s="303"/>
      <c r="V164" s="303"/>
      <c r="W164" s="303"/>
      <c r="X164" s="304"/>
      <c r="Y164" s="304"/>
      <c r="Z164" s="304"/>
      <c r="AA164" s="304"/>
      <c r="AB164" s="305"/>
      <c r="AC164" s="305"/>
      <c r="AD164" s="305"/>
      <c r="AE164" s="305"/>
      <c r="AF164" s="305"/>
      <c r="AG164" s="305"/>
      <c r="AH164" s="306"/>
      <c r="AI164" s="306"/>
      <c r="AJ164" s="306"/>
      <c r="AK164" s="306"/>
      <c r="AL164" s="307"/>
      <c r="AM164" s="307"/>
      <c r="AN164" s="307"/>
      <c r="AO164" s="307"/>
      <c r="AP164" s="307"/>
      <c r="AQ164" s="307"/>
      <c r="AR164" s="308"/>
      <c r="AS164" s="308"/>
      <c r="AT164" s="308"/>
      <c r="AU164" s="308"/>
      <c r="AV164" s="309"/>
      <c r="AW164" s="309"/>
      <c r="AX164" s="309"/>
      <c r="AY164" s="309"/>
      <c r="AZ164" s="309"/>
      <c r="BA164" s="309"/>
      <c r="BB164" s="310"/>
      <c r="BC164" s="310"/>
      <c r="BD164" s="310"/>
      <c r="BE164" s="310"/>
      <c r="BF164" s="311"/>
      <c r="BG164" s="311"/>
      <c r="BH164" s="311"/>
      <c r="BI164" s="311"/>
      <c r="BJ164" s="311"/>
      <c r="BK164" s="311"/>
      <c r="BL164" s="312"/>
      <c r="BM164" s="312"/>
      <c r="BN164" s="312"/>
      <c r="BO164" s="312"/>
      <c r="BP164" s="313"/>
      <c r="BQ164" s="313"/>
      <c r="BR164" s="313"/>
      <c r="BS164" s="313"/>
      <c r="BT164" s="313"/>
      <c r="BU164" s="313"/>
      <c r="BV164" s="314"/>
      <c r="BW164" s="314"/>
      <c r="BX164" s="314"/>
      <c r="BY164" s="314"/>
      <c r="BZ164" s="315"/>
      <c r="CA164" s="315"/>
      <c r="CB164" s="315"/>
      <c r="CC164" s="315"/>
      <c r="CD164" s="315"/>
      <c r="CE164" s="315"/>
      <c r="CF164" s="316"/>
      <c r="CG164" s="316"/>
      <c r="CH164" s="316"/>
      <c r="CI164" s="316"/>
      <c r="CJ164" s="317"/>
      <c r="CK164" s="317"/>
      <c r="CL164" s="317"/>
      <c r="CM164" s="317"/>
      <c r="CN164" s="317"/>
      <c r="CO164" s="317"/>
      <c r="CP164" s="318"/>
      <c r="CQ164" s="318"/>
      <c r="CR164" s="318"/>
      <c r="CS164" s="318"/>
      <c r="CT164" s="319"/>
      <c r="CU164" s="319"/>
      <c r="CV164" s="319"/>
      <c r="CW164" s="319"/>
      <c r="CX164" s="319"/>
      <c r="CY164" s="319"/>
      <c r="CZ164" s="320"/>
      <c r="DA164" s="320"/>
      <c r="DB164" s="320"/>
      <c r="DC164" s="320"/>
      <c r="DD164" s="321"/>
      <c r="DE164" s="321"/>
      <c r="DF164" s="321"/>
      <c r="DG164" s="321"/>
      <c r="DH164" s="321"/>
      <c r="DI164" s="321"/>
      <c r="DJ164" s="314"/>
      <c r="DK164" s="314"/>
      <c r="DL164" s="314"/>
      <c r="DM164" s="314"/>
      <c r="DN164" s="315"/>
      <c r="DO164" s="315"/>
      <c r="DP164" s="315"/>
      <c r="DQ164" s="315"/>
      <c r="DR164" s="315"/>
      <c r="DS164" s="315"/>
      <c r="DT164" s="322"/>
      <c r="DU164" s="322">
        <v>1.22</v>
      </c>
      <c r="DV164" s="322">
        <v>0</v>
      </c>
      <c r="DW164" s="322">
        <v>1.21</v>
      </c>
      <c r="DX164" s="323"/>
      <c r="DY164" s="323">
        <v>0</v>
      </c>
      <c r="DZ164" s="323">
        <v>1</v>
      </c>
      <c r="EA164" s="323">
        <v>0</v>
      </c>
      <c r="EB164" s="323">
        <v>1</v>
      </c>
      <c r="EC164" s="323">
        <v>1</v>
      </c>
      <c r="ED164" s="324"/>
      <c r="EE164" s="324"/>
      <c r="EF164" s="324"/>
      <c r="EG164" s="324"/>
      <c r="EH164" s="325"/>
      <c r="EI164" s="325"/>
      <c r="EJ164" s="325"/>
      <c r="EK164" s="325"/>
      <c r="EL164" s="325"/>
      <c r="EM164" s="325"/>
      <c r="EN164" s="312"/>
      <c r="EO164" s="312"/>
      <c r="EP164" s="312"/>
      <c r="EQ164" s="312"/>
      <c r="ER164" s="313"/>
      <c r="ES164" s="313"/>
      <c r="ET164" s="313"/>
      <c r="EU164" s="313"/>
      <c r="EV164" s="313"/>
      <c r="EW164" s="313"/>
      <c r="EX164" s="324"/>
      <c r="EY164" s="324"/>
      <c r="EZ164" s="324"/>
      <c r="FA164" s="324"/>
      <c r="FB164" s="325"/>
      <c r="FC164" s="325"/>
      <c r="FD164" s="325"/>
      <c r="FE164" s="325"/>
      <c r="FF164" s="325"/>
      <c r="FG164" s="325"/>
      <c r="FH164" s="326">
        <v>0</v>
      </c>
      <c r="FI164" s="326">
        <v>1.75</v>
      </c>
      <c r="FJ164" s="326">
        <v>0</v>
      </c>
      <c r="FK164" s="326">
        <v>1.06</v>
      </c>
      <c r="FL164" s="327">
        <v>0</v>
      </c>
      <c r="FM164" s="327">
        <v>0</v>
      </c>
      <c r="FN164" s="327">
        <v>0</v>
      </c>
      <c r="FO164" s="327"/>
      <c r="FP164" s="327"/>
      <c r="FQ164" s="327"/>
      <c r="FR164" s="328"/>
      <c r="FS164" s="328"/>
      <c r="FT164" s="328"/>
      <c r="FU164" s="328"/>
      <c r="FV164" s="329"/>
      <c r="FW164" s="329"/>
      <c r="FX164" s="329"/>
      <c r="FY164" s="329"/>
      <c r="FZ164" s="329"/>
      <c r="GA164" s="329"/>
      <c r="GB164" s="330"/>
      <c r="GC164" s="330"/>
      <c r="GD164" s="330"/>
      <c r="GE164" s="330"/>
      <c r="GF164" s="331"/>
      <c r="GG164" s="331"/>
      <c r="GH164" s="331"/>
      <c r="GI164" s="331"/>
      <c r="GJ164" s="331"/>
      <c r="GK164" s="331"/>
      <c r="GL164" s="322"/>
      <c r="GM164" s="322"/>
      <c r="GN164" s="322"/>
      <c r="GO164" s="322"/>
      <c r="GP164" s="323"/>
      <c r="GQ164" s="323"/>
      <c r="GR164" s="323"/>
      <c r="GS164" s="323"/>
      <c r="GT164" s="323"/>
      <c r="GU164" s="323"/>
      <c r="GV164" s="332"/>
      <c r="GW164" s="332"/>
      <c r="GX164" s="332"/>
      <c r="GY164" s="332"/>
      <c r="GZ164" s="333"/>
      <c r="HA164" s="333"/>
      <c r="HB164" s="333"/>
      <c r="HC164" s="333"/>
      <c r="HD164" s="333"/>
      <c r="HE164" s="333"/>
      <c r="HF164" s="334"/>
      <c r="HG164" s="334"/>
      <c r="HH164" s="334"/>
      <c r="HI164" s="334"/>
      <c r="HJ164" s="335"/>
      <c r="HK164" s="335"/>
      <c r="HL164" s="335"/>
      <c r="HM164" s="335"/>
      <c r="HN164" s="335"/>
      <c r="HO164" s="335"/>
      <c r="HP164" s="302"/>
      <c r="HQ164" s="302"/>
      <c r="HR164" s="302"/>
      <c r="HS164" s="302"/>
      <c r="HT164" s="303"/>
      <c r="HU164" s="303"/>
      <c r="HV164" s="303"/>
      <c r="HW164" s="303"/>
      <c r="HX164" s="303"/>
      <c r="HY164" s="303"/>
      <c r="HZ164" s="324"/>
      <c r="IA164" s="324"/>
      <c r="IB164" s="324"/>
      <c r="IC164" s="324"/>
      <c r="ID164" s="325"/>
      <c r="IE164" s="325"/>
      <c r="IF164" s="325"/>
      <c r="IG164" s="325"/>
      <c r="IH164" s="325"/>
      <c r="II164" s="325"/>
      <c r="IJ164" s="334"/>
      <c r="IK164" s="334"/>
      <c r="IL164" s="334"/>
      <c r="IM164" s="334"/>
      <c r="IN164" s="335"/>
      <c r="IO164" s="335"/>
      <c r="IP164" s="335"/>
      <c r="IQ164" s="335"/>
      <c r="IR164" s="335"/>
      <c r="IS164" s="335"/>
      <c r="IT164" s="318">
        <v>0</v>
      </c>
      <c r="IU164" s="318">
        <v>0.95</v>
      </c>
      <c r="IV164" s="318">
        <v>0</v>
      </c>
      <c r="IW164" s="318">
        <v>0.95</v>
      </c>
      <c r="IX164" s="319">
        <v>0</v>
      </c>
      <c r="IY164" s="319">
        <v>0</v>
      </c>
      <c r="IZ164" s="319">
        <v>0</v>
      </c>
      <c r="JA164" s="319">
        <v>0</v>
      </c>
      <c r="JB164" s="319">
        <v>0</v>
      </c>
      <c r="JC164" s="319">
        <v>0</v>
      </c>
      <c r="JD164" s="326"/>
      <c r="JE164" s="326"/>
      <c r="JF164" s="326"/>
      <c r="JG164" s="326"/>
      <c r="JH164" s="327"/>
      <c r="JI164" s="327"/>
      <c r="JJ164" s="327"/>
      <c r="JK164" s="327"/>
      <c r="JL164" s="327"/>
      <c r="JM164" s="327"/>
      <c r="JN164" s="316"/>
      <c r="JO164" s="316"/>
      <c r="JP164" s="316"/>
      <c r="JQ164" s="316"/>
      <c r="JR164" s="317"/>
      <c r="JS164" s="317"/>
      <c r="JT164" s="317"/>
      <c r="JU164" s="317"/>
      <c r="JV164" s="317"/>
      <c r="JW164" s="317"/>
      <c r="JX164" s="312"/>
      <c r="JY164" s="312"/>
      <c r="JZ164" s="312"/>
      <c r="KA164" s="312"/>
      <c r="KB164" s="313"/>
      <c r="KC164" s="313"/>
      <c r="KD164" s="313"/>
      <c r="KE164" s="313"/>
      <c r="KF164" s="313"/>
      <c r="KG164" s="313"/>
      <c r="KH164" s="314"/>
      <c r="KI164" s="314"/>
      <c r="KJ164" s="314"/>
      <c r="KK164" s="314"/>
      <c r="KL164" s="315"/>
      <c r="KM164" s="315"/>
      <c r="KN164" s="315"/>
      <c r="KO164" s="315"/>
      <c r="KP164" s="315"/>
      <c r="KQ164" s="315"/>
      <c r="KR164" s="336"/>
      <c r="KS164" s="336"/>
      <c r="KT164" s="336"/>
      <c r="KU164" s="336"/>
      <c r="KV164" s="337"/>
      <c r="KW164" s="337"/>
      <c r="KX164" s="337"/>
      <c r="KY164" s="337"/>
      <c r="KZ164" s="337"/>
      <c r="LA164" s="337"/>
      <c r="LB164" s="334"/>
      <c r="LC164" s="334"/>
      <c r="LD164" s="334"/>
      <c r="LE164" s="334"/>
      <c r="LF164" s="335"/>
      <c r="LG164" s="335"/>
      <c r="LH164" s="335"/>
      <c r="LI164" s="335"/>
      <c r="LJ164" s="335"/>
      <c r="LK164" s="335"/>
      <c r="LL164" s="330"/>
      <c r="LM164" s="330"/>
      <c r="LN164" s="330"/>
      <c r="LO164" s="330"/>
      <c r="LP164" s="331"/>
      <c r="LQ164" s="331"/>
      <c r="LR164" s="331"/>
      <c r="LS164" s="331"/>
      <c r="LT164" s="331"/>
      <c r="LU164" s="331"/>
      <c r="LV164" s="45">
        <f t="shared" ref="LV164:ME164" si="359">D164+N164+X164+AH164+AR164+BB164+BL164+BV164+CF164+CP164+CZ164+DJ164+DT164+ED164+EN164+EX164+FH164+FR164+GB164+GL164+GV164+HF164+HP164+HZ164+IJ164+IT164+JD164+JN164+JX164+KH164+KR164+LB164+LL164</f>
        <v>0</v>
      </c>
      <c r="LW164" s="45">
        <f t="shared" si="359"/>
        <v>3.92</v>
      </c>
      <c r="LX164" s="45">
        <f t="shared" si="359"/>
        <v>0</v>
      </c>
      <c r="LY164" s="45">
        <f t="shared" si="359"/>
        <v>3.2199999999999998</v>
      </c>
      <c r="LZ164" s="234">
        <f t="shared" si="359"/>
        <v>0</v>
      </c>
      <c r="MA164" s="234">
        <f t="shared" si="359"/>
        <v>0</v>
      </c>
      <c r="MB164" s="234">
        <f t="shared" si="359"/>
        <v>1</v>
      </c>
      <c r="MC164" s="234">
        <f t="shared" si="359"/>
        <v>0</v>
      </c>
      <c r="MD164" s="234">
        <f t="shared" si="359"/>
        <v>1</v>
      </c>
      <c r="ME164" s="234">
        <f t="shared" si="359"/>
        <v>1</v>
      </c>
      <c r="MF164" s="328"/>
      <c r="MG164" s="328"/>
      <c r="MH164" s="328"/>
      <c r="MI164" s="328"/>
      <c r="MJ164" s="329"/>
      <c r="MK164" s="329"/>
      <c r="ML164" s="329"/>
      <c r="MM164" s="329"/>
      <c r="MN164" s="329"/>
      <c r="MO164" s="329"/>
      <c r="MP164" s="416"/>
      <c r="MQ164" s="416"/>
      <c r="MR164" s="416"/>
      <c r="MS164" s="416"/>
      <c r="MT164" s="417"/>
      <c r="MU164" s="417"/>
      <c r="MV164" s="417"/>
      <c r="MW164" s="417"/>
      <c r="MX164" s="417"/>
      <c r="MY164" s="417"/>
      <c r="MZ164" s="949">
        <f t="shared" ref="MZ164:NI164" si="360">LV164+MF164+MP164</f>
        <v>0</v>
      </c>
      <c r="NA164" s="949">
        <f t="shared" si="360"/>
        <v>3.92</v>
      </c>
      <c r="NB164" s="949">
        <f t="shared" si="360"/>
        <v>0</v>
      </c>
      <c r="NC164" s="949">
        <f t="shared" si="360"/>
        <v>3.2199999999999998</v>
      </c>
      <c r="ND164" s="950">
        <f t="shared" si="360"/>
        <v>0</v>
      </c>
      <c r="NE164" s="950">
        <f t="shared" si="360"/>
        <v>0</v>
      </c>
      <c r="NF164" s="950">
        <f t="shared" si="360"/>
        <v>1</v>
      </c>
      <c r="NG164" s="950">
        <f t="shared" si="360"/>
        <v>0</v>
      </c>
      <c r="NH164" s="950">
        <f t="shared" si="360"/>
        <v>1</v>
      </c>
      <c r="NI164" s="950">
        <f t="shared" si="360"/>
        <v>1</v>
      </c>
    </row>
    <row r="165" spans="1:374" s="238" customFormat="1" ht="15.75" thickBot="1" x14ac:dyDescent="0.3">
      <c r="A165" s="1790" t="s">
        <v>224</v>
      </c>
      <c r="B165" s="1791"/>
      <c r="C165" s="1791"/>
      <c r="D165" s="235">
        <f t="shared" ref="D165:M165" si="361">SUM(D164:D164)</f>
        <v>0</v>
      </c>
      <c r="E165" s="235">
        <f t="shared" si="361"/>
        <v>0</v>
      </c>
      <c r="F165" s="235">
        <f t="shared" si="361"/>
        <v>0</v>
      </c>
      <c r="G165" s="235">
        <f t="shared" si="361"/>
        <v>0</v>
      </c>
      <c r="H165" s="236">
        <f t="shared" si="361"/>
        <v>0</v>
      </c>
      <c r="I165" s="236">
        <f t="shared" si="361"/>
        <v>0</v>
      </c>
      <c r="J165" s="236">
        <f t="shared" si="361"/>
        <v>0</v>
      </c>
      <c r="K165" s="236">
        <f t="shared" si="361"/>
        <v>0</v>
      </c>
      <c r="L165" s="236">
        <f t="shared" si="361"/>
        <v>0</v>
      </c>
      <c r="M165" s="236">
        <f t="shared" si="361"/>
        <v>0</v>
      </c>
      <c r="N165" s="235">
        <f t="shared" ref="N165:U165" si="362">SUM(N164:N164)</f>
        <v>0</v>
      </c>
      <c r="O165" s="235">
        <f t="shared" si="362"/>
        <v>0</v>
      </c>
      <c r="P165" s="235">
        <f t="shared" si="362"/>
        <v>0</v>
      </c>
      <c r="Q165" s="235">
        <f t="shared" si="362"/>
        <v>0</v>
      </c>
      <c r="R165" s="236">
        <f t="shared" si="362"/>
        <v>0</v>
      </c>
      <c r="S165" s="236">
        <f t="shared" si="362"/>
        <v>0</v>
      </c>
      <c r="T165" s="236">
        <f t="shared" si="362"/>
        <v>0</v>
      </c>
      <c r="U165" s="236">
        <f t="shared" si="362"/>
        <v>0</v>
      </c>
      <c r="V165" s="236">
        <f t="shared" ref="V165:AE165" si="363">SUM(V164:V164)</f>
        <v>0</v>
      </c>
      <c r="W165" s="236">
        <f t="shared" si="363"/>
        <v>0</v>
      </c>
      <c r="X165" s="235">
        <f t="shared" si="363"/>
        <v>0</v>
      </c>
      <c r="Y165" s="235">
        <f t="shared" si="363"/>
        <v>0</v>
      </c>
      <c r="Z165" s="235">
        <f t="shared" si="363"/>
        <v>0</v>
      </c>
      <c r="AA165" s="235">
        <f t="shared" si="363"/>
        <v>0</v>
      </c>
      <c r="AB165" s="236">
        <f t="shared" si="363"/>
        <v>0</v>
      </c>
      <c r="AC165" s="236">
        <f t="shared" si="363"/>
        <v>0</v>
      </c>
      <c r="AD165" s="236">
        <f t="shared" si="363"/>
        <v>0</v>
      </c>
      <c r="AE165" s="236">
        <f t="shared" si="363"/>
        <v>0</v>
      </c>
      <c r="AF165" s="236">
        <f t="shared" ref="AF165:AO165" si="364">SUM(AF164:AF164)</f>
        <v>0</v>
      </c>
      <c r="AG165" s="236">
        <f t="shared" si="364"/>
        <v>0</v>
      </c>
      <c r="AH165" s="235">
        <f t="shared" si="364"/>
        <v>0</v>
      </c>
      <c r="AI165" s="235">
        <f t="shared" si="364"/>
        <v>0</v>
      </c>
      <c r="AJ165" s="235">
        <f t="shared" si="364"/>
        <v>0</v>
      </c>
      <c r="AK165" s="235">
        <f t="shared" si="364"/>
        <v>0</v>
      </c>
      <c r="AL165" s="236">
        <f t="shared" si="364"/>
        <v>0</v>
      </c>
      <c r="AM165" s="236">
        <f t="shared" si="364"/>
        <v>0</v>
      </c>
      <c r="AN165" s="236">
        <f t="shared" si="364"/>
        <v>0</v>
      </c>
      <c r="AO165" s="236">
        <f t="shared" si="364"/>
        <v>0</v>
      </c>
      <c r="AP165" s="236">
        <f t="shared" ref="AP165:AY165" si="365">SUM(AP164:AP164)</f>
        <v>0</v>
      </c>
      <c r="AQ165" s="236">
        <f t="shared" si="365"/>
        <v>0</v>
      </c>
      <c r="AR165" s="235">
        <f t="shared" si="365"/>
        <v>0</v>
      </c>
      <c r="AS165" s="235">
        <f t="shared" si="365"/>
        <v>0</v>
      </c>
      <c r="AT165" s="235">
        <f t="shared" si="365"/>
        <v>0</v>
      </c>
      <c r="AU165" s="235">
        <f t="shared" si="365"/>
        <v>0</v>
      </c>
      <c r="AV165" s="236">
        <f t="shared" si="365"/>
        <v>0</v>
      </c>
      <c r="AW165" s="236">
        <f t="shared" si="365"/>
        <v>0</v>
      </c>
      <c r="AX165" s="236">
        <f t="shared" si="365"/>
        <v>0</v>
      </c>
      <c r="AY165" s="236">
        <f t="shared" si="365"/>
        <v>0</v>
      </c>
      <c r="AZ165" s="236">
        <f>SUM(AZ164:AZ164)</f>
        <v>0</v>
      </c>
      <c r="BA165" s="236">
        <f>SUM(BA164:BA164)</f>
        <v>0</v>
      </c>
      <c r="BB165" s="235">
        <f t="shared" ref="BB165:BI165" si="366">SUM(BB164:BB164)</f>
        <v>0</v>
      </c>
      <c r="BC165" s="235">
        <f t="shared" si="366"/>
        <v>0</v>
      </c>
      <c r="BD165" s="235">
        <f t="shared" si="366"/>
        <v>0</v>
      </c>
      <c r="BE165" s="235">
        <f t="shared" si="366"/>
        <v>0</v>
      </c>
      <c r="BF165" s="236">
        <f t="shared" si="366"/>
        <v>0</v>
      </c>
      <c r="BG165" s="236">
        <f t="shared" si="366"/>
        <v>0</v>
      </c>
      <c r="BH165" s="236">
        <f t="shared" si="366"/>
        <v>0</v>
      </c>
      <c r="BI165" s="236">
        <f t="shared" si="366"/>
        <v>0</v>
      </c>
      <c r="BJ165" s="236">
        <f t="shared" ref="BJ165:BS165" si="367">SUM(BJ164:BJ164)</f>
        <v>0</v>
      </c>
      <c r="BK165" s="236">
        <f t="shared" si="367"/>
        <v>0</v>
      </c>
      <c r="BL165" s="235">
        <f t="shared" si="367"/>
        <v>0</v>
      </c>
      <c r="BM165" s="235">
        <f t="shared" si="367"/>
        <v>0</v>
      </c>
      <c r="BN165" s="235">
        <f t="shared" si="367"/>
        <v>0</v>
      </c>
      <c r="BO165" s="235">
        <f t="shared" si="367"/>
        <v>0</v>
      </c>
      <c r="BP165" s="236">
        <f t="shared" si="367"/>
        <v>0</v>
      </c>
      <c r="BQ165" s="236">
        <f t="shared" si="367"/>
        <v>0</v>
      </c>
      <c r="BR165" s="236">
        <f t="shared" si="367"/>
        <v>0</v>
      </c>
      <c r="BS165" s="236">
        <f t="shared" si="367"/>
        <v>0</v>
      </c>
      <c r="BT165" s="236">
        <f t="shared" ref="BT165:CC165" si="368">SUM(BT164:BT164)</f>
        <v>0</v>
      </c>
      <c r="BU165" s="236">
        <f t="shared" si="368"/>
        <v>0</v>
      </c>
      <c r="BV165" s="235">
        <f t="shared" si="368"/>
        <v>0</v>
      </c>
      <c r="BW165" s="235">
        <f t="shared" si="368"/>
        <v>0</v>
      </c>
      <c r="BX165" s="235">
        <f t="shared" si="368"/>
        <v>0</v>
      </c>
      <c r="BY165" s="235">
        <f t="shared" si="368"/>
        <v>0</v>
      </c>
      <c r="BZ165" s="236">
        <f t="shared" si="368"/>
        <v>0</v>
      </c>
      <c r="CA165" s="236">
        <f t="shared" si="368"/>
        <v>0</v>
      </c>
      <c r="CB165" s="236">
        <f t="shared" si="368"/>
        <v>0</v>
      </c>
      <c r="CC165" s="236">
        <f t="shared" si="368"/>
        <v>0</v>
      </c>
      <c r="CD165" s="236">
        <f t="shared" ref="CD165:CM165" si="369">SUM(CD164:CD164)</f>
        <v>0</v>
      </c>
      <c r="CE165" s="236">
        <f t="shared" si="369"/>
        <v>0</v>
      </c>
      <c r="CF165" s="235">
        <f t="shared" si="369"/>
        <v>0</v>
      </c>
      <c r="CG165" s="235">
        <f t="shared" si="369"/>
        <v>0</v>
      </c>
      <c r="CH165" s="235">
        <f t="shared" si="369"/>
        <v>0</v>
      </c>
      <c r="CI165" s="235">
        <f t="shared" si="369"/>
        <v>0</v>
      </c>
      <c r="CJ165" s="236">
        <f t="shared" si="369"/>
        <v>0</v>
      </c>
      <c r="CK165" s="236">
        <f t="shared" si="369"/>
        <v>0</v>
      </c>
      <c r="CL165" s="236">
        <f t="shared" si="369"/>
        <v>0</v>
      </c>
      <c r="CM165" s="236">
        <f t="shared" si="369"/>
        <v>0</v>
      </c>
      <c r="CN165" s="236">
        <f>SUM(CN164:CN164)</f>
        <v>0</v>
      </c>
      <c r="CO165" s="236">
        <f>SUM(CO164:CO164)</f>
        <v>0</v>
      </c>
      <c r="CP165" s="235">
        <f t="shared" ref="CP165:CW165" si="370">SUM(CP164:CP164)</f>
        <v>0</v>
      </c>
      <c r="CQ165" s="235">
        <f t="shared" si="370"/>
        <v>0</v>
      </c>
      <c r="CR165" s="235">
        <f t="shared" si="370"/>
        <v>0</v>
      </c>
      <c r="CS165" s="235">
        <f t="shared" si="370"/>
        <v>0</v>
      </c>
      <c r="CT165" s="236">
        <f t="shared" si="370"/>
        <v>0</v>
      </c>
      <c r="CU165" s="236">
        <f t="shared" si="370"/>
        <v>0</v>
      </c>
      <c r="CV165" s="236">
        <f t="shared" si="370"/>
        <v>0</v>
      </c>
      <c r="CW165" s="236">
        <f t="shared" si="370"/>
        <v>0</v>
      </c>
      <c r="CX165" s="236">
        <f t="shared" ref="CX165:DG165" si="371">SUM(CX164:CX164)</f>
        <v>0</v>
      </c>
      <c r="CY165" s="236">
        <f t="shared" si="371"/>
        <v>0</v>
      </c>
      <c r="CZ165" s="235">
        <f t="shared" si="371"/>
        <v>0</v>
      </c>
      <c r="DA165" s="235">
        <f t="shared" si="371"/>
        <v>0</v>
      </c>
      <c r="DB165" s="235">
        <f t="shared" si="371"/>
        <v>0</v>
      </c>
      <c r="DC165" s="235">
        <f t="shared" si="371"/>
        <v>0</v>
      </c>
      <c r="DD165" s="236">
        <f t="shared" si="371"/>
        <v>0</v>
      </c>
      <c r="DE165" s="236">
        <f t="shared" si="371"/>
        <v>0</v>
      </c>
      <c r="DF165" s="236">
        <f t="shared" si="371"/>
        <v>0</v>
      </c>
      <c r="DG165" s="236">
        <f t="shared" si="371"/>
        <v>0</v>
      </c>
      <c r="DH165" s="236">
        <f t="shared" ref="DH165:DQ165" si="372">SUM(DH164:DH164)</f>
        <v>0</v>
      </c>
      <c r="DI165" s="236">
        <f t="shared" si="372"/>
        <v>0</v>
      </c>
      <c r="DJ165" s="235">
        <f t="shared" si="372"/>
        <v>0</v>
      </c>
      <c r="DK165" s="235">
        <f t="shared" si="372"/>
        <v>0</v>
      </c>
      <c r="DL165" s="235">
        <f t="shared" si="372"/>
        <v>0</v>
      </c>
      <c r="DM165" s="235">
        <f t="shared" si="372"/>
        <v>0</v>
      </c>
      <c r="DN165" s="236">
        <f t="shared" si="372"/>
        <v>0</v>
      </c>
      <c r="DO165" s="236">
        <f t="shared" si="372"/>
        <v>0</v>
      </c>
      <c r="DP165" s="236">
        <f t="shared" si="372"/>
        <v>0</v>
      </c>
      <c r="DQ165" s="236">
        <f t="shared" si="372"/>
        <v>0</v>
      </c>
      <c r="DR165" s="236">
        <f t="shared" ref="DR165:EA165" si="373">SUM(DR164:DR164)</f>
        <v>0</v>
      </c>
      <c r="DS165" s="236">
        <f t="shared" si="373"/>
        <v>0</v>
      </c>
      <c r="DT165" s="235">
        <f t="shared" si="373"/>
        <v>0</v>
      </c>
      <c r="DU165" s="235">
        <f t="shared" si="373"/>
        <v>1.22</v>
      </c>
      <c r="DV165" s="235">
        <f t="shared" si="373"/>
        <v>0</v>
      </c>
      <c r="DW165" s="235">
        <f t="shared" si="373"/>
        <v>1.21</v>
      </c>
      <c r="DX165" s="236">
        <f t="shared" si="373"/>
        <v>0</v>
      </c>
      <c r="DY165" s="236">
        <f t="shared" si="373"/>
        <v>0</v>
      </c>
      <c r="DZ165" s="236">
        <f t="shared" si="373"/>
        <v>1</v>
      </c>
      <c r="EA165" s="236">
        <f t="shared" si="373"/>
        <v>0</v>
      </c>
      <c r="EB165" s="236">
        <f>SUM(EB164:EB164)</f>
        <v>1</v>
      </c>
      <c r="EC165" s="236">
        <f>SUM(EC164:EC164)</f>
        <v>1</v>
      </c>
      <c r="ED165" s="235">
        <f t="shared" ref="ED165:EK165" si="374">SUM(ED164:ED164)</f>
        <v>0</v>
      </c>
      <c r="EE165" s="235">
        <f t="shared" si="374"/>
        <v>0</v>
      </c>
      <c r="EF165" s="235">
        <f t="shared" si="374"/>
        <v>0</v>
      </c>
      <c r="EG165" s="235">
        <f t="shared" si="374"/>
        <v>0</v>
      </c>
      <c r="EH165" s="236">
        <f t="shared" si="374"/>
        <v>0</v>
      </c>
      <c r="EI165" s="236">
        <f t="shared" si="374"/>
        <v>0</v>
      </c>
      <c r="EJ165" s="236">
        <f t="shared" si="374"/>
        <v>0</v>
      </c>
      <c r="EK165" s="236">
        <f t="shared" si="374"/>
        <v>0</v>
      </c>
      <c r="EL165" s="236">
        <f t="shared" ref="EL165:EW165" si="375">SUM(EL164:EL164)</f>
        <v>0</v>
      </c>
      <c r="EM165" s="236">
        <f t="shared" si="375"/>
        <v>0</v>
      </c>
      <c r="EN165" s="235">
        <f t="shared" si="375"/>
        <v>0</v>
      </c>
      <c r="EO165" s="235">
        <f t="shared" si="375"/>
        <v>0</v>
      </c>
      <c r="EP165" s="235">
        <f t="shared" si="375"/>
        <v>0</v>
      </c>
      <c r="EQ165" s="235">
        <f t="shared" si="375"/>
        <v>0</v>
      </c>
      <c r="ER165" s="236">
        <f t="shared" si="375"/>
        <v>0</v>
      </c>
      <c r="ES165" s="236">
        <f t="shared" si="375"/>
        <v>0</v>
      </c>
      <c r="ET165" s="236">
        <f t="shared" si="375"/>
        <v>0</v>
      </c>
      <c r="EU165" s="236">
        <f t="shared" si="375"/>
        <v>0</v>
      </c>
      <c r="EV165" s="236">
        <f t="shared" si="375"/>
        <v>0</v>
      </c>
      <c r="EW165" s="236">
        <f t="shared" si="375"/>
        <v>0</v>
      </c>
      <c r="EX165" s="235">
        <f t="shared" ref="EX165:FE165" si="376">SUM(EX164:EX164)</f>
        <v>0</v>
      </c>
      <c r="EY165" s="235">
        <f t="shared" si="376"/>
        <v>0</v>
      </c>
      <c r="EZ165" s="235">
        <f t="shared" si="376"/>
        <v>0</v>
      </c>
      <c r="FA165" s="235">
        <f t="shared" si="376"/>
        <v>0</v>
      </c>
      <c r="FB165" s="236">
        <f t="shared" si="376"/>
        <v>0</v>
      </c>
      <c r="FC165" s="236">
        <f t="shared" si="376"/>
        <v>0</v>
      </c>
      <c r="FD165" s="236">
        <f t="shared" si="376"/>
        <v>0</v>
      </c>
      <c r="FE165" s="236">
        <f t="shared" si="376"/>
        <v>0</v>
      </c>
      <c r="FF165" s="236">
        <f t="shared" ref="FF165:FQ165" si="377">SUM(FF164:FF164)</f>
        <v>0</v>
      </c>
      <c r="FG165" s="236">
        <f t="shared" si="377"/>
        <v>0</v>
      </c>
      <c r="FH165" s="235">
        <f t="shared" si="377"/>
        <v>0</v>
      </c>
      <c r="FI165" s="235">
        <f t="shared" si="377"/>
        <v>1.75</v>
      </c>
      <c r="FJ165" s="235">
        <f t="shared" si="377"/>
        <v>0</v>
      </c>
      <c r="FK165" s="235">
        <f t="shared" si="377"/>
        <v>1.06</v>
      </c>
      <c r="FL165" s="236">
        <f t="shared" si="377"/>
        <v>0</v>
      </c>
      <c r="FM165" s="236">
        <f t="shared" si="377"/>
        <v>0</v>
      </c>
      <c r="FN165" s="236">
        <f t="shared" si="377"/>
        <v>0</v>
      </c>
      <c r="FO165" s="236">
        <f t="shared" si="377"/>
        <v>0</v>
      </c>
      <c r="FP165" s="236">
        <f t="shared" si="377"/>
        <v>0</v>
      </c>
      <c r="FQ165" s="236">
        <f t="shared" si="377"/>
        <v>0</v>
      </c>
      <c r="FR165" s="235">
        <f t="shared" ref="FR165:FY165" si="378">SUM(FR164:FR164)</f>
        <v>0</v>
      </c>
      <c r="FS165" s="235">
        <f t="shared" si="378"/>
        <v>0</v>
      </c>
      <c r="FT165" s="235">
        <f t="shared" si="378"/>
        <v>0</v>
      </c>
      <c r="FU165" s="235">
        <f t="shared" si="378"/>
        <v>0</v>
      </c>
      <c r="FV165" s="236">
        <f t="shared" si="378"/>
        <v>0</v>
      </c>
      <c r="FW165" s="236">
        <f t="shared" si="378"/>
        <v>0</v>
      </c>
      <c r="FX165" s="236">
        <f t="shared" si="378"/>
        <v>0</v>
      </c>
      <c r="FY165" s="236">
        <f t="shared" si="378"/>
        <v>0</v>
      </c>
      <c r="FZ165" s="236">
        <f t="shared" ref="FZ165:GK165" si="379">SUM(FZ164:FZ164)</f>
        <v>0</v>
      </c>
      <c r="GA165" s="236">
        <f t="shared" si="379"/>
        <v>0</v>
      </c>
      <c r="GB165" s="235">
        <f t="shared" si="379"/>
        <v>0</v>
      </c>
      <c r="GC165" s="235">
        <f t="shared" si="379"/>
        <v>0</v>
      </c>
      <c r="GD165" s="235">
        <f t="shared" si="379"/>
        <v>0</v>
      </c>
      <c r="GE165" s="235">
        <f t="shared" si="379"/>
        <v>0</v>
      </c>
      <c r="GF165" s="236">
        <f t="shared" si="379"/>
        <v>0</v>
      </c>
      <c r="GG165" s="236">
        <f t="shared" si="379"/>
        <v>0</v>
      </c>
      <c r="GH165" s="236">
        <f t="shared" si="379"/>
        <v>0</v>
      </c>
      <c r="GI165" s="236">
        <f t="shared" si="379"/>
        <v>0</v>
      </c>
      <c r="GJ165" s="236">
        <f t="shared" si="379"/>
        <v>0</v>
      </c>
      <c r="GK165" s="236">
        <f t="shared" si="379"/>
        <v>0</v>
      </c>
      <c r="GL165" s="235">
        <f t="shared" ref="GL165:GS165" si="380">SUM(GL164:GL164)</f>
        <v>0</v>
      </c>
      <c r="GM165" s="235">
        <f t="shared" si="380"/>
        <v>0</v>
      </c>
      <c r="GN165" s="235">
        <f t="shared" si="380"/>
        <v>0</v>
      </c>
      <c r="GO165" s="235">
        <f t="shared" si="380"/>
        <v>0</v>
      </c>
      <c r="GP165" s="236">
        <f t="shared" si="380"/>
        <v>0</v>
      </c>
      <c r="GQ165" s="236">
        <f t="shared" si="380"/>
        <v>0</v>
      </c>
      <c r="GR165" s="236">
        <f t="shared" si="380"/>
        <v>0</v>
      </c>
      <c r="GS165" s="236">
        <f t="shared" si="380"/>
        <v>0</v>
      </c>
      <c r="GT165" s="236">
        <f t="shared" ref="GT165:HE165" si="381">SUM(GT164:GT164)</f>
        <v>0</v>
      </c>
      <c r="GU165" s="236">
        <f t="shared" si="381"/>
        <v>0</v>
      </c>
      <c r="GV165" s="235">
        <f t="shared" si="381"/>
        <v>0</v>
      </c>
      <c r="GW165" s="235">
        <f t="shared" si="381"/>
        <v>0</v>
      </c>
      <c r="GX165" s="235">
        <f t="shared" si="381"/>
        <v>0</v>
      </c>
      <c r="GY165" s="235">
        <f t="shared" si="381"/>
        <v>0</v>
      </c>
      <c r="GZ165" s="236">
        <f t="shared" si="381"/>
        <v>0</v>
      </c>
      <c r="HA165" s="236">
        <f t="shared" si="381"/>
        <v>0</v>
      </c>
      <c r="HB165" s="236">
        <f t="shared" si="381"/>
        <v>0</v>
      </c>
      <c r="HC165" s="236">
        <f t="shared" si="381"/>
        <v>0</v>
      </c>
      <c r="HD165" s="236">
        <f t="shared" si="381"/>
        <v>0</v>
      </c>
      <c r="HE165" s="236">
        <f t="shared" si="381"/>
        <v>0</v>
      </c>
      <c r="HF165" s="235">
        <f t="shared" ref="HF165:HM165" si="382">SUM(HF164:HF164)</f>
        <v>0</v>
      </c>
      <c r="HG165" s="235">
        <f t="shared" si="382"/>
        <v>0</v>
      </c>
      <c r="HH165" s="235">
        <f t="shared" si="382"/>
        <v>0</v>
      </c>
      <c r="HI165" s="235">
        <f t="shared" si="382"/>
        <v>0</v>
      </c>
      <c r="HJ165" s="236">
        <f t="shared" si="382"/>
        <v>0</v>
      </c>
      <c r="HK165" s="236">
        <f t="shared" si="382"/>
        <v>0</v>
      </c>
      <c r="HL165" s="236">
        <f t="shared" si="382"/>
        <v>0</v>
      </c>
      <c r="HM165" s="236">
        <f t="shared" si="382"/>
        <v>0</v>
      </c>
      <c r="HN165" s="236">
        <f t="shared" ref="HN165:HY165" si="383">SUM(HN164:HN164)</f>
        <v>0</v>
      </c>
      <c r="HO165" s="236">
        <f t="shared" si="383"/>
        <v>0</v>
      </c>
      <c r="HP165" s="235">
        <f t="shared" si="383"/>
        <v>0</v>
      </c>
      <c r="HQ165" s="235">
        <f t="shared" si="383"/>
        <v>0</v>
      </c>
      <c r="HR165" s="235">
        <f t="shared" si="383"/>
        <v>0</v>
      </c>
      <c r="HS165" s="235">
        <f t="shared" si="383"/>
        <v>0</v>
      </c>
      <c r="HT165" s="236">
        <f t="shared" si="383"/>
        <v>0</v>
      </c>
      <c r="HU165" s="236">
        <f t="shared" si="383"/>
        <v>0</v>
      </c>
      <c r="HV165" s="236">
        <f t="shared" si="383"/>
        <v>0</v>
      </c>
      <c r="HW165" s="236">
        <f t="shared" si="383"/>
        <v>0</v>
      </c>
      <c r="HX165" s="236">
        <f t="shared" si="383"/>
        <v>0</v>
      </c>
      <c r="HY165" s="236">
        <f t="shared" si="383"/>
        <v>0</v>
      </c>
      <c r="HZ165" s="235">
        <f t="shared" ref="HZ165:IG165" si="384">SUM(HZ164:HZ164)</f>
        <v>0</v>
      </c>
      <c r="IA165" s="235">
        <f t="shared" si="384"/>
        <v>0</v>
      </c>
      <c r="IB165" s="235">
        <f t="shared" si="384"/>
        <v>0</v>
      </c>
      <c r="IC165" s="235">
        <f t="shared" si="384"/>
        <v>0</v>
      </c>
      <c r="ID165" s="236">
        <f t="shared" si="384"/>
        <v>0</v>
      </c>
      <c r="IE165" s="236">
        <f t="shared" si="384"/>
        <v>0</v>
      </c>
      <c r="IF165" s="236">
        <f t="shared" si="384"/>
        <v>0</v>
      </c>
      <c r="IG165" s="236">
        <f t="shared" si="384"/>
        <v>0</v>
      </c>
      <c r="IH165" s="236">
        <f t="shared" ref="IH165:IS165" si="385">SUM(IH164:IH164)</f>
        <v>0</v>
      </c>
      <c r="II165" s="236">
        <f t="shared" si="385"/>
        <v>0</v>
      </c>
      <c r="IJ165" s="235">
        <f t="shared" si="385"/>
        <v>0</v>
      </c>
      <c r="IK165" s="235">
        <f t="shared" si="385"/>
        <v>0</v>
      </c>
      <c r="IL165" s="235">
        <f t="shared" si="385"/>
        <v>0</v>
      </c>
      <c r="IM165" s="235">
        <f t="shared" si="385"/>
        <v>0</v>
      </c>
      <c r="IN165" s="236">
        <f t="shared" si="385"/>
        <v>0</v>
      </c>
      <c r="IO165" s="236">
        <f t="shared" si="385"/>
        <v>0</v>
      </c>
      <c r="IP165" s="236">
        <f t="shared" si="385"/>
        <v>0</v>
      </c>
      <c r="IQ165" s="236">
        <f t="shared" si="385"/>
        <v>0</v>
      </c>
      <c r="IR165" s="236">
        <f t="shared" si="385"/>
        <v>0</v>
      </c>
      <c r="IS165" s="236">
        <f t="shared" si="385"/>
        <v>0</v>
      </c>
      <c r="IT165" s="235">
        <f t="shared" ref="IT165:JA165" si="386">SUM(IT164:IT164)</f>
        <v>0</v>
      </c>
      <c r="IU165" s="235">
        <f t="shared" si="386"/>
        <v>0.95</v>
      </c>
      <c r="IV165" s="235">
        <f t="shared" si="386"/>
        <v>0</v>
      </c>
      <c r="IW165" s="235">
        <f t="shared" si="386"/>
        <v>0.95</v>
      </c>
      <c r="IX165" s="236">
        <f t="shared" si="386"/>
        <v>0</v>
      </c>
      <c r="IY165" s="236">
        <f t="shared" si="386"/>
        <v>0</v>
      </c>
      <c r="IZ165" s="236">
        <f t="shared" si="386"/>
        <v>0</v>
      </c>
      <c r="JA165" s="236">
        <f t="shared" si="386"/>
        <v>0</v>
      </c>
      <c r="JB165" s="236">
        <f t="shared" ref="JB165:JM165" si="387">SUM(JB164:JB164)</f>
        <v>0</v>
      </c>
      <c r="JC165" s="236">
        <f t="shared" si="387"/>
        <v>0</v>
      </c>
      <c r="JD165" s="235">
        <f t="shared" si="387"/>
        <v>0</v>
      </c>
      <c r="JE165" s="235">
        <f t="shared" si="387"/>
        <v>0</v>
      </c>
      <c r="JF165" s="235">
        <f t="shared" si="387"/>
        <v>0</v>
      </c>
      <c r="JG165" s="235">
        <f t="shared" si="387"/>
        <v>0</v>
      </c>
      <c r="JH165" s="236">
        <f t="shared" si="387"/>
        <v>0</v>
      </c>
      <c r="JI165" s="236">
        <f t="shared" si="387"/>
        <v>0</v>
      </c>
      <c r="JJ165" s="236">
        <f t="shared" si="387"/>
        <v>0</v>
      </c>
      <c r="JK165" s="236">
        <f t="shared" si="387"/>
        <v>0</v>
      </c>
      <c r="JL165" s="236">
        <f t="shared" si="387"/>
        <v>0</v>
      </c>
      <c r="JM165" s="236">
        <f t="shared" si="387"/>
        <v>0</v>
      </c>
      <c r="JN165" s="235">
        <f t="shared" ref="JN165:JU165" si="388">SUM(JN164:JN164)</f>
        <v>0</v>
      </c>
      <c r="JO165" s="235">
        <f t="shared" si="388"/>
        <v>0</v>
      </c>
      <c r="JP165" s="235">
        <f t="shared" si="388"/>
        <v>0</v>
      </c>
      <c r="JQ165" s="235">
        <f t="shared" si="388"/>
        <v>0</v>
      </c>
      <c r="JR165" s="236">
        <f t="shared" si="388"/>
        <v>0</v>
      </c>
      <c r="JS165" s="236">
        <f t="shared" si="388"/>
        <v>0</v>
      </c>
      <c r="JT165" s="236">
        <f t="shared" si="388"/>
        <v>0</v>
      </c>
      <c r="JU165" s="236">
        <f t="shared" si="388"/>
        <v>0</v>
      </c>
      <c r="JV165" s="236">
        <f t="shared" ref="JV165:KG165" si="389">SUM(JV164:JV164)</f>
        <v>0</v>
      </c>
      <c r="JW165" s="236">
        <f t="shared" si="389"/>
        <v>0</v>
      </c>
      <c r="JX165" s="235">
        <f t="shared" si="389"/>
        <v>0</v>
      </c>
      <c r="JY165" s="235">
        <f t="shared" si="389"/>
        <v>0</v>
      </c>
      <c r="JZ165" s="235">
        <f t="shared" si="389"/>
        <v>0</v>
      </c>
      <c r="KA165" s="235">
        <f t="shared" si="389"/>
        <v>0</v>
      </c>
      <c r="KB165" s="236">
        <f t="shared" si="389"/>
        <v>0</v>
      </c>
      <c r="KC165" s="236">
        <f t="shared" si="389"/>
        <v>0</v>
      </c>
      <c r="KD165" s="236">
        <f t="shared" si="389"/>
        <v>0</v>
      </c>
      <c r="KE165" s="236">
        <f t="shared" si="389"/>
        <v>0</v>
      </c>
      <c r="KF165" s="236">
        <f t="shared" si="389"/>
        <v>0</v>
      </c>
      <c r="KG165" s="236">
        <f t="shared" si="389"/>
        <v>0</v>
      </c>
      <c r="KH165" s="235">
        <f t="shared" ref="KH165:KO165" si="390">SUM(KH164:KH164)</f>
        <v>0</v>
      </c>
      <c r="KI165" s="235">
        <f t="shared" si="390"/>
        <v>0</v>
      </c>
      <c r="KJ165" s="235">
        <f t="shared" si="390"/>
        <v>0</v>
      </c>
      <c r="KK165" s="235">
        <f t="shared" si="390"/>
        <v>0</v>
      </c>
      <c r="KL165" s="236">
        <f t="shared" si="390"/>
        <v>0</v>
      </c>
      <c r="KM165" s="236">
        <f t="shared" si="390"/>
        <v>0</v>
      </c>
      <c r="KN165" s="236">
        <f t="shared" si="390"/>
        <v>0</v>
      </c>
      <c r="KO165" s="236">
        <f t="shared" si="390"/>
        <v>0</v>
      </c>
      <c r="KP165" s="236">
        <f>SUM(KP164:KP164)</f>
        <v>0</v>
      </c>
      <c r="KQ165" s="236">
        <f>SUM(KQ164:KQ164)</f>
        <v>0</v>
      </c>
      <c r="KR165" s="235">
        <f t="shared" ref="KR165:KY165" si="391">SUM(KR164:KR164)</f>
        <v>0</v>
      </c>
      <c r="KS165" s="235">
        <f t="shared" si="391"/>
        <v>0</v>
      </c>
      <c r="KT165" s="235">
        <f t="shared" si="391"/>
        <v>0</v>
      </c>
      <c r="KU165" s="235">
        <f t="shared" si="391"/>
        <v>0</v>
      </c>
      <c r="KV165" s="236">
        <f t="shared" si="391"/>
        <v>0</v>
      </c>
      <c r="KW165" s="236">
        <f t="shared" si="391"/>
        <v>0</v>
      </c>
      <c r="KX165" s="236">
        <f t="shared" si="391"/>
        <v>0</v>
      </c>
      <c r="KY165" s="236">
        <f t="shared" si="391"/>
        <v>0</v>
      </c>
      <c r="KZ165" s="236">
        <f>SUM(KZ164:KZ164)</f>
        <v>0</v>
      </c>
      <c r="LA165" s="236">
        <f>SUM(LA164:LA164)</f>
        <v>0</v>
      </c>
      <c r="LB165" s="235">
        <f t="shared" ref="LB165:LI165" si="392">SUM(LB164:LB164)</f>
        <v>0</v>
      </c>
      <c r="LC165" s="235">
        <f t="shared" si="392"/>
        <v>0</v>
      </c>
      <c r="LD165" s="235">
        <f t="shared" si="392"/>
        <v>0</v>
      </c>
      <c r="LE165" s="235">
        <f t="shared" si="392"/>
        <v>0</v>
      </c>
      <c r="LF165" s="236">
        <f t="shared" si="392"/>
        <v>0</v>
      </c>
      <c r="LG165" s="236">
        <f t="shared" si="392"/>
        <v>0</v>
      </c>
      <c r="LH165" s="236">
        <f t="shared" si="392"/>
        <v>0</v>
      </c>
      <c r="LI165" s="236">
        <f t="shared" si="392"/>
        <v>0</v>
      </c>
      <c r="LJ165" s="236">
        <f t="shared" ref="LJ165:LS165" si="393">SUM(LJ164:LJ164)</f>
        <v>0</v>
      </c>
      <c r="LK165" s="236">
        <f t="shared" si="393"/>
        <v>0</v>
      </c>
      <c r="LL165" s="235">
        <f t="shared" si="393"/>
        <v>0</v>
      </c>
      <c r="LM165" s="235">
        <f t="shared" si="393"/>
        <v>0</v>
      </c>
      <c r="LN165" s="235">
        <f t="shared" si="393"/>
        <v>0</v>
      </c>
      <c r="LO165" s="235">
        <f t="shared" si="393"/>
        <v>0</v>
      </c>
      <c r="LP165" s="236">
        <f t="shared" si="393"/>
        <v>0</v>
      </c>
      <c r="LQ165" s="236">
        <f t="shared" si="393"/>
        <v>0</v>
      </c>
      <c r="LR165" s="236">
        <f t="shared" si="393"/>
        <v>0</v>
      </c>
      <c r="LS165" s="236">
        <f t="shared" si="393"/>
        <v>0</v>
      </c>
      <c r="LT165" s="236">
        <f t="shared" ref="LT165:MC165" si="394">SUM(LT164:LT164)</f>
        <v>0</v>
      </c>
      <c r="LU165" s="236">
        <f t="shared" si="394"/>
        <v>0</v>
      </c>
      <c r="LV165" s="235">
        <f t="shared" si="394"/>
        <v>0</v>
      </c>
      <c r="LW165" s="235">
        <f t="shared" si="394"/>
        <v>3.92</v>
      </c>
      <c r="LX165" s="235">
        <f t="shared" si="394"/>
        <v>0</v>
      </c>
      <c r="LY165" s="235">
        <f t="shared" si="394"/>
        <v>3.2199999999999998</v>
      </c>
      <c r="LZ165" s="236">
        <f t="shared" si="394"/>
        <v>0</v>
      </c>
      <c r="MA165" s="236">
        <f t="shared" si="394"/>
        <v>0</v>
      </c>
      <c r="MB165" s="236">
        <f t="shared" si="394"/>
        <v>1</v>
      </c>
      <c r="MC165" s="236">
        <f t="shared" si="394"/>
        <v>0</v>
      </c>
      <c r="MD165" s="236">
        <f t="shared" ref="MD165:MM165" si="395">SUM(MD164:MD164)</f>
        <v>1</v>
      </c>
      <c r="ME165" s="236">
        <f t="shared" si="395"/>
        <v>1</v>
      </c>
      <c r="MF165" s="235">
        <f t="shared" si="395"/>
        <v>0</v>
      </c>
      <c r="MG165" s="235">
        <f t="shared" si="395"/>
        <v>0</v>
      </c>
      <c r="MH165" s="235">
        <f t="shared" si="395"/>
        <v>0</v>
      </c>
      <c r="MI165" s="235">
        <f t="shared" si="395"/>
        <v>0</v>
      </c>
      <c r="MJ165" s="236">
        <f t="shared" si="395"/>
        <v>0</v>
      </c>
      <c r="MK165" s="236">
        <f t="shared" si="395"/>
        <v>0</v>
      </c>
      <c r="ML165" s="236">
        <f t="shared" si="395"/>
        <v>0</v>
      </c>
      <c r="MM165" s="236">
        <f t="shared" si="395"/>
        <v>0</v>
      </c>
      <c r="MN165" s="236">
        <f t="shared" ref="MN165:MW165" si="396">SUM(MN164:MN164)</f>
        <v>0</v>
      </c>
      <c r="MO165" s="236">
        <f t="shared" si="396"/>
        <v>0</v>
      </c>
      <c r="MP165" s="235">
        <f t="shared" si="396"/>
        <v>0</v>
      </c>
      <c r="MQ165" s="235">
        <f t="shared" si="396"/>
        <v>0</v>
      </c>
      <c r="MR165" s="235">
        <f t="shared" si="396"/>
        <v>0</v>
      </c>
      <c r="MS165" s="235">
        <f t="shared" si="396"/>
        <v>0</v>
      </c>
      <c r="MT165" s="236">
        <f t="shared" si="396"/>
        <v>0</v>
      </c>
      <c r="MU165" s="236">
        <f t="shared" si="396"/>
        <v>0</v>
      </c>
      <c r="MV165" s="236">
        <f t="shared" si="396"/>
        <v>0</v>
      </c>
      <c r="MW165" s="236">
        <f t="shared" si="396"/>
        <v>0</v>
      </c>
      <c r="MX165" s="236">
        <f t="shared" ref="MX165:NG165" si="397">SUM(MX164:MX164)</f>
        <v>0</v>
      </c>
      <c r="MY165" s="236">
        <f t="shared" si="397"/>
        <v>0</v>
      </c>
      <c r="MZ165" s="235">
        <f t="shared" si="397"/>
        <v>0</v>
      </c>
      <c r="NA165" s="235">
        <f t="shared" si="397"/>
        <v>3.92</v>
      </c>
      <c r="NB165" s="235">
        <f t="shared" si="397"/>
        <v>0</v>
      </c>
      <c r="NC165" s="235">
        <f t="shared" si="397"/>
        <v>3.2199999999999998</v>
      </c>
      <c r="ND165" s="236">
        <f t="shared" si="397"/>
        <v>0</v>
      </c>
      <c r="NE165" s="236">
        <f t="shared" si="397"/>
        <v>0</v>
      </c>
      <c r="NF165" s="236">
        <f t="shared" si="397"/>
        <v>1</v>
      </c>
      <c r="NG165" s="236">
        <f t="shared" si="397"/>
        <v>0</v>
      </c>
      <c r="NH165" s="236">
        <f>SUM(NH164:NH164)</f>
        <v>1</v>
      </c>
      <c r="NI165" s="237">
        <f>SUM(NI164:NI164)</f>
        <v>1</v>
      </c>
    </row>
    <row r="166" spans="1:374" ht="15" customHeight="1" x14ac:dyDescent="0.25">
      <c r="A166" s="1788" t="s">
        <v>226</v>
      </c>
      <c r="B166" s="1789"/>
      <c r="C166" s="1789"/>
      <c r="D166" s="1789"/>
      <c r="E166" s="1789"/>
      <c r="F166" s="1789"/>
      <c r="G166" s="1789"/>
      <c r="H166" s="1789"/>
      <c r="I166" s="1789"/>
      <c r="J166" s="1789"/>
      <c r="K166" s="1789"/>
      <c r="L166" s="1789"/>
      <c r="M166" s="1789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65"/>
      <c r="Y166" s="65"/>
      <c r="Z166" s="65"/>
      <c r="AA166" s="65"/>
      <c r="AB166" s="65"/>
      <c r="AC166" s="65"/>
      <c r="AD166" s="65"/>
      <c r="AE166" s="65"/>
      <c r="AF166" s="65"/>
      <c r="AG166" s="65"/>
      <c r="AH166" s="75"/>
      <c r="AI166" s="75"/>
      <c r="AJ166" s="75"/>
      <c r="AK166" s="75"/>
      <c r="AL166" s="75"/>
      <c r="AM166" s="75"/>
      <c r="AN166" s="75"/>
      <c r="AO166" s="75"/>
      <c r="AP166" s="75"/>
      <c r="AQ166" s="75"/>
      <c r="AR166" s="85"/>
      <c r="AS166" s="85"/>
      <c r="AT166" s="85"/>
      <c r="AU166" s="85"/>
      <c r="AV166" s="85"/>
      <c r="AW166" s="85"/>
      <c r="AX166" s="85"/>
      <c r="AY166" s="85"/>
      <c r="AZ166" s="85"/>
      <c r="BA166" s="8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5"/>
      <c r="BL166" s="105"/>
      <c r="BM166" s="105"/>
      <c r="BN166" s="105"/>
      <c r="BO166" s="105"/>
      <c r="BP166" s="105"/>
      <c r="BQ166" s="105"/>
      <c r="BR166" s="105"/>
      <c r="BS166" s="105"/>
      <c r="BT166" s="105"/>
      <c r="BU166" s="105"/>
      <c r="BV166" s="115"/>
      <c r="BW166" s="115"/>
      <c r="BX166" s="115"/>
      <c r="BY166" s="115"/>
      <c r="BZ166" s="115"/>
      <c r="CA166" s="115"/>
      <c r="CB166" s="115"/>
      <c r="CC166" s="115"/>
      <c r="CD166" s="115"/>
      <c r="CE166" s="115"/>
      <c r="CF166" s="125"/>
      <c r="CG166" s="125"/>
      <c r="CH166" s="125"/>
      <c r="CI166" s="125"/>
      <c r="CJ166" s="125"/>
      <c r="CK166" s="125"/>
      <c r="CL166" s="125"/>
      <c r="CM166" s="125"/>
      <c r="CN166" s="125"/>
      <c r="CO166" s="125"/>
      <c r="CP166" s="135"/>
      <c r="CQ166" s="135"/>
      <c r="CR166" s="135"/>
      <c r="CS166" s="135"/>
      <c r="CT166" s="135"/>
      <c r="CU166" s="135"/>
      <c r="CV166" s="135"/>
      <c r="CW166" s="135"/>
      <c r="CX166" s="135"/>
      <c r="CY166" s="135"/>
      <c r="CZ166" s="145"/>
      <c r="DA166" s="145"/>
      <c r="DB166" s="145"/>
      <c r="DC166" s="145"/>
      <c r="DD166" s="145"/>
      <c r="DE166" s="145"/>
      <c r="DF166" s="145"/>
      <c r="DG166" s="145"/>
      <c r="DH166" s="145"/>
      <c r="DI166" s="145"/>
      <c r="DJ166" s="115"/>
      <c r="DK166" s="115"/>
      <c r="DL166" s="115"/>
      <c r="DM166" s="115"/>
      <c r="DN166" s="115"/>
      <c r="DO166" s="115"/>
      <c r="DP166" s="115"/>
      <c r="DQ166" s="115"/>
      <c r="DR166" s="115"/>
      <c r="DS166" s="115"/>
      <c r="DT166" s="155"/>
      <c r="DU166" s="155"/>
      <c r="DV166" s="155"/>
      <c r="DW166" s="155"/>
      <c r="DX166" s="155"/>
      <c r="DY166" s="155"/>
      <c r="DZ166" s="155"/>
      <c r="EA166" s="155"/>
      <c r="EB166" s="155"/>
      <c r="EC166" s="155"/>
      <c r="ED166" s="165"/>
      <c r="EE166" s="165"/>
      <c r="EF166" s="165"/>
      <c r="EG166" s="165"/>
      <c r="EH166" s="165"/>
      <c r="EI166" s="165"/>
      <c r="EJ166" s="165"/>
      <c r="EK166" s="165"/>
      <c r="EL166" s="165"/>
      <c r="EM166" s="165"/>
      <c r="EN166" s="105"/>
      <c r="EO166" s="105"/>
      <c r="EP166" s="105"/>
      <c r="EQ166" s="105"/>
      <c r="ER166" s="105"/>
      <c r="ES166" s="105"/>
      <c r="ET166" s="105"/>
      <c r="EU166" s="105"/>
      <c r="EV166" s="105"/>
      <c r="EW166" s="105"/>
      <c r="EX166" s="165"/>
      <c r="EY166" s="165"/>
      <c r="EZ166" s="165"/>
      <c r="FA166" s="165"/>
      <c r="FB166" s="165"/>
      <c r="FC166" s="165"/>
      <c r="FD166" s="165"/>
      <c r="FE166" s="165"/>
      <c r="FF166" s="165"/>
      <c r="FG166" s="165"/>
      <c r="FH166" s="175"/>
      <c r="FI166" s="175"/>
      <c r="FJ166" s="175"/>
      <c r="FK166" s="175"/>
      <c r="FL166" s="175"/>
      <c r="FM166" s="175"/>
      <c r="FN166" s="175"/>
      <c r="FO166" s="175"/>
      <c r="FP166" s="175"/>
      <c r="FQ166" s="175"/>
      <c r="FR166" s="185"/>
      <c r="FS166" s="185"/>
      <c r="FT166" s="185"/>
      <c r="FU166" s="185"/>
      <c r="FV166" s="185"/>
      <c r="FW166" s="185"/>
      <c r="FX166" s="185"/>
      <c r="FY166" s="185"/>
      <c r="FZ166" s="185"/>
      <c r="GA166" s="185"/>
      <c r="GB166" s="195"/>
      <c r="GC166" s="195"/>
      <c r="GD166" s="195"/>
      <c r="GE166" s="195"/>
      <c r="GF166" s="195"/>
      <c r="GG166" s="195"/>
      <c r="GH166" s="195"/>
      <c r="GI166" s="195"/>
      <c r="GJ166" s="195"/>
      <c r="GK166" s="195"/>
      <c r="GL166" s="155"/>
      <c r="GM166" s="155"/>
      <c r="GN166" s="155"/>
      <c r="GO166" s="155"/>
      <c r="GP166" s="155"/>
      <c r="GQ166" s="155"/>
      <c r="GR166" s="155"/>
      <c r="GS166" s="155"/>
      <c r="GT166" s="155"/>
      <c r="GU166" s="155"/>
      <c r="GV166" s="205"/>
      <c r="GW166" s="205"/>
      <c r="GX166" s="205"/>
      <c r="GY166" s="205"/>
      <c r="GZ166" s="205"/>
      <c r="HA166" s="205"/>
      <c r="HB166" s="205"/>
      <c r="HC166" s="205"/>
      <c r="HD166" s="205"/>
      <c r="HE166" s="205"/>
      <c r="HF166" s="215"/>
      <c r="HG166" s="215"/>
      <c r="HH166" s="215"/>
      <c r="HI166" s="215"/>
      <c r="HJ166" s="215"/>
      <c r="HK166" s="215"/>
      <c r="HL166" s="215"/>
      <c r="HM166" s="215"/>
      <c r="HN166" s="215"/>
      <c r="HO166" s="215"/>
      <c r="HP166" s="55"/>
      <c r="HQ166" s="55"/>
      <c r="HR166" s="55"/>
      <c r="HS166" s="55"/>
      <c r="HT166" s="55"/>
      <c r="HU166" s="55"/>
      <c r="HV166" s="55"/>
      <c r="HW166" s="55"/>
      <c r="HX166" s="55"/>
      <c r="HY166" s="55"/>
      <c r="HZ166" s="165"/>
      <c r="IA166" s="165"/>
      <c r="IB166" s="165"/>
      <c r="IC166" s="165"/>
      <c r="ID166" s="165"/>
      <c r="IE166" s="165"/>
      <c r="IF166" s="165"/>
      <c r="IG166" s="165"/>
      <c r="IH166" s="165"/>
      <c r="II166" s="165"/>
      <c r="IJ166" s="215"/>
      <c r="IK166" s="215"/>
      <c r="IL166" s="215"/>
      <c r="IM166" s="215"/>
      <c r="IN166" s="215"/>
      <c r="IO166" s="215"/>
      <c r="IP166" s="215"/>
      <c r="IQ166" s="215"/>
      <c r="IR166" s="215"/>
      <c r="IS166" s="215"/>
      <c r="IT166" s="135"/>
      <c r="IU166" s="135"/>
      <c r="IV166" s="135"/>
      <c r="IW166" s="135"/>
      <c r="IX166" s="135"/>
      <c r="IY166" s="135"/>
      <c r="IZ166" s="135"/>
      <c r="JA166" s="135"/>
      <c r="JB166" s="135"/>
      <c r="JC166" s="135"/>
      <c r="JD166" s="175"/>
      <c r="JE166" s="175"/>
      <c r="JF166" s="175"/>
      <c r="JG166" s="175"/>
      <c r="JH166" s="175"/>
      <c r="JI166" s="175"/>
      <c r="JJ166" s="175"/>
      <c r="JK166" s="175"/>
      <c r="JL166" s="175"/>
      <c r="JM166" s="175"/>
      <c r="JN166" s="125"/>
      <c r="JO166" s="125"/>
      <c r="JP166" s="125"/>
      <c r="JQ166" s="125"/>
      <c r="JR166" s="125"/>
      <c r="JS166" s="125"/>
      <c r="JT166" s="125"/>
      <c r="JU166" s="125"/>
      <c r="JV166" s="125"/>
      <c r="JW166" s="125"/>
      <c r="JX166" s="105"/>
      <c r="JY166" s="105"/>
      <c r="JZ166" s="105"/>
      <c r="KA166" s="105"/>
      <c r="KB166" s="105"/>
      <c r="KC166" s="105"/>
      <c r="KD166" s="105"/>
      <c r="KE166" s="105"/>
      <c r="KF166" s="105"/>
      <c r="KG166" s="105"/>
      <c r="KH166" s="115"/>
      <c r="KI166" s="115"/>
      <c r="KJ166" s="115"/>
      <c r="KK166" s="115"/>
      <c r="KL166" s="115"/>
      <c r="KM166" s="115"/>
      <c r="KN166" s="115"/>
      <c r="KO166" s="115"/>
      <c r="KP166" s="115"/>
      <c r="KQ166" s="115"/>
      <c r="KV166" s="223"/>
      <c r="KW166" s="223"/>
      <c r="KX166" s="223"/>
      <c r="KY166" s="223"/>
      <c r="KZ166" s="223"/>
      <c r="LA166" s="223"/>
      <c r="LF166" s="216"/>
      <c r="LG166" s="216"/>
      <c r="LH166" s="216"/>
      <c r="LI166" s="216"/>
      <c r="LJ166" s="216"/>
      <c r="LK166" s="216"/>
      <c r="LP166" s="196"/>
      <c r="LQ166" s="196"/>
      <c r="LR166" s="196"/>
      <c r="LS166" s="196"/>
      <c r="LT166" s="196"/>
      <c r="LU166" s="196"/>
      <c r="LZ166" s="46"/>
      <c r="MA166" s="46"/>
      <c r="MB166" s="46"/>
      <c r="MC166" s="46"/>
      <c r="MD166" s="46"/>
      <c r="ME166" s="46"/>
      <c r="MJ166" s="186"/>
      <c r="MK166" s="186"/>
      <c r="ML166" s="186"/>
      <c r="MM166" s="186"/>
      <c r="MN166" s="186"/>
      <c r="MO166" s="186"/>
      <c r="MT166" s="230"/>
      <c r="MU166" s="230"/>
      <c r="MV166" s="230"/>
      <c r="MW166" s="230"/>
      <c r="MX166" s="230"/>
      <c r="MY166" s="230"/>
      <c r="MZ166" s="844"/>
      <c r="NA166" s="844"/>
      <c r="NB166" s="844"/>
      <c r="NC166" s="844"/>
      <c r="ND166" s="844"/>
      <c r="NE166" s="844"/>
      <c r="NF166" s="844"/>
      <c r="NG166" s="844"/>
      <c r="NH166" s="844"/>
      <c r="NI166" s="844"/>
      <c r="NJ166" s="844"/>
    </row>
    <row r="167" spans="1:374" ht="15.75" thickBot="1" x14ac:dyDescent="0.3">
      <c r="A167" s="553">
        <v>7</v>
      </c>
      <c r="B167" s="10" t="s">
        <v>140</v>
      </c>
      <c r="C167" s="11" t="s">
        <v>141</v>
      </c>
      <c r="D167" s="300"/>
      <c r="E167" s="300"/>
      <c r="F167" s="300"/>
      <c r="G167" s="300"/>
      <c r="H167" s="301"/>
      <c r="I167" s="301"/>
      <c r="J167" s="301"/>
      <c r="K167" s="301"/>
      <c r="L167" s="301"/>
      <c r="M167" s="301"/>
      <c r="N167" s="302"/>
      <c r="O167" s="302"/>
      <c r="P167" s="302"/>
      <c r="Q167" s="302"/>
      <c r="R167" s="303"/>
      <c r="S167" s="303"/>
      <c r="T167" s="303"/>
      <c r="U167" s="303"/>
      <c r="V167" s="303"/>
      <c r="W167" s="303"/>
      <c r="X167" s="304"/>
      <c r="Y167" s="304"/>
      <c r="Z167" s="304"/>
      <c r="AA167" s="304"/>
      <c r="AB167" s="305"/>
      <c r="AC167" s="305"/>
      <c r="AD167" s="305"/>
      <c r="AE167" s="305"/>
      <c r="AF167" s="305"/>
      <c r="AG167" s="305"/>
      <c r="AH167" s="306"/>
      <c r="AI167" s="306"/>
      <c r="AJ167" s="306"/>
      <c r="AK167" s="306"/>
      <c r="AL167" s="307"/>
      <c r="AM167" s="307"/>
      <c r="AN167" s="307"/>
      <c r="AO167" s="307"/>
      <c r="AP167" s="307"/>
      <c r="AQ167" s="307"/>
      <c r="AR167" s="308"/>
      <c r="AS167" s="308"/>
      <c r="AT167" s="308"/>
      <c r="AU167" s="308"/>
      <c r="AV167" s="309"/>
      <c r="AW167" s="309"/>
      <c r="AX167" s="309"/>
      <c r="AY167" s="309"/>
      <c r="AZ167" s="309"/>
      <c r="BA167" s="309"/>
      <c r="BB167" s="310"/>
      <c r="BC167" s="310"/>
      <c r="BD167" s="310"/>
      <c r="BE167" s="310"/>
      <c r="BF167" s="311"/>
      <c r="BG167" s="311"/>
      <c r="BH167" s="311"/>
      <c r="BI167" s="311"/>
      <c r="BJ167" s="311"/>
      <c r="BK167" s="311"/>
      <c r="BL167" s="312"/>
      <c r="BM167" s="312"/>
      <c r="BN167" s="312"/>
      <c r="BO167" s="312"/>
      <c r="BP167" s="313"/>
      <c r="BQ167" s="313"/>
      <c r="BR167" s="313"/>
      <c r="BS167" s="313"/>
      <c r="BT167" s="313"/>
      <c r="BU167" s="313"/>
      <c r="BV167" s="314"/>
      <c r="BW167" s="314"/>
      <c r="BX167" s="314"/>
      <c r="BY167" s="314"/>
      <c r="BZ167" s="315"/>
      <c r="CA167" s="315"/>
      <c r="CB167" s="315"/>
      <c r="CC167" s="315"/>
      <c r="CD167" s="315"/>
      <c r="CE167" s="315"/>
      <c r="CF167" s="316"/>
      <c r="CG167" s="316"/>
      <c r="CH167" s="316"/>
      <c r="CI167" s="316"/>
      <c r="CJ167" s="317"/>
      <c r="CK167" s="317"/>
      <c r="CL167" s="317"/>
      <c r="CM167" s="317"/>
      <c r="CN167" s="317"/>
      <c r="CO167" s="317"/>
      <c r="CP167" s="318"/>
      <c r="CQ167" s="318"/>
      <c r="CR167" s="318"/>
      <c r="CS167" s="318"/>
      <c r="CT167" s="319"/>
      <c r="CU167" s="319"/>
      <c r="CV167" s="319"/>
      <c r="CW167" s="319"/>
      <c r="CX167" s="319"/>
      <c r="CY167" s="319"/>
      <c r="CZ167" s="320"/>
      <c r="DA167" s="320"/>
      <c r="DB167" s="320"/>
      <c r="DC167" s="320"/>
      <c r="DD167" s="321"/>
      <c r="DE167" s="321"/>
      <c r="DF167" s="321"/>
      <c r="DG167" s="321"/>
      <c r="DH167" s="321"/>
      <c r="DI167" s="321"/>
      <c r="DJ167" s="314"/>
      <c r="DK167" s="314"/>
      <c r="DL167" s="314"/>
      <c r="DM167" s="314"/>
      <c r="DN167" s="315"/>
      <c r="DO167" s="315"/>
      <c r="DP167" s="315"/>
      <c r="DQ167" s="315"/>
      <c r="DR167" s="315"/>
      <c r="DS167" s="315"/>
      <c r="DT167" s="322"/>
      <c r="DU167" s="322"/>
      <c r="DV167" s="322"/>
      <c r="DW167" s="322"/>
      <c r="DX167" s="323"/>
      <c r="DY167" s="323"/>
      <c r="DZ167" s="323"/>
      <c r="EA167" s="323"/>
      <c r="EB167" s="323"/>
      <c r="EC167" s="323"/>
      <c r="ED167" s="324"/>
      <c r="EE167" s="324"/>
      <c r="EF167" s="324"/>
      <c r="EG167" s="324"/>
      <c r="EH167" s="325"/>
      <c r="EI167" s="325"/>
      <c r="EJ167" s="325"/>
      <c r="EK167" s="325"/>
      <c r="EL167" s="325"/>
      <c r="EM167" s="325"/>
      <c r="EN167" s="312"/>
      <c r="EO167" s="312"/>
      <c r="EP167" s="312"/>
      <c r="EQ167" s="312"/>
      <c r="ER167" s="313"/>
      <c r="ES167" s="313"/>
      <c r="ET167" s="313"/>
      <c r="EU167" s="313"/>
      <c r="EV167" s="313"/>
      <c r="EW167" s="313"/>
      <c r="EX167" s="324"/>
      <c r="EY167" s="324"/>
      <c r="EZ167" s="324"/>
      <c r="FA167" s="324"/>
      <c r="FB167" s="325"/>
      <c r="FC167" s="325"/>
      <c r="FD167" s="325"/>
      <c r="FE167" s="325"/>
      <c r="FF167" s="325"/>
      <c r="FG167" s="325"/>
      <c r="FH167" s="326"/>
      <c r="FI167" s="326"/>
      <c r="FJ167" s="326"/>
      <c r="FK167" s="326"/>
      <c r="FL167" s="327"/>
      <c r="FM167" s="327"/>
      <c r="FN167" s="327"/>
      <c r="FO167" s="327"/>
      <c r="FP167" s="327"/>
      <c r="FQ167" s="327"/>
      <c r="FR167" s="328"/>
      <c r="FS167" s="328"/>
      <c r="FT167" s="328"/>
      <c r="FU167" s="328"/>
      <c r="FV167" s="329"/>
      <c r="FW167" s="329"/>
      <c r="FX167" s="329"/>
      <c r="FY167" s="329"/>
      <c r="FZ167" s="329"/>
      <c r="GA167" s="329"/>
      <c r="GB167" s="330"/>
      <c r="GC167" s="330"/>
      <c r="GD167" s="330"/>
      <c r="GE167" s="330"/>
      <c r="GF167" s="331"/>
      <c r="GG167" s="331"/>
      <c r="GH167" s="331"/>
      <c r="GI167" s="331"/>
      <c r="GJ167" s="331"/>
      <c r="GK167" s="331"/>
      <c r="GL167" s="322"/>
      <c r="GM167" s="322"/>
      <c r="GN167" s="322"/>
      <c r="GO167" s="322"/>
      <c r="GP167" s="323"/>
      <c r="GQ167" s="323"/>
      <c r="GR167" s="323"/>
      <c r="GS167" s="323"/>
      <c r="GT167" s="323"/>
      <c r="GU167" s="323"/>
      <c r="GV167" s="332"/>
      <c r="GW167" s="332"/>
      <c r="GX167" s="332"/>
      <c r="GY167" s="332"/>
      <c r="GZ167" s="333"/>
      <c r="HA167" s="333"/>
      <c r="HB167" s="333"/>
      <c r="HC167" s="333"/>
      <c r="HD167" s="333"/>
      <c r="HE167" s="333"/>
      <c r="HF167" s="334"/>
      <c r="HG167" s="334"/>
      <c r="HH167" s="334"/>
      <c r="HI167" s="334"/>
      <c r="HJ167" s="335"/>
      <c r="HK167" s="335"/>
      <c r="HL167" s="335"/>
      <c r="HM167" s="335"/>
      <c r="HN167" s="335"/>
      <c r="HO167" s="335"/>
      <c r="HP167" s="302"/>
      <c r="HQ167" s="302"/>
      <c r="HR167" s="302"/>
      <c r="HS167" s="302"/>
      <c r="HT167" s="303"/>
      <c r="HU167" s="303"/>
      <c r="HV167" s="303"/>
      <c r="HW167" s="303"/>
      <c r="HX167" s="303"/>
      <c r="HY167" s="303"/>
      <c r="HZ167" s="324"/>
      <c r="IA167" s="324"/>
      <c r="IB167" s="324"/>
      <c r="IC167" s="324"/>
      <c r="ID167" s="325"/>
      <c r="IE167" s="325"/>
      <c r="IF167" s="325"/>
      <c r="IG167" s="325"/>
      <c r="IH167" s="325"/>
      <c r="II167" s="325"/>
      <c r="IJ167" s="334"/>
      <c r="IK167" s="334"/>
      <c r="IL167" s="334"/>
      <c r="IM167" s="334"/>
      <c r="IN167" s="335"/>
      <c r="IO167" s="335"/>
      <c r="IP167" s="335"/>
      <c r="IQ167" s="335"/>
      <c r="IR167" s="335"/>
      <c r="IS167" s="335"/>
      <c r="IT167" s="318"/>
      <c r="IU167" s="318"/>
      <c r="IV167" s="318"/>
      <c r="IW167" s="318"/>
      <c r="IX167" s="319"/>
      <c r="IY167" s="319"/>
      <c r="IZ167" s="319"/>
      <c r="JA167" s="319"/>
      <c r="JB167" s="319"/>
      <c r="JC167" s="319"/>
      <c r="JD167" s="326"/>
      <c r="JE167" s="326"/>
      <c r="JF167" s="326"/>
      <c r="JG167" s="326"/>
      <c r="JH167" s="327"/>
      <c r="JI167" s="327"/>
      <c r="JJ167" s="327"/>
      <c r="JK167" s="327"/>
      <c r="JL167" s="327"/>
      <c r="JM167" s="327"/>
      <c r="JN167" s="316"/>
      <c r="JO167" s="316"/>
      <c r="JP167" s="316"/>
      <c r="JQ167" s="316"/>
      <c r="JR167" s="317"/>
      <c r="JS167" s="317"/>
      <c r="JT167" s="317"/>
      <c r="JU167" s="317"/>
      <c r="JV167" s="317"/>
      <c r="JW167" s="317"/>
      <c r="JX167" s="312"/>
      <c r="JY167" s="312"/>
      <c r="JZ167" s="312"/>
      <c r="KA167" s="312"/>
      <c r="KB167" s="313"/>
      <c r="KC167" s="313"/>
      <c r="KD167" s="313"/>
      <c r="KE167" s="313"/>
      <c r="KF167" s="313"/>
      <c r="KG167" s="313"/>
      <c r="KH167" s="314"/>
      <c r="KI167" s="314"/>
      <c r="KJ167" s="314"/>
      <c r="KK167" s="314"/>
      <c r="KL167" s="315"/>
      <c r="KM167" s="315"/>
      <c r="KN167" s="315"/>
      <c r="KO167" s="315"/>
      <c r="KP167" s="315"/>
      <c r="KQ167" s="315"/>
      <c r="KR167" s="336"/>
      <c r="KS167" s="336"/>
      <c r="KT167" s="336"/>
      <c r="KU167" s="336"/>
      <c r="KV167" s="337"/>
      <c r="KW167" s="337"/>
      <c r="KX167" s="337"/>
      <c r="KY167" s="337"/>
      <c r="KZ167" s="337"/>
      <c r="LA167" s="337"/>
      <c r="LB167" s="334"/>
      <c r="LC167" s="334"/>
      <c r="LD167" s="334"/>
      <c r="LE167" s="334"/>
      <c r="LF167" s="335"/>
      <c r="LG167" s="335"/>
      <c r="LH167" s="335"/>
      <c r="LI167" s="335"/>
      <c r="LJ167" s="335"/>
      <c r="LK167" s="335"/>
      <c r="LL167" s="330"/>
      <c r="LM167" s="330"/>
      <c r="LN167" s="330"/>
      <c r="LO167" s="330"/>
      <c r="LP167" s="331"/>
      <c r="LQ167" s="331"/>
      <c r="LR167" s="331"/>
      <c r="LS167" s="331"/>
      <c r="LT167" s="331"/>
      <c r="LU167" s="331"/>
      <c r="LV167" s="45">
        <f t="shared" ref="LV167:ME167" si="398">D167+N167+X167+AH167+AR167+BB167+BL167+BV167+CF167+CP167+CZ167+DJ167+DT167+ED167+EN167+EX167+FH167+FR167+GB167+GL167+GV167+HF167+HP167+HZ167+IJ167+IT167+JD167+JN167+JX167+KH167+KR167+LB167+LL167</f>
        <v>0</v>
      </c>
      <c r="LW167" s="45">
        <f t="shared" si="398"/>
        <v>0</v>
      </c>
      <c r="LX167" s="45">
        <f t="shared" si="398"/>
        <v>0</v>
      </c>
      <c r="LY167" s="45">
        <f t="shared" si="398"/>
        <v>0</v>
      </c>
      <c r="LZ167" s="234">
        <f t="shared" si="398"/>
        <v>0</v>
      </c>
      <c r="MA167" s="234">
        <f t="shared" si="398"/>
        <v>0</v>
      </c>
      <c r="MB167" s="234">
        <f t="shared" si="398"/>
        <v>0</v>
      </c>
      <c r="MC167" s="234">
        <f t="shared" si="398"/>
        <v>0</v>
      </c>
      <c r="MD167" s="234">
        <f t="shared" si="398"/>
        <v>0</v>
      </c>
      <c r="ME167" s="234">
        <f t="shared" si="398"/>
        <v>0</v>
      </c>
      <c r="MF167" s="328"/>
      <c r="MG167" s="328"/>
      <c r="MH167" s="328"/>
      <c r="MI167" s="328"/>
      <c r="MJ167" s="329"/>
      <c r="MK167" s="329"/>
      <c r="ML167" s="329"/>
      <c r="MM167" s="329"/>
      <c r="MN167" s="329"/>
      <c r="MO167" s="329"/>
      <c r="MP167" s="416"/>
      <c r="MQ167" s="416"/>
      <c r="MR167" s="416"/>
      <c r="MS167" s="416"/>
      <c r="MT167" s="417"/>
      <c r="MU167" s="417"/>
      <c r="MV167" s="417"/>
      <c r="MW167" s="417"/>
      <c r="MX167" s="417"/>
      <c r="MY167" s="417"/>
      <c r="MZ167" s="949">
        <f t="shared" ref="MZ167:NI167" si="399">LV167+MF167+MP167</f>
        <v>0</v>
      </c>
      <c r="NA167" s="949">
        <f t="shared" si="399"/>
        <v>0</v>
      </c>
      <c r="NB167" s="949">
        <f t="shared" si="399"/>
        <v>0</v>
      </c>
      <c r="NC167" s="949">
        <f t="shared" si="399"/>
        <v>0</v>
      </c>
      <c r="ND167" s="950">
        <f t="shared" si="399"/>
        <v>0</v>
      </c>
      <c r="NE167" s="950">
        <f t="shared" si="399"/>
        <v>0</v>
      </c>
      <c r="NF167" s="950">
        <f t="shared" si="399"/>
        <v>0</v>
      </c>
      <c r="NG167" s="950">
        <f t="shared" si="399"/>
        <v>0</v>
      </c>
      <c r="NH167" s="950">
        <f t="shared" si="399"/>
        <v>0</v>
      </c>
      <c r="NI167" s="950">
        <f t="shared" si="399"/>
        <v>0</v>
      </c>
      <c r="NJ167" s="844"/>
    </row>
    <row r="168" spans="1:374" s="238" customFormat="1" ht="15.75" thickBot="1" x14ac:dyDescent="0.3">
      <c r="A168" s="1790" t="s">
        <v>106</v>
      </c>
      <c r="B168" s="1791"/>
      <c r="C168" s="1791"/>
      <c r="D168" s="235">
        <f t="shared" ref="D168:M168" si="400">SUM(D167:D167)</f>
        <v>0</v>
      </c>
      <c r="E168" s="235">
        <f t="shared" si="400"/>
        <v>0</v>
      </c>
      <c r="F168" s="235">
        <f t="shared" si="400"/>
        <v>0</v>
      </c>
      <c r="G168" s="235">
        <f t="shared" si="400"/>
        <v>0</v>
      </c>
      <c r="H168" s="236">
        <f t="shared" si="400"/>
        <v>0</v>
      </c>
      <c r="I168" s="236">
        <f t="shared" si="400"/>
        <v>0</v>
      </c>
      <c r="J168" s="236">
        <f t="shared" si="400"/>
        <v>0</v>
      </c>
      <c r="K168" s="236">
        <f t="shared" si="400"/>
        <v>0</v>
      </c>
      <c r="L168" s="236">
        <f t="shared" si="400"/>
        <v>0</v>
      </c>
      <c r="M168" s="236">
        <f t="shared" si="400"/>
        <v>0</v>
      </c>
      <c r="N168" s="235">
        <f t="shared" ref="N168:U168" si="401">SUM(N167:N167)</f>
        <v>0</v>
      </c>
      <c r="O168" s="235">
        <f t="shared" si="401"/>
        <v>0</v>
      </c>
      <c r="P168" s="235">
        <f t="shared" si="401"/>
        <v>0</v>
      </c>
      <c r="Q168" s="235">
        <f t="shared" si="401"/>
        <v>0</v>
      </c>
      <c r="R168" s="236">
        <f t="shared" si="401"/>
        <v>0</v>
      </c>
      <c r="S168" s="236">
        <f t="shared" si="401"/>
        <v>0</v>
      </c>
      <c r="T168" s="236">
        <f t="shared" si="401"/>
        <v>0</v>
      </c>
      <c r="U168" s="236">
        <f t="shared" si="401"/>
        <v>0</v>
      </c>
      <c r="V168" s="236">
        <f t="shared" ref="V168:AE168" si="402">SUM(V167:V167)</f>
        <v>0</v>
      </c>
      <c r="W168" s="236">
        <f t="shared" si="402"/>
        <v>0</v>
      </c>
      <c r="X168" s="235">
        <f t="shared" si="402"/>
        <v>0</v>
      </c>
      <c r="Y168" s="235">
        <f t="shared" si="402"/>
        <v>0</v>
      </c>
      <c r="Z168" s="235">
        <f t="shared" si="402"/>
        <v>0</v>
      </c>
      <c r="AA168" s="235">
        <f t="shared" si="402"/>
        <v>0</v>
      </c>
      <c r="AB168" s="236">
        <f t="shared" si="402"/>
        <v>0</v>
      </c>
      <c r="AC168" s="236">
        <f t="shared" si="402"/>
        <v>0</v>
      </c>
      <c r="AD168" s="236">
        <f t="shared" si="402"/>
        <v>0</v>
      </c>
      <c r="AE168" s="236">
        <f t="shared" si="402"/>
        <v>0</v>
      </c>
      <c r="AF168" s="236">
        <f t="shared" ref="AF168:AO168" si="403">SUM(AF167:AF167)</f>
        <v>0</v>
      </c>
      <c r="AG168" s="236">
        <f t="shared" si="403"/>
        <v>0</v>
      </c>
      <c r="AH168" s="235">
        <f t="shared" si="403"/>
        <v>0</v>
      </c>
      <c r="AI168" s="235">
        <f t="shared" si="403"/>
        <v>0</v>
      </c>
      <c r="AJ168" s="235">
        <f t="shared" si="403"/>
        <v>0</v>
      </c>
      <c r="AK168" s="235">
        <f t="shared" si="403"/>
        <v>0</v>
      </c>
      <c r="AL168" s="236">
        <f t="shared" si="403"/>
        <v>0</v>
      </c>
      <c r="AM168" s="236">
        <f t="shared" si="403"/>
        <v>0</v>
      </c>
      <c r="AN168" s="236">
        <f t="shared" si="403"/>
        <v>0</v>
      </c>
      <c r="AO168" s="236">
        <f t="shared" si="403"/>
        <v>0</v>
      </c>
      <c r="AP168" s="236">
        <f t="shared" ref="AP168:AY168" si="404">SUM(AP167:AP167)</f>
        <v>0</v>
      </c>
      <c r="AQ168" s="236">
        <f t="shared" si="404"/>
        <v>0</v>
      </c>
      <c r="AR168" s="235">
        <f t="shared" si="404"/>
        <v>0</v>
      </c>
      <c r="AS168" s="235">
        <f t="shared" si="404"/>
        <v>0</v>
      </c>
      <c r="AT168" s="235">
        <f t="shared" si="404"/>
        <v>0</v>
      </c>
      <c r="AU168" s="235">
        <f t="shared" si="404"/>
        <v>0</v>
      </c>
      <c r="AV168" s="236">
        <f t="shared" si="404"/>
        <v>0</v>
      </c>
      <c r="AW168" s="236">
        <f t="shared" si="404"/>
        <v>0</v>
      </c>
      <c r="AX168" s="236">
        <f t="shared" si="404"/>
        <v>0</v>
      </c>
      <c r="AY168" s="236">
        <f t="shared" si="404"/>
        <v>0</v>
      </c>
      <c r="AZ168" s="236">
        <f>SUM(AZ167:AZ167)</f>
        <v>0</v>
      </c>
      <c r="BA168" s="236">
        <f>SUM(BA167:BA167)</f>
        <v>0</v>
      </c>
      <c r="BB168" s="235">
        <f t="shared" ref="BB168:BI168" si="405">SUM(BB167:BB167)</f>
        <v>0</v>
      </c>
      <c r="BC168" s="235">
        <f t="shared" si="405"/>
        <v>0</v>
      </c>
      <c r="BD168" s="235">
        <f t="shared" si="405"/>
        <v>0</v>
      </c>
      <c r="BE168" s="235">
        <f t="shared" si="405"/>
        <v>0</v>
      </c>
      <c r="BF168" s="236">
        <f t="shared" si="405"/>
        <v>0</v>
      </c>
      <c r="BG168" s="236">
        <f t="shared" si="405"/>
        <v>0</v>
      </c>
      <c r="BH168" s="236">
        <f t="shared" si="405"/>
        <v>0</v>
      </c>
      <c r="BI168" s="236">
        <f t="shared" si="405"/>
        <v>0</v>
      </c>
      <c r="BJ168" s="236">
        <f t="shared" ref="BJ168:BS168" si="406">SUM(BJ167:BJ167)</f>
        <v>0</v>
      </c>
      <c r="BK168" s="236">
        <f t="shared" si="406"/>
        <v>0</v>
      </c>
      <c r="BL168" s="235">
        <f t="shared" si="406"/>
        <v>0</v>
      </c>
      <c r="BM168" s="235">
        <f t="shared" si="406"/>
        <v>0</v>
      </c>
      <c r="BN168" s="235">
        <f t="shared" si="406"/>
        <v>0</v>
      </c>
      <c r="BO168" s="235">
        <f t="shared" si="406"/>
        <v>0</v>
      </c>
      <c r="BP168" s="236">
        <f t="shared" si="406"/>
        <v>0</v>
      </c>
      <c r="BQ168" s="236">
        <f t="shared" si="406"/>
        <v>0</v>
      </c>
      <c r="BR168" s="236">
        <f t="shared" si="406"/>
        <v>0</v>
      </c>
      <c r="BS168" s="236">
        <f t="shared" si="406"/>
        <v>0</v>
      </c>
      <c r="BT168" s="236">
        <f t="shared" ref="BT168:CC168" si="407">SUM(BT167:BT167)</f>
        <v>0</v>
      </c>
      <c r="BU168" s="236">
        <f t="shared" si="407"/>
        <v>0</v>
      </c>
      <c r="BV168" s="235">
        <f t="shared" si="407"/>
        <v>0</v>
      </c>
      <c r="BW168" s="235">
        <f t="shared" si="407"/>
        <v>0</v>
      </c>
      <c r="BX168" s="235">
        <f t="shared" si="407"/>
        <v>0</v>
      </c>
      <c r="BY168" s="235">
        <f t="shared" si="407"/>
        <v>0</v>
      </c>
      <c r="BZ168" s="236">
        <f t="shared" si="407"/>
        <v>0</v>
      </c>
      <c r="CA168" s="236">
        <f t="shared" si="407"/>
        <v>0</v>
      </c>
      <c r="CB168" s="236">
        <f t="shared" si="407"/>
        <v>0</v>
      </c>
      <c r="CC168" s="236">
        <f t="shared" si="407"/>
        <v>0</v>
      </c>
      <c r="CD168" s="236">
        <f t="shared" ref="CD168:CM168" si="408">SUM(CD167:CD167)</f>
        <v>0</v>
      </c>
      <c r="CE168" s="236">
        <f t="shared" si="408"/>
        <v>0</v>
      </c>
      <c r="CF168" s="235">
        <f t="shared" si="408"/>
        <v>0</v>
      </c>
      <c r="CG168" s="235">
        <f t="shared" si="408"/>
        <v>0</v>
      </c>
      <c r="CH168" s="235">
        <f t="shared" si="408"/>
        <v>0</v>
      </c>
      <c r="CI168" s="235">
        <f t="shared" si="408"/>
        <v>0</v>
      </c>
      <c r="CJ168" s="236">
        <f t="shared" si="408"/>
        <v>0</v>
      </c>
      <c r="CK168" s="236">
        <f t="shared" si="408"/>
        <v>0</v>
      </c>
      <c r="CL168" s="236">
        <f t="shared" si="408"/>
        <v>0</v>
      </c>
      <c r="CM168" s="236">
        <f t="shared" si="408"/>
        <v>0</v>
      </c>
      <c r="CN168" s="236">
        <f>SUM(CN167:CN167)</f>
        <v>0</v>
      </c>
      <c r="CO168" s="236">
        <f>SUM(CO167:CO167)</f>
        <v>0</v>
      </c>
      <c r="CP168" s="235">
        <f t="shared" ref="CP168:CW168" si="409">SUM(CP167:CP167)</f>
        <v>0</v>
      </c>
      <c r="CQ168" s="235">
        <f t="shared" si="409"/>
        <v>0</v>
      </c>
      <c r="CR168" s="235">
        <f t="shared" si="409"/>
        <v>0</v>
      </c>
      <c r="CS168" s="235">
        <f t="shared" si="409"/>
        <v>0</v>
      </c>
      <c r="CT168" s="236">
        <f t="shared" si="409"/>
        <v>0</v>
      </c>
      <c r="CU168" s="236">
        <f t="shared" si="409"/>
        <v>0</v>
      </c>
      <c r="CV168" s="236">
        <f t="shared" si="409"/>
        <v>0</v>
      </c>
      <c r="CW168" s="236">
        <f t="shared" si="409"/>
        <v>0</v>
      </c>
      <c r="CX168" s="236">
        <f t="shared" ref="CX168:DG168" si="410">SUM(CX167:CX167)</f>
        <v>0</v>
      </c>
      <c r="CY168" s="236">
        <f t="shared" si="410"/>
        <v>0</v>
      </c>
      <c r="CZ168" s="235">
        <f t="shared" si="410"/>
        <v>0</v>
      </c>
      <c r="DA168" s="235">
        <f t="shared" si="410"/>
        <v>0</v>
      </c>
      <c r="DB168" s="235">
        <f t="shared" si="410"/>
        <v>0</v>
      </c>
      <c r="DC168" s="235">
        <f t="shared" si="410"/>
        <v>0</v>
      </c>
      <c r="DD168" s="236">
        <f t="shared" si="410"/>
        <v>0</v>
      </c>
      <c r="DE168" s="236">
        <f t="shared" si="410"/>
        <v>0</v>
      </c>
      <c r="DF168" s="236">
        <f t="shared" si="410"/>
        <v>0</v>
      </c>
      <c r="DG168" s="236">
        <f t="shared" si="410"/>
        <v>0</v>
      </c>
      <c r="DH168" s="236">
        <f t="shared" ref="DH168:DQ168" si="411">SUM(DH167:DH167)</f>
        <v>0</v>
      </c>
      <c r="DI168" s="236">
        <f t="shared" si="411"/>
        <v>0</v>
      </c>
      <c r="DJ168" s="235">
        <f t="shared" si="411"/>
        <v>0</v>
      </c>
      <c r="DK168" s="235">
        <f t="shared" si="411"/>
        <v>0</v>
      </c>
      <c r="DL168" s="235">
        <f t="shared" si="411"/>
        <v>0</v>
      </c>
      <c r="DM168" s="235">
        <f t="shared" si="411"/>
        <v>0</v>
      </c>
      <c r="DN168" s="236">
        <f t="shared" si="411"/>
        <v>0</v>
      </c>
      <c r="DO168" s="236">
        <f t="shared" si="411"/>
        <v>0</v>
      </c>
      <c r="DP168" s="236">
        <f t="shared" si="411"/>
        <v>0</v>
      </c>
      <c r="DQ168" s="236">
        <f t="shared" si="411"/>
        <v>0</v>
      </c>
      <c r="DR168" s="236">
        <f t="shared" ref="DR168:EA168" si="412">SUM(DR167:DR167)</f>
        <v>0</v>
      </c>
      <c r="DS168" s="236">
        <f t="shared" si="412"/>
        <v>0</v>
      </c>
      <c r="DT168" s="235">
        <f t="shared" si="412"/>
        <v>0</v>
      </c>
      <c r="DU168" s="235">
        <f t="shared" si="412"/>
        <v>0</v>
      </c>
      <c r="DV168" s="235">
        <f t="shared" si="412"/>
        <v>0</v>
      </c>
      <c r="DW168" s="235">
        <f t="shared" si="412"/>
        <v>0</v>
      </c>
      <c r="DX168" s="236">
        <f t="shared" si="412"/>
        <v>0</v>
      </c>
      <c r="DY168" s="236">
        <f t="shared" si="412"/>
        <v>0</v>
      </c>
      <c r="DZ168" s="236">
        <f t="shared" si="412"/>
        <v>0</v>
      </c>
      <c r="EA168" s="236">
        <f t="shared" si="412"/>
        <v>0</v>
      </c>
      <c r="EB168" s="236">
        <f>SUM(EB167:EB167)</f>
        <v>0</v>
      </c>
      <c r="EC168" s="236">
        <f>SUM(EC167:EC167)</f>
        <v>0</v>
      </c>
      <c r="ED168" s="235">
        <f t="shared" ref="ED168:EK168" si="413">SUM(ED167:ED167)</f>
        <v>0</v>
      </c>
      <c r="EE168" s="235">
        <f t="shared" si="413"/>
        <v>0</v>
      </c>
      <c r="EF168" s="235">
        <f t="shared" si="413"/>
        <v>0</v>
      </c>
      <c r="EG168" s="235">
        <f t="shared" si="413"/>
        <v>0</v>
      </c>
      <c r="EH168" s="236">
        <f t="shared" si="413"/>
        <v>0</v>
      </c>
      <c r="EI168" s="236">
        <f t="shared" si="413"/>
        <v>0</v>
      </c>
      <c r="EJ168" s="236">
        <f t="shared" si="413"/>
        <v>0</v>
      </c>
      <c r="EK168" s="236">
        <f t="shared" si="413"/>
        <v>0</v>
      </c>
      <c r="EL168" s="236">
        <f t="shared" ref="EL168:EW168" si="414">SUM(EL167:EL167)</f>
        <v>0</v>
      </c>
      <c r="EM168" s="236">
        <f t="shared" si="414"/>
        <v>0</v>
      </c>
      <c r="EN168" s="235">
        <f t="shared" si="414"/>
        <v>0</v>
      </c>
      <c r="EO168" s="235">
        <f t="shared" si="414"/>
        <v>0</v>
      </c>
      <c r="EP168" s="235">
        <f t="shared" si="414"/>
        <v>0</v>
      </c>
      <c r="EQ168" s="235">
        <f t="shared" si="414"/>
        <v>0</v>
      </c>
      <c r="ER168" s="236">
        <f t="shared" si="414"/>
        <v>0</v>
      </c>
      <c r="ES168" s="236">
        <f t="shared" si="414"/>
        <v>0</v>
      </c>
      <c r="ET168" s="236">
        <f t="shared" si="414"/>
        <v>0</v>
      </c>
      <c r="EU168" s="236">
        <f t="shared" si="414"/>
        <v>0</v>
      </c>
      <c r="EV168" s="236">
        <f t="shared" si="414"/>
        <v>0</v>
      </c>
      <c r="EW168" s="236">
        <f t="shared" si="414"/>
        <v>0</v>
      </c>
      <c r="EX168" s="235">
        <f t="shared" ref="EX168:FE168" si="415">SUM(EX167:EX167)</f>
        <v>0</v>
      </c>
      <c r="EY168" s="235">
        <f t="shared" si="415"/>
        <v>0</v>
      </c>
      <c r="EZ168" s="235">
        <f t="shared" si="415"/>
        <v>0</v>
      </c>
      <c r="FA168" s="235">
        <f t="shared" si="415"/>
        <v>0</v>
      </c>
      <c r="FB168" s="236">
        <f t="shared" si="415"/>
        <v>0</v>
      </c>
      <c r="FC168" s="236">
        <f t="shared" si="415"/>
        <v>0</v>
      </c>
      <c r="FD168" s="236">
        <f t="shared" si="415"/>
        <v>0</v>
      </c>
      <c r="FE168" s="236">
        <f t="shared" si="415"/>
        <v>0</v>
      </c>
      <c r="FF168" s="236">
        <f t="shared" ref="FF168:FQ168" si="416">SUM(FF167:FF167)</f>
        <v>0</v>
      </c>
      <c r="FG168" s="236">
        <f t="shared" si="416"/>
        <v>0</v>
      </c>
      <c r="FH168" s="235">
        <f t="shared" si="416"/>
        <v>0</v>
      </c>
      <c r="FI168" s="235">
        <f t="shared" si="416"/>
        <v>0</v>
      </c>
      <c r="FJ168" s="235">
        <f t="shared" si="416"/>
        <v>0</v>
      </c>
      <c r="FK168" s="235">
        <f t="shared" si="416"/>
        <v>0</v>
      </c>
      <c r="FL168" s="236">
        <f t="shared" si="416"/>
        <v>0</v>
      </c>
      <c r="FM168" s="236">
        <f t="shared" si="416"/>
        <v>0</v>
      </c>
      <c r="FN168" s="236">
        <f t="shared" si="416"/>
        <v>0</v>
      </c>
      <c r="FO168" s="236">
        <f t="shared" si="416"/>
        <v>0</v>
      </c>
      <c r="FP168" s="236">
        <f t="shared" si="416"/>
        <v>0</v>
      </c>
      <c r="FQ168" s="236">
        <f t="shared" si="416"/>
        <v>0</v>
      </c>
      <c r="FR168" s="235">
        <f t="shared" ref="FR168:FY168" si="417">SUM(FR167:FR167)</f>
        <v>0</v>
      </c>
      <c r="FS168" s="235">
        <f t="shared" si="417"/>
        <v>0</v>
      </c>
      <c r="FT168" s="235">
        <f t="shared" si="417"/>
        <v>0</v>
      </c>
      <c r="FU168" s="235">
        <f t="shared" si="417"/>
        <v>0</v>
      </c>
      <c r="FV168" s="236">
        <f t="shared" si="417"/>
        <v>0</v>
      </c>
      <c r="FW168" s="236">
        <f t="shared" si="417"/>
        <v>0</v>
      </c>
      <c r="FX168" s="236">
        <f t="shared" si="417"/>
        <v>0</v>
      </c>
      <c r="FY168" s="236">
        <f t="shared" si="417"/>
        <v>0</v>
      </c>
      <c r="FZ168" s="236">
        <f t="shared" ref="FZ168:GK168" si="418">SUM(FZ167:FZ167)</f>
        <v>0</v>
      </c>
      <c r="GA168" s="236">
        <f t="shared" si="418"/>
        <v>0</v>
      </c>
      <c r="GB168" s="235">
        <f t="shared" si="418"/>
        <v>0</v>
      </c>
      <c r="GC168" s="235">
        <f t="shared" si="418"/>
        <v>0</v>
      </c>
      <c r="GD168" s="235">
        <f t="shared" si="418"/>
        <v>0</v>
      </c>
      <c r="GE168" s="235">
        <f t="shared" si="418"/>
        <v>0</v>
      </c>
      <c r="GF168" s="236">
        <f t="shared" si="418"/>
        <v>0</v>
      </c>
      <c r="GG168" s="236">
        <f t="shared" si="418"/>
        <v>0</v>
      </c>
      <c r="GH168" s="236">
        <f t="shared" si="418"/>
        <v>0</v>
      </c>
      <c r="GI168" s="236">
        <f t="shared" si="418"/>
        <v>0</v>
      </c>
      <c r="GJ168" s="236">
        <f t="shared" si="418"/>
        <v>0</v>
      </c>
      <c r="GK168" s="236">
        <f t="shared" si="418"/>
        <v>0</v>
      </c>
      <c r="GL168" s="235">
        <f t="shared" ref="GL168:GS168" si="419">SUM(GL167:GL167)</f>
        <v>0</v>
      </c>
      <c r="GM168" s="235">
        <f t="shared" si="419"/>
        <v>0</v>
      </c>
      <c r="GN168" s="235">
        <f t="shared" si="419"/>
        <v>0</v>
      </c>
      <c r="GO168" s="235">
        <f t="shared" si="419"/>
        <v>0</v>
      </c>
      <c r="GP168" s="236">
        <f t="shared" si="419"/>
        <v>0</v>
      </c>
      <c r="GQ168" s="236">
        <f t="shared" si="419"/>
        <v>0</v>
      </c>
      <c r="GR168" s="236">
        <f t="shared" si="419"/>
        <v>0</v>
      </c>
      <c r="GS168" s="236">
        <f t="shared" si="419"/>
        <v>0</v>
      </c>
      <c r="GT168" s="236">
        <f t="shared" ref="GT168:HE168" si="420">SUM(GT167:GT167)</f>
        <v>0</v>
      </c>
      <c r="GU168" s="236">
        <f t="shared" si="420"/>
        <v>0</v>
      </c>
      <c r="GV168" s="235">
        <f t="shared" si="420"/>
        <v>0</v>
      </c>
      <c r="GW168" s="235">
        <f t="shared" si="420"/>
        <v>0</v>
      </c>
      <c r="GX168" s="235">
        <f t="shared" si="420"/>
        <v>0</v>
      </c>
      <c r="GY168" s="235">
        <f t="shared" si="420"/>
        <v>0</v>
      </c>
      <c r="GZ168" s="236">
        <f t="shared" si="420"/>
        <v>0</v>
      </c>
      <c r="HA168" s="236">
        <f t="shared" si="420"/>
        <v>0</v>
      </c>
      <c r="HB168" s="236">
        <f t="shared" si="420"/>
        <v>0</v>
      </c>
      <c r="HC168" s="236">
        <f t="shared" si="420"/>
        <v>0</v>
      </c>
      <c r="HD168" s="236">
        <f t="shared" si="420"/>
        <v>0</v>
      </c>
      <c r="HE168" s="236">
        <f t="shared" si="420"/>
        <v>0</v>
      </c>
      <c r="HF168" s="235">
        <f t="shared" ref="HF168:HM168" si="421">SUM(HF167:HF167)</f>
        <v>0</v>
      </c>
      <c r="HG168" s="235">
        <f t="shared" si="421"/>
        <v>0</v>
      </c>
      <c r="HH168" s="235">
        <f t="shared" si="421"/>
        <v>0</v>
      </c>
      <c r="HI168" s="235">
        <f t="shared" si="421"/>
        <v>0</v>
      </c>
      <c r="HJ168" s="236">
        <f t="shared" si="421"/>
        <v>0</v>
      </c>
      <c r="HK168" s="236">
        <f t="shared" si="421"/>
        <v>0</v>
      </c>
      <c r="HL168" s="236">
        <f t="shared" si="421"/>
        <v>0</v>
      </c>
      <c r="HM168" s="236">
        <f t="shared" si="421"/>
        <v>0</v>
      </c>
      <c r="HN168" s="236">
        <f t="shared" ref="HN168:HY168" si="422">SUM(HN167:HN167)</f>
        <v>0</v>
      </c>
      <c r="HO168" s="236">
        <f t="shared" si="422"/>
        <v>0</v>
      </c>
      <c r="HP168" s="235">
        <f t="shared" si="422"/>
        <v>0</v>
      </c>
      <c r="HQ168" s="235">
        <f t="shared" si="422"/>
        <v>0</v>
      </c>
      <c r="HR168" s="235">
        <f t="shared" si="422"/>
        <v>0</v>
      </c>
      <c r="HS168" s="235">
        <f t="shared" si="422"/>
        <v>0</v>
      </c>
      <c r="HT168" s="236">
        <f t="shared" si="422"/>
        <v>0</v>
      </c>
      <c r="HU168" s="236">
        <f t="shared" si="422"/>
        <v>0</v>
      </c>
      <c r="HV168" s="236">
        <f t="shared" si="422"/>
        <v>0</v>
      </c>
      <c r="HW168" s="236">
        <f t="shared" si="422"/>
        <v>0</v>
      </c>
      <c r="HX168" s="236">
        <f t="shared" si="422"/>
        <v>0</v>
      </c>
      <c r="HY168" s="236">
        <f t="shared" si="422"/>
        <v>0</v>
      </c>
      <c r="HZ168" s="235">
        <f t="shared" ref="HZ168:IG168" si="423">SUM(HZ167:HZ167)</f>
        <v>0</v>
      </c>
      <c r="IA168" s="235">
        <f t="shared" si="423"/>
        <v>0</v>
      </c>
      <c r="IB168" s="235">
        <f t="shared" si="423"/>
        <v>0</v>
      </c>
      <c r="IC168" s="235">
        <f t="shared" si="423"/>
        <v>0</v>
      </c>
      <c r="ID168" s="236">
        <f t="shared" si="423"/>
        <v>0</v>
      </c>
      <c r="IE168" s="236">
        <f t="shared" si="423"/>
        <v>0</v>
      </c>
      <c r="IF168" s="236">
        <f t="shared" si="423"/>
        <v>0</v>
      </c>
      <c r="IG168" s="236">
        <f t="shared" si="423"/>
        <v>0</v>
      </c>
      <c r="IH168" s="236">
        <f t="shared" ref="IH168:IS168" si="424">SUM(IH167:IH167)</f>
        <v>0</v>
      </c>
      <c r="II168" s="236">
        <f t="shared" si="424"/>
        <v>0</v>
      </c>
      <c r="IJ168" s="235">
        <f t="shared" si="424"/>
        <v>0</v>
      </c>
      <c r="IK168" s="235">
        <f t="shared" si="424"/>
        <v>0</v>
      </c>
      <c r="IL168" s="235">
        <f t="shared" si="424"/>
        <v>0</v>
      </c>
      <c r="IM168" s="235">
        <f t="shared" si="424"/>
        <v>0</v>
      </c>
      <c r="IN168" s="236">
        <f t="shared" si="424"/>
        <v>0</v>
      </c>
      <c r="IO168" s="236">
        <f t="shared" si="424"/>
        <v>0</v>
      </c>
      <c r="IP168" s="236">
        <f t="shared" si="424"/>
        <v>0</v>
      </c>
      <c r="IQ168" s="236">
        <f t="shared" si="424"/>
        <v>0</v>
      </c>
      <c r="IR168" s="236">
        <f t="shared" si="424"/>
        <v>0</v>
      </c>
      <c r="IS168" s="236">
        <f t="shared" si="424"/>
        <v>0</v>
      </c>
      <c r="IT168" s="235">
        <f t="shared" ref="IT168:JA168" si="425">SUM(IT167:IT167)</f>
        <v>0</v>
      </c>
      <c r="IU168" s="235">
        <f t="shared" si="425"/>
        <v>0</v>
      </c>
      <c r="IV168" s="235">
        <f t="shared" si="425"/>
        <v>0</v>
      </c>
      <c r="IW168" s="235">
        <f t="shared" si="425"/>
        <v>0</v>
      </c>
      <c r="IX168" s="236">
        <f t="shared" si="425"/>
        <v>0</v>
      </c>
      <c r="IY168" s="236">
        <f t="shared" si="425"/>
        <v>0</v>
      </c>
      <c r="IZ168" s="236">
        <f t="shared" si="425"/>
        <v>0</v>
      </c>
      <c r="JA168" s="236">
        <f t="shared" si="425"/>
        <v>0</v>
      </c>
      <c r="JB168" s="236">
        <f t="shared" ref="JB168:JM168" si="426">SUM(JB167:JB167)</f>
        <v>0</v>
      </c>
      <c r="JC168" s="236">
        <f t="shared" si="426"/>
        <v>0</v>
      </c>
      <c r="JD168" s="235">
        <f t="shared" si="426"/>
        <v>0</v>
      </c>
      <c r="JE168" s="235">
        <f t="shared" si="426"/>
        <v>0</v>
      </c>
      <c r="JF168" s="235">
        <f t="shared" si="426"/>
        <v>0</v>
      </c>
      <c r="JG168" s="235">
        <f t="shared" si="426"/>
        <v>0</v>
      </c>
      <c r="JH168" s="236">
        <f t="shared" si="426"/>
        <v>0</v>
      </c>
      <c r="JI168" s="236">
        <f t="shared" si="426"/>
        <v>0</v>
      </c>
      <c r="JJ168" s="236">
        <f t="shared" si="426"/>
        <v>0</v>
      </c>
      <c r="JK168" s="236">
        <f t="shared" si="426"/>
        <v>0</v>
      </c>
      <c r="JL168" s="236">
        <f t="shared" si="426"/>
        <v>0</v>
      </c>
      <c r="JM168" s="236">
        <f t="shared" si="426"/>
        <v>0</v>
      </c>
      <c r="JN168" s="235">
        <f t="shared" ref="JN168:JU168" si="427">SUM(JN167:JN167)</f>
        <v>0</v>
      </c>
      <c r="JO168" s="235">
        <f t="shared" si="427"/>
        <v>0</v>
      </c>
      <c r="JP168" s="235">
        <f t="shared" si="427"/>
        <v>0</v>
      </c>
      <c r="JQ168" s="235">
        <f t="shared" si="427"/>
        <v>0</v>
      </c>
      <c r="JR168" s="236">
        <f t="shared" si="427"/>
        <v>0</v>
      </c>
      <c r="JS168" s="236">
        <f t="shared" si="427"/>
        <v>0</v>
      </c>
      <c r="JT168" s="236">
        <f t="shared" si="427"/>
        <v>0</v>
      </c>
      <c r="JU168" s="236">
        <f t="shared" si="427"/>
        <v>0</v>
      </c>
      <c r="JV168" s="236">
        <f t="shared" ref="JV168:KG168" si="428">SUM(JV167:JV167)</f>
        <v>0</v>
      </c>
      <c r="JW168" s="236">
        <f t="shared" si="428"/>
        <v>0</v>
      </c>
      <c r="JX168" s="235">
        <f t="shared" si="428"/>
        <v>0</v>
      </c>
      <c r="JY168" s="235">
        <f t="shared" si="428"/>
        <v>0</v>
      </c>
      <c r="JZ168" s="235">
        <f t="shared" si="428"/>
        <v>0</v>
      </c>
      <c r="KA168" s="235">
        <f t="shared" si="428"/>
        <v>0</v>
      </c>
      <c r="KB168" s="236">
        <f t="shared" si="428"/>
        <v>0</v>
      </c>
      <c r="KC168" s="236">
        <f t="shared" si="428"/>
        <v>0</v>
      </c>
      <c r="KD168" s="236">
        <f t="shared" si="428"/>
        <v>0</v>
      </c>
      <c r="KE168" s="236">
        <f t="shared" si="428"/>
        <v>0</v>
      </c>
      <c r="KF168" s="236">
        <f t="shared" si="428"/>
        <v>0</v>
      </c>
      <c r="KG168" s="236">
        <f t="shared" si="428"/>
        <v>0</v>
      </c>
      <c r="KH168" s="235">
        <f t="shared" ref="KH168:KO168" si="429">SUM(KH167:KH167)</f>
        <v>0</v>
      </c>
      <c r="KI168" s="235">
        <f t="shared" si="429"/>
        <v>0</v>
      </c>
      <c r="KJ168" s="235">
        <f t="shared" si="429"/>
        <v>0</v>
      </c>
      <c r="KK168" s="235">
        <f t="shared" si="429"/>
        <v>0</v>
      </c>
      <c r="KL168" s="236">
        <f t="shared" si="429"/>
        <v>0</v>
      </c>
      <c r="KM168" s="236">
        <f t="shared" si="429"/>
        <v>0</v>
      </c>
      <c r="KN168" s="236">
        <f t="shared" si="429"/>
        <v>0</v>
      </c>
      <c r="KO168" s="236">
        <f t="shared" si="429"/>
        <v>0</v>
      </c>
      <c r="KP168" s="236">
        <f>SUM(KP167:KP167)</f>
        <v>0</v>
      </c>
      <c r="KQ168" s="236">
        <f>SUM(KQ167:KQ167)</f>
        <v>0</v>
      </c>
      <c r="KR168" s="235">
        <f t="shared" ref="KR168:KY168" si="430">SUM(KR167:KR167)</f>
        <v>0</v>
      </c>
      <c r="KS168" s="235">
        <f t="shared" si="430"/>
        <v>0</v>
      </c>
      <c r="KT168" s="235">
        <f t="shared" si="430"/>
        <v>0</v>
      </c>
      <c r="KU168" s="235">
        <f t="shared" si="430"/>
        <v>0</v>
      </c>
      <c r="KV168" s="236">
        <f t="shared" si="430"/>
        <v>0</v>
      </c>
      <c r="KW168" s="236">
        <f t="shared" si="430"/>
        <v>0</v>
      </c>
      <c r="KX168" s="236">
        <f t="shared" si="430"/>
        <v>0</v>
      </c>
      <c r="KY168" s="236">
        <f t="shared" si="430"/>
        <v>0</v>
      </c>
      <c r="KZ168" s="236">
        <f>SUM(KZ167:KZ167)</f>
        <v>0</v>
      </c>
      <c r="LA168" s="236">
        <f>SUM(LA167:LA167)</f>
        <v>0</v>
      </c>
      <c r="LB168" s="235">
        <f t="shared" ref="LB168:LI168" si="431">SUM(LB167:LB167)</f>
        <v>0</v>
      </c>
      <c r="LC168" s="235">
        <f t="shared" si="431"/>
        <v>0</v>
      </c>
      <c r="LD168" s="235">
        <f t="shared" si="431"/>
        <v>0</v>
      </c>
      <c r="LE168" s="235">
        <f t="shared" si="431"/>
        <v>0</v>
      </c>
      <c r="LF168" s="236">
        <f t="shared" si="431"/>
        <v>0</v>
      </c>
      <c r="LG168" s="236">
        <f t="shared" si="431"/>
        <v>0</v>
      </c>
      <c r="LH168" s="236">
        <f t="shared" si="431"/>
        <v>0</v>
      </c>
      <c r="LI168" s="236">
        <f t="shared" si="431"/>
        <v>0</v>
      </c>
      <c r="LJ168" s="236">
        <f t="shared" ref="LJ168:LS168" si="432">SUM(LJ167:LJ167)</f>
        <v>0</v>
      </c>
      <c r="LK168" s="236">
        <f t="shared" si="432"/>
        <v>0</v>
      </c>
      <c r="LL168" s="235">
        <f t="shared" si="432"/>
        <v>0</v>
      </c>
      <c r="LM168" s="235">
        <f t="shared" si="432"/>
        <v>0</v>
      </c>
      <c r="LN168" s="235">
        <f t="shared" si="432"/>
        <v>0</v>
      </c>
      <c r="LO168" s="235">
        <f t="shared" si="432"/>
        <v>0</v>
      </c>
      <c r="LP168" s="236">
        <f t="shared" si="432"/>
        <v>0</v>
      </c>
      <c r="LQ168" s="236">
        <f t="shared" si="432"/>
        <v>0</v>
      </c>
      <c r="LR168" s="236">
        <f t="shared" si="432"/>
        <v>0</v>
      </c>
      <c r="LS168" s="236">
        <f t="shared" si="432"/>
        <v>0</v>
      </c>
      <c r="LT168" s="236">
        <f t="shared" ref="LT168:MC168" si="433">SUM(LT167:LT167)</f>
        <v>0</v>
      </c>
      <c r="LU168" s="236">
        <f t="shared" si="433"/>
        <v>0</v>
      </c>
      <c r="LV168" s="235">
        <f t="shared" si="433"/>
        <v>0</v>
      </c>
      <c r="LW168" s="235">
        <f t="shared" si="433"/>
        <v>0</v>
      </c>
      <c r="LX168" s="235">
        <f t="shared" si="433"/>
        <v>0</v>
      </c>
      <c r="LY168" s="235">
        <f t="shared" si="433"/>
        <v>0</v>
      </c>
      <c r="LZ168" s="236">
        <f t="shared" si="433"/>
        <v>0</v>
      </c>
      <c r="MA168" s="236">
        <f t="shared" si="433"/>
        <v>0</v>
      </c>
      <c r="MB168" s="236">
        <f t="shared" si="433"/>
        <v>0</v>
      </c>
      <c r="MC168" s="236">
        <f t="shared" si="433"/>
        <v>0</v>
      </c>
      <c r="MD168" s="236">
        <f t="shared" ref="MD168:MM168" si="434">SUM(MD167:MD167)</f>
        <v>0</v>
      </c>
      <c r="ME168" s="236">
        <f t="shared" si="434"/>
        <v>0</v>
      </c>
      <c r="MF168" s="235">
        <f t="shared" si="434"/>
        <v>0</v>
      </c>
      <c r="MG168" s="235">
        <f t="shared" si="434"/>
        <v>0</v>
      </c>
      <c r="MH168" s="235">
        <f t="shared" si="434"/>
        <v>0</v>
      </c>
      <c r="MI168" s="235">
        <f t="shared" si="434"/>
        <v>0</v>
      </c>
      <c r="MJ168" s="236">
        <f t="shared" si="434"/>
        <v>0</v>
      </c>
      <c r="MK168" s="236">
        <f t="shared" si="434"/>
        <v>0</v>
      </c>
      <c r="ML168" s="236">
        <f t="shared" si="434"/>
        <v>0</v>
      </c>
      <c r="MM168" s="236">
        <f t="shared" si="434"/>
        <v>0</v>
      </c>
      <c r="MN168" s="236">
        <f t="shared" ref="MN168:MW168" si="435">SUM(MN167:MN167)</f>
        <v>0</v>
      </c>
      <c r="MO168" s="236">
        <f t="shared" si="435"/>
        <v>0</v>
      </c>
      <c r="MP168" s="235">
        <f t="shared" si="435"/>
        <v>0</v>
      </c>
      <c r="MQ168" s="235">
        <f t="shared" si="435"/>
        <v>0</v>
      </c>
      <c r="MR168" s="235">
        <f t="shared" si="435"/>
        <v>0</v>
      </c>
      <c r="MS168" s="235">
        <f t="shared" si="435"/>
        <v>0</v>
      </c>
      <c r="MT168" s="236">
        <f t="shared" si="435"/>
        <v>0</v>
      </c>
      <c r="MU168" s="236">
        <f t="shared" si="435"/>
        <v>0</v>
      </c>
      <c r="MV168" s="236">
        <f t="shared" si="435"/>
        <v>0</v>
      </c>
      <c r="MW168" s="236">
        <f t="shared" si="435"/>
        <v>0</v>
      </c>
      <c r="MX168" s="236">
        <f t="shared" ref="MX168:NG168" si="436">SUM(MX167:MX167)</f>
        <v>0</v>
      </c>
      <c r="MY168" s="236">
        <f t="shared" si="436"/>
        <v>0</v>
      </c>
      <c r="MZ168" s="235">
        <f t="shared" si="436"/>
        <v>0</v>
      </c>
      <c r="NA168" s="235">
        <f t="shared" si="436"/>
        <v>0</v>
      </c>
      <c r="NB168" s="235">
        <f t="shared" si="436"/>
        <v>0</v>
      </c>
      <c r="NC168" s="235">
        <f t="shared" si="436"/>
        <v>0</v>
      </c>
      <c r="ND168" s="236">
        <f t="shared" si="436"/>
        <v>0</v>
      </c>
      <c r="NE168" s="236">
        <f t="shared" si="436"/>
        <v>0</v>
      </c>
      <c r="NF168" s="236">
        <f t="shared" si="436"/>
        <v>0</v>
      </c>
      <c r="NG168" s="236">
        <f t="shared" si="436"/>
        <v>0</v>
      </c>
      <c r="NH168" s="236">
        <f>SUM(NH167:NH167)</f>
        <v>0</v>
      </c>
      <c r="NI168" s="237">
        <f>SUM(NI167:NI167)</f>
        <v>0</v>
      </c>
    </row>
    <row r="169" spans="1:374" ht="14.45" customHeight="1" x14ac:dyDescent="0.25">
      <c r="A169" s="1782" t="s">
        <v>221</v>
      </c>
      <c r="B169" s="1783"/>
      <c r="C169" s="1783"/>
      <c r="D169" s="1783"/>
      <c r="E169" s="1783"/>
      <c r="F169" s="1783"/>
      <c r="G169" s="1783"/>
      <c r="H169" s="1783"/>
      <c r="I169" s="1783"/>
      <c r="J169" s="1783"/>
      <c r="K169" s="1783"/>
      <c r="L169" s="1783"/>
      <c r="M169" s="178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  <c r="BV169" s="113"/>
      <c r="BW169" s="113"/>
      <c r="BX169" s="113"/>
      <c r="BY169" s="113"/>
      <c r="BZ169" s="113"/>
      <c r="CA169" s="113"/>
      <c r="CB169" s="113"/>
      <c r="CC169" s="113"/>
      <c r="CD169" s="113"/>
      <c r="CE169" s="113"/>
      <c r="CF169" s="123"/>
      <c r="CG169" s="123"/>
      <c r="CH169" s="123"/>
      <c r="CI169" s="123"/>
      <c r="CJ169" s="123"/>
      <c r="CK169" s="123"/>
      <c r="CL169" s="123"/>
      <c r="CM169" s="123"/>
      <c r="CN169" s="123"/>
      <c r="CO169" s="123"/>
      <c r="CP169" s="133"/>
      <c r="CQ169" s="133"/>
      <c r="CR169" s="133"/>
      <c r="CS169" s="133"/>
      <c r="CT169" s="133"/>
      <c r="CU169" s="133"/>
      <c r="CV169" s="133"/>
      <c r="CW169" s="133"/>
      <c r="CX169" s="133"/>
      <c r="CY169" s="133"/>
      <c r="CZ169" s="143"/>
      <c r="DA169" s="143"/>
      <c r="DB169" s="143"/>
      <c r="DC169" s="143"/>
      <c r="DD169" s="143"/>
      <c r="DE169" s="143"/>
      <c r="DF169" s="143"/>
      <c r="DG169" s="143"/>
      <c r="DH169" s="143"/>
      <c r="DI169" s="143"/>
      <c r="DJ169" s="113"/>
      <c r="DK169" s="113"/>
      <c r="DL169" s="113"/>
      <c r="DM169" s="113"/>
      <c r="DN169" s="113"/>
      <c r="DO169" s="113"/>
      <c r="DP169" s="113"/>
      <c r="DQ169" s="113"/>
      <c r="DR169" s="113"/>
      <c r="DS169" s="113"/>
      <c r="DT169" s="153"/>
      <c r="DU169" s="153"/>
      <c r="DV169" s="153"/>
      <c r="DW169" s="153"/>
      <c r="DX169" s="153"/>
      <c r="DY169" s="153"/>
      <c r="DZ169" s="153"/>
      <c r="EA169" s="153"/>
      <c r="EB169" s="153"/>
      <c r="EC169" s="153"/>
      <c r="ED169" s="163"/>
      <c r="EE169" s="163"/>
      <c r="EF169" s="163"/>
      <c r="EG169" s="163"/>
      <c r="EH169" s="163"/>
      <c r="EI169" s="163"/>
      <c r="EJ169" s="163"/>
      <c r="EK169" s="163"/>
      <c r="EL169" s="163"/>
      <c r="EM169" s="163"/>
      <c r="EN169" s="103"/>
      <c r="EO169" s="103"/>
      <c r="EP169" s="103"/>
      <c r="EQ169" s="103"/>
      <c r="ER169" s="103"/>
      <c r="ES169" s="103"/>
      <c r="ET169" s="103"/>
      <c r="EU169" s="103"/>
      <c r="EV169" s="103"/>
      <c r="EW169" s="103"/>
      <c r="EX169" s="163"/>
      <c r="EY169" s="163"/>
      <c r="EZ169" s="163"/>
      <c r="FA169" s="163"/>
      <c r="FB169" s="163"/>
      <c r="FC169" s="163"/>
      <c r="FD169" s="163"/>
      <c r="FE169" s="163"/>
      <c r="FF169" s="163"/>
      <c r="FG169" s="163"/>
      <c r="FH169" s="173"/>
      <c r="FI169" s="173"/>
      <c r="FJ169" s="173"/>
      <c r="FK169" s="173"/>
      <c r="FL169" s="173"/>
      <c r="FM169" s="173"/>
      <c r="FN169" s="173"/>
      <c r="FO169" s="173"/>
      <c r="FP169" s="173"/>
      <c r="FQ169" s="173"/>
      <c r="FR169" s="183"/>
      <c r="FS169" s="183"/>
      <c r="FT169" s="183"/>
      <c r="FU169" s="183"/>
      <c r="FV169" s="183"/>
      <c r="FW169" s="183"/>
      <c r="FX169" s="183"/>
      <c r="FY169" s="183"/>
      <c r="FZ169" s="183"/>
      <c r="GA169" s="183"/>
      <c r="GB169" s="193"/>
      <c r="GC169" s="193"/>
      <c r="GD169" s="193"/>
      <c r="GE169" s="193"/>
      <c r="GF169" s="193"/>
      <c r="GG169" s="193"/>
      <c r="GH169" s="193"/>
      <c r="GI169" s="193"/>
      <c r="GJ169" s="193"/>
      <c r="GK169" s="193"/>
      <c r="GL169" s="153"/>
      <c r="GM169" s="153"/>
      <c r="GN169" s="153"/>
      <c r="GO169" s="153"/>
      <c r="GP169" s="153"/>
      <c r="GQ169" s="153"/>
      <c r="GR169" s="153"/>
      <c r="GS169" s="153"/>
      <c r="GT169" s="153"/>
      <c r="GU169" s="153"/>
      <c r="GV169" s="203"/>
      <c r="GW169" s="203"/>
      <c r="GX169" s="203"/>
      <c r="GY169" s="203"/>
      <c r="GZ169" s="203"/>
      <c r="HA169" s="203"/>
      <c r="HB169" s="203"/>
      <c r="HC169" s="203"/>
      <c r="HD169" s="203"/>
      <c r="HE169" s="203"/>
      <c r="HF169" s="213"/>
      <c r="HG169" s="213"/>
      <c r="HH169" s="213"/>
      <c r="HI169" s="213"/>
      <c r="HJ169" s="213"/>
      <c r="HK169" s="213"/>
      <c r="HL169" s="213"/>
      <c r="HM169" s="213"/>
      <c r="HN169" s="213"/>
      <c r="HO169" s="213"/>
      <c r="HP169" s="53"/>
      <c r="HQ169" s="53"/>
      <c r="HR169" s="53"/>
      <c r="HS169" s="53"/>
      <c r="HT169" s="53"/>
      <c r="HU169" s="53"/>
      <c r="HV169" s="53"/>
      <c r="HW169" s="53"/>
      <c r="HX169" s="53"/>
      <c r="HY169" s="53"/>
      <c r="HZ169" s="163"/>
      <c r="IA169" s="163"/>
      <c r="IB169" s="163"/>
      <c r="IC169" s="163"/>
      <c r="ID169" s="163"/>
      <c r="IE169" s="163"/>
      <c r="IF169" s="163"/>
      <c r="IG169" s="163"/>
      <c r="IH169" s="163"/>
      <c r="II169" s="163"/>
      <c r="IJ169" s="213"/>
      <c r="IK169" s="213"/>
      <c r="IL169" s="213"/>
      <c r="IM169" s="213"/>
      <c r="IN169" s="213"/>
      <c r="IO169" s="213"/>
      <c r="IP169" s="213"/>
      <c r="IQ169" s="213"/>
      <c r="IR169" s="213"/>
      <c r="IS169" s="213"/>
      <c r="IT169" s="133"/>
      <c r="IU169" s="133"/>
      <c r="IV169" s="133"/>
      <c r="IW169" s="133"/>
      <c r="IX169" s="133"/>
      <c r="IY169" s="133"/>
      <c r="IZ169" s="133"/>
      <c r="JA169" s="133"/>
      <c r="JB169" s="133"/>
      <c r="JC169" s="133"/>
      <c r="JD169" s="173"/>
      <c r="JE169" s="173"/>
      <c r="JF169" s="173"/>
      <c r="JG169" s="173"/>
      <c r="JH169" s="173"/>
      <c r="JI169" s="173"/>
      <c r="JJ169" s="173"/>
      <c r="JK169" s="173"/>
      <c r="JL169" s="173"/>
      <c r="JM169" s="173"/>
      <c r="JN169" s="123"/>
      <c r="JO169" s="123"/>
      <c r="JP169" s="123"/>
      <c r="JQ169" s="123"/>
      <c r="JR169" s="123"/>
      <c r="JS169" s="123"/>
      <c r="JT169" s="123"/>
      <c r="JU169" s="123"/>
      <c r="JV169" s="123"/>
      <c r="JW169" s="123"/>
      <c r="JX169" s="103"/>
      <c r="JY169" s="103"/>
      <c r="JZ169" s="103"/>
      <c r="KA169" s="103"/>
      <c r="KB169" s="103"/>
      <c r="KC169" s="103"/>
      <c r="KD169" s="103"/>
      <c r="KE169" s="103"/>
      <c r="KF169" s="103"/>
      <c r="KG169" s="103"/>
      <c r="KH169" s="113"/>
      <c r="KI169" s="113"/>
      <c r="KJ169" s="113"/>
      <c r="KK169" s="113"/>
      <c r="KL169" s="113"/>
      <c r="KM169" s="113"/>
      <c r="KN169" s="113"/>
      <c r="KO169" s="113"/>
      <c r="KP169" s="113"/>
      <c r="KQ169" s="113"/>
      <c r="KV169" s="223"/>
      <c r="KW169" s="223"/>
      <c r="KX169" s="223"/>
      <c r="KY169" s="223"/>
      <c r="KZ169" s="223"/>
      <c r="LA169" s="223"/>
      <c r="LF169" s="216"/>
      <c r="LG169" s="216"/>
      <c r="LH169" s="216"/>
      <c r="LI169" s="216"/>
      <c r="LJ169" s="216"/>
      <c r="LK169" s="216"/>
      <c r="LP169" s="196"/>
      <c r="LQ169" s="196"/>
      <c r="LR169" s="196"/>
      <c r="LS169" s="196"/>
      <c r="LT169" s="196"/>
      <c r="LU169" s="196"/>
      <c r="LZ169" s="46"/>
      <c r="MA169" s="46"/>
      <c r="MB169" s="46"/>
      <c r="MC169" s="46"/>
      <c r="MD169" s="46"/>
      <c r="ME169" s="46"/>
      <c r="MJ169" s="186"/>
      <c r="MK169" s="186"/>
      <c r="ML169" s="186"/>
      <c r="MM169" s="186"/>
      <c r="MN169" s="186"/>
      <c r="MO169" s="186"/>
      <c r="MT169" s="230"/>
      <c r="MU169" s="230"/>
      <c r="MV169" s="230"/>
      <c r="MW169" s="230"/>
      <c r="MX169" s="230"/>
      <c r="MY169" s="230"/>
      <c r="MZ169" s="844"/>
      <c r="NA169" s="844"/>
      <c r="NB169" s="844"/>
      <c r="NC169" s="844"/>
      <c r="ND169" s="844"/>
      <c r="NE169" s="844"/>
      <c r="NF169" s="844"/>
      <c r="NG169" s="844"/>
      <c r="NH169" s="844"/>
      <c r="NI169" s="844"/>
    </row>
    <row r="170" spans="1:374" ht="25.5" x14ac:dyDescent="0.25">
      <c r="A170" s="551">
        <v>8</v>
      </c>
      <c r="B170" s="7" t="s">
        <v>142</v>
      </c>
      <c r="C170" s="8" t="s">
        <v>143</v>
      </c>
      <c r="D170" s="262">
        <v>0</v>
      </c>
      <c r="E170" s="262">
        <v>1.56</v>
      </c>
      <c r="F170" s="262">
        <v>0</v>
      </c>
      <c r="G170" s="262">
        <v>1.56</v>
      </c>
      <c r="H170" s="263">
        <v>0</v>
      </c>
      <c r="I170" s="263">
        <v>0</v>
      </c>
      <c r="J170" s="263">
        <v>0</v>
      </c>
      <c r="K170" s="263">
        <v>0</v>
      </c>
      <c r="L170" s="263">
        <v>0</v>
      </c>
      <c r="M170" s="263">
        <v>0</v>
      </c>
      <c r="N170" s="264">
        <v>0</v>
      </c>
      <c r="O170" s="264">
        <v>0.74</v>
      </c>
      <c r="P170" s="264">
        <v>0</v>
      </c>
      <c r="Q170" s="264">
        <v>0.74</v>
      </c>
      <c r="R170" s="265">
        <v>0</v>
      </c>
      <c r="S170" s="265">
        <v>0</v>
      </c>
      <c r="T170" s="265">
        <v>0</v>
      </c>
      <c r="U170" s="265">
        <v>0</v>
      </c>
      <c r="V170" s="265">
        <v>0</v>
      </c>
      <c r="W170" s="265">
        <v>0</v>
      </c>
      <c r="X170" s="266">
        <v>0</v>
      </c>
      <c r="Y170" s="266">
        <v>1.86</v>
      </c>
      <c r="Z170" s="266">
        <v>0.53</v>
      </c>
      <c r="AA170" s="266">
        <v>1.86</v>
      </c>
      <c r="AB170" s="267">
        <v>0</v>
      </c>
      <c r="AC170" s="267">
        <v>0</v>
      </c>
      <c r="AD170" s="267">
        <v>0</v>
      </c>
      <c r="AE170" s="267">
        <v>0</v>
      </c>
      <c r="AF170" s="267">
        <v>0</v>
      </c>
      <c r="AG170" s="267">
        <v>0</v>
      </c>
      <c r="AH170" s="268">
        <v>0</v>
      </c>
      <c r="AI170" s="268">
        <v>0.75</v>
      </c>
      <c r="AJ170" s="268">
        <v>0</v>
      </c>
      <c r="AK170" s="268">
        <v>0.75</v>
      </c>
      <c r="AL170" s="269">
        <v>0</v>
      </c>
      <c r="AM170" s="269">
        <v>0</v>
      </c>
      <c r="AN170" s="269">
        <v>0</v>
      </c>
      <c r="AO170" s="269">
        <v>0</v>
      </c>
      <c r="AP170" s="269">
        <v>0</v>
      </c>
      <c r="AQ170" s="269">
        <v>0</v>
      </c>
      <c r="AR170" s="270">
        <v>0</v>
      </c>
      <c r="AS170" s="270">
        <v>2</v>
      </c>
      <c r="AT170" s="270">
        <v>0</v>
      </c>
      <c r="AU170" s="270">
        <v>1.98</v>
      </c>
      <c r="AV170" s="271">
        <v>0</v>
      </c>
      <c r="AW170" s="271">
        <v>0</v>
      </c>
      <c r="AX170" s="271">
        <v>1</v>
      </c>
      <c r="AY170" s="271">
        <v>0</v>
      </c>
      <c r="AZ170" s="271">
        <v>1</v>
      </c>
      <c r="BA170" s="271">
        <v>1</v>
      </c>
      <c r="BB170" s="272">
        <v>0</v>
      </c>
      <c r="BC170" s="272">
        <v>0</v>
      </c>
      <c r="BD170" s="272">
        <v>0</v>
      </c>
      <c r="BE170" s="272">
        <v>0</v>
      </c>
      <c r="BF170" s="273">
        <v>0</v>
      </c>
      <c r="BG170" s="273">
        <v>0</v>
      </c>
      <c r="BH170" s="273">
        <v>0</v>
      </c>
      <c r="BI170" s="273">
        <v>0</v>
      </c>
      <c r="BJ170" s="273">
        <v>0</v>
      </c>
      <c r="BK170" s="273">
        <v>0</v>
      </c>
      <c r="BL170" s="900">
        <v>0</v>
      </c>
      <c r="BM170" s="900">
        <v>0.53</v>
      </c>
      <c r="BN170" s="900">
        <v>0</v>
      </c>
      <c r="BO170" s="900">
        <v>0.53</v>
      </c>
      <c r="BP170" s="901">
        <v>0</v>
      </c>
      <c r="BQ170" s="901">
        <v>5</v>
      </c>
      <c r="BR170" s="901">
        <v>5</v>
      </c>
      <c r="BS170" s="901">
        <v>0</v>
      </c>
      <c r="BT170" s="901">
        <v>0</v>
      </c>
      <c r="BU170" s="901">
        <v>0</v>
      </c>
      <c r="BV170" s="276">
        <v>0</v>
      </c>
      <c r="BW170" s="276">
        <v>1</v>
      </c>
      <c r="BX170" s="276">
        <v>0</v>
      </c>
      <c r="BY170" s="276">
        <v>0</v>
      </c>
      <c r="BZ170" s="277">
        <v>0</v>
      </c>
      <c r="CA170" s="277">
        <v>0</v>
      </c>
      <c r="CB170" s="277">
        <v>0</v>
      </c>
      <c r="CC170" s="277">
        <v>0</v>
      </c>
      <c r="CD170" s="277">
        <v>0</v>
      </c>
      <c r="CE170" s="277">
        <v>0</v>
      </c>
      <c r="CF170" s="278">
        <v>2</v>
      </c>
      <c r="CG170" s="278">
        <v>2</v>
      </c>
      <c r="CH170" s="278">
        <v>0</v>
      </c>
      <c r="CI170" s="278">
        <v>1.38</v>
      </c>
      <c r="CJ170" s="279"/>
      <c r="CK170" s="279"/>
      <c r="CL170" s="279"/>
      <c r="CM170" s="279"/>
      <c r="CN170" s="279"/>
      <c r="CO170" s="279"/>
      <c r="CP170" s="280">
        <v>0</v>
      </c>
      <c r="CQ170" s="280">
        <v>0.76</v>
      </c>
      <c r="CR170" s="280">
        <v>0</v>
      </c>
      <c r="CS170" s="280">
        <v>0.76</v>
      </c>
      <c r="CT170" s="281">
        <v>0</v>
      </c>
      <c r="CU170" s="281">
        <v>0</v>
      </c>
      <c r="CV170" s="281">
        <v>0</v>
      </c>
      <c r="CW170" s="281">
        <v>0</v>
      </c>
      <c r="CX170" s="281">
        <v>0</v>
      </c>
      <c r="CY170" s="281">
        <v>0</v>
      </c>
      <c r="CZ170" s="282"/>
      <c r="DA170" s="282">
        <v>2</v>
      </c>
      <c r="DB170" s="282"/>
      <c r="DC170" s="282"/>
      <c r="DD170" s="283"/>
      <c r="DE170" s="283"/>
      <c r="DF170" s="283"/>
      <c r="DG170" s="283"/>
      <c r="DH170" s="283"/>
      <c r="DI170" s="283"/>
      <c r="DJ170" s="276">
        <v>0</v>
      </c>
      <c r="DK170" s="276">
        <v>0</v>
      </c>
      <c r="DL170" s="276">
        <v>0</v>
      </c>
      <c r="DM170" s="276">
        <v>0</v>
      </c>
      <c r="DN170" s="277">
        <v>0</v>
      </c>
      <c r="DO170" s="277">
        <v>0</v>
      </c>
      <c r="DP170" s="277">
        <v>0</v>
      </c>
      <c r="DQ170" s="277">
        <v>0</v>
      </c>
      <c r="DR170" s="277">
        <v>0</v>
      </c>
      <c r="DS170" s="277">
        <v>0</v>
      </c>
      <c r="DT170" s="284"/>
      <c r="DU170" s="284">
        <v>2</v>
      </c>
      <c r="DV170" s="284">
        <v>0</v>
      </c>
      <c r="DW170" s="284">
        <v>1.97</v>
      </c>
      <c r="DX170" s="285"/>
      <c r="DY170" s="285"/>
      <c r="DZ170" s="285">
        <v>4</v>
      </c>
      <c r="EA170" s="285">
        <v>0</v>
      </c>
      <c r="EB170" s="285">
        <v>4</v>
      </c>
      <c r="EC170" s="285">
        <v>4</v>
      </c>
      <c r="ED170" s="286">
        <v>0</v>
      </c>
      <c r="EE170" s="286">
        <v>0.97</v>
      </c>
      <c r="EF170" s="286">
        <v>0</v>
      </c>
      <c r="EG170" s="286">
        <v>0.96</v>
      </c>
      <c r="EH170" s="287">
        <v>0</v>
      </c>
      <c r="EI170" s="287">
        <v>0</v>
      </c>
      <c r="EJ170" s="287">
        <v>0</v>
      </c>
      <c r="EK170" s="287">
        <v>0</v>
      </c>
      <c r="EL170" s="287">
        <v>0</v>
      </c>
      <c r="EM170" s="287">
        <v>0</v>
      </c>
      <c r="EN170" s="274"/>
      <c r="EO170" s="274"/>
      <c r="EP170" s="274"/>
      <c r="EQ170" s="274"/>
      <c r="ER170" s="275"/>
      <c r="ES170" s="275"/>
      <c r="ET170" s="275"/>
      <c r="EU170" s="275"/>
      <c r="EV170" s="275"/>
      <c r="EW170" s="275"/>
      <c r="EX170" s="286">
        <v>0</v>
      </c>
      <c r="EY170" s="286">
        <v>0.97</v>
      </c>
      <c r="EZ170" s="286">
        <v>0</v>
      </c>
      <c r="FA170" s="286">
        <v>0.96</v>
      </c>
      <c r="FB170" s="287">
        <v>0</v>
      </c>
      <c r="FC170" s="287">
        <v>3</v>
      </c>
      <c r="FD170" s="287">
        <v>3</v>
      </c>
      <c r="FE170" s="287">
        <v>3</v>
      </c>
      <c r="FF170" s="287">
        <v>3</v>
      </c>
      <c r="FG170" s="287">
        <v>0</v>
      </c>
      <c r="FH170" s="288">
        <v>0</v>
      </c>
      <c r="FI170" s="288">
        <v>0.5</v>
      </c>
      <c r="FJ170" s="288">
        <v>0</v>
      </c>
      <c r="FK170" s="288">
        <v>0.45</v>
      </c>
      <c r="FL170" s="289">
        <v>0</v>
      </c>
      <c r="FM170" s="289">
        <v>0</v>
      </c>
      <c r="FN170" s="289">
        <v>0</v>
      </c>
      <c r="FO170" s="289"/>
      <c r="FP170" s="289"/>
      <c r="FQ170" s="289"/>
      <c r="FR170" s="290"/>
      <c r="FS170" s="290"/>
      <c r="FT170" s="290"/>
      <c r="FU170" s="290"/>
      <c r="FV170" s="291"/>
      <c r="FW170" s="291"/>
      <c r="FX170" s="291"/>
      <c r="FY170" s="291"/>
      <c r="FZ170" s="291"/>
      <c r="GA170" s="291"/>
      <c r="GB170" s="292"/>
      <c r="GC170" s="292">
        <v>0</v>
      </c>
      <c r="GD170" s="292"/>
      <c r="GE170" s="292"/>
      <c r="GF170" s="293"/>
      <c r="GG170" s="293"/>
      <c r="GH170" s="293"/>
      <c r="GI170" s="293"/>
      <c r="GJ170" s="293"/>
      <c r="GK170" s="293"/>
      <c r="GL170" s="284"/>
      <c r="GM170" s="284"/>
      <c r="GN170" s="284"/>
      <c r="GO170" s="284"/>
      <c r="GP170" s="285"/>
      <c r="GQ170" s="285"/>
      <c r="GR170" s="285"/>
      <c r="GS170" s="285"/>
      <c r="GT170" s="285"/>
      <c r="GU170" s="285"/>
      <c r="GV170" s="294">
        <v>0</v>
      </c>
      <c r="GW170" s="294">
        <v>0</v>
      </c>
      <c r="GX170" s="294">
        <v>0</v>
      </c>
      <c r="GY170" s="294">
        <v>0</v>
      </c>
      <c r="GZ170" s="295">
        <v>0</v>
      </c>
      <c r="HA170" s="295">
        <v>0</v>
      </c>
      <c r="HB170" s="295">
        <v>0</v>
      </c>
      <c r="HC170" s="295">
        <v>0</v>
      </c>
      <c r="HD170" s="295">
        <v>0</v>
      </c>
      <c r="HE170" s="295">
        <v>0</v>
      </c>
      <c r="HF170" s="296"/>
      <c r="HG170" s="296"/>
      <c r="HH170" s="296"/>
      <c r="HI170" s="296"/>
      <c r="HJ170" s="297"/>
      <c r="HK170" s="297"/>
      <c r="HL170" s="297"/>
      <c r="HM170" s="297"/>
      <c r="HN170" s="297"/>
      <c r="HO170" s="297"/>
      <c r="HP170" s="302">
        <v>0</v>
      </c>
      <c r="HQ170" s="302">
        <v>0.5</v>
      </c>
      <c r="HR170" s="302">
        <v>0</v>
      </c>
      <c r="HS170" s="302">
        <v>0.44</v>
      </c>
      <c r="HT170" s="302">
        <v>0</v>
      </c>
      <c r="HU170" s="302">
        <v>0</v>
      </c>
      <c r="HV170" s="302">
        <v>1</v>
      </c>
      <c r="HW170" s="302">
        <v>0</v>
      </c>
      <c r="HX170" s="302">
        <v>1</v>
      </c>
      <c r="HY170" s="302">
        <v>1</v>
      </c>
      <c r="HZ170" s="286"/>
      <c r="IA170" s="286"/>
      <c r="IB170" s="286"/>
      <c r="IC170" s="286"/>
      <c r="ID170" s="287"/>
      <c r="IE170" s="287"/>
      <c r="IF170" s="287"/>
      <c r="IG170" s="287"/>
      <c r="IH170" s="287"/>
      <c r="II170" s="287"/>
      <c r="IJ170" s="296">
        <v>0</v>
      </c>
      <c r="IK170" s="296">
        <v>0</v>
      </c>
      <c r="IL170" s="296">
        <v>0</v>
      </c>
      <c r="IM170" s="296">
        <v>0</v>
      </c>
      <c r="IN170" s="297">
        <v>0</v>
      </c>
      <c r="IO170" s="297">
        <v>0</v>
      </c>
      <c r="IP170" s="297">
        <v>0</v>
      </c>
      <c r="IQ170" s="297">
        <v>0</v>
      </c>
      <c r="IR170" s="297">
        <v>0</v>
      </c>
      <c r="IS170" s="297">
        <v>0</v>
      </c>
      <c r="IT170" s="280">
        <v>0</v>
      </c>
      <c r="IU170" s="280">
        <v>0.44</v>
      </c>
      <c r="IV170" s="280">
        <v>0.44</v>
      </c>
      <c r="IW170" s="280">
        <v>0.44</v>
      </c>
      <c r="IX170" s="281">
        <v>0</v>
      </c>
      <c r="IY170" s="281">
        <v>0</v>
      </c>
      <c r="IZ170" s="281">
        <v>0</v>
      </c>
      <c r="JA170" s="281">
        <v>0</v>
      </c>
      <c r="JB170" s="281">
        <v>0</v>
      </c>
      <c r="JC170" s="281">
        <v>0</v>
      </c>
      <c r="JD170" s="288"/>
      <c r="JE170" s="288">
        <v>1</v>
      </c>
      <c r="JF170" s="288"/>
      <c r="JG170" s="288">
        <v>0</v>
      </c>
      <c r="JH170" s="289"/>
      <c r="JI170" s="289"/>
      <c r="JJ170" s="289"/>
      <c r="JK170" s="289"/>
      <c r="JL170" s="289"/>
      <c r="JM170" s="289"/>
      <c r="JN170" s="278"/>
      <c r="JO170" s="278">
        <v>2.14</v>
      </c>
      <c r="JP170" s="278">
        <v>0</v>
      </c>
      <c r="JQ170" s="278">
        <v>2.14</v>
      </c>
      <c r="JR170" s="279"/>
      <c r="JS170" s="279"/>
      <c r="JT170" s="279"/>
      <c r="JU170" s="279"/>
      <c r="JV170" s="279"/>
      <c r="JW170" s="279"/>
      <c r="JX170" s="274">
        <v>0</v>
      </c>
      <c r="JY170" s="274">
        <v>0.94</v>
      </c>
      <c r="JZ170" s="274">
        <v>0</v>
      </c>
      <c r="KA170" s="274">
        <v>0.94</v>
      </c>
      <c r="KB170" s="275">
        <v>0</v>
      </c>
      <c r="KC170" s="275">
        <v>0</v>
      </c>
      <c r="KD170" s="275">
        <v>0</v>
      </c>
      <c r="KE170" s="275">
        <v>0</v>
      </c>
      <c r="KF170" s="275">
        <v>0</v>
      </c>
      <c r="KG170" s="275">
        <v>0</v>
      </c>
      <c r="KH170" s="276"/>
      <c r="KI170" s="276">
        <v>1</v>
      </c>
      <c r="KJ170" s="276">
        <v>0.6</v>
      </c>
      <c r="KK170" s="276">
        <v>0.6</v>
      </c>
      <c r="KL170" s="277"/>
      <c r="KM170" s="277"/>
      <c r="KN170" s="277"/>
      <c r="KO170" s="277"/>
      <c r="KP170" s="277"/>
      <c r="KQ170" s="277"/>
      <c r="KR170" s="298">
        <v>0</v>
      </c>
      <c r="KS170" s="298">
        <v>0</v>
      </c>
      <c r="KT170" s="298">
        <v>0</v>
      </c>
      <c r="KU170" s="298">
        <v>0</v>
      </c>
      <c r="KV170" s="299">
        <v>0</v>
      </c>
      <c r="KW170" s="299">
        <v>0</v>
      </c>
      <c r="KX170" s="299">
        <v>0</v>
      </c>
      <c r="KY170" s="299">
        <v>0</v>
      </c>
      <c r="KZ170" s="299">
        <v>0</v>
      </c>
      <c r="LA170" s="299">
        <v>0</v>
      </c>
      <c r="LB170" s="296"/>
      <c r="LC170" s="296"/>
      <c r="LD170" s="296"/>
      <c r="LE170" s="296"/>
      <c r="LF170" s="297"/>
      <c r="LG170" s="297"/>
      <c r="LH170" s="297"/>
      <c r="LI170" s="297"/>
      <c r="LJ170" s="297"/>
      <c r="LK170" s="297"/>
      <c r="LL170" s="292">
        <v>0</v>
      </c>
      <c r="LM170" s="292">
        <v>0</v>
      </c>
      <c r="LN170" s="292">
        <v>0</v>
      </c>
      <c r="LO170" s="292">
        <v>0</v>
      </c>
      <c r="LP170" s="293">
        <v>0</v>
      </c>
      <c r="LQ170" s="293">
        <v>0</v>
      </c>
      <c r="LR170" s="293">
        <v>0</v>
      </c>
      <c r="LS170" s="293">
        <v>0</v>
      </c>
      <c r="LT170" s="293">
        <v>0</v>
      </c>
      <c r="LU170" s="293">
        <v>0</v>
      </c>
      <c r="LV170" s="45">
        <f t="shared" ref="LV170:ME173" si="437">D170+N170+X170+AH170+AR170+BB170+BL170+BV170+CF170+CP170+CZ170+DJ170+DT170+ED170+EN170+EX170+FH170+FR170+GB170+GL170+GV170+HF170+HP170+HZ170+IJ170+IT170+JD170+JN170+JX170+KH170+KR170+LB170+LL170</f>
        <v>2</v>
      </c>
      <c r="LW170" s="45">
        <f t="shared" si="437"/>
        <v>23.660000000000004</v>
      </c>
      <c r="LX170" s="45">
        <f t="shared" si="437"/>
        <v>1.5699999999999998</v>
      </c>
      <c r="LY170" s="45">
        <f t="shared" si="437"/>
        <v>18.460000000000004</v>
      </c>
      <c r="LZ170" s="234">
        <f t="shared" si="437"/>
        <v>0</v>
      </c>
      <c r="MA170" s="234">
        <f t="shared" si="437"/>
        <v>8</v>
      </c>
      <c r="MB170" s="234">
        <f t="shared" si="437"/>
        <v>14</v>
      </c>
      <c r="MC170" s="234">
        <f t="shared" si="437"/>
        <v>3</v>
      </c>
      <c r="MD170" s="234">
        <f t="shared" si="437"/>
        <v>9</v>
      </c>
      <c r="ME170" s="234">
        <f t="shared" si="437"/>
        <v>6</v>
      </c>
      <c r="MF170" s="290">
        <v>0</v>
      </c>
      <c r="MG170" s="290">
        <v>0</v>
      </c>
      <c r="MH170" s="290">
        <v>0</v>
      </c>
      <c r="MI170" s="290">
        <v>0</v>
      </c>
      <c r="MJ170" s="291">
        <v>0</v>
      </c>
      <c r="MK170" s="291">
        <v>0</v>
      </c>
      <c r="ML170" s="291">
        <v>0</v>
      </c>
      <c r="MM170" s="291">
        <v>0</v>
      </c>
      <c r="MN170" s="291">
        <v>0</v>
      </c>
      <c r="MO170" s="291">
        <v>0</v>
      </c>
      <c r="MP170" s="414"/>
      <c r="MQ170" s="414"/>
      <c r="MR170" s="414"/>
      <c r="MS170" s="414"/>
      <c r="MT170" s="415"/>
      <c r="MU170" s="415"/>
      <c r="MV170" s="415"/>
      <c r="MW170" s="415"/>
      <c r="MX170" s="415"/>
      <c r="MY170" s="415"/>
      <c r="MZ170" s="949">
        <f t="shared" ref="MZ170:NI173" si="438">LV170+MF170+MP170</f>
        <v>2</v>
      </c>
      <c r="NA170" s="949">
        <f t="shared" si="438"/>
        <v>23.660000000000004</v>
      </c>
      <c r="NB170" s="949">
        <f t="shared" si="438"/>
        <v>1.5699999999999998</v>
      </c>
      <c r="NC170" s="949">
        <f t="shared" si="438"/>
        <v>18.460000000000004</v>
      </c>
      <c r="ND170" s="950">
        <f t="shared" si="438"/>
        <v>0</v>
      </c>
      <c r="NE170" s="950">
        <f t="shared" si="438"/>
        <v>8</v>
      </c>
      <c r="NF170" s="950">
        <f t="shared" si="438"/>
        <v>14</v>
      </c>
      <c r="NG170" s="950">
        <f t="shared" si="438"/>
        <v>3</v>
      </c>
      <c r="NH170" s="950">
        <f t="shared" si="438"/>
        <v>9</v>
      </c>
      <c r="NI170" s="950">
        <f t="shared" si="438"/>
        <v>6</v>
      </c>
    </row>
    <row r="171" spans="1:374" ht="38.25" x14ac:dyDescent="0.25">
      <c r="A171" s="551">
        <v>9</v>
      </c>
      <c r="B171" s="7" t="s">
        <v>144</v>
      </c>
      <c r="C171" s="7" t="s">
        <v>145</v>
      </c>
      <c r="D171" s="262">
        <v>0</v>
      </c>
      <c r="E171" s="262">
        <v>0</v>
      </c>
      <c r="F171" s="262">
        <v>0</v>
      </c>
      <c r="G171" s="262">
        <v>0</v>
      </c>
      <c r="H171" s="263">
        <v>0</v>
      </c>
      <c r="I171" s="263">
        <v>0</v>
      </c>
      <c r="J171" s="263">
        <v>0</v>
      </c>
      <c r="K171" s="263">
        <v>0</v>
      </c>
      <c r="L171" s="263">
        <v>0</v>
      </c>
      <c r="M171" s="263">
        <v>0</v>
      </c>
      <c r="N171" s="264">
        <v>0</v>
      </c>
      <c r="O171" s="264">
        <v>0</v>
      </c>
      <c r="P171" s="264">
        <v>0</v>
      </c>
      <c r="Q171" s="264">
        <v>0</v>
      </c>
      <c r="R171" s="265">
        <v>0</v>
      </c>
      <c r="S171" s="265">
        <v>0</v>
      </c>
      <c r="T171" s="265">
        <v>0</v>
      </c>
      <c r="U171" s="265">
        <v>0</v>
      </c>
      <c r="V171" s="265">
        <v>0</v>
      </c>
      <c r="W171" s="265">
        <v>0</v>
      </c>
      <c r="X171" s="266">
        <v>0</v>
      </c>
      <c r="Y171" s="266">
        <v>0</v>
      </c>
      <c r="Z171" s="266">
        <v>0</v>
      </c>
      <c r="AA171" s="266">
        <v>0</v>
      </c>
      <c r="AB171" s="267">
        <v>0</v>
      </c>
      <c r="AC171" s="267">
        <v>0</v>
      </c>
      <c r="AD171" s="267">
        <v>0</v>
      </c>
      <c r="AE171" s="267">
        <v>0</v>
      </c>
      <c r="AF171" s="267">
        <v>0</v>
      </c>
      <c r="AG171" s="267">
        <v>0</v>
      </c>
      <c r="AH171" s="268">
        <v>0</v>
      </c>
      <c r="AI171" s="268">
        <v>0</v>
      </c>
      <c r="AJ171" s="268">
        <v>0</v>
      </c>
      <c r="AK171" s="268">
        <v>0</v>
      </c>
      <c r="AL171" s="269">
        <v>0</v>
      </c>
      <c r="AM171" s="269">
        <v>0</v>
      </c>
      <c r="AN171" s="269">
        <v>0</v>
      </c>
      <c r="AO171" s="269">
        <v>0</v>
      </c>
      <c r="AP171" s="269">
        <v>0</v>
      </c>
      <c r="AQ171" s="269">
        <v>0</v>
      </c>
      <c r="AR171" s="270">
        <v>0</v>
      </c>
      <c r="AS171" s="270">
        <v>0</v>
      </c>
      <c r="AT171" s="270">
        <v>0</v>
      </c>
      <c r="AU171" s="270">
        <v>0</v>
      </c>
      <c r="AV171" s="271">
        <v>0</v>
      </c>
      <c r="AW171" s="271">
        <v>0</v>
      </c>
      <c r="AX171" s="271">
        <v>0</v>
      </c>
      <c r="AY171" s="271">
        <v>0</v>
      </c>
      <c r="AZ171" s="271">
        <v>0</v>
      </c>
      <c r="BA171" s="271">
        <v>0</v>
      </c>
      <c r="BB171" s="272">
        <v>0</v>
      </c>
      <c r="BC171" s="272">
        <v>0.71</v>
      </c>
      <c r="BD171" s="272">
        <v>0.71</v>
      </c>
      <c r="BE171" s="272">
        <v>0.71</v>
      </c>
      <c r="BF171" s="273">
        <v>0</v>
      </c>
      <c r="BG171" s="273">
        <v>0</v>
      </c>
      <c r="BH171" s="273">
        <v>0</v>
      </c>
      <c r="BI171" s="273">
        <v>0</v>
      </c>
      <c r="BJ171" s="273">
        <v>0</v>
      </c>
      <c r="BK171" s="273">
        <v>0</v>
      </c>
      <c r="BL171" s="900">
        <v>0</v>
      </c>
      <c r="BM171" s="900">
        <v>0</v>
      </c>
      <c r="BN171" s="900">
        <v>0</v>
      </c>
      <c r="BO171" s="900">
        <v>0</v>
      </c>
      <c r="BP171" s="901">
        <v>0</v>
      </c>
      <c r="BQ171" s="901">
        <v>0</v>
      </c>
      <c r="BR171" s="901">
        <v>0</v>
      </c>
      <c r="BS171" s="901">
        <v>0</v>
      </c>
      <c r="BT171" s="901">
        <v>0</v>
      </c>
      <c r="BU171" s="901">
        <v>0</v>
      </c>
      <c r="BV171" s="276">
        <v>0</v>
      </c>
      <c r="BW171" s="276">
        <v>0</v>
      </c>
      <c r="BX171" s="276">
        <v>0</v>
      </c>
      <c r="BY171" s="276">
        <v>0</v>
      </c>
      <c r="BZ171" s="277">
        <v>0</v>
      </c>
      <c r="CA171" s="277">
        <v>0</v>
      </c>
      <c r="CB171" s="277">
        <v>0</v>
      </c>
      <c r="CC171" s="277">
        <v>0</v>
      </c>
      <c r="CD171" s="277">
        <v>0</v>
      </c>
      <c r="CE171" s="277">
        <v>0</v>
      </c>
      <c r="CF171" s="278"/>
      <c r="CG171" s="278"/>
      <c r="CH171" s="278"/>
      <c r="CI171" s="278"/>
      <c r="CJ171" s="279"/>
      <c r="CK171" s="279"/>
      <c r="CL171" s="279"/>
      <c r="CM171" s="279"/>
      <c r="CN171" s="279"/>
      <c r="CO171" s="279"/>
      <c r="CP171" s="280">
        <v>0</v>
      </c>
      <c r="CQ171" s="280">
        <v>0</v>
      </c>
      <c r="CR171" s="280">
        <v>0</v>
      </c>
      <c r="CS171" s="280">
        <v>0</v>
      </c>
      <c r="CT171" s="281">
        <v>0</v>
      </c>
      <c r="CU171" s="281">
        <v>0</v>
      </c>
      <c r="CV171" s="281">
        <v>0</v>
      </c>
      <c r="CW171" s="281">
        <v>0</v>
      </c>
      <c r="CX171" s="281">
        <v>0</v>
      </c>
      <c r="CY171" s="281">
        <v>0</v>
      </c>
      <c r="CZ171" s="282"/>
      <c r="DA171" s="282"/>
      <c r="DB171" s="282"/>
      <c r="DC171" s="282"/>
      <c r="DD171" s="283"/>
      <c r="DE171" s="283"/>
      <c r="DF171" s="283"/>
      <c r="DG171" s="283"/>
      <c r="DH171" s="283"/>
      <c r="DI171" s="283"/>
      <c r="DJ171" s="276">
        <v>0</v>
      </c>
      <c r="DK171" s="276">
        <v>0</v>
      </c>
      <c r="DL171" s="276">
        <v>0</v>
      </c>
      <c r="DM171" s="276">
        <v>0</v>
      </c>
      <c r="DN171" s="277">
        <v>0</v>
      </c>
      <c r="DO171" s="277">
        <v>0</v>
      </c>
      <c r="DP171" s="277">
        <v>0</v>
      </c>
      <c r="DQ171" s="277">
        <v>0</v>
      </c>
      <c r="DR171" s="277">
        <v>0</v>
      </c>
      <c r="DS171" s="277">
        <v>0</v>
      </c>
      <c r="DT171" s="284"/>
      <c r="DU171" s="284"/>
      <c r="DV171" s="284"/>
      <c r="DW171" s="284"/>
      <c r="DX171" s="285"/>
      <c r="DY171" s="285"/>
      <c r="DZ171" s="285"/>
      <c r="EA171" s="285"/>
      <c r="EB171" s="285"/>
      <c r="EC171" s="285"/>
      <c r="ED171" s="286">
        <v>0</v>
      </c>
      <c r="EE171" s="286">
        <v>0</v>
      </c>
      <c r="EF171" s="286">
        <v>0</v>
      </c>
      <c r="EG171" s="286">
        <v>0</v>
      </c>
      <c r="EH171" s="287">
        <v>0</v>
      </c>
      <c r="EI171" s="287">
        <v>0</v>
      </c>
      <c r="EJ171" s="287">
        <v>0</v>
      </c>
      <c r="EK171" s="287">
        <v>0</v>
      </c>
      <c r="EL171" s="287">
        <v>0</v>
      </c>
      <c r="EM171" s="287">
        <v>0</v>
      </c>
      <c r="EN171" s="274"/>
      <c r="EO171" s="274"/>
      <c r="EP171" s="274"/>
      <c r="EQ171" s="274"/>
      <c r="ER171" s="275"/>
      <c r="ES171" s="275"/>
      <c r="ET171" s="275"/>
      <c r="EU171" s="275"/>
      <c r="EV171" s="275"/>
      <c r="EW171" s="275"/>
      <c r="EX171" s="286">
        <v>0</v>
      </c>
      <c r="EY171" s="286">
        <v>0</v>
      </c>
      <c r="EZ171" s="286">
        <v>0</v>
      </c>
      <c r="FA171" s="286">
        <v>0</v>
      </c>
      <c r="FB171" s="287">
        <v>0</v>
      </c>
      <c r="FC171" s="287">
        <v>0</v>
      </c>
      <c r="FD171" s="287">
        <v>0</v>
      </c>
      <c r="FE171" s="287">
        <v>0</v>
      </c>
      <c r="FF171" s="287">
        <v>0</v>
      </c>
      <c r="FG171" s="287">
        <v>0</v>
      </c>
      <c r="FH171" s="288">
        <v>0</v>
      </c>
      <c r="FI171" s="288">
        <v>0</v>
      </c>
      <c r="FJ171" s="288">
        <v>0</v>
      </c>
      <c r="FK171" s="288">
        <v>0</v>
      </c>
      <c r="FL171" s="289">
        <v>0</v>
      </c>
      <c r="FM171" s="289">
        <v>0</v>
      </c>
      <c r="FN171" s="289">
        <v>0</v>
      </c>
      <c r="FO171" s="289"/>
      <c r="FP171" s="289"/>
      <c r="FQ171" s="289"/>
      <c r="FR171" s="290"/>
      <c r="FS171" s="290"/>
      <c r="FT171" s="290"/>
      <c r="FU171" s="290"/>
      <c r="FV171" s="291"/>
      <c r="FW171" s="291"/>
      <c r="FX171" s="291"/>
      <c r="FY171" s="291"/>
      <c r="FZ171" s="291"/>
      <c r="GA171" s="291"/>
      <c r="GB171" s="292"/>
      <c r="GC171" s="292">
        <v>0</v>
      </c>
      <c r="GD171" s="292"/>
      <c r="GE171" s="292"/>
      <c r="GF171" s="293"/>
      <c r="GG171" s="293"/>
      <c r="GH171" s="293"/>
      <c r="GI171" s="293"/>
      <c r="GJ171" s="293"/>
      <c r="GK171" s="293"/>
      <c r="GL171" s="284"/>
      <c r="GM171" s="284"/>
      <c r="GN171" s="284"/>
      <c r="GO171" s="284"/>
      <c r="GP171" s="285"/>
      <c r="GQ171" s="285"/>
      <c r="GR171" s="285"/>
      <c r="GS171" s="285"/>
      <c r="GT171" s="285"/>
      <c r="GU171" s="285"/>
      <c r="GV171" s="294">
        <v>0</v>
      </c>
      <c r="GW171" s="294">
        <v>0</v>
      </c>
      <c r="GX171" s="294">
        <v>0</v>
      </c>
      <c r="GY171" s="294">
        <v>0</v>
      </c>
      <c r="GZ171" s="295">
        <v>0</v>
      </c>
      <c r="HA171" s="295">
        <v>0</v>
      </c>
      <c r="HB171" s="295">
        <v>0</v>
      </c>
      <c r="HC171" s="295">
        <v>0</v>
      </c>
      <c r="HD171" s="295">
        <v>0</v>
      </c>
      <c r="HE171" s="295">
        <v>0</v>
      </c>
      <c r="HF171" s="296"/>
      <c r="HG171" s="296"/>
      <c r="HH171" s="296"/>
      <c r="HI171" s="296"/>
      <c r="HJ171" s="297"/>
      <c r="HK171" s="297"/>
      <c r="HL171" s="297"/>
      <c r="HM171" s="297"/>
      <c r="HN171" s="297"/>
      <c r="HO171" s="297"/>
      <c r="HP171" s="302">
        <v>0</v>
      </c>
      <c r="HQ171" s="302">
        <v>0</v>
      </c>
      <c r="HR171" s="302">
        <v>0</v>
      </c>
      <c r="HS171" s="302">
        <v>0</v>
      </c>
      <c r="HT171" s="302">
        <v>0</v>
      </c>
      <c r="HU171" s="302">
        <v>0</v>
      </c>
      <c r="HV171" s="302">
        <v>0</v>
      </c>
      <c r="HW171" s="302">
        <v>0</v>
      </c>
      <c r="HX171" s="302">
        <v>0</v>
      </c>
      <c r="HY171" s="302">
        <v>0</v>
      </c>
      <c r="HZ171" s="286"/>
      <c r="IA171" s="286"/>
      <c r="IB171" s="286"/>
      <c r="IC171" s="286"/>
      <c r="ID171" s="287"/>
      <c r="IE171" s="287"/>
      <c r="IF171" s="287"/>
      <c r="IG171" s="287"/>
      <c r="IH171" s="287"/>
      <c r="II171" s="287"/>
      <c r="IJ171" s="296">
        <v>0</v>
      </c>
      <c r="IK171" s="296">
        <v>0</v>
      </c>
      <c r="IL171" s="296">
        <v>0</v>
      </c>
      <c r="IM171" s="296">
        <v>0</v>
      </c>
      <c r="IN171" s="297">
        <v>0</v>
      </c>
      <c r="IO171" s="297">
        <v>0</v>
      </c>
      <c r="IP171" s="297">
        <v>0</v>
      </c>
      <c r="IQ171" s="297">
        <v>0</v>
      </c>
      <c r="IR171" s="297">
        <v>0</v>
      </c>
      <c r="IS171" s="297">
        <v>0</v>
      </c>
      <c r="IT171" s="280">
        <v>0</v>
      </c>
      <c r="IU171" s="280">
        <v>0</v>
      </c>
      <c r="IV171" s="280">
        <v>0</v>
      </c>
      <c r="IW171" s="280">
        <v>0</v>
      </c>
      <c r="IX171" s="281">
        <v>0</v>
      </c>
      <c r="IY171" s="281">
        <v>0</v>
      </c>
      <c r="IZ171" s="281">
        <v>0</v>
      </c>
      <c r="JA171" s="281">
        <v>0</v>
      </c>
      <c r="JB171" s="281">
        <v>0</v>
      </c>
      <c r="JC171" s="281">
        <v>0</v>
      </c>
      <c r="JD171" s="288"/>
      <c r="JE171" s="288"/>
      <c r="JF171" s="288"/>
      <c r="JG171" s="288"/>
      <c r="JH171" s="289"/>
      <c r="JI171" s="289"/>
      <c r="JJ171" s="289"/>
      <c r="JK171" s="289"/>
      <c r="JL171" s="289"/>
      <c r="JM171" s="289"/>
      <c r="JN171" s="278"/>
      <c r="JO171" s="278"/>
      <c r="JP171" s="278"/>
      <c r="JQ171" s="278"/>
      <c r="JR171" s="279"/>
      <c r="JS171" s="279"/>
      <c r="JT171" s="279"/>
      <c r="JU171" s="279"/>
      <c r="JV171" s="279"/>
      <c r="JW171" s="279"/>
      <c r="JX171" s="274">
        <v>0</v>
      </c>
      <c r="JY171" s="274">
        <v>0</v>
      </c>
      <c r="JZ171" s="274">
        <v>0</v>
      </c>
      <c r="KA171" s="274">
        <v>0</v>
      </c>
      <c r="KB171" s="275">
        <v>0</v>
      </c>
      <c r="KC171" s="275">
        <v>0</v>
      </c>
      <c r="KD171" s="275">
        <v>0</v>
      </c>
      <c r="KE171" s="275">
        <v>0</v>
      </c>
      <c r="KF171" s="275">
        <v>0</v>
      </c>
      <c r="KG171" s="275">
        <v>0</v>
      </c>
      <c r="KH171" s="276"/>
      <c r="KI171" s="276"/>
      <c r="KJ171" s="276"/>
      <c r="KK171" s="276"/>
      <c r="KL171" s="277"/>
      <c r="KM171" s="277"/>
      <c r="KN171" s="277"/>
      <c r="KO171" s="277"/>
      <c r="KP171" s="277"/>
      <c r="KQ171" s="277"/>
      <c r="KR171" s="298">
        <v>0</v>
      </c>
      <c r="KS171" s="298">
        <v>0</v>
      </c>
      <c r="KT171" s="298">
        <v>0</v>
      </c>
      <c r="KU171" s="298">
        <v>0</v>
      </c>
      <c r="KV171" s="299">
        <v>0</v>
      </c>
      <c r="KW171" s="299">
        <v>0</v>
      </c>
      <c r="KX171" s="299">
        <v>0</v>
      </c>
      <c r="KY171" s="299">
        <v>0</v>
      </c>
      <c r="KZ171" s="299">
        <v>0</v>
      </c>
      <c r="LA171" s="299">
        <v>0</v>
      </c>
      <c r="LB171" s="296"/>
      <c r="LC171" s="296"/>
      <c r="LD171" s="296"/>
      <c r="LE171" s="296"/>
      <c r="LF171" s="297"/>
      <c r="LG171" s="297"/>
      <c r="LH171" s="297"/>
      <c r="LI171" s="297"/>
      <c r="LJ171" s="297"/>
      <c r="LK171" s="297"/>
      <c r="LL171" s="292">
        <v>0</v>
      </c>
      <c r="LM171" s="292">
        <v>0</v>
      </c>
      <c r="LN171" s="292">
        <v>0</v>
      </c>
      <c r="LO171" s="292">
        <v>0</v>
      </c>
      <c r="LP171" s="293">
        <v>0</v>
      </c>
      <c r="LQ171" s="293">
        <v>0</v>
      </c>
      <c r="LR171" s="293">
        <v>0</v>
      </c>
      <c r="LS171" s="293">
        <v>0</v>
      </c>
      <c r="LT171" s="293">
        <v>0</v>
      </c>
      <c r="LU171" s="293">
        <v>0</v>
      </c>
      <c r="LV171" s="45">
        <f t="shared" si="437"/>
        <v>0</v>
      </c>
      <c r="LW171" s="45">
        <f t="shared" si="437"/>
        <v>0.71</v>
      </c>
      <c r="LX171" s="45">
        <f t="shared" si="437"/>
        <v>0.71</v>
      </c>
      <c r="LY171" s="45">
        <f t="shared" si="437"/>
        <v>0.71</v>
      </c>
      <c r="LZ171" s="234">
        <f t="shared" si="437"/>
        <v>0</v>
      </c>
      <c r="MA171" s="234">
        <f t="shared" si="437"/>
        <v>0</v>
      </c>
      <c r="MB171" s="234">
        <f t="shared" si="437"/>
        <v>0</v>
      </c>
      <c r="MC171" s="234">
        <f t="shared" si="437"/>
        <v>0</v>
      </c>
      <c r="MD171" s="234">
        <f t="shared" si="437"/>
        <v>0</v>
      </c>
      <c r="ME171" s="234">
        <f t="shared" si="437"/>
        <v>0</v>
      </c>
      <c r="MF171" s="290">
        <v>0</v>
      </c>
      <c r="MG171" s="290">
        <v>17.29</v>
      </c>
      <c r="MH171" s="290">
        <v>4.29</v>
      </c>
      <c r="MI171" s="290">
        <v>14.120000000000001</v>
      </c>
      <c r="MJ171" s="291">
        <v>0</v>
      </c>
      <c r="MK171" s="291">
        <v>0</v>
      </c>
      <c r="ML171" s="291">
        <v>0</v>
      </c>
      <c r="MM171" s="291">
        <v>0</v>
      </c>
      <c r="MN171" s="291">
        <v>0</v>
      </c>
      <c r="MO171" s="291">
        <v>0</v>
      </c>
      <c r="MP171" s="414"/>
      <c r="MQ171" s="414"/>
      <c r="MR171" s="414"/>
      <c r="MS171" s="414"/>
      <c r="MT171" s="415"/>
      <c r="MU171" s="415"/>
      <c r="MV171" s="415"/>
      <c r="MW171" s="415"/>
      <c r="MX171" s="415"/>
      <c r="MY171" s="415"/>
      <c r="MZ171" s="949">
        <f t="shared" si="438"/>
        <v>0</v>
      </c>
      <c r="NA171" s="949">
        <f t="shared" si="438"/>
        <v>18</v>
      </c>
      <c r="NB171" s="949">
        <f t="shared" si="438"/>
        <v>5</v>
      </c>
      <c r="NC171" s="949">
        <f t="shared" si="438"/>
        <v>14.830000000000002</v>
      </c>
      <c r="ND171" s="950">
        <f t="shared" si="438"/>
        <v>0</v>
      </c>
      <c r="NE171" s="950">
        <f t="shared" si="438"/>
        <v>0</v>
      </c>
      <c r="NF171" s="950">
        <f t="shared" si="438"/>
        <v>0</v>
      </c>
      <c r="NG171" s="950">
        <f t="shared" si="438"/>
        <v>0</v>
      </c>
      <c r="NH171" s="950">
        <f t="shared" si="438"/>
        <v>0</v>
      </c>
      <c r="NI171" s="950">
        <f t="shared" si="438"/>
        <v>0</v>
      </c>
    </row>
    <row r="172" spans="1:374" ht="25.5" x14ac:dyDescent="0.25">
      <c r="A172" s="551">
        <v>10</v>
      </c>
      <c r="B172" s="7" t="s">
        <v>146</v>
      </c>
      <c r="C172" s="7" t="s">
        <v>147</v>
      </c>
      <c r="D172" s="262">
        <v>0</v>
      </c>
      <c r="E172" s="262">
        <v>1.39</v>
      </c>
      <c r="F172" s="262">
        <v>1.39</v>
      </c>
      <c r="G172" s="262">
        <v>1.39</v>
      </c>
      <c r="H172" s="263">
        <v>0</v>
      </c>
      <c r="I172" s="263">
        <v>0</v>
      </c>
      <c r="J172" s="263">
        <v>0</v>
      </c>
      <c r="K172" s="263">
        <v>0</v>
      </c>
      <c r="L172" s="263">
        <v>0</v>
      </c>
      <c r="M172" s="263">
        <v>0</v>
      </c>
      <c r="N172" s="264">
        <v>0</v>
      </c>
      <c r="O172" s="264">
        <v>0</v>
      </c>
      <c r="P172" s="264">
        <v>0</v>
      </c>
      <c r="Q172" s="264">
        <v>0</v>
      </c>
      <c r="R172" s="265">
        <v>0</v>
      </c>
      <c r="S172" s="265">
        <v>0</v>
      </c>
      <c r="T172" s="265">
        <v>0</v>
      </c>
      <c r="U172" s="265">
        <v>0</v>
      </c>
      <c r="V172" s="265">
        <v>0</v>
      </c>
      <c r="W172" s="265">
        <v>0</v>
      </c>
      <c r="X172" s="266">
        <v>0</v>
      </c>
      <c r="Y172" s="266">
        <v>1.26</v>
      </c>
      <c r="Z172" s="266">
        <v>0</v>
      </c>
      <c r="AA172" s="266">
        <v>1.26</v>
      </c>
      <c r="AB172" s="267">
        <v>0</v>
      </c>
      <c r="AC172" s="267">
        <v>0</v>
      </c>
      <c r="AD172" s="267">
        <v>0</v>
      </c>
      <c r="AE172" s="267">
        <v>0</v>
      </c>
      <c r="AF172" s="267">
        <v>0</v>
      </c>
      <c r="AG172" s="267">
        <v>0</v>
      </c>
      <c r="AH172" s="268">
        <v>0</v>
      </c>
      <c r="AI172" s="268">
        <v>3.12</v>
      </c>
      <c r="AJ172" s="268">
        <v>0</v>
      </c>
      <c r="AK172" s="268">
        <v>3.12</v>
      </c>
      <c r="AL172" s="269">
        <v>0</v>
      </c>
      <c r="AM172" s="269">
        <v>0</v>
      </c>
      <c r="AN172" s="269">
        <v>0</v>
      </c>
      <c r="AO172" s="269">
        <v>0</v>
      </c>
      <c r="AP172" s="269">
        <v>0</v>
      </c>
      <c r="AQ172" s="269">
        <v>0</v>
      </c>
      <c r="AR172" s="270">
        <v>0</v>
      </c>
      <c r="AS172" s="270">
        <v>0.5</v>
      </c>
      <c r="AT172" s="270">
        <v>0</v>
      </c>
      <c r="AU172" s="270">
        <v>0.48</v>
      </c>
      <c r="AV172" s="271">
        <v>0</v>
      </c>
      <c r="AW172" s="271">
        <v>0</v>
      </c>
      <c r="AX172" s="271">
        <v>0</v>
      </c>
      <c r="AY172" s="271">
        <v>0</v>
      </c>
      <c r="AZ172" s="271">
        <v>0</v>
      </c>
      <c r="BA172" s="271">
        <v>0</v>
      </c>
      <c r="BB172" s="272">
        <v>0</v>
      </c>
      <c r="BC172" s="272">
        <v>7.98</v>
      </c>
      <c r="BD172" s="272">
        <v>1.07</v>
      </c>
      <c r="BE172" s="272">
        <v>7.98</v>
      </c>
      <c r="BF172" s="273">
        <v>0</v>
      </c>
      <c r="BG172" s="273">
        <v>0</v>
      </c>
      <c r="BH172" s="273">
        <v>0</v>
      </c>
      <c r="BI172" s="273">
        <v>0</v>
      </c>
      <c r="BJ172" s="273">
        <v>0</v>
      </c>
      <c r="BK172" s="273">
        <v>0</v>
      </c>
      <c r="BL172" s="900">
        <v>0</v>
      </c>
      <c r="BM172" s="900">
        <v>3.45</v>
      </c>
      <c r="BN172" s="900">
        <v>0.65</v>
      </c>
      <c r="BO172" s="900">
        <v>3.45</v>
      </c>
      <c r="BP172" s="901">
        <v>0</v>
      </c>
      <c r="BQ172" s="901">
        <v>7</v>
      </c>
      <c r="BR172" s="901">
        <v>7</v>
      </c>
      <c r="BS172" s="901">
        <v>0</v>
      </c>
      <c r="BT172" s="901">
        <v>0</v>
      </c>
      <c r="BU172" s="901">
        <v>0</v>
      </c>
      <c r="BV172" s="276">
        <v>0</v>
      </c>
      <c r="BW172" s="276">
        <v>0</v>
      </c>
      <c r="BX172" s="276">
        <v>0</v>
      </c>
      <c r="BY172" s="276">
        <v>0</v>
      </c>
      <c r="BZ172" s="277">
        <v>0</v>
      </c>
      <c r="CA172" s="277">
        <v>0</v>
      </c>
      <c r="CB172" s="277">
        <v>0</v>
      </c>
      <c r="CC172" s="277">
        <v>0</v>
      </c>
      <c r="CD172" s="277">
        <v>0</v>
      </c>
      <c r="CE172" s="277">
        <v>0</v>
      </c>
      <c r="CF172" s="278">
        <v>7</v>
      </c>
      <c r="CG172" s="278">
        <v>7</v>
      </c>
      <c r="CH172" s="278">
        <v>2.58</v>
      </c>
      <c r="CI172" s="278">
        <v>6.9</v>
      </c>
      <c r="CJ172" s="279"/>
      <c r="CK172" s="279"/>
      <c r="CL172" s="279"/>
      <c r="CM172" s="279"/>
      <c r="CN172" s="279"/>
      <c r="CO172" s="279"/>
      <c r="CP172" s="280">
        <v>0</v>
      </c>
      <c r="CQ172" s="280">
        <v>1.63</v>
      </c>
      <c r="CR172" s="280">
        <v>1.53</v>
      </c>
      <c r="CS172" s="280">
        <v>1.63</v>
      </c>
      <c r="CT172" s="281">
        <v>0</v>
      </c>
      <c r="CU172" s="281">
        <v>0</v>
      </c>
      <c r="CV172" s="281">
        <v>0</v>
      </c>
      <c r="CW172" s="281">
        <v>0</v>
      </c>
      <c r="CX172" s="281">
        <v>0</v>
      </c>
      <c r="CY172" s="281">
        <v>0</v>
      </c>
      <c r="CZ172" s="282"/>
      <c r="DA172" s="282">
        <v>10</v>
      </c>
      <c r="DB172" s="282"/>
      <c r="DC172" s="282"/>
      <c r="DD172" s="283"/>
      <c r="DE172" s="283"/>
      <c r="DF172" s="283"/>
      <c r="DG172" s="283"/>
      <c r="DH172" s="283"/>
      <c r="DI172" s="283"/>
      <c r="DJ172" s="276">
        <v>0</v>
      </c>
      <c r="DK172" s="276">
        <v>0.98</v>
      </c>
      <c r="DL172" s="276">
        <v>0.98</v>
      </c>
      <c r="DM172" s="276">
        <v>0.98</v>
      </c>
      <c r="DN172" s="277">
        <v>0</v>
      </c>
      <c r="DO172" s="277">
        <v>0</v>
      </c>
      <c r="DP172" s="277">
        <v>0</v>
      </c>
      <c r="DQ172" s="277">
        <v>0</v>
      </c>
      <c r="DR172" s="277">
        <v>0</v>
      </c>
      <c r="DS172" s="277">
        <v>0</v>
      </c>
      <c r="DT172" s="284"/>
      <c r="DU172" s="284">
        <v>0.65</v>
      </c>
      <c r="DV172" s="284">
        <v>0.65</v>
      </c>
      <c r="DW172" s="284">
        <v>0.65</v>
      </c>
      <c r="DX172" s="285"/>
      <c r="DY172" s="285"/>
      <c r="DZ172" s="285"/>
      <c r="EA172" s="285"/>
      <c r="EB172" s="285"/>
      <c r="EC172" s="285"/>
      <c r="ED172" s="286">
        <v>0</v>
      </c>
      <c r="EE172" s="286">
        <v>3.46</v>
      </c>
      <c r="EF172" s="286">
        <v>0.99</v>
      </c>
      <c r="EG172" s="286">
        <v>3.45</v>
      </c>
      <c r="EH172" s="287">
        <v>0</v>
      </c>
      <c r="EI172" s="287">
        <v>0</v>
      </c>
      <c r="EJ172" s="287">
        <v>0</v>
      </c>
      <c r="EK172" s="287">
        <v>0</v>
      </c>
      <c r="EL172" s="287">
        <v>0</v>
      </c>
      <c r="EM172" s="287">
        <v>0</v>
      </c>
      <c r="EN172" s="274">
        <v>20</v>
      </c>
      <c r="EO172" s="274">
        <v>2.86</v>
      </c>
      <c r="EP172" s="274">
        <v>0</v>
      </c>
      <c r="EQ172" s="274">
        <v>2.86</v>
      </c>
      <c r="ER172" s="275"/>
      <c r="ES172" s="275"/>
      <c r="ET172" s="275"/>
      <c r="EU172" s="275"/>
      <c r="EV172" s="275"/>
      <c r="EW172" s="275"/>
      <c r="EX172" s="286">
        <v>0</v>
      </c>
      <c r="EY172" s="286">
        <v>6.8</v>
      </c>
      <c r="EZ172" s="286">
        <v>1</v>
      </c>
      <c r="FA172" s="286">
        <v>6.78</v>
      </c>
      <c r="FB172" s="287">
        <v>0</v>
      </c>
      <c r="FC172" s="287">
        <v>1</v>
      </c>
      <c r="FD172" s="287">
        <v>1</v>
      </c>
      <c r="FE172" s="287">
        <v>0</v>
      </c>
      <c r="FF172" s="287">
        <v>0</v>
      </c>
      <c r="FG172" s="287">
        <v>0</v>
      </c>
      <c r="FH172" s="288">
        <v>0</v>
      </c>
      <c r="FI172" s="288">
        <v>3</v>
      </c>
      <c r="FJ172" s="288">
        <v>0</v>
      </c>
      <c r="FK172" s="288">
        <v>2.95</v>
      </c>
      <c r="FL172" s="289">
        <v>0</v>
      </c>
      <c r="FM172" s="289">
        <v>0</v>
      </c>
      <c r="FN172" s="289">
        <v>0</v>
      </c>
      <c r="FO172" s="289"/>
      <c r="FP172" s="289"/>
      <c r="FQ172" s="289"/>
      <c r="FR172" s="290"/>
      <c r="FS172" s="290"/>
      <c r="FT172" s="290"/>
      <c r="FU172" s="290"/>
      <c r="FV172" s="291"/>
      <c r="FW172" s="291"/>
      <c r="FX172" s="291"/>
      <c r="FY172" s="291"/>
      <c r="FZ172" s="291"/>
      <c r="GA172" s="291"/>
      <c r="GB172" s="292"/>
      <c r="GC172" s="292">
        <v>3.28</v>
      </c>
      <c r="GD172" s="292">
        <v>3.28</v>
      </c>
      <c r="GE172" s="292">
        <v>3.28</v>
      </c>
      <c r="GF172" s="293"/>
      <c r="GG172" s="293"/>
      <c r="GH172" s="293"/>
      <c r="GI172" s="293"/>
      <c r="GJ172" s="293"/>
      <c r="GK172" s="293"/>
      <c r="GL172" s="284">
        <v>0</v>
      </c>
      <c r="GM172" s="284">
        <v>0.1</v>
      </c>
      <c r="GN172" s="284">
        <v>0</v>
      </c>
      <c r="GO172" s="284">
        <v>0.1</v>
      </c>
      <c r="GP172" s="285">
        <v>0</v>
      </c>
      <c r="GQ172" s="285">
        <v>0</v>
      </c>
      <c r="GR172" s="285">
        <v>0</v>
      </c>
      <c r="GS172" s="285">
        <v>0</v>
      </c>
      <c r="GT172" s="285">
        <v>0</v>
      </c>
      <c r="GU172" s="285">
        <v>0</v>
      </c>
      <c r="GV172" s="294">
        <v>0</v>
      </c>
      <c r="GW172" s="294">
        <v>3</v>
      </c>
      <c r="GX172" s="294">
        <v>0</v>
      </c>
      <c r="GY172" s="294">
        <v>1.65</v>
      </c>
      <c r="GZ172" s="295">
        <v>0</v>
      </c>
      <c r="HA172" s="295">
        <v>0</v>
      </c>
      <c r="HB172" s="295">
        <v>0</v>
      </c>
      <c r="HC172" s="295">
        <v>0</v>
      </c>
      <c r="HD172" s="295">
        <v>0</v>
      </c>
      <c r="HE172" s="295">
        <v>0</v>
      </c>
      <c r="HF172" s="296"/>
      <c r="HG172" s="296">
        <v>0.44</v>
      </c>
      <c r="HH172" s="296">
        <v>0</v>
      </c>
      <c r="HI172" s="296">
        <v>0.44</v>
      </c>
      <c r="HJ172" s="297"/>
      <c r="HK172" s="297"/>
      <c r="HL172" s="297"/>
      <c r="HM172" s="297"/>
      <c r="HN172" s="297"/>
      <c r="HO172" s="297"/>
      <c r="HP172" s="302">
        <v>0</v>
      </c>
      <c r="HQ172" s="302">
        <v>2</v>
      </c>
      <c r="HR172" s="302">
        <v>0</v>
      </c>
      <c r="HS172" s="302">
        <v>0</v>
      </c>
      <c r="HT172" s="302">
        <v>0</v>
      </c>
      <c r="HU172" s="302">
        <v>0</v>
      </c>
      <c r="HV172" s="302">
        <v>0</v>
      </c>
      <c r="HW172" s="302">
        <v>0</v>
      </c>
      <c r="HX172" s="302">
        <v>0</v>
      </c>
      <c r="HY172" s="302">
        <v>0</v>
      </c>
      <c r="HZ172" s="286"/>
      <c r="IA172" s="286"/>
      <c r="IB172" s="286"/>
      <c r="IC172" s="286"/>
      <c r="ID172" s="287"/>
      <c r="IE172" s="287"/>
      <c r="IF172" s="287"/>
      <c r="IG172" s="287"/>
      <c r="IH172" s="287"/>
      <c r="II172" s="287"/>
      <c r="IJ172" s="296">
        <v>0</v>
      </c>
      <c r="IK172" s="296">
        <v>4.8899999999999997</v>
      </c>
      <c r="IL172" s="296">
        <v>0.85</v>
      </c>
      <c r="IM172" s="296">
        <v>4.8899999999999997</v>
      </c>
      <c r="IN172" s="297">
        <v>0</v>
      </c>
      <c r="IO172" s="297">
        <v>0</v>
      </c>
      <c r="IP172" s="297">
        <v>0</v>
      </c>
      <c r="IQ172" s="297">
        <v>0</v>
      </c>
      <c r="IR172" s="297">
        <v>0</v>
      </c>
      <c r="IS172" s="297">
        <v>0</v>
      </c>
      <c r="IT172" s="280">
        <v>0</v>
      </c>
      <c r="IU172" s="280">
        <v>2</v>
      </c>
      <c r="IV172" s="280">
        <v>0.2</v>
      </c>
      <c r="IW172" s="280">
        <v>2</v>
      </c>
      <c r="IX172" s="281">
        <v>0</v>
      </c>
      <c r="IY172" s="281">
        <v>0</v>
      </c>
      <c r="IZ172" s="281">
        <v>0</v>
      </c>
      <c r="JA172" s="281">
        <v>0</v>
      </c>
      <c r="JB172" s="281">
        <v>0</v>
      </c>
      <c r="JC172" s="281">
        <v>0</v>
      </c>
      <c r="JD172" s="288"/>
      <c r="JE172" s="288">
        <v>1.55</v>
      </c>
      <c r="JF172" s="288">
        <v>0.2</v>
      </c>
      <c r="JG172" s="288">
        <v>0.43</v>
      </c>
      <c r="JH172" s="289">
        <v>0</v>
      </c>
      <c r="JI172" s="289">
        <v>0</v>
      </c>
      <c r="JJ172" s="289">
        <v>0</v>
      </c>
      <c r="JK172" s="289">
        <v>0</v>
      </c>
      <c r="JL172" s="289">
        <v>0</v>
      </c>
      <c r="JM172" s="289">
        <v>0</v>
      </c>
      <c r="JN172" s="278"/>
      <c r="JO172" s="278">
        <v>0</v>
      </c>
      <c r="JP172" s="278">
        <v>0</v>
      </c>
      <c r="JQ172" s="278">
        <v>0</v>
      </c>
      <c r="JR172" s="279"/>
      <c r="JS172" s="279"/>
      <c r="JT172" s="279"/>
      <c r="JU172" s="279"/>
      <c r="JV172" s="279"/>
      <c r="JW172" s="279"/>
      <c r="JX172" s="274">
        <v>0</v>
      </c>
      <c r="JY172" s="274">
        <v>0</v>
      </c>
      <c r="JZ172" s="274">
        <v>0</v>
      </c>
      <c r="KA172" s="274">
        <v>0</v>
      </c>
      <c r="KB172" s="275">
        <v>0</v>
      </c>
      <c r="KC172" s="275">
        <v>0</v>
      </c>
      <c r="KD172" s="275">
        <v>0</v>
      </c>
      <c r="KE172" s="275">
        <v>0</v>
      </c>
      <c r="KF172" s="275">
        <v>0</v>
      </c>
      <c r="KG172" s="275">
        <v>0</v>
      </c>
      <c r="KH172" s="276"/>
      <c r="KI172" s="276"/>
      <c r="KJ172" s="276"/>
      <c r="KK172" s="276"/>
      <c r="KL172" s="277"/>
      <c r="KM172" s="277"/>
      <c r="KN172" s="277"/>
      <c r="KO172" s="277"/>
      <c r="KP172" s="277"/>
      <c r="KQ172" s="277"/>
      <c r="KR172" s="298">
        <v>0</v>
      </c>
      <c r="KS172" s="298">
        <v>5</v>
      </c>
      <c r="KT172" s="298">
        <v>0</v>
      </c>
      <c r="KU172" s="298">
        <v>1.54</v>
      </c>
      <c r="KV172" s="299">
        <v>0</v>
      </c>
      <c r="KW172" s="299">
        <v>0</v>
      </c>
      <c r="KX172" s="299">
        <v>0</v>
      </c>
      <c r="KY172" s="299">
        <v>0</v>
      </c>
      <c r="KZ172" s="299">
        <v>0</v>
      </c>
      <c r="LA172" s="299">
        <v>0</v>
      </c>
      <c r="LB172" s="296"/>
      <c r="LC172" s="296"/>
      <c r="LD172" s="296"/>
      <c r="LE172" s="296"/>
      <c r="LF172" s="297"/>
      <c r="LG172" s="297"/>
      <c r="LH172" s="297"/>
      <c r="LI172" s="297"/>
      <c r="LJ172" s="297"/>
      <c r="LK172" s="297"/>
      <c r="LL172" s="292">
        <v>0</v>
      </c>
      <c r="LM172" s="292">
        <v>1.5</v>
      </c>
      <c r="LN172" s="292">
        <v>0.5</v>
      </c>
      <c r="LO172" s="292">
        <v>1.05</v>
      </c>
      <c r="LP172" s="293">
        <v>0</v>
      </c>
      <c r="LQ172" s="293">
        <v>0</v>
      </c>
      <c r="LR172" s="293">
        <v>0</v>
      </c>
      <c r="LS172" s="293">
        <v>0</v>
      </c>
      <c r="LT172" s="293">
        <v>0</v>
      </c>
      <c r="LU172" s="293">
        <v>0</v>
      </c>
      <c r="LV172" s="45">
        <f t="shared" si="437"/>
        <v>27</v>
      </c>
      <c r="LW172" s="45">
        <f t="shared" si="437"/>
        <v>77.839999999999989</v>
      </c>
      <c r="LX172" s="45">
        <f t="shared" si="437"/>
        <v>15.869999999999997</v>
      </c>
      <c r="LY172" s="45">
        <f t="shared" si="437"/>
        <v>59.26</v>
      </c>
      <c r="LZ172" s="234">
        <f t="shared" si="437"/>
        <v>0</v>
      </c>
      <c r="MA172" s="234">
        <f t="shared" si="437"/>
        <v>8</v>
      </c>
      <c r="MB172" s="234">
        <f t="shared" si="437"/>
        <v>8</v>
      </c>
      <c r="MC172" s="234">
        <f t="shared" si="437"/>
        <v>0</v>
      </c>
      <c r="MD172" s="234">
        <f t="shared" si="437"/>
        <v>0</v>
      </c>
      <c r="ME172" s="234">
        <f t="shared" si="437"/>
        <v>0</v>
      </c>
      <c r="MF172" s="290">
        <v>0</v>
      </c>
      <c r="MG172" s="290">
        <v>0</v>
      </c>
      <c r="MH172" s="290">
        <v>0</v>
      </c>
      <c r="MI172" s="290">
        <v>0</v>
      </c>
      <c r="MJ172" s="291">
        <v>0</v>
      </c>
      <c r="MK172" s="291">
        <v>0</v>
      </c>
      <c r="ML172" s="291">
        <v>0</v>
      </c>
      <c r="MM172" s="291">
        <v>0</v>
      </c>
      <c r="MN172" s="291">
        <v>0</v>
      </c>
      <c r="MO172" s="291">
        <v>0</v>
      </c>
      <c r="MP172" s="414"/>
      <c r="MQ172" s="414">
        <v>0.5</v>
      </c>
      <c r="MR172" s="414"/>
      <c r="MS172" s="414">
        <v>0.49</v>
      </c>
      <c r="MT172" s="415"/>
      <c r="MU172" s="415"/>
      <c r="MV172" s="415"/>
      <c r="MW172" s="415"/>
      <c r="MX172" s="415"/>
      <c r="MY172" s="415"/>
      <c r="MZ172" s="949">
        <f t="shared" si="438"/>
        <v>27</v>
      </c>
      <c r="NA172" s="949">
        <f t="shared" si="438"/>
        <v>78.339999999999989</v>
      </c>
      <c r="NB172" s="949">
        <f t="shared" si="438"/>
        <v>15.869999999999997</v>
      </c>
      <c r="NC172" s="949">
        <f t="shared" si="438"/>
        <v>59.75</v>
      </c>
      <c r="ND172" s="950">
        <f t="shared" si="438"/>
        <v>0</v>
      </c>
      <c r="NE172" s="950">
        <f t="shared" si="438"/>
        <v>8</v>
      </c>
      <c r="NF172" s="950">
        <f t="shared" si="438"/>
        <v>8</v>
      </c>
      <c r="NG172" s="950">
        <f t="shared" si="438"/>
        <v>0</v>
      </c>
      <c r="NH172" s="950">
        <f t="shared" si="438"/>
        <v>0</v>
      </c>
      <c r="NI172" s="950">
        <f t="shared" si="438"/>
        <v>0</v>
      </c>
    </row>
    <row r="173" spans="1:374" ht="26.25" thickBot="1" x14ac:dyDescent="0.3">
      <c r="A173" s="552">
        <v>11</v>
      </c>
      <c r="B173" s="11" t="s">
        <v>148</v>
      </c>
      <c r="C173" s="11" t="s">
        <v>149</v>
      </c>
      <c r="D173" s="300">
        <v>0</v>
      </c>
      <c r="E173" s="300">
        <v>0</v>
      </c>
      <c r="F173" s="300">
        <v>0</v>
      </c>
      <c r="G173" s="300">
        <v>0</v>
      </c>
      <c r="H173" s="301">
        <v>0</v>
      </c>
      <c r="I173" s="301">
        <v>0</v>
      </c>
      <c r="J173" s="301">
        <v>0</v>
      </c>
      <c r="K173" s="301">
        <v>0</v>
      </c>
      <c r="L173" s="301">
        <v>0</v>
      </c>
      <c r="M173" s="301">
        <v>0</v>
      </c>
      <c r="N173" s="302">
        <v>0</v>
      </c>
      <c r="O173" s="302">
        <v>0</v>
      </c>
      <c r="P173" s="302">
        <v>0</v>
      </c>
      <c r="Q173" s="302">
        <v>0</v>
      </c>
      <c r="R173" s="303">
        <v>0</v>
      </c>
      <c r="S173" s="303">
        <v>0</v>
      </c>
      <c r="T173" s="303">
        <v>0</v>
      </c>
      <c r="U173" s="303">
        <v>0</v>
      </c>
      <c r="V173" s="303">
        <v>0</v>
      </c>
      <c r="W173" s="303">
        <v>0</v>
      </c>
      <c r="X173" s="304">
        <v>0</v>
      </c>
      <c r="Y173" s="304">
        <v>0</v>
      </c>
      <c r="Z173" s="304">
        <v>0</v>
      </c>
      <c r="AA173" s="304">
        <v>0</v>
      </c>
      <c r="AB173" s="305">
        <v>0</v>
      </c>
      <c r="AC173" s="305">
        <v>0</v>
      </c>
      <c r="AD173" s="305">
        <v>0</v>
      </c>
      <c r="AE173" s="305">
        <v>0</v>
      </c>
      <c r="AF173" s="305">
        <v>0</v>
      </c>
      <c r="AG173" s="305">
        <v>0</v>
      </c>
      <c r="AH173" s="306">
        <v>0</v>
      </c>
      <c r="AI173" s="306">
        <v>0</v>
      </c>
      <c r="AJ173" s="306">
        <v>0</v>
      </c>
      <c r="AK173" s="306">
        <v>0</v>
      </c>
      <c r="AL173" s="307">
        <v>0</v>
      </c>
      <c r="AM173" s="307">
        <v>0</v>
      </c>
      <c r="AN173" s="307">
        <v>0</v>
      </c>
      <c r="AO173" s="307">
        <v>0</v>
      </c>
      <c r="AP173" s="307">
        <v>0</v>
      </c>
      <c r="AQ173" s="307">
        <v>0</v>
      </c>
      <c r="AR173" s="308">
        <v>0</v>
      </c>
      <c r="AS173" s="308">
        <v>0</v>
      </c>
      <c r="AT173" s="308">
        <v>0</v>
      </c>
      <c r="AU173" s="308">
        <v>0</v>
      </c>
      <c r="AV173" s="309">
        <v>0</v>
      </c>
      <c r="AW173" s="309">
        <v>0</v>
      </c>
      <c r="AX173" s="309">
        <v>0</v>
      </c>
      <c r="AY173" s="309">
        <v>0</v>
      </c>
      <c r="AZ173" s="309">
        <v>0</v>
      </c>
      <c r="BA173" s="309">
        <v>0</v>
      </c>
      <c r="BB173" s="310">
        <v>0</v>
      </c>
      <c r="BC173" s="310">
        <v>0</v>
      </c>
      <c r="BD173" s="310">
        <v>0</v>
      </c>
      <c r="BE173" s="310">
        <v>0</v>
      </c>
      <c r="BF173" s="311">
        <v>0</v>
      </c>
      <c r="BG173" s="311">
        <v>0</v>
      </c>
      <c r="BH173" s="311">
        <v>0</v>
      </c>
      <c r="BI173" s="311">
        <v>0</v>
      </c>
      <c r="BJ173" s="311">
        <v>0</v>
      </c>
      <c r="BK173" s="311">
        <v>0</v>
      </c>
      <c r="BL173" s="900">
        <v>0</v>
      </c>
      <c r="BM173" s="900">
        <v>0</v>
      </c>
      <c r="BN173" s="900">
        <v>0</v>
      </c>
      <c r="BO173" s="900">
        <v>0</v>
      </c>
      <c r="BP173" s="901">
        <v>0</v>
      </c>
      <c r="BQ173" s="901">
        <v>0</v>
      </c>
      <c r="BR173" s="901">
        <v>0</v>
      </c>
      <c r="BS173" s="901">
        <v>0</v>
      </c>
      <c r="BT173" s="901">
        <v>0</v>
      </c>
      <c r="BU173" s="901">
        <v>0</v>
      </c>
      <c r="BV173" s="314">
        <v>0</v>
      </c>
      <c r="BW173" s="314">
        <v>0</v>
      </c>
      <c r="BX173" s="314">
        <v>0</v>
      </c>
      <c r="BY173" s="314">
        <v>0</v>
      </c>
      <c r="BZ173" s="315">
        <v>0</v>
      </c>
      <c r="CA173" s="315">
        <v>0</v>
      </c>
      <c r="CB173" s="315">
        <v>0</v>
      </c>
      <c r="CC173" s="315">
        <v>0</v>
      </c>
      <c r="CD173" s="315">
        <v>0</v>
      </c>
      <c r="CE173" s="315">
        <v>0</v>
      </c>
      <c r="CF173" s="316"/>
      <c r="CG173" s="316"/>
      <c r="CH173" s="316"/>
      <c r="CI173" s="316"/>
      <c r="CJ173" s="317"/>
      <c r="CK173" s="317"/>
      <c r="CL173" s="317"/>
      <c r="CM173" s="317"/>
      <c r="CN173" s="317"/>
      <c r="CO173" s="317"/>
      <c r="CP173" s="318">
        <v>0</v>
      </c>
      <c r="CQ173" s="318">
        <v>0</v>
      </c>
      <c r="CR173" s="318">
        <v>0</v>
      </c>
      <c r="CS173" s="318">
        <v>0</v>
      </c>
      <c r="CT173" s="319">
        <v>0</v>
      </c>
      <c r="CU173" s="319">
        <v>0</v>
      </c>
      <c r="CV173" s="319">
        <v>0</v>
      </c>
      <c r="CW173" s="319">
        <v>0</v>
      </c>
      <c r="CX173" s="319">
        <v>0</v>
      </c>
      <c r="CY173" s="319">
        <v>0</v>
      </c>
      <c r="CZ173" s="320"/>
      <c r="DA173" s="320"/>
      <c r="DB173" s="320"/>
      <c r="DC173" s="320"/>
      <c r="DD173" s="321"/>
      <c r="DE173" s="321"/>
      <c r="DF173" s="321"/>
      <c r="DG173" s="321"/>
      <c r="DH173" s="321"/>
      <c r="DI173" s="321"/>
      <c r="DJ173" s="314">
        <v>0</v>
      </c>
      <c r="DK173" s="314">
        <v>0</v>
      </c>
      <c r="DL173" s="314">
        <v>0</v>
      </c>
      <c r="DM173" s="314">
        <v>0</v>
      </c>
      <c r="DN173" s="315">
        <v>0</v>
      </c>
      <c r="DO173" s="315">
        <v>0</v>
      </c>
      <c r="DP173" s="315">
        <v>0</v>
      </c>
      <c r="DQ173" s="315">
        <v>0</v>
      </c>
      <c r="DR173" s="315">
        <v>0</v>
      </c>
      <c r="DS173" s="315">
        <v>0</v>
      </c>
      <c r="DT173" s="322"/>
      <c r="DU173" s="322"/>
      <c r="DV173" s="322"/>
      <c r="DW173" s="322"/>
      <c r="DX173" s="323"/>
      <c r="DY173" s="323"/>
      <c r="DZ173" s="323"/>
      <c r="EA173" s="323"/>
      <c r="EB173" s="323"/>
      <c r="EC173" s="323"/>
      <c r="ED173" s="324">
        <v>0</v>
      </c>
      <c r="EE173" s="324">
        <v>0</v>
      </c>
      <c r="EF173" s="324">
        <v>0</v>
      </c>
      <c r="EG173" s="324">
        <v>0</v>
      </c>
      <c r="EH173" s="325">
        <v>0</v>
      </c>
      <c r="EI173" s="325">
        <v>0</v>
      </c>
      <c r="EJ173" s="325">
        <v>0</v>
      </c>
      <c r="EK173" s="325">
        <v>0</v>
      </c>
      <c r="EL173" s="325">
        <v>0</v>
      </c>
      <c r="EM173" s="325">
        <v>0</v>
      </c>
      <c r="EN173" s="312"/>
      <c r="EO173" s="312"/>
      <c r="EP173" s="312"/>
      <c r="EQ173" s="312"/>
      <c r="ER173" s="313"/>
      <c r="ES173" s="313"/>
      <c r="ET173" s="313"/>
      <c r="EU173" s="313"/>
      <c r="EV173" s="313"/>
      <c r="EW173" s="313"/>
      <c r="EX173" s="324">
        <v>0</v>
      </c>
      <c r="EY173" s="324">
        <v>0</v>
      </c>
      <c r="EZ173" s="324">
        <v>0</v>
      </c>
      <c r="FA173" s="324">
        <v>0</v>
      </c>
      <c r="FB173" s="325">
        <v>0</v>
      </c>
      <c r="FC173" s="325">
        <v>0</v>
      </c>
      <c r="FD173" s="325">
        <v>0</v>
      </c>
      <c r="FE173" s="325">
        <v>0</v>
      </c>
      <c r="FF173" s="325">
        <v>0</v>
      </c>
      <c r="FG173" s="325">
        <v>0</v>
      </c>
      <c r="FH173" s="326">
        <v>0</v>
      </c>
      <c r="FI173" s="326">
        <v>0</v>
      </c>
      <c r="FJ173" s="326">
        <v>0</v>
      </c>
      <c r="FK173" s="326">
        <v>0</v>
      </c>
      <c r="FL173" s="327">
        <v>0</v>
      </c>
      <c r="FM173" s="327">
        <v>0</v>
      </c>
      <c r="FN173" s="327">
        <v>0</v>
      </c>
      <c r="FO173" s="327"/>
      <c r="FP173" s="327"/>
      <c r="FQ173" s="327"/>
      <c r="FR173" s="328"/>
      <c r="FS173" s="328"/>
      <c r="FT173" s="328"/>
      <c r="FU173" s="328"/>
      <c r="FV173" s="329"/>
      <c r="FW173" s="329"/>
      <c r="FX173" s="329"/>
      <c r="FY173" s="329"/>
      <c r="FZ173" s="329"/>
      <c r="GA173" s="329"/>
      <c r="GB173" s="330"/>
      <c r="GC173" s="330">
        <v>0</v>
      </c>
      <c r="GD173" s="330"/>
      <c r="GE173" s="330"/>
      <c r="GF173" s="331"/>
      <c r="GG173" s="331"/>
      <c r="GH173" s="331"/>
      <c r="GI173" s="331"/>
      <c r="GJ173" s="331"/>
      <c r="GK173" s="331"/>
      <c r="GL173" s="322"/>
      <c r="GM173" s="322"/>
      <c r="GN173" s="322"/>
      <c r="GO173" s="322"/>
      <c r="GP173" s="323"/>
      <c r="GQ173" s="323"/>
      <c r="GR173" s="323"/>
      <c r="GS173" s="323"/>
      <c r="GT173" s="323"/>
      <c r="GU173" s="323"/>
      <c r="GV173" s="332">
        <v>0</v>
      </c>
      <c r="GW173" s="332">
        <v>0</v>
      </c>
      <c r="GX173" s="332">
        <v>0</v>
      </c>
      <c r="GY173" s="332">
        <v>0</v>
      </c>
      <c r="GZ173" s="333">
        <v>0</v>
      </c>
      <c r="HA173" s="333">
        <v>0</v>
      </c>
      <c r="HB173" s="333">
        <v>0</v>
      </c>
      <c r="HC173" s="333">
        <v>0</v>
      </c>
      <c r="HD173" s="333">
        <v>0</v>
      </c>
      <c r="HE173" s="333">
        <v>0</v>
      </c>
      <c r="HF173" s="334"/>
      <c r="HG173" s="334"/>
      <c r="HH173" s="334"/>
      <c r="HI173" s="334"/>
      <c r="HJ173" s="335"/>
      <c r="HK173" s="335"/>
      <c r="HL173" s="335"/>
      <c r="HM173" s="335"/>
      <c r="HN173" s="335"/>
      <c r="HO173" s="335"/>
      <c r="HP173" s="302">
        <v>0</v>
      </c>
      <c r="HQ173" s="302">
        <v>0</v>
      </c>
      <c r="HR173" s="302">
        <v>0</v>
      </c>
      <c r="HS173" s="302">
        <v>0</v>
      </c>
      <c r="HT173" s="303">
        <v>0</v>
      </c>
      <c r="HU173" s="303">
        <v>0</v>
      </c>
      <c r="HV173" s="303">
        <v>0</v>
      </c>
      <c r="HW173" s="303">
        <v>0</v>
      </c>
      <c r="HX173" s="303">
        <v>0</v>
      </c>
      <c r="HY173" s="303">
        <v>0</v>
      </c>
      <c r="HZ173" s="324"/>
      <c r="IA173" s="324"/>
      <c r="IB173" s="324"/>
      <c r="IC173" s="324"/>
      <c r="ID173" s="325"/>
      <c r="IE173" s="325"/>
      <c r="IF173" s="325"/>
      <c r="IG173" s="325"/>
      <c r="IH173" s="325"/>
      <c r="II173" s="325"/>
      <c r="IJ173" s="334">
        <v>0</v>
      </c>
      <c r="IK173" s="334">
        <v>0</v>
      </c>
      <c r="IL173" s="334">
        <v>0</v>
      </c>
      <c r="IM173" s="334">
        <v>0</v>
      </c>
      <c r="IN173" s="335">
        <v>0</v>
      </c>
      <c r="IO173" s="335">
        <v>0</v>
      </c>
      <c r="IP173" s="335">
        <v>0</v>
      </c>
      <c r="IQ173" s="335">
        <v>0</v>
      </c>
      <c r="IR173" s="335">
        <v>0</v>
      </c>
      <c r="IS173" s="335">
        <v>0</v>
      </c>
      <c r="IT173" s="318">
        <v>0</v>
      </c>
      <c r="IU173" s="318">
        <v>0</v>
      </c>
      <c r="IV173" s="318">
        <v>0</v>
      </c>
      <c r="IW173" s="318">
        <v>0</v>
      </c>
      <c r="IX173" s="319">
        <v>0</v>
      </c>
      <c r="IY173" s="319">
        <v>0</v>
      </c>
      <c r="IZ173" s="319">
        <v>0</v>
      </c>
      <c r="JA173" s="319">
        <v>0</v>
      </c>
      <c r="JB173" s="319">
        <v>0</v>
      </c>
      <c r="JC173" s="319">
        <v>0</v>
      </c>
      <c r="JD173" s="326"/>
      <c r="JE173" s="326"/>
      <c r="JF173" s="326"/>
      <c r="JG173" s="326"/>
      <c r="JH173" s="327"/>
      <c r="JI173" s="327"/>
      <c r="JJ173" s="327"/>
      <c r="JK173" s="327"/>
      <c r="JL173" s="327"/>
      <c r="JM173" s="327"/>
      <c r="JN173" s="316"/>
      <c r="JO173" s="316"/>
      <c r="JP173" s="316"/>
      <c r="JQ173" s="316"/>
      <c r="JR173" s="317"/>
      <c r="JS173" s="317"/>
      <c r="JT173" s="317"/>
      <c r="JU173" s="317"/>
      <c r="JV173" s="317"/>
      <c r="JW173" s="317"/>
      <c r="JX173" s="312">
        <v>0</v>
      </c>
      <c r="JY173" s="312">
        <v>0</v>
      </c>
      <c r="JZ173" s="312">
        <v>0</v>
      </c>
      <c r="KA173" s="312">
        <v>0</v>
      </c>
      <c r="KB173" s="313">
        <v>0</v>
      </c>
      <c r="KC173" s="313">
        <v>0</v>
      </c>
      <c r="KD173" s="313">
        <v>0</v>
      </c>
      <c r="KE173" s="313">
        <v>0</v>
      </c>
      <c r="KF173" s="313">
        <v>0</v>
      </c>
      <c r="KG173" s="313">
        <v>0</v>
      </c>
      <c r="KH173" s="314"/>
      <c r="KI173" s="314"/>
      <c r="KJ173" s="314"/>
      <c r="KK173" s="314"/>
      <c r="KL173" s="315"/>
      <c r="KM173" s="315"/>
      <c r="KN173" s="315"/>
      <c r="KO173" s="315"/>
      <c r="KP173" s="315"/>
      <c r="KQ173" s="315"/>
      <c r="KR173" s="336">
        <v>0</v>
      </c>
      <c r="KS173" s="336">
        <v>0</v>
      </c>
      <c r="KT173" s="336">
        <v>0</v>
      </c>
      <c r="KU173" s="336">
        <v>0</v>
      </c>
      <c r="KV173" s="337">
        <v>0</v>
      </c>
      <c r="KW173" s="337">
        <v>0</v>
      </c>
      <c r="KX173" s="337">
        <v>0</v>
      </c>
      <c r="KY173" s="337">
        <v>0</v>
      </c>
      <c r="KZ173" s="337">
        <v>0</v>
      </c>
      <c r="LA173" s="337">
        <v>0</v>
      </c>
      <c r="LB173" s="334"/>
      <c r="LC173" s="334"/>
      <c r="LD173" s="334"/>
      <c r="LE173" s="334"/>
      <c r="LF173" s="335"/>
      <c r="LG173" s="335"/>
      <c r="LH173" s="335"/>
      <c r="LI173" s="335"/>
      <c r="LJ173" s="335"/>
      <c r="LK173" s="335"/>
      <c r="LL173" s="330">
        <v>0</v>
      </c>
      <c r="LM173" s="330">
        <v>0</v>
      </c>
      <c r="LN173" s="330">
        <v>0</v>
      </c>
      <c r="LO173" s="330">
        <v>0</v>
      </c>
      <c r="LP173" s="331">
        <v>0</v>
      </c>
      <c r="LQ173" s="331">
        <v>0</v>
      </c>
      <c r="LR173" s="331">
        <v>0</v>
      </c>
      <c r="LS173" s="331">
        <v>0</v>
      </c>
      <c r="LT173" s="331">
        <v>0</v>
      </c>
      <c r="LU173" s="331">
        <v>0</v>
      </c>
      <c r="LV173" s="45">
        <f t="shared" si="437"/>
        <v>0</v>
      </c>
      <c r="LW173" s="45">
        <f t="shared" si="437"/>
        <v>0</v>
      </c>
      <c r="LX173" s="45">
        <f t="shared" si="437"/>
        <v>0</v>
      </c>
      <c r="LY173" s="45">
        <f t="shared" si="437"/>
        <v>0</v>
      </c>
      <c r="LZ173" s="234">
        <f t="shared" si="437"/>
        <v>0</v>
      </c>
      <c r="MA173" s="234">
        <f t="shared" si="437"/>
        <v>0</v>
      </c>
      <c r="MB173" s="234">
        <f t="shared" si="437"/>
        <v>0</v>
      </c>
      <c r="MC173" s="234">
        <f t="shared" si="437"/>
        <v>0</v>
      </c>
      <c r="MD173" s="234">
        <f t="shared" si="437"/>
        <v>0</v>
      </c>
      <c r="ME173" s="234">
        <f t="shared" si="437"/>
        <v>0</v>
      </c>
      <c r="MF173" s="328">
        <v>87</v>
      </c>
      <c r="MG173" s="328">
        <v>453.56999999999994</v>
      </c>
      <c r="MH173" s="328">
        <v>33.479999999999997</v>
      </c>
      <c r="MI173" s="328">
        <v>453.01000000000005</v>
      </c>
      <c r="MJ173" s="329">
        <v>7</v>
      </c>
      <c r="MK173" s="329">
        <v>14</v>
      </c>
      <c r="ML173" s="329">
        <v>74</v>
      </c>
      <c r="MM173" s="329">
        <v>1</v>
      </c>
      <c r="MN173" s="329">
        <v>73</v>
      </c>
      <c r="MO173" s="329">
        <v>68</v>
      </c>
      <c r="MP173" s="416"/>
      <c r="MQ173" s="416">
        <v>269.41000000000003</v>
      </c>
      <c r="MR173" s="416"/>
      <c r="MS173" s="416">
        <v>265.86</v>
      </c>
      <c r="MT173" s="417"/>
      <c r="MU173" s="417"/>
      <c r="MV173" s="417"/>
      <c r="MW173" s="417"/>
      <c r="MX173" s="417"/>
      <c r="MY173" s="417"/>
      <c r="MZ173" s="949">
        <f t="shared" si="438"/>
        <v>87</v>
      </c>
      <c r="NA173" s="949">
        <f t="shared" si="438"/>
        <v>722.98</v>
      </c>
      <c r="NB173" s="949">
        <f t="shared" si="438"/>
        <v>33.479999999999997</v>
      </c>
      <c r="NC173" s="949">
        <f t="shared" si="438"/>
        <v>718.87000000000012</v>
      </c>
      <c r="ND173" s="950">
        <f t="shared" si="438"/>
        <v>7</v>
      </c>
      <c r="NE173" s="950">
        <f t="shared" si="438"/>
        <v>14</v>
      </c>
      <c r="NF173" s="950">
        <f t="shared" si="438"/>
        <v>74</v>
      </c>
      <c r="NG173" s="950">
        <f t="shared" si="438"/>
        <v>1</v>
      </c>
      <c r="NH173" s="950">
        <f t="shared" si="438"/>
        <v>73</v>
      </c>
      <c r="NI173" s="950">
        <f t="shared" si="438"/>
        <v>68</v>
      </c>
    </row>
    <row r="174" spans="1:374" s="238" customFormat="1" ht="15.75" thickBot="1" x14ac:dyDescent="0.3">
      <c r="A174" s="1784" t="s">
        <v>225</v>
      </c>
      <c r="B174" s="1785"/>
      <c r="C174" s="1785"/>
      <c r="D174" s="235">
        <f>SUM(D170:D173)</f>
        <v>0</v>
      </c>
      <c r="E174" s="235">
        <f t="shared" ref="E174:M174" si="439">SUM(E170:E173)</f>
        <v>2.95</v>
      </c>
      <c r="F174" s="235">
        <f t="shared" si="439"/>
        <v>1.39</v>
      </c>
      <c r="G174" s="235">
        <f t="shared" si="439"/>
        <v>2.95</v>
      </c>
      <c r="H174" s="236">
        <f t="shared" si="439"/>
        <v>0</v>
      </c>
      <c r="I174" s="236">
        <f t="shared" si="439"/>
        <v>0</v>
      </c>
      <c r="J174" s="236">
        <f t="shared" si="439"/>
        <v>0</v>
      </c>
      <c r="K174" s="236">
        <f t="shared" si="439"/>
        <v>0</v>
      </c>
      <c r="L174" s="236">
        <f t="shared" si="439"/>
        <v>0</v>
      </c>
      <c r="M174" s="236">
        <f t="shared" si="439"/>
        <v>0</v>
      </c>
      <c r="N174" s="235">
        <f>SUM(N170:N173)</f>
        <v>0</v>
      </c>
      <c r="O174" s="235">
        <f t="shared" ref="O174:U174" si="440">SUM(O170:O173)</f>
        <v>0.74</v>
      </c>
      <c r="P174" s="235">
        <f t="shared" si="440"/>
        <v>0</v>
      </c>
      <c r="Q174" s="235">
        <f t="shared" si="440"/>
        <v>0.74</v>
      </c>
      <c r="R174" s="236">
        <f t="shared" si="440"/>
        <v>0</v>
      </c>
      <c r="S174" s="236">
        <f t="shared" si="440"/>
        <v>0</v>
      </c>
      <c r="T174" s="236">
        <f t="shared" si="440"/>
        <v>0</v>
      </c>
      <c r="U174" s="236">
        <f t="shared" si="440"/>
        <v>0</v>
      </c>
      <c r="V174" s="236">
        <f>SUM(V170:V173)</f>
        <v>0</v>
      </c>
      <c r="W174" s="236">
        <f>SUM(W170:W173)</f>
        <v>0</v>
      </c>
      <c r="X174" s="235">
        <f>SUM(X170:X173)</f>
        <v>0</v>
      </c>
      <c r="Y174" s="235">
        <f t="shared" ref="Y174:AE174" si="441">SUM(Y170:Y173)</f>
        <v>3.12</v>
      </c>
      <c r="Z174" s="235">
        <f t="shared" si="441"/>
        <v>0.53</v>
      </c>
      <c r="AA174" s="235">
        <f t="shared" si="441"/>
        <v>3.12</v>
      </c>
      <c r="AB174" s="236">
        <f t="shared" si="441"/>
        <v>0</v>
      </c>
      <c r="AC174" s="236">
        <f t="shared" si="441"/>
        <v>0</v>
      </c>
      <c r="AD174" s="236">
        <f t="shared" si="441"/>
        <v>0</v>
      </c>
      <c r="AE174" s="236">
        <f t="shared" si="441"/>
        <v>0</v>
      </c>
      <c r="AF174" s="236">
        <f>SUM(AF170:AF173)</f>
        <v>0</v>
      </c>
      <c r="AG174" s="236">
        <f>SUM(AG170:AG173)</f>
        <v>0</v>
      </c>
      <c r="AH174" s="235">
        <f>SUM(AH170:AH173)</f>
        <v>0</v>
      </c>
      <c r="AI174" s="235">
        <f t="shared" ref="AI174:AO174" si="442">SUM(AI170:AI173)</f>
        <v>3.87</v>
      </c>
      <c r="AJ174" s="235">
        <f t="shared" si="442"/>
        <v>0</v>
      </c>
      <c r="AK174" s="235">
        <f t="shared" si="442"/>
        <v>3.87</v>
      </c>
      <c r="AL174" s="236">
        <f t="shared" si="442"/>
        <v>0</v>
      </c>
      <c r="AM174" s="236">
        <f t="shared" si="442"/>
        <v>0</v>
      </c>
      <c r="AN174" s="236">
        <f t="shared" si="442"/>
        <v>0</v>
      </c>
      <c r="AO174" s="236">
        <f t="shared" si="442"/>
        <v>0</v>
      </c>
      <c r="AP174" s="236">
        <f>SUM(AP170:AP173)</f>
        <v>0</v>
      </c>
      <c r="AQ174" s="236">
        <f>SUM(AQ170:AQ173)</f>
        <v>0</v>
      </c>
      <c r="AR174" s="235">
        <f>SUM(AR170:AR173)</f>
        <v>0</v>
      </c>
      <c r="AS174" s="235">
        <f t="shared" ref="AS174:AY174" si="443">SUM(AS170:AS173)</f>
        <v>2.5</v>
      </c>
      <c r="AT174" s="235">
        <f t="shared" si="443"/>
        <v>0</v>
      </c>
      <c r="AU174" s="235">
        <f t="shared" si="443"/>
        <v>2.46</v>
      </c>
      <c r="AV174" s="236">
        <f t="shared" si="443"/>
        <v>0</v>
      </c>
      <c r="AW174" s="236">
        <f t="shared" si="443"/>
        <v>0</v>
      </c>
      <c r="AX174" s="236">
        <f t="shared" si="443"/>
        <v>1</v>
      </c>
      <c r="AY174" s="236">
        <f t="shared" si="443"/>
        <v>0</v>
      </c>
      <c r="AZ174" s="236">
        <f>SUM(AZ170:AZ173)</f>
        <v>1</v>
      </c>
      <c r="BA174" s="236">
        <f>SUM(BA170:BA173)</f>
        <v>1</v>
      </c>
      <c r="BB174" s="235">
        <f>SUM(BB170:BB173)</f>
        <v>0</v>
      </c>
      <c r="BC174" s="235">
        <f t="shared" ref="BC174:BI174" si="444">SUM(BC170:BC173)</f>
        <v>8.6900000000000013</v>
      </c>
      <c r="BD174" s="235">
        <f t="shared" si="444"/>
        <v>1.78</v>
      </c>
      <c r="BE174" s="235">
        <f t="shared" si="444"/>
        <v>8.6900000000000013</v>
      </c>
      <c r="BF174" s="236">
        <f t="shared" si="444"/>
        <v>0</v>
      </c>
      <c r="BG174" s="236">
        <f t="shared" si="444"/>
        <v>0</v>
      </c>
      <c r="BH174" s="236">
        <f t="shared" si="444"/>
        <v>0</v>
      </c>
      <c r="BI174" s="236">
        <f t="shared" si="444"/>
        <v>0</v>
      </c>
      <c r="BJ174" s="236">
        <f>SUM(BJ170:BJ173)</f>
        <v>0</v>
      </c>
      <c r="BK174" s="236">
        <f>SUM(BK170:BK173)</f>
        <v>0</v>
      </c>
      <c r="BL174" s="235">
        <f>SUM(BL170:BL173)</f>
        <v>0</v>
      </c>
      <c r="BM174" s="235">
        <f t="shared" ref="BM174:BS174" si="445">SUM(BM170:BM173)</f>
        <v>3.9800000000000004</v>
      </c>
      <c r="BN174" s="235">
        <f t="shared" si="445"/>
        <v>0.65</v>
      </c>
      <c r="BO174" s="235">
        <f t="shared" si="445"/>
        <v>3.9800000000000004</v>
      </c>
      <c r="BP174" s="236">
        <f t="shared" si="445"/>
        <v>0</v>
      </c>
      <c r="BQ174" s="236">
        <f t="shared" si="445"/>
        <v>12</v>
      </c>
      <c r="BR174" s="236">
        <f t="shared" si="445"/>
        <v>12</v>
      </c>
      <c r="BS174" s="236">
        <f t="shared" si="445"/>
        <v>0</v>
      </c>
      <c r="BT174" s="236">
        <f>SUM(BT170:BT173)</f>
        <v>0</v>
      </c>
      <c r="BU174" s="236">
        <f>SUM(BU170:BU173)</f>
        <v>0</v>
      </c>
      <c r="BV174" s="235">
        <f>SUM(BV170:BV173)</f>
        <v>0</v>
      </c>
      <c r="BW174" s="235">
        <f t="shared" ref="BW174:CC174" si="446">SUM(BW170:BW173)</f>
        <v>1</v>
      </c>
      <c r="BX174" s="235">
        <f t="shared" si="446"/>
        <v>0</v>
      </c>
      <c r="BY174" s="235">
        <f t="shared" si="446"/>
        <v>0</v>
      </c>
      <c r="BZ174" s="236">
        <f t="shared" si="446"/>
        <v>0</v>
      </c>
      <c r="CA174" s="236">
        <f t="shared" si="446"/>
        <v>0</v>
      </c>
      <c r="CB174" s="236">
        <f t="shared" si="446"/>
        <v>0</v>
      </c>
      <c r="CC174" s="236">
        <f t="shared" si="446"/>
        <v>0</v>
      </c>
      <c r="CD174" s="236">
        <f>SUM(CD170:CD173)</f>
        <v>0</v>
      </c>
      <c r="CE174" s="236">
        <f>SUM(CE170:CE173)</f>
        <v>0</v>
      </c>
      <c r="CF174" s="235">
        <f>SUM(CF170:CF173)</f>
        <v>9</v>
      </c>
      <c r="CG174" s="235">
        <f t="shared" ref="CG174:CM174" si="447">SUM(CG170:CG173)</f>
        <v>9</v>
      </c>
      <c r="CH174" s="235">
        <f t="shared" si="447"/>
        <v>2.58</v>
      </c>
      <c r="CI174" s="235">
        <f t="shared" si="447"/>
        <v>8.2800000000000011</v>
      </c>
      <c r="CJ174" s="236">
        <f t="shared" si="447"/>
        <v>0</v>
      </c>
      <c r="CK174" s="236">
        <f t="shared" si="447"/>
        <v>0</v>
      </c>
      <c r="CL174" s="236">
        <f t="shared" si="447"/>
        <v>0</v>
      </c>
      <c r="CM174" s="236">
        <f t="shared" si="447"/>
        <v>0</v>
      </c>
      <c r="CN174" s="236">
        <f>SUM(CN170:CN173)</f>
        <v>0</v>
      </c>
      <c r="CO174" s="236">
        <f>SUM(CO170:CO173)</f>
        <v>0</v>
      </c>
      <c r="CP174" s="235">
        <f>SUM(CP170:CP173)</f>
        <v>0</v>
      </c>
      <c r="CQ174" s="235">
        <f t="shared" ref="CQ174:CW174" si="448">SUM(CQ170:CQ173)</f>
        <v>2.3899999999999997</v>
      </c>
      <c r="CR174" s="235">
        <f t="shared" si="448"/>
        <v>1.53</v>
      </c>
      <c r="CS174" s="235">
        <f t="shared" si="448"/>
        <v>2.3899999999999997</v>
      </c>
      <c r="CT174" s="236">
        <f t="shared" si="448"/>
        <v>0</v>
      </c>
      <c r="CU174" s="236">
        <f t="shared" si="448"/>
        <v>0</v>
      </c>
      <c r="CV174" s="236">
        <f t="shared" si="448"/>
        <v>0</v>
      </c>
      <c r="CW174" s="236">
        <f t="shared" si="448"/>
        <v>0</v>
      </c>
      <c r="CX174" s="236">
        <f>SUM(CX170:CX173)</f>
        <v>0</v>
      </c>
      <c r="CY174" s="236">
        <f>SUM(CY170:CY173)</f>
        <v>0</v>
      </c>
      <c r="CZ174" s="235">
        <f>SUM(CZ170:CZ173)</f>
        <v>0</v>
      </c>
      <c r="DA174" s="235">
        <f t="shared" ref="DA174:DG174" si="449">SUM(DA170:DA173)</f>
        <v>12</v>
      </c>
      <c r="DB174" s="235">
        <f t="shared" si="449"/>
        <v>0</v>
      </c>
      <c r="DC174" s="235">
        <f t="shared" si="449"/>
        <v>0</v>
      </c>
      <c r="DD174" s="236">
        <f t="shared" si="449"/>
        <v>0</v>
      </c>
      <c r="DE174" s="236">
        <f t="shared" si="449"/>
        <v>0</v>
      </c>
      <c r="DF174" s="236">
        <f t="shared" si="449"/>
        <v>0</v>
      </c>
      <c r="DG174" s="236">
        <f t="shared" si="449"/>
        <v>0</v>
      </c>
      <c r="DH174" s="236">
        <f>SUM(DH170:DH173)</f>
        <v>0</v>
      </c>
      <c r="DI174" s="236">
        <f>SUM(DI170:DI173)</f>
        <v>0</v>
      </c>
      <c r="DJ174" s="235">
        <f>SUM(DJ170:DJ173)</f>
        <v>0</v>
      </c>
      <c r="DK174" s="235">
        <f t="shared" ref="DK174:DQ174" si="450">SUM(DK170:DK173)</f>
        <v>0.98</v>
      </c>
      <c r="DL174" s="235">
        <f t="shared" si="450"/>
        <v>0.98</v>
      </c>
      <c r="DM174" s="235">
        <f t="shared" si="450"/>
        <v>0.98</v>
      </c>
      <c r="DN174" s="236">
        <f t="shared" si="450"/>
        <v>0</v>
      </c>
      <c r="DO174" s="236">
        <f t="shared" si="450"/>
        <v>0</v>
      </c>
      <c r="DP174" s="236">
        <f t="shared" si="450"/>
        <v>0</v>
      </c>
      <c r="DQ174" s="236">
        <f t="shared" si="450"/>
        <v>0</v>
      </c>
      <c r="DR174" s="236">
        <f>SUM(DR170:DR173)</f>
        <v>0</v>
      </c>
      <c r="DS174" s="236">
        <f>SUM(DS170:DS173)</f>
        <v>0</v>
      </c>
      <c r="DT174" s="235">
        <f>SUM(DT170:DT173)</f>
        <v>0</v>
      </c>
      <c r="DU174" s="235">
        <f t="shared" ref="DU174:EA174" si="451">SUM(DU170:DU173)</f>
        <v>2.65</v>
      </c>
      <c r="DV174" s="235">
        <f t="shared" si="451"/>
        <v>0.65</v>
      </c>
      <c r="DW174" s="235">
        <f t="shared" si="451"/>
        <v>2.62</v>
      </c>
      <c r="DX174" s="236">
        <f t="shared" si="451"/>
        <v>0</v>
      </c>
      <c r="DY174" s="236">
        <f t="shared" si="451"/>
        <v>0</v>
      </c>
      <c r="DZ174" s="236">
        <f t="shared" si="451"/>
        <v>4</v>
      </c>
      <c r="EA174" s="236">
        <f t="shared" si="451"/>
        <v>0</v>
      </c>
      <c r="EB174" s="236">
        <f>SUM(EB170:EB173)</f>
        <v>4</v>
      </c>
      <c r="EC174" s="236">
        <f>SUM(EC170:EC173)</f>
        <v>4</v>
      </c>
      <c r="ED174" s="235">
        <f>SUM(ED170:ED173)</f>
        <v>0</v>
      </c>
      <c r="EE174" s="235">
        <f t="shared" ref="EE174:EK174" si="452">SUM(EE170:EE173)</f>
        <v>4.43</v>
      </c>
      <c r="EF174" s="235">
        <f t="shared" si="452"/>
        <v>0.99</v>
      </c>
      <c r="EG174" s="235">
        <f t="shared" si="452"/>
        <v>4.41</v>
      </c>
      <c r="EH174" s="236">
        <f t="shared" si="452"/>
        <v>0</v>
      </c>
      <c r="EI174" s="236">
        <f t="shared" si="452"/>
        <v>0</v>
      </c>
      <c r="EJ174" s="236">
        <f t="shared" si="452"/>
        <v>0</v>
      </c>
      <c r="EK174" s="236">
        <f t="shared" si="452"/>
        <v>0</v>
      </c>
      <c r="EL174" s="236">
        <f>SUM(EL170:EL173)</f>
        <v>0</v>
      </c>
      <c r="EM174" s="236">
        <f>SUM(EM170:EM173)</f>
        <v>0</v>
      </c>
      <c r="EN174" s="235">
        <f>SUM(EN170:EN173)</f>
        <v>20</v>
      </c>
      <c r="EO174" s="235">
        <f t="shared" ref="EO174:EU174" si="453">SUM(EO170:EO173)</f>
        <v>2.86</v>
      </c>
      <c r="EP174" s="235">
        <f t="shared" si="453"/>
        <v>0</v>
      </c>
      <c r="EQ174" s="235">
        <f t="shared" si="453"/>
        <v>2.86</v>
      </c>
      <c r="ER174" s="236">
        <f t="shared" si="453"/>
        <v>0</v>
      </c>
      <c r="ES174" s="236">
        <f t="shared" si="453"/>
        <v>0</v>
      </c>
      <c r="ET174" s="236">
        <f t="shared" si="453"/>
        <v>0</v>
      </c>
      <c r="EU174" s="236">
        <f t="shared" si="453"/>
        <v>0</v>
      </c>
      <c r="EV174" s="236">
        <f>SUM(EV170:EV173)</f>
        <v>0</v>
      </c>
      <c r="EW174" s="236">
        <f>SUM(EW170:EW173)</f>
        <v>0</v>
      </c>
      <c r="EX174" s="235">
        <f>SUM(EX170:EX173)</f>
        <v>0</v>
      </c>
      <c r="EY174" s="235">
        <f t="shared" ref="EY174:FE174" si="454">SUM(EY170:EY173)</f>
        <v>7.77</v>
      </c>
      <c r="EZ174" s="235">
        <f t="shared" si="454"/>
        <v>1</v>
      </c>
      <c r="FA174" s="235">
        <f t="shared" si="454"/>
        <v>7.74</v>
      </c>
      <c r="FB174" s="236">
        <f t="shared" si="454"/>
        <v>0</v>
      </c>
      <c r="FC174" s="236">
        <f t="shared" si="454"/>
        <v>4</v>
      </c>
      <c r="FD174" s="236">
        <f t="shared" si="454"/>
        <v>4</v>
      </c>
      <c r="FE174" s="236">
        <f t="shared" si="454"/>
        <v>3</v>
      </c>
      <c r="FF174" s="236">
        <f>SUM(FF170:FF173)</f>
        <v>3</v>
      </c>
      <c r="FG174" s="236">
        <f>SUM(FG170:FG173)</f>
        <v>0</v>
      </c>
      <c r="FH174" s="235">
        <f>SUM(FH170:FH173)</f>
        <v>0</v>
      </c>
      <c r="FI174" s="235">
        <f t="shared" ref="FI174:FO174" si="455">SUM(FI170:FI173)</f>
        <v>3.5</v>
      </c>
      <c r="FJ174" s="235">
        <f t="shared" si="455"/>
        <v>0</v>
      </c>
      <c r="FK174" s="235">
        <f t="shared" si="455"/>
        <v>3.4000000000000004</v>
      </c>
      <c r="FL174" s="236">
        <f t="shared" si="455"/>
        <v>0</v>
      </c>
      <c r="FM174" s="236">
        <f t="shared" si="455"/>
        <v>0</v>
      </c>
      <c r="FN174" s="236">
        <f t="shared" si="455"/>
        <v>0</v>
      </c>
      <c r="FO174" s="236">
        <f t="shared" si="455"/>
        <v>0</v>
      </c>
      <c r="FP174" s="236">
        <f>SUM(FP170:FP173)</f>
        <v>0</v>
      </c>
      <c r="FQ174" s="236">
        <f>SUM(FQ170:FQ173)</f>
        <v>0</v>
      </c>
      <c r="FR174" s="235">
        <f>SUM(FR170:FR173)</f>
        <v>0</v>
      </c>
      <c r="FS174" s="235">
        <f t="shared" ref="FS174:FY174" si="456">SUM(FS170:FS173)</f>
        <v>0</v>
      </c>
      <c r="FT174" s="235">
        <f t="shared" si="456"/>
        <v>0</v>
      </c>
      <c r="FU174" s="235">
        <f t="shared" si="456"/>
        <v>0</v>
      </c>
      <c r="FV174" s="236">
        <f t="shared" si="456"/>
        <v>0</v>
      </c>
      <c r="FW174" s="236">
        <f t="shared" si="456"/>
        <v>0</v>
      </c>
      <c r="FX174" s="236">
        <f t="shared" si="456"/>
        <v>0</v>
      </c>
      <c r="FY174" s="236">
        <f t="shared" si="456"/>
        <v>0</v>
      </c>
      <c r="FZ174" s="236">
        <f>SUM(FZ170:FZ173)</f>
        <v>0</v>
      </c>
      <c r="GA174" s="236">
        <f>SUM(GA170:GA173)</f>
        <v>0</v>
      </c>
      <c r="GB174" s="235">
        <f>SUM(GB170:GB173)</f>
        <v>0</v>
      </c>
      <c r="GC174" s="235">
        <f t="shared" ref="GC174:GI174" si="457">SUM(GC170:GC173)</f>
        <v>3.28</v>
      </c>
      <c r="GD174" s="235">
        <f t="shared" si="457"/>
        <v>3.28</v>
      </c>
      <c r="GE174" s="235">
        <f t="shared" si="457"/>
        <v>3.28</v>
      </c>
      <c r="GF174" s="236">
        <f t="shared" si="457"/>
        <v>0</v>
      </c>
      <c r="GG174" s="236">
        <f t="shared" si="457"/>
        <v>0</v>
      </c>
      <c r="GH174" s="236">
        <f t="shared" si="457"/>
        <v>0</v>
      </c>
      <c r="GI174" s="236">
        <f t="shared" si="457"/>
        <v>0</v>
      </c>
      <c r="GJ174" s="236">
        <f>SUM(GJ170:GJ173)</f>
        <v>0</v>
      </c>
      <c r="GK174" s="236">
        <f>SUM(GK170:GK173)</f>
        <v>0</v>
      </c>
      <c r="GL174" s="235">
        <f>SUM(GL170:GL173)</f>
        <v>0</v>
      </c>
      <c r="GM174" s="235">
        <f t="shared" ref="GM174:GS174" si="458">SUM(GM170:GM173)</f>
        <v>0.1</v>
      </c>
      <c r="GN174" s="235">
        <f t="shared" si="458"/>
        <v>0</v>
      </c>
      <c r="GO174" s="235">
        <f t="shared" si="458"/>
        <v>0.1</v>
      </c>
      <c r="GP174" s="236">
        <f t="shared" si="458"/>
        <v>0</v>
      </c>
      <c r="GQ174" s="236">
        <f t="shared" si="458"/>
        <v>0</v>
      </c>
      <c r="GR174" s="236">
        <f t="shared" si="458"/>
        <v>0</v>
      </c>
      <c r="GS174" s="236">
        <f t="shared" si="458"/>
        <v>0</v>
      </c>
      <c r="GT174" s="236">
        <f>SUM(GT170:GT173)</f>
        <v>0</v>
      </c>
      <c r="GU174" s="236">
        <f>SUM(GU170:GU173)</f>
        <v>0</v>
      </c>
      <c r="GV174" s="235">
        <f>SUM(GV170:GV173)</f>
        <v>0</v>
      </c>
      <c r="GW174" s="235">
        <f t="shared" ref="GW174:HC174" si="459">SUM(GW170:GW173)</f>
        <v>3</v>
      </c>
      <c r="GX174" s="235">
        <f t="shared" si="459"/>
        <v>0</v>
      </c>
      <c r="GY174" s="235">
        <f t="shared" si="459"/>
        <v>1.65</v>
      </c>
      <c r="GZ174" s="236">
        <f t="shared" si="459"/>
        <v>0</v>
      </c>
      <c r="HA174" s="236">
        <f t="shared" si="459"/>
        <v>0</v>
      </c>
      <c r="HB174" s="236">
        <f t="shared" si="459"/>
        <v>0</v>
      </c>
      <c r="HC174" s="236">
        <f t="shared" si="459"/>
        <v>0</v>
      </c>
      <c r="HD174" s="236">
        <f>SUM(HD170:HD173)</f>
        <v>0</v>
      </c>
      <c r="HE174" s="236">
        <f>SUM(HE170:HE173)</f>
        <v>0</v>
      </c>
      <c r="HF174" s="235">
        <f>SUM(HF170:HF173)</f>
        <v>0</v>
      </c>
      <c r="HG174" s="235">
        <f t="shared" ref="HG174:HM174" si="460">SUM(HG170:HG173)</f>
        <v>0.44</v>
      </c>
      <c r="HH174" s="235">
        <f t="shared" si="460"/>
        <v>0</v>
      </c>
      <c r="HI174" s="235">
        <f t="shared" si="460"/>
        <v>0.44</v>
      </c>
      <c r="HJ174" s="236">
        <f t="shared" si="460"/>
        <v>0</v>
      </c>
      <c r="HK174" s="236">
        <f t="shared" si="460"/>
        <v>0</v>
      </c>
      <c r="HL174" s="236">
        <f t="shared" si="460"/>
        <v>0</v>
      </c>
      <c r="HM174" s="236">
        <f t="shared" si="460"/>
        <v>0</v>
      </c>
      <c r="HN174" s="236">
        <f>SUM(HN170:HN173)</f>
        <v>0</v>
      </c>
      <c r="HO174" s="236">
        <f>SUM(HO170:HO173)</f>
        <v>0</v>
      </c>
      <c r="HP174" s="235">
        <f>SUM(HP170:HP173)</f>
        <v>0</v>
      </c>
      <c r="HQ174" s="235">
        <f t="shared" ref="HQ174:HW174" si="461">SUM(HQ170:HQ173)</f>
        <v>2.5</v>
      </c>
      <c r="HR174" s="235">
        <f t="shared" si="461"/>
        <v>0</v>
      </c>
      <c r="HS174" s="235">
        <f t="shared" si="461"/>
        <v>0.44</v>
      </c>
      <c r="HT174" s="236">
        <f t="shared" si="461"/>
        <v>0</v>
      </c>
      <c r="HU174" s="236">
        <f t="shared" si="461"/>
        <v>0</v>
      </c>
      <c r="HV174" s="236">
        <f t="shared" si="461"/>
        <v>1</v>
      </c>
      <c r="HW174" s="236">
        <f t="shared" si="461"/>
        <v>0</v>
      </c>
      <c r="HX174" s="236">
        <f>SUM(HX170:HX173)</f>
        <v>1</v>
      </c>
      <c r="HY174" s="236">
        <f>SUM(HY170:HY173)</f>
        <v>1</v>
      </c>
      <c r="HZ174" s="235">
        <f>SUM(HZ170:HZ173)</f>
        <v>0</v>
      </c>
      <c r="IA174" s="235">
        <f t="shared" ref="IA174:IG174" si="462">SUM(IA170:IA173)</f>
        <v>0</v>
      </c>
      <c r="IB174" s="235">
        <f t="shared" si="462"/>
        <v>0</v>
      </c>
      <c r="IC174" s="235">
        <f t="shared" si="462"/>
        <v>0</v>
      </c>
      <c r="ID174" s="236">
        <f t="shared" si="462"/>
        <v>0</v>
      </c>
      <c r="IE174" s="236">
        <f t="shared" si="462"/>
        <v>0</v>
      </c>
      <c r="IF174" s="236">
        <f t="shared" si="462"/>
        <v>0</v>
      </c>
      <c r="IG174" s="236">
        <f t="shared" si="462"/>
        <v>0</v>
      </c>
      <c r="IH174" s="236">
        <f>SUM(IH170:IH173)</f>
        <v>0</v>
      </c>
      <c r="II174" s="236">
        <f>SUM(II170:II173)</f>
        <v>0</v>
      </c>
      <c r="IJ174" s="235">
        <f>SUM(IJ170:IJ173)</f>
        <v>0</v>
      </c>
      <c r="IK174" s="235">
        <f t="shared" ref="IK174:IQ174" si="463">SUM(IK170:IK173)</f>
        <v>4.8899999999999997</v>
      </c>
      <c r="IL174" s="235">
        <f t="shared" si="463"/>
        <v>0.85</v>
      </c>
      <c r="IM174" s="235">
        <f t="shared" si="463"/>
        <v>4.8899999999999997</v>
      </c>
      <c r="IN174" s="236">
        <f t="shared" si="463"/>
        <v>0</v>
      </c>
      <c r="IO174" s="236">
        <f t="shared" si="463"/>
        <v>0</v>
      </c>
      <c r="IP174" s="236">
        <f t="shared" si="463"/>
        <v>0</v>
      </c>
      <c r="IQ174" s="236">
        <f t="shared" si="463"/>
        <v>0</v>
      </c>
      <c r="IR174" s="236">
        <f>SUM(IR170:IR173)</f>
        <v>0</v>
      </c>
      <c r="IS174" s="236">
        <f>SUM(IS170:IS173)</f>
        <v>0</v>
      </c>
      <c r="IT174" s="235">
        <f>SUM(IT170:IT173)</f>
        <v>0</v>
      </c>
      <c r="IU174" s="235">
        <f t="shared" ref="IU174:JA174" si="464">SUM(IU170:IU173)</f>
        <v>2.44</v>
      </c>
      <c r="IV174" s="235">
        <f t="shared" si="464"/>
        <v>0.64</v>
      </c>
      <c r="IW174" s="235">
        <f t="shared" si="464"/>
        <v>2.44</v>
      </c>
      <c r="IX174" s="236">
        <f t="shared" si="464"/>
        <v>0</v>
      </c>
      <c r="IY174" s="236">
        <f t="shared" si="464"/>
        <v>0</v>
      </c>
      <c r="IZ174" s="236">
        <f t="shared" si="464"/>
        <v>0</v>
      </c>
      <c r="JA174" s="236">
        <f t="shared" si="464"/>
        <v>0</v>
      </c>
      <c r="JB174" s="236">
        <f>SUM(JB170:JB173)</f>
        <v>0</v>
      </c>
      <c r="JC174" s="236">
        <f>SUM(JC170:JC173)</f>
        <v>0</v>
      </c>
      <c r="JD174" s="235">
        <f>SUM(JD170:JD173)</f>
        <v>0</v>
      </c>
      <c r="JE174" s="235">
        <f t="shared" ref="JE174:JK174" si="465">SUM(JE170:JE173)</f>
        <v>2.5499999999999998</v>
      </c>
      <c r="JF174" s="235">
        <f t="shared" si="465"/>
        <v>0.2</v>
      </c>
      <c r="JG174" s="235">
        <f t="shared" si="465"/>
        <v>0.43</v>
      </c>
      <c r="JH174" s="236">
        <f t="shared" si="465"/>
        <v>0</v>
      </c>
      <c r="JI174" s="236">
        <f t="shared" si="465"/>
        <v>0</v>
      </c>
      <c r="JJ174" s="236">
        <f t="shared" si="465"/>
        <v>0</v>
      </c>
      <c r="JK174" s="236">
        <f t="shared" si="465"/>
        <v>0</v>
      </c>
      <c r="JL174" s="236">
        <f>SUM(JL170:JL173)</f>
        <v>0</v>
      </c>
      <c r="JM174" s="236">
        <f>SUM(JM170:JM173)</f>
        <v>0</v>
      </c>
      <c r="JN174" s="235">
        <f>SUM(JN170:JN173)</f>
        <v>0</v>
      </c>
      <c r="JO174" s="235">
        <f t="shared" ref="JO174:JT174" si="466">SUM(JO170:JO173)</f>
        <v>2.14</v>
      </c>
      <c r="JP174" s="235">
        <f t="shared" si="466"/>
        <v>0</v>
      </c>
      <c r="JQ174" s="235">
        <f t="shared" si="466"/>
        <v>2.14</v>
      </c>
      <c r="JR174" s="236">
        <f t="shared" si="466"/>
        <v>0</v>
      </c>
      <c r="JS174" s="236">
        <f t="shared" si="466"/>
        <v>0</v>
      </c>
      <c r="JT174" s="236">
        <f t="shared" si="466"/>
        <v>0</v>
      </c>
      <c r="JU174" s="236">
        <f>SUM(JU170:JU173)</f>
        <v>0</v>
      </c>
      <c r="JV174" s="236">
        <f>SUM(JV170:JV173)</f>
        <v>0</v>
      </c>
      <c r="JW174" s="236">
        <f>SUM(JW170:JW173)</f>
        <v>0</v>
      </c>
      <c r="JX174" s="235">
        <f>SUM(JX170:JX173)</f>
        <v>0</v>
      </c>
      <c r="JY174" s="235">
        <f t="shared" ref="JY174:KD174" si="467">SUM(JY170:JY173)</f>
        <v>0.94</v>
      </c>
      <c r="JZ174" s="235">
        <f t="shared" si="467"/>
        <v>0</v>
      </c>
      <c r="KA174" s="235">
        <f t="shared" si="467"/>
        <v>0.94</v>
      </c>
      <c r="KB174" s="236">
        <f t="shared" si="467"/>
        <v>0</v>
      </c>
      <c r="KC174" s="236">
        <f t="shared" si="467"/>
        <v>0</v>
      </c>
      <c r="KD174" s="236">
        <f t="shared" si="467"/>
        <v>0</v>
      </c>
      <c r="KE174" s="236">
        <f>SUM(KE170:KE173)</f>
        <v>0</v>
      </c>
      <c r="KF174" s="236">
        <f>SUM(KF170:KF173)</f>
        <v>0</v>
      </c>
      <c r="KG174" s="236">
        <f>SUM(KG170:KG173)</f>
        <v>0</v>
      </c>
      <c r="KH174" s="235">
        <f>SUM(KH170:KH173)</f>
        <v>0</v>
      </c>
      <c r="KI174" s="235">
        <f t="shared" ref="KI174:KN174" si="468">SUM(KI170:KI173)</f>
        <v>1</v>
      </c>
      <c r="KJ174" s="235">
        <f t="shared" si="468"/>
        <v>0.6</v>
      </c>
      <c r="KK174" s="235">
        <f t="shared" si="468"/>
        <v>0.6</v>
      </c>
      <c r="KL174" s="236">
        <f t="shared" si="468"/>
        <v>0</v>
      </c>
      <c r="KM174" s="236">
        <f t="shared" si="468"/>
        <v>0</v>
      </c>
      <c r="KN174" s="236">
        <f t="shared" si="468"/>
        <v>0</v>
      </c>
      <c r="KO174" s="236">
        <f>SUM(KO170:KO173)</f>
        <v>0</v>
      </c>
      <c r="KP174" s="236">
        <f>SUM(KP170:KP173)</f>
        <v>0</v>
      </c>
      <c r="KQ174" s="236">
        <f>SUM(KQ170:KQ173)</f>
        <v>0</v>
      </c>
      <c r="KR174" s="235">
        <f>SUM(KR170:KR173)</f>
        <v>0</v>
      </c>
      <c r="KS174" s="235">
        <f t="shared" ref="KS174:KX174" si="469">SUM(KS170:KS173)</f>
        <v>5</v>
      </c>
      <c r="KT174" s="235">
        <f t="shared" si="469"/>
        <v>0</v>
      </c>
      <c r="KU174" s="235">
        <f t="shared" si="469"/>
        <v>1.54</v>
      </c>
      <c r="KV174" s="236">
        <f t="shared" si="469"/>
        <v>0</v>
      </c>
      <c r="KW174" s="236">
        <f t="shared" si="469"/>
        <v>0</v>
      </c>
      <c r="KX174" s="236">
        <f t="shared" si="469"/>
        <v>0</v>
      </c>
      <c r="KY174" s="236">
        <f>SUM(KY170:KY173)</f>
        <v>0</v>
      </c>
      <c r="KZ174" s="236">
        <f>SUM(KZ170:KZ173)</f>
        <v>0</v>
      </c>
      <c r="LA174" s="236">
        <f>SUM(LA170:LA173)</f>
        <v>0</v>
      </c>
      <c r="LB174" s="235">
        <f>SUM(LB170:LB173)</f>
        <v>0</v>
      </c>
      <c r="LC174" s="235">
        <f t="shared" ref="LC174:LH174" si="470">SUM(LC170:LC173)</f>
        <v>0</v>
      </c>
      <c r="LD174" s="235">
        <f t="shared" si="470"/>
        <v>0</v>
      </c>
      <c r="LE174" s="235">
        <f t="shared" si="470"/>
        <v>0</v>
      </c>
      <c r="LF174" s="236">
        <f t="shared" si="470"/>
        <v>0</v>
      </c>
      <c r="LG174" s="236">
        <f t="shared" si="470"/>
        <v>0</v>
      </c>
      <c r="LH174" s="236">
        <f t="shared" si="470"/>
        <v>0</v>
      </c>
      <c r="LI174" s="236">
        <f>SUM(LI170:LI173)</f>
        <v>0</v>
      </c>
      <c r="LJ174" s="236">
        <f>SUM(LJ170:LJ173)</f>
        <v>0</v>
      </c>
      <c r="LK174" s="236">
        <f>SUM(LK170:LK173)</f>
        <v>0</v>
      </c>
      <c r="LL174" s="235">
        <f>SUM(LL170:LL173)</f>
        <v>0</v>
      </c>
      <c r="LM174" s="235">
        <f t="shared" ref="LM174:LR174" si="471">SUM(LM170:LM173)</f>
        <v>1.5</v>
      </c>
      <c r="LN174" s="235">
        <f t="shared" si="471"/>
        <v>0.5</v>
      </c>
      <c r="LO174" s="235">
        <f t="shared" si="471"/>
        <v>1.05</v>
      </c>
      <c r="LP174" s="236">
        <f t="shared" si="471"/>
        <v>0</v>
      </c>
      <c r="LQ174" s="236">
        <f t="shared" si="471"/>
        <v>0</v>
      </c>
      <c r="LR174" s="236">
        <f t="shared" si="471"/>
        <v>0</v>
      </c>
      <c r="LS174" s="236">
        <f>SUM(LS170:LS173)</f>
        <v>0</v>
      </c>
      <c r="LT174" s="236">
        <f>SUM(LT170:LT173)</f>
        <v>0</v>
      </c>
      <c r="LU174" s="236">
        <f>SUM(LU170:LU173)</f>
        <v>0</v>
      </c>
      <c r="LV174" s="235">
        <f>SUM(LV170:LV173)</f>
        <v>29</v>
      </c>
      <c r="LW174" s="235">
        <f t="shared" ref="LW174:MB174" si="472">SUM(LW170:LW173)</f>
        <v>102.21</v>
      </c>
      <c r="LX174" s="235">
        <f t="shared" si="472"/>
        <v>18.149999999999999</v>
      </c>
      <c r="LY174" s="235">
        <f t="shared" si="472"/>
        <v>78.430000000000007</v>
      </c>
      <c r="LZ174" s="236">
        <f t="shared" si="472"/>
        <v>0</v>
      </c>
      <c r="MA174" s="236">
        <f t="shared" si="472"/>
        <v>16</v>
      </c>
      <c r="MB174" s="236">
        <f t="shared" si="472"/>
        <v>22</v>
      </c>
      <c r="MC174" s="236">
        <f>SUM(MC170:MC173)</f>
        <v>3</v>
      </c>
      <c r="MD174" s="236">
        <f>SUM(MD170:MD173)</f>
        <v>9</v>
      </c>
      <c r="ME174" s="236">
        <f>SUM(ME170:ME173)</f>
        <v>6</v>
      </c>
      <c r="MF174" s="235">
        <f>SUM(MF170:MF173)</f>
        <v>87</v>
      </c>
      <c r="MG174" s="235">
        <f t="shared" ref="MG174:ML174" si="473">SUM(MG170:MG173)</f>
        <v>470.85999999999996</v>
      </c>
      <c r="MH174" s="235">
        <f t="shared" si="473"/>
        <v>37.769999999999996</v>
      </c>
      <c r="MI174" s="235">
        <f t="shared" si="473"/>
        <v>467.13000000000005</v>
      </c>
      <c r="MJ174" s="236">
        <f t="shared" si="473"/>
        <v>7</v>
      </c>
      <c r="MK174" s="236">
        <f t="shared" si="473"/>
        <v>14</v>
      </c>
      <c r="ML174" s="236">
        <f t="shared" si="473"/>
        <v>74</v>
      </c>
      <c r="MM174" s="236">
        <f>SUM(MM170:MM173)</f>
        <v>1</v>
      </c>
      <c r="MN174" s="236">
        <f>SUM(MN170:MN173)</f>
        <v>73</v>
      </c>
      <c r="MO174" s="236">
        <f>SUM(MO170:MO173)</f>
        <v>68</v>
      </c>
      <c r="MP174" s="235">
        <f>SUM(MP170:MP173)</f>
        <v>0</v>
      </c>
      <c r="MQ174" s="235">
        <f t="shared" ref="MQ174:MV174" si="474">SUM(MQ170:MQ173)</f>
        <v>269.91000000000003</v>
      </c>
      <c r="MR174" s="235">
        <f t="shared" si="474"/>
        <v>0</v>
      </c>
      <c r="MS174" s="235">
        <f t="shared" si="474"/>
        <v>266.35000000000002</v>
      </c>
      <c r="MT174" s="236">
        <f t="shared" si="474"/>
        <v>0</v>
      </c>
      <c r="MU174" s="236">
        <f t="shared" si="474"/>
        <v>0</v>
      </c>
      <c r="MV174" s="236">
        <f t="shared" si="474"/>
        <v>0</v>
      </c>
      <c r="MW174" s="236">
        <f>SUM(MW170:MW173)</f>
        <v>0</v>
      </c>
      <c r="MX174" s="236">
        <f>SUM(MX170:MX173)</f>
        <v>0</v>
      </c>
      <c r="MY174" s="236">
        <f>SUM(MY170:MY173)</f>
        <v>0</v>
      </c>
      <c r="MZ174" s="235">
        <f>SUM(MZ170:MZ173)</f>
        <v>116</v>
      </c>
      <c r="NA174" s="235">
        <f t="shared" ref="NA174:NF174" si="475">SUM(NA170:NA173)</f>
        <v>842.98</v>
      </c>
      <c r="NB174" s="235">
        <f t="shared" si="475"/>
        <v>55.919999999999995</v>
      </c>
      <c r="NC174" s="235">
        <f t="shared" si="475"/>
        <v>811.91000000000008</v>
      </c>
      <c r="ND174" s="236">
        <f t="shared" si="475"/>
        <v>7</v>
      </c>
      <c r="NE174" s="236">
        <f t="shared" si="475"/>
        <v>30</v>
      </c>
      <c r="NF174" s="236">
        <f t="shared" si="475"/>
        <v>96</v>
      </c>
      <c r="NG174" s="236">
        <f>SUM(NG170:NG173)</f>
        <v>4</v>
      </c>
      <c r="NH174" s="236">
        <f>SUM(NH170:NH173)</f>
        <v>82</v>
      </c>
      <c r="NI174" s="237">
        <f>SUM(NI170:NI173)</f>
        <v>74</v>
      </c>
    </row>
    <row r="175" spans="1:374" s="238" customFormat="1" ht="15.75" thickBot="1" x14ac:dyDescent="0.3">
      <c r="A175" s="1786" t="s">
        <v>227</v>
      </c>
      <c r="B175" s="1787"/>
      <c r="C175" s="1787"/>
      <c r="D175" s="235">
        <f>D162+D165+D168+D174</f>
        <v>0</v>
      </c>
      <c r="E175" s="235">
        <f t="shared" ref="E175:M175" si="476">E162+E165+E168+E174</f>
        <v>5.35</v>
      </c>
      <c r="F175" s="235">
        <f t="shared" si="476"/>
        <v>3.46</v>
      </c>
      <c r="G175" s="235">
        <f t="shared" si="476"/>
        <v>5.35</v>
      </c>
      <c r="H175" s="236">
        <f t="shared" si="476"/>
        <v>0</v>
      </c>
      <c r="I175" s="236">
        <f t="shared" si="476"/>
        <v>0</v>
      </c>
      <c r="J175" s="236">
        <f t="shared" si="476"/>
        <v>0</v>
      </c>
      <c r="K175" s="236">
        <f t="shared" si="476"/>
        <v>0</v>
      </c>
      <c r="L175" s="236">
        <f t="shared" si="476"/>
        <v>0</v>
      </c>
      <c r="M175" s="236">
        <f t="shared" si="476"/>
        <v>0</v>
      </c>
      <c r="N175" s="235">
        <f>N162+N165+N168+N174</f>
        <v>0</v>
      </c>
      <c r="O175" s="235">
        <f t="shared" ref="O175:U175" si="477">O162+O165+O168+O174</f>
        <v>75.349999999999994</v>
      </c>
      <c r="P175" s="235">
        <f t="shared" si="477"/>
        <v>5.52</v>
      </c>
      <c r="Q175" s="235">
        <f t="shared" si="477"/>
        <v>75.349999999999994</v>
      </c>
      <c r="R175" s="236">
        <f t="shared" si="477"/>
        <v>0</v>
      </c>
      <c r="S175" s="236">
        <f t="shared" si="477"/>
        <v>6</v>
      </c>
      <c r="T175" s="236">
        <f t="shared" si="477"/>
        <v>16</v>
      </c>
      <c r="U175" s="236">
        <f t="shared" si="477"/>
        <v>0</v>
      </c>
      <c r="V175" s="236">
        <f>V162+V165+V168+V174</f>
        <v>16</v>
      </c>
      <c r="W175" s="236">
        <f>W162+W165+W168+W174</f>
        <v>16</v>
      </c>
      <c r="X175" s="235">
        <f>X162+X165+X168+X174</f>
        <v>0</v>
      </c>
      <c r="Y175" s="235">
        <f t="shared" ref="Y175:AE175" si="478">Y162+Y165+Y168+Y174</f>
        <v>6.49</v>
      </c>
      <c r="Z175" s="235">
        <f t="shared" si="478"/>
        <v>3.63</v>
      </c>
      <c r="AA175" s="235">
        <f t="shared" si="478"/>
        <v>6.49</v>
      </c>
      <c r="AB175" s="236">
        <f t="shared" si="478"/>
        <v>0</v>
      </c>
      <c r="AC175" s="236">
        <f t="shared" si="478"/>
        <v>1</v>
      </c>
      <c r="AD175" s="236">
        <f t="shared" si="478"/>
        <v>1</v>
      </c>
      <c r="AE175" s="236">
        <f t="shared" si="478"/>
        <v>0</v>
      </c>
      <c r="AF175" s="236">
        <f>AF162+AF165+AF168+AF174</f>
        <v>0</v>
      </c>
      <c r="AG175" s="236">
        <f>AG162+AG165+AG168+AG174</f>
        <v>0</v>
      </c>
      <c r="AH175" s="235">
        <f>AH162+AH165+AH168+AH174</f>
        <v>0</v>
      </c>
      <c r="AI175" s="235">
        <f t="shared" ref="AI175:AO175" si="479">AI162+AI165+AI168+AI174</f>
        <v>21.240000000000002</v>
      </c>
      <c r="AJ175" s="235">
        <f t="shared" si="479"/>
        <v>0</v>
      </c>
      <c r="AK175" s="235">
        <f t="shared" si="479"/>
        <v>21.23</v>
      </c>
      <c r="AL175" s="236">
        <f t="shared" si="479"/>
        <v>0</v>
      </c>
      <c r="AM175" s="236">
        <f t="shared" si="479"/>
        <v>100</v>
      </c>
      <c r="AN175" s="236">
        <f t="shared" si="479"/>
        <v>100</v>
      </c>
      <c r="AO175" s="236">
        <f t="shared" si="479"/>
        <v>0</v>
      </c>
      <c r="AP175" s="236">
        <f>AP162+AP165+AP168+AP174</f>
        <v>100</v>
      </c>
      <c r="AQ175" s="236">
        <f>AQ162+AQ165+AQ168+AQ174</f>
        <v>100</v>
      </c>
      <c r="AR175" s="235">
        <f>AR162+AR165+AR168+AR174</f>
        <v>0</v>
      </c>
      <c r="AS175" s="235">
        <f t="shared" ref="AS175:AY175" si="480">AS162+AS165+AS168+AS174</f>
        <v>28.59</v>
      </c>
      <c r="AT175" s="235">
        <f t="shared" si="480"/>
        <v>1.1000000000000001</v>
      </c>
      <c r="AU175" s="235">
        <f t="shared" si="480"/>
        <v>28.560000000000002</v>
      </c>
      <c r="AV175" s="236">
        <f t="shared" si="480"/>
        <v>0</v>
      </c>
      <c r="AW175" s="236">
        <f t="shared" si="480"/>
        <v>0</v>
      </c>
      <c r="AX175" s="236">
        <f t="shared" si="480"/>
        <v>1</v>
      </c>
      <c r="AY175" s="236">
        <f t="shared" si="480"/>
        <v>0</v>
      </c>
      <c r="AZ175" s="236">
        <f>AZ162+AZ165+AZ168+AZ174</f>
        <v>1</v>
      </c>
      <c r="BA175" s="236">
        <f>BA162+BA165+BA168+BA174</f>
        <v>1</v>
      </c>
      <c r="BB175" s="235">
        <f>BB162+BB165+BB168+BB174</f>
        <v>0</v>
      </c>
      <c r="BC175" s="235">
        <f t="shared" ref="BC175:BI175" si="481">BC162+BC165+BC168+BC174</f>
        <v>29.250000000000004</v>
      </c>
      <c r="BD175" s="235">
        <f t="shared" si="481"/>
        <v>11.19</v>
      </c>
      <c r="BE175" s="235">
        <f t="shared" si="481"/>
        <v>29.250000000000004</v>
      </c>
      <c r="BF175" s="236">
        <f t="shared" si="481"/>
        <v>0</v>
      </c>
      <c r="BG175" s="236">
        <f t="shared" si="481"/>
        <v>0</v>
      </c>
      <c r="BH175" s="236">
        <f t="shared" si="481"/>
        <v>0</v>
      </c>
      <c r="BI175" s="236">
        <f t="shared" si="481"/>
        <v>0</v>
      </c>
      <c r="BJ175" s="236">
        <f>BJ162+BJ165+BJ168+BJ174</f>
        <v>0</v>
      </c>
      <c r="BK175" s="236">
        <f>BK162+BK165+BK168+BK174</f>
        <v>0</v>
      </c>
      <c r="BL175" s="235">
        <f>BL162+BL165+BL168+BL174</f>
        <v>0</v>
      </c>
      <c r="BM175" s="235">
        <f t="shared" ref="BM175:BS175" si="482">BM162+BM165+BM168+BM174</f>
        <v>89.67</v>
      </c>
      <c r="BN175" s="235">
        <f t="shared" si="482"/>
        <v>67.490000000000009</v>
      </c>
      <c r="BO175" s="235">
        <f t="shared" si="482"/>
        <v>89.67</v>
      </c>
      <c r="BP175" s="236">
        <f t="shared" si="482"/>
        <v>9</v>
      </c>
      <c r="BQ175" s="236">
        <f t="shared" si="482"/>
        <v>24</v>
      </c>
      <c r="BR175" s="236">
        <f t="shared" si="482"/>
        <v>28</v>
      </c>
      <c r="BS175" s="236">
        <f t="shared" si="482"/>
        <v>0</v>
      </c>
      <c r="BT175" s="236">
        <f>BT162+BT165+BT168+BT174</f>
        <v>0</v>
      </c>
      <c r="BU175" s="236">
        <f>BU162+BU165+BU168+BU174</f>
        <v>0</v>
      </c>
      <c r="BV175" s="235">
        <f>BV162+BV165+BV168+BV174</f>
        <v>0</v>
      </c>
      <c r="BW175" s="235">
        <f t="shared" ref="BW175:CC175" si="483">BW162+BW165+BW168+BW174</f>
        <v>38.51</v>
      </c>
      <c r="BX175" s="235">
        <f t="shared" si="483"/>
        <v>30.02</v>
      </c>
      <c r="BY175" s="235">
        <f t="shared" si="483"/>
        <v>36.97</v>
      </c>
      <c r="BZ175" s="236">
        <f t="shared" si="483"/>
        <v>0</v>
      </c>
      <c r="CA175" s="236">
        <f t="shared" si="483"/>
        <v>13</v>
      </c>
      <c r="CB175" s="236">
        <f t="shared" si="483"/>
        <v>13</v>
      </c>
      <c r="CC175" s="236">
        <f t="shared" si="483"/>
        <v>0</v>
      </c>
      <c r="CD175" s="236">
        <f>CD162+CD165+CD168+CD174</f>
        <v>12</v>
      </c>
      <c r="CE175" s="236">
        <f>CE162+CE165+CE168+CE174</f>
        <v>12</v>
      </c>
      <c r="CF175" s="235">
        <f>CF162+CF165+CF168+CF174</f>
        <v>45.59</v>
      </c>
      <c r="CG175" s="235">
        <f t="shared" ref="CG175:CM175" si="484">CG162+CG165+CG168+CG174</f>
        <v>45.59</v>
      </c>
      <c r="CH175" s="235">
        <f t="shared" si="484"/>
        <v>17.869999999999997</v>
      </c>
      <c r="CI175" s="235">
        <f t="shared" si="484"/>
        <v>40.909999999999997</v>
      </c>
      <c r="CJ175" s="236">
        <f t="shared" si="484"/>
        <v>0</v>
      </c>
      <c r="CK175" s="236">
        <f t="shared" si="484"/>
        <v>0</v>
      </c>
      <c r="CL175" s="236">
        <f t="shared" si="484"/>
        <v>0</v>
      </c>
      <c r="CM175" s="236">
        <f t="shared" si="484"/>
        <v>0</v>
      </c>
      <c r="CN175" s="236">
        <f>CN162+CN165+CN168+CN174</f>
        <v>0</v>
      </c>
      <c r="CO175" s="236">
        <f>CO162+CO165+CO168+CO174</f>
        <v>0</v>
      </c>
      <c r="CP175" s="236">
        <f t="shared" ref="CP175:CY175" si="485">CP162+CP165+CP168+CP174</f>
        <v>0</v>
      </c>
      <c r="CQ175" s="236">
        <f t="shared" si="485"/>
        <v>2.3899999999999997</v>
      </c>
      <c r="CR175" s="236">
        <f t="shared" si="485"/>
        <v>1.53</v>
      </c>
      <c r="CS175" s="236">
        <f t="shared" si="485"/>
        <v>2.3899999999999997</v>
      </c>
      <c r="CT175" s="236">
        <f t="shared" si="485"/>
        <v>0</v>
      </c>
      <c r="CU175" s="236">
        <f t="shared" si="485"/>
        <v>0</v>
      </c>
      <c r="CV175" s="236">
        <f t="shared" si="485"/>
        <v>0</v>
      </c>
      <c r="CW175" s="236">
        <f t="shared" si="485"/>
        <v>0</v>
      </c>
      <c r="CX175" s="236">
        <f t="shared" si="485"/>
        <v>0</v>
      </c>
      <c r="CY175" s="236">
        <f t="shared" si="485"/>
        <v>0</v>
      </c>
      <c r="CZ175" s="235">
        <f>CZ162+CZ165+CZ168+CZ174</f>
        <v>0</v>
      </c>
      <c r="DA175" s="235">
        <f t="shared" ref="DA175:DG175" si="486">DA162+DA165+DA168+DA174</f>
        <v>25</v>
      </c>
      <c r="DB175" s="235">
        <f t="shared" si="486"/>
        <v>0</v>
      </c>
      <c r="DC175" s="235">
        <f t="shared" si="486"/>
        <v>9.49</v>
      </c>
      <c r="DD175" s="236">
        <f t="shared" si="486"/>
        <v>0</v>
      </c>
      <c r="DE175" s="236">
        <f t="shared" si="486"/>
        <v>0</v>
      </c>
      <c r="DF175" s="236">
        <f t="shared" si="486"/>
        <v>0</v>
      </c>
      <c r="DG175" s="236">
        <f t="shared" si="486"/>
        <v>0</v>
      </c>
      <c r="DH175" s="236">
        <f>DH162+DH165+DH168+DH174</f>
        <v>0</v>
      </c>
      <c r="DI175" s="236">
        <f>DI162+DI165+DI168+DI174</f>
        <v>0</v>
      </c>
      <c r="DJ175" s="235">
        <f>DJ162+DJ165+DJ168+DJ174</f>
        <v>0</v>
      </c>
      <c r="DK175" s="235">
        <f t="shared" ref="DK175:DQ175" si="487">DK162+DK165+DK168+DK174</f>
        <v>4.41</v>
      </c>
      <c r="DL175" s="235">
        <f t="shared" si="487"/>
        <v>3.21</v>
      </c>
      <c r="DM175" s="235">
        <f t="shared" si="487"/>
        <v>4.41</v>
      </c>
      <c r="DN175" s="236">
        <f t="shared" si="487"/>
        <v>0</v>
      </c>
      <c r="DO175" s="236">
        <f t="shared" si="487"/>
        <v>0</v>
      </c>
      <c r="DP175" s="236">
        <f t="shared" si="487"/>
        <v>0</v>
      </c>
      <c r="DQ175" s="236">
        <f t="shared" si="487"/>
        <v>0</v>
      </c>
      <c r="DR175" s="236">
        <f>DR162+DR165+DR168+DR174</f>
        <v>0</v>
      </c>
      <c r="DS175" s="236">
        <f>DS162+DS165+DS168+DS174</f>
        <v>0</v>
      </c>
      <c r="DT175" s="235">
        <f>DT162+DT165+DT168+DT174</f>
        <v>0</v>
      </c>
      <c r="DU175" s="235">
        <f t="shared" ref="DU175:EA175" si="488">DU162+DU165+DU168+DU174</f>
        <v>28.979999999999997</v>
      </c>
      <c r="DV175" s="235">
        <f t="shared" si="488"/>
        <v>19.02</v>
      </c>
      <c r="DW175" s="235">
        <f t="shared" si="488"/>
        <v>28.92</v>
      </c>
      <c r="DX175" s="236">
        <f t="shared" si="488"/>
        <v>12.1</v>
      </c>
      <c r="DY175" s="236">
        <f t="shared" si="488"/>
        <v>0</v>
      </c>
      <c r="DZ175" s="236">
        <f t="shared" si="488"/>
        <v>6</v>
      </c>
      <c r="EA175" s="236">
        <f t="shared" si="488"/>
        <v>0</v>
      </c>
      <c r="EB175" s="236">
        <f>EB162+EB165+EB168+EB174</f>
        <v>6</v>
      </c>
      <c r="EC175" s="236">
        <f>EC162+EC165+EC168+EC174</f>
        <v>6</v>
      </c>
      <c r="ED175" s="235">
        <f>ED162+ED165+ED168+ED174</f>
        <v>0</v>
      </c>
      <c r="EE175" s="235">
        <f t="shared" ref="EE175:EK175" si="489">EE162+EE165+EE168+EE174</f>
        <v>22.5</v>
      </c>
      <c r="EF175" s="235">
        <f t="shared" si="489"/>
        <v>5.09</v>
      </c>
      <c r="EG175" s="235">
        <f t="shared" si="489"/>
        <v>17.04</v>
      </c>
      <c r="EH175" s="236">
        <f t="shared" si="489"/>
        <v>0</v>
      </c>
      <c r="EI175" s="236">
        <f t="shared" si="489"/>
        <v>0</v>
      </c>
      <c r="EJ175" s="236">
        <f t="shared" si="489"/>
        <v>0</v>
      </c>
      <c r="EK175" s="236">
        <f t="shared" si="489"/>
        <v>0</v>
      </c>
      <c r="EL175" s="236">
        <f>EL162+EL165+EL168+EL174</f>
        <v>0</v>
      </c>
      <c r="EM175" s="236">
        <f>EM162+EM165+EM168+EM174</f>
        <v>0</v>
      </c>
      <c r="EN175" s="235">
        <f>EN162+EN165+EN168+EN174</f>
        <v>160</v>
      </c>
      <c r="EO175" s="235">
        <f t="shared" ref="EO175:EU175" si="490">EO162+EO165+EO168+EO174</f>
        <v>23.25</v>
      </c>
      <c r="EP175" s="235">
        <f t="shared" si="490"/>
        <v>6.3900000000000006</v>
      </c>
      <c r="EQ175" s="235">
        <f t="shared" si="490"/>
        <v>23.25</v>
      </c>
      <c r="ER175" s="236">
        <f t="shared" si="490"/>
        <v>1</v>
      </c>
      <c r="ES175" s="236">
        <f t="shared" si="490"/>
        <v>0</v>
      </c>
      <c r="ET175" s="236">
        <f t="shared" si="490"/>
        <v>0</v>
      </c>
      <c r="EU175" s="236">
        <f t="shared" si="490"/>
        <v>0</v>
      </c>
      <c r="EV175" s="236">
        <f>EV162+EV165+EV168+EV174</f>
        <v>0</v>
      </c>
      <c r="EW175" s="236">
        <f>EW162+EW165+EW168+EW174</f>
        <v>0</v>
      </c>
      <c r="EX175" s="235">
        <f>EX162+EX165+EX168+EX174</f>
        <v>0</v>
      </c>
      <c r="EY175" s="235">
        <f t="shared" ref="EY175:FE175" si="491">EY162+EY165+EY168+EY174</f>
        <v>24.37</v>
      </c>
      <c r="EZ175" s="235">
        <f t="shared" si="491"/>
        <v>1.96</v>
      </c>
      <c r="FA175" s="235">
        <f t="shared" si="491"/>
        <v>24.310000000000002</v>
      </c>
      <c r="FB175" s="236">
        <f t="shared" si="491"/>
        <v>0</v>
      </c>
      <c r="FC175" s="236">
        <f t="shared" si="491"/>
        <v>5</v>
      </c>
      <c r="FD175" s="236">
        <f t="shared" si="491"/>
        <v>12</v>
      </c>
      <c r="FE175" s="236">
        <f t="shared" si="491"/>
        <v>3</v>
      </c>
      <c r="FF175" s="236">
        <f>FF162+FF165+FF168+FF174</f>
        <v>3</v>
      </c>
      <c r="FG175" s="236">
        <f>FG162+FG165+FG168+FG174</f>
        <v>0</v>
      </c>
      <c r="FH175" s="235">
        <f>FH162+FH165+FH168+FH174</f>
        <v>0</v>
      </c>
      <c r="FI175" s="235">
        <f t="shared" ref="FI175:FO175" si="492">FI162+FI165+FI168+FI174</f>
        <v>16.740000000000002</v>
      </c>
      <c r="FJ175" s="235">
        <f t="shared" si="492"/>
        <v>0.2</v>
      </c>
      <c r="FK175" s="235">
        <f t="shared" si="492"/>
        <v>11.940000000000001</v>
      </c>
      <c r="FL175" s="236">
        <f t="shared" si="492"/>
        <v>0</v>
      </c>
      <c r="FM175" s="236">
        <f t="shared" si="492"/>
        <v>0</v>
      </c>
      <c r="FN175" s="236">
        <f t="shared" si="492"/>
        <v>0</v>
      </c>
      <c r="FO175" s="236">
        <f t="shared" si="492"/>
        <v>0</v>
      </c>
      <c r="FP175" s="236">
        <f>FP162+FP165+FP168+FP174</f>
        <v>0</v>
      </c>
      <c r="FQ175" s="236">
        <f>FQ162+FQ165+FQ168+FQ174</f>
        <v>0</v>
      </c>
      <c r="FR175" s="235">
        <f>FR162+FR165+FR168+FR174</f>
        <v>0</v>
      </c>
      <c r="FS175" s="235">
        <f t="shared" ref="FS175:FY175" si="493">FS162+FS165+FS168+FS174</f>
        <v>0</v>
      </c>
      <c r="FT175" s="235">
        <f t="shared" si="493"/>
        <v>0</v>
      </c>
      <c r="FU175" s="235">
        <f t="shared" si="493"/>
        <v>0</v>
      </c>
      <c r="FV175" s="236">
        <f t="shared" si="493"/>
        <v>0</v>
      </c>
      <c r="FW175" s="236">
        <f t="shared" si="493"/>
        <v>0</v>
      </c>
      <c r="FX175" s="236">
        <f t="shared" si="493"/>
        <v>0</v>
      </c>
      <c r="FY175" s="236">
        <f t="shared" si="493"/>
        <v>0</v>
      </c>
      <c r="FZ175" s="236">
        <f>FZ162+FZ165+FZ168+FZ174</f>
        <v>0</v>
      </c>
      <c r="GA175" s="236">
        <f>GA162+GA165+GA168+GA174</f>
        <v>0</v>
      </c>
      <c r="GB175" s="235">
        <f>GB162+GB165+GB168+GB174</f>
        <v>0</v>
      </c>
      <c r="GC175" s="235">
        <f t="shared" ref="GC175:GI175" si="494">GC162+GC165+GC168+GC174</f>
        <v>16.38</v>
      </c>
      <c r="GD175" s="235">
        <f t="shared" si="494"/>
        <v>7.73</v>
      </c>
      <c r="GE175" s="235">
        <f t="shared" si="494"/>
        <v>16.36</v>
      </c>
      <c r="GF175" s="236">
        <f t="shared" si="494"/>
        <v>0</v>
      </c>
      <c r="GG175" s="236">
        <f t="shared" si="494"/>
        <v>0</v>
      </c>
      <c r="GH175" s="236">
        <f t="shared" si="494"/>
        <v>0</v>
      </c>
      <c r="GI175" s="236">
        <f t="shared" si="494"/>
        <v>0</v>
      </c>
      <c r="GJ175" s="236">
        <f>GJ162+GJ165+GJ168+GJ174</f>
        <v>0</v>
      </c>
      <c r="GK175" s="236">
        <f>GK162+GK165+GK168+GK174</f>
        <v>0</v>
      </c>
      <c r="GL175" s="235">
        <f>GL162+GL165+GL168+GL174</f>
        <v>0</v>
      </c>
      <c r="GM175" s="235">
        <f t="shared" ref="GM175:GS175" si="495">GM162+GM165+GM168+GM174</f>
        <v>0.1</v>
      </c>
      <c r="GN175" s="235">
        <f t="shared" si="495"/>
        <v>0</v>
      </c>
      <c r="GO175" s="235">
        <f t="shared" si="495"/>
        <v>0.1</v>
      </c>
      <c r="GP175" s="236">
        <f t="shared" si="495"/>
        <v>0</v>
      </c>
      <c r="GQ175" s="236">
        <f t="shared" si="495"/>
        <v>0</v>
      </c>
      <c r="GR175" s="236">
        <f t="shared" si="495"/>
        <v>0</v>
      </c>
      <c r="GS175" s="236">
        <f t="shared" si="495"/>
        <v>0</v>
      </c>
      <c r="GT175" s="236">
        <f>GT162+GT165+GT168+GT174</f>
        <v>0</v>
      </c>
      <c r="GU175" s="236">
        <f>GU162+GU165+GU168+GU174</f>
        <v>0</v>
      </c>
      <c r="GV175" s="235">
        <f>GV162+GV165+GV168+GV174</f>
        <v>0</v>
      </c>
      <c r="GW175" s="235">
        <f t="shared" ref="GW175:HC175" si="496">GW162+GW165+GW168+GW174</f>
        <v>3</v>
      </c>
      <c r="GX175" s="235">
        <f t="shared" si="496"/>
        <v>0</v>
      </c>
      <c r="GY175" s="235">
        <f t="shared" si="496"/>
        <v>1.65</v>
      </c>
      <c r="GZ175" s="236">
        <f t="shared" si="496"/>
        <v>0</v>
      </c>
      <c r="HA175" s="236">
        <f t="shared" si="496"/>
        <v>0</v>
      </c>
      <c r="HB175" s="236">
        <f t="shared" si="496"/>
        <v>0</v>
      </c>
      <c r="HC175" s="236">
        <f t="shared" si="496"/>
        <v>0</v>
      </c>
      <c r="HD175" s="236">
        <f>HD162+HD165+HD168+HD174</f>
        <v>0</v>
      </c>
      <c r="HE175" s="236">
        <f>HE162+HE165+HE168+HE174</f>
        <v>0</v>
      </c>
      <c r="HF175" s="235">
        <f>HF162+HF165+HF168+HF174</f>
        <v>0</v>
      </c>
      <c r="HG175" s="235">
        <f t="shared" ref="HG175:HM175" si="497">HG162+HG165+HG168+HG174</f>
        <v>0.44</v>
      </c>
      <c r="HH175" s="235">
        <f t="shared" si="497"/>
        <v>0</v>
      </c>
      <c r="HI175" s="235">
        <f t="shared" si="497"/>
        <v>0.44</v>
      </c>
      <c r="HJ175" s="236">
        <f t="shared" si="497"/>
        <v>0</v>
      </c>
      <c r="HK175" s="236">
        <f t="shared" si="497"/>
        <v>0</v>
      </c>
      <c r="HL175" s="236">
        <f t="shared" si="497"/>
        <v>0</v>
      </c>
      <c r="HM175" s="236">
        <f t="shared" si="497"/>
        <v>0</v>
      </c>
      <c r="HN175" s="236">
        <f>HN162+HN165+HN168+HN174</f>
        <v>0</v>
      </c>
      <c r="HO175" s="236">
        <f>HO162+HO165+HO168+HO174</f>
        <v>0</v>
      </c>
      <c r="HP175" s="235">
        <f>HP162+HP165+HP168+HP174</f>
        <v>0</v>
      </c>
      <c r="HQ175" s="235">
        <f t="shared" ref="HQ175:HW175" si="498">HQ162+HQ165+HQ168+HQ174</f>
        <v>2.5</v>
      </c>
      <c r="HR175" s="235">
        <f t="shared" si="498"/>
        <v>0</v>
      </c>
      <c r="HS175" s="235">
        <f t="shared" si="498"/>
        <v>0.44</v>
      </c>
      <c r="HT175" s="236">
        <f t="shared" si="498"/>
        <v>0</v>
      </c>
      <c r="HU175" s="236">
        <f t="shared" si="498"/>
        <v>0</v>
      </c>
      <c r="HV175" s="236">
        <f t="shared" si="498"/>
        <v>1</v>
      </c>
      <c r="HW175" s="236">
        <f t="shared" si="498"/>
        <v>0</v>
      </c>
      <c r="HX175" s="236">
        <f>HX162+HX165+HX168+HX174</f>
        <v>1</v>
      </c>
      <c r="HY175" s="236">
        <f>HY162+HY165+HY168+HY174</f>
        <v>1</v>
      </c>
      <c r="HZ175" s="235">
        <f>HZ162+HZ165+HZ168+HZ174</f>
        <v>0</v>
      </c>
      <c r="IA175" s="235">
        <f t="shared" ref="IA175:IG175" si="499">IA162+IA165+IA168+IA174</f>
        <v>0</v>
      </c>
      <c r="IB175" s="235">
        <f t="shared" si="499"/>
        <v>0</v>
      </c>
      <c r="IC175" s="235">
        <f t="shared" si="499"/>
        <v>0</v>
      </c>
      <c r="ID175" s="236">
        <f t="shared" si="499"/>
        <v>0</v>
      </c>
      <c r="IE175" s="236">
        <f t="shared" si="499"/>
        <v>0</v>
      </c>
      <c r="IF175" s="236">
        <f t="shared" si="499"/>
        <v>0</v>
      </c>
      <c r="IG175" s="236">
        <f t="shared" si="499"/>
        <v>0</v>
      </c>
      <c r="IH175" s="236">
        <f>IH162+IH165+IH168+IH174</f>
        <v>0</v>
      </c>
      <c r="II175" s="236">
        <f>II162+II165+II168+II174</f>
        <v>0</v>
      </c>
      <c r="IJ175" s="235">
        <f>IJ162+IJ165+IJ168+IJ174</f>
        <v>0</v>
      </c>
      <c r="IK175" s="235">
        <f t="shared" ref="IK175:IQ175" si="500">IK162+IK165+IK168+IK174</f>
        <v>4.8899999999999997</v>
      </c>
      <c r="IL175" s="235">
        <f t="shared" si="500"/>
        <v>0.85</v>
      </c>
      <c r="IM175" s="235">
        <f t="shared" si="500"/>
        <v>4.8899999999999997</v>
      </c>
      <c r="IN175" s="236">
        <f t="shared" si="500"/>
        <v>0</v>
      </c>
      <c r="IO175" s="236">
        <f t="shared" si="500"/>
        <v>0</v>
      </c>
      <c r="IP175" s="236">
        <f t="shared" si="500"/>
        <v>0</v>
      </c>
      <c r="IQ175" s="236">
        <f t="shared" si="500"/>
        <v>0</v>
      </c>
      <c r="IR175" s="236">
        <f>IR162+IR165+IR168+IR174</f>
        <v>0</v>
      </c>
      <c r="IS175" s="236">
        <f>IS162+IS165+IS168+IS174</f>
        <v>0</v>
      </c>
      <c r="IT175" s="235">
        <f>IT162+IT165+IT168+IT174</f>
        <v>0</v>
      </c>
      <c r="IU175" s="235">
        <f t="shared" ref="IU175:JA175" si="501">IU162+IU165+IU168+IU174</f>
        <v>43.39</v>
      </c>
      <c r="IV175" s="235">
        <f t="shared" si="501"/>
        <v>40.64</v>
      </c>
      <c r="IW175" s="235">
        <f t="shared" si="501"/>
        <v>43.39</v>
      </c>
      <c r="IX175" s="236">
        <f t="shared" si="501"/>
        <v>0</v>
      </c>
      <c r="IY175" s="236">
        <f t="shared" si="501"/>
        <v>0</v>
      </c>
      <c r="IZ175" s="236">
        <f t="shared" si="501"/>
        <v>0</v>
      </c>
      <c r="JA175" s="236">
        <f t="shared" si="501"/>
        <v>0</v>
      </c>
      <c r="JB175" s="236">
        <f>JB162+JB165+JB168+JB174</f>
        <v>0</v>
      </c>
      <c r="JC175" s="236">
        <f>JC162+JC165+JC168+JC174</f>
        <v>0</v>
      </c>
      <c r="JD175" s="235">
        <f>JD162+JD165+JD168+JD174</f>
        <v>0</v>
      </c>
      <c r="JE175" s="235">
        <f t="shared" ref="JE175:JK175" si="502">JE162+JE165+JE168+JE174</f>
        <v>2.5499999999999998</v>
      </c>
      <c r="JF175" s="235">
        <f t="shared" si="502"/>
        <v>0.2</v>
      </c>
      <c r="JG175" s="235">
        <f t="shared" si="502"/>
        <v>0.43</v>
      </c>
      <c r="JH175" s="236">
        <f t="shared" si="502"/>
        <v>0</v>
      </c>
      <c r="JI175" s="236">
        <f t="shared" si="502"/>
        <v>0</v>
      </c>
      <c r="JJ175" s="236">
        <f t="shared" si="502"/>
        <v>0</v>
      </c>
      <c r="JK175" s="236">
        <f t="shared" si="502"/>
        <v>0</v>
      </c>
      <c r="JL175" s="236">
        <f>JL162+JL165+JL168+JL174</f>
        <v>0</v>
      </c>
      <c r="JM175" s="236">
        <f>JM162+JM165+JM168+JM174</f>
        <v>0</v>
      </c>
      <c r="JN175" s="235">
        <f>JN162+JN165+JN168+JN174</f>
        <v>0</v>
      </c>
      <c r="JO175" s="235">
        <f t="shared" ref="JO175:JU175" si="503">JO162+JO165+JO168+JO174</f>
        <v>7.51</v>
      </c>
      <c r="JP175" s="235">
        <f t="shared" si="503"/>
        <v>0.38</v>
      </c>
      <c r="JQ175" s="235">
        <f t="shared" si="503"/>
        <v>7.51</v>
      </c>
      <c r="JR175" s="236">
        <f t="shared" si="503"/>
        <v>0</v>
      </c>
      <c r="JS175" s="236">
        <f t="shared" si="503"/>
        <v>0</v>
      </c>
      <c r="JT175" s="236">
        <f t="shared" si="503"/>
        <v>0</v>
      </c>
      <c r="JU175" s="236">
        <f t="shared" si="503"/>
        <v>0</v>
      </c>
      <c r="JV175" s="236">
        <f>JV162+JV165+JV168+JV174</f>
        <v>0</v>
      </c>
      <c r="JW175" s="236">
        <f>JW162+JW165+JW168+JW174</f>
        <v>0</v>
      </c>
      <c r="JX175" s="235">
        <f>JX162+JX165+JX168+JX174</f>
        <v>0</v>
      </c>
      <c r="JY175" s="235">
        <f t="shared" ref="JY175:KE175" si="504">JY162+JY165+JY168+JY174</f>
        <v>0.94</v>
      </c>
      <c r="JZ175" s="235">
        <f t="shared" si="504"/>
        <v>0</v>
      </c>
      <c r="KA175" s="235">
        <f t="shared" si="504"/>
        <v>0.94</v>
      </c>
      <c r="KB175" s="236">
        <f t="shared" si="504"/>
        <v>0</v>
      </c>
      <c r="KC175" s="236">
        <f t="shared" si="504"/>
        <v>0</v>
      </c>
      <c r="KD175" s="236">
        <f t="shared" si="504"/>
        <v>0</v>
      </c>
      <c r="KE175" s="236">
        <f t="shared" si="504"/>
        <v>0</v>
      </c>
      <c r="KF175" s="236">
        <f>KF162+KF165+KF168+KF174</f>
        <v>0</v>
      </c>
      <c r="KG175" s="236">
        <f>KG162+KG165+KG168+KG174</f>
        <v>0</v>
      </c>
      <c r="KH175" s="235">
        <f>KH162+KH165+KH168+KH174</f>
        <v>0</v>
      </c>
      <c r="KI175" s="235">
        <f t="shared" ref="KI175:KO175" si="505">KI162+KI165+KI168+KI174</f>
        <v>1</v>
      </c>
      <c r="KJ175" s="235">
        <f t="shared" si="505"/>
        <v>0.6</v>
      </c>
      <c r="KK175" s="235">
        <f t="shared" si="505"/>
        <v>0.6</v>
      </c>
      <c r="KL175" s="236">
        <f t="shared" si="505"/>
        <v>0</v>
      </c>
      <c r="KM175" s="236">
        <f t="shared" si="505"/>
        <v>0</v>
      </c>
      <c r="KN175" s="236">
        <f t="shared" si="505"/>
        <v>0</v>
      </c>
      <c r="KO175" s="236">
        <f t="shared" si="505"/>
        <v>0</v>
      </c>
      <c r="KP175" s="236">
        <f>KP162+KP165+KP168+KP174</f>
        <v>0</v>
      </c>
      <c r="KQ175" s="236">
        <f>KQ162+KQ165+KQ168+KQ174</f>
        <v>0</v>
      </c>
      <c r="KR175" s="235">
        <f>KR162+KR165+KR168+KR174</f>
        <v>0</v>
      </c>
      <c r="KS175" s="235">
        <f t="shared" ref="KS175:KY175" si="506">KS162+KS165+KS168+KS174</f>
        <v>5</v>
      </c>
      <c r="KT175" s="235">
        <f t="shared" si="506"/>
        <v>0</v>
      </c>
      <c r="KU175" s="235">
        <f t="shared" si="506"/>
        <v>1.54</v>
      </c>
      <c r="KV175" s="236">
        <f t="shared" si="506"/>
        <v>0</v>
      </c>
      <c r="KW175" s="236">
        <f t="shared" si="506"/>
        <v>0</v>
      </c>
      <c r="KX175" s="236">
        <f t="shared" si="506"/>
        <v>0</v>
      </c>
      <c r="KY175" s="236">
        <f t="shared" si="506"/>
        <v>0</v>
      </c>
      <c r="KZ175" s="236">
        <f>KZ162+KZ165+KZ168+KZ174</f>
        <v>0</v>
      </c>
      <c r="LA175" s="236">
        <f>LA162+LA165+LA168+LA174</f>
        <v>0</v>
      </c>
      <c r="LB175" s="235">
        <f>LB162+LB165+LB168+LB174</f>
        <v>0</v>
      </c>
      <c r="LC175" s="235">
        <f t="shared" ref="LC175:LI175" si="507">LC162+LC165+LC168+LC174</f>
        <v>0</v>
      </c>
      <c r="LD175" s="235">
        <f t="shared" si="507"/>
        <v>0</v>
      </c>
      <c r="LE175" s="235">
        <f t="shared" si="507"/>
        <v>0</v>
      </c>
      <c r="LF175" s="236">
        <f t="shared" si="507"/>
        <v>0</v>
      </c>
      <c r="LG175" s="236">
        <f t="shared" si="507"/>
        <v>0</v>
      </c>
      <c r="LH175" s="236">
        <f t="shared" si="507"/>
        <v>0</v>
      </c>
      <c r="LI175" s="236">
        <f t="shared" si="507"/>
        <v>0</v>
      </c>
      <c r="LJ175" s="236">
        <f>LJ162+LJ165+LJ168+LJ174</f>
        <v>0</v>
      </c>
      <c r="LK175" s="236">
        <f>LK162+LK165+LK168+LK174</f>
        <v>0</v>
      </c>
      <c r="LL175" s="235">
        <f>LL162+LL165+LL168+LL174</f>
        <v>0</v>
      </c>
      <c r="LM175" s="235">
        <f t="shared" ref="LM175:LS175" si="508">LM162+LM165+LM168+LM174</f>
        <v>2.0499999999999998</v>
      </c>
      <c r="LN175" s="235">
        <f t="shared" si="508"/>
        <v>1.03</v>
      </c>
      <c r="LO175" s="235">
        <f t="shared" si="508"/>
        <v>1.58</v>
      </c>
      <c r="LP175" s="236">
        <f t="shared" si="508"/>
        <v>0</v>
      </c>
      <c r="LQ175" s="236">
        <f t="shared" si="508"/>
        <v>0</v>
      </c>
      <c r="LR175" s="236">
        <f t="shared" si="508"/>
        <v>0</v>
      </c>
      <c r="LS175" s="236">
        <f t="shared" si="508"/>
        <v>0</v>
      </c>
      <c r="LT175" s="236">
        <f>LT162+LT165+LT168+LT174</f>
        <v>0</v>
      </c>
      <c r="LU175" s="236">
        <f>LU162+LU165+LU168+LU174</f>
        <v>0</v>
      </c>
      <c r="LV175" s="235">
        <f>LV162+LV165+LV168+LV174</f>
        <v>205.59</v>
      </c>
      <c r="LW175" s="235">
        <f t="shared" ref="LW175:MC175" si="509">LW162+LW165+LW168+LW174</f>
        <v>577.43000000000006</v>
      </c>
      <c r="LX175" s="235">
        <f t="shared" si="509"/>
        <v>229.11</v>
      </c>
      <c r="LY175" s="235">
        <f t="shared" si="509"/>
        <v>535.40000000000009</v>
      </c>
      <c r="LZ175" s="236">
        <f t="shared" si="509"/>
        <v>22.1</v>
      </c>
      <c r="MA175" s="236">
        <f t="shared" si="509"/>
        <v>149</v>
      </c>
      <c r="MB175" s="236">
        <f t="shared" si="509"/>
        <v>178</v>
      </c>
      <c r="MC175" s="236">
        <f t="shared" si="509"/>
        <v>3</v>
      </c>
      <c r="MD175" s="236">
        <f>MD162+MD165+MD168+MD174</f>
        <v>139</v>
      </c>
      <c r="ME175" s="236">
        <f>ME162+ME165+ME168+ME174</f>
        <v>136</v>
      </c>
      <c r="MF175" s="235">
        <f>MF162+MF165+MF168+MF174</f>
        <v>87</v>
      </c>
      <c r="MG175" s="235">
        <f t="shared" ref="MG175:MM175" si="510">MG162+MG165+MG168+MG174</f>
        <v>530.8599999999999</v>
      </c>
      <c r="MH175" s="235">
        <f t="shared" si="510"/>
        <v>62.769999999999996</v>
      </c>
      <c r="MI175" s="235">
        <f t="shared" si="510"/>
        <v>527.1</v>
      </c>
      <c r="MJ175" s="236">
        <f t="shared" si="510"/>
        <v>25</v>
      </c>
      <c r="MK175" s="236">
        <f t="shared" si="510"/>
        <v>17</v>
      </c>
      <c r="ML175" s="236">
        <f t="shared" si="510"/>
        <v>82</v>
      </c>
      <c r="MM175" s="236">
        <f t="shared" si="510"/>
        <v>1</v>
      </c>
      <c r="MN175" s="236">
        <f>MN162+MN165+MN168+MN174</f>
        <v>76</v>
      </c>
      <c r="MO175" s="236">
        <f>MO162+MO165+MO168+MO174</f>
        <v>71</v>
      </c>
      <c r="MP175" s="235">
        <f>MP162+MP165+MP168+MP174</f>
        <v>0</v>
      </c>
      <c r="MQ175" s="235">
        <f t="shared" ref="MQ175:MW175" si="511">MQ162+MQ165+MQ168+MQ174</f>
        <v>425.73</v>
      </c>
      <c r="MR175" s="235">
        <f t="shared" si="511"/>
        <v>0</v>
      </c>
      <c r="MS175" s="235">
        <f t="shared" si="511"/>
        <v>421.78000000000003</v>
      </c>
      <c r="MT175" s="236">
        <f t="shared" si="511"/>
        <v>0</v>
      </c>
      <c r="MU175" s="236">
        <f t="shared" si="511"/>
        <v>0</v>
      </c>
      <c r="MV175" s="236">
        <f t="shared" si="511"/>
        <v>0</v>
      </c>
      <c r="MW175" s="236">
        <f t="shared" si="511"/>
        <v>0</v>
      </c>
      <c r="MX175" s="236">
        <f>MX162+MX165+MX168+MX174</f>
        <v>0</v>
      </c>
      <c r="MY175" s="236">
        <f>MY162+MY165+MY168+MY174</f>
        <v>0</v>
      </c>
      <c r="MZ175" s="235">
        <f>MZ162+MZ165+MZ168+MZ174</f>
        <v>292.59000000000003</v>
      </c>
      <c r="NA175" s="235">
        <f t="shared" ref="NA175:NG175" si="512">NA162+NA165+NA168+NA174</f>
        <v>1534.02</v>
      </c>
      <c r="NB175" s="235">
        <f t="shared" si="512"/>
        <v>291.88</v>
      </c>
      <c r="NC175" s="235">
        <f t="shared" si="512"/>
        <v>1484.2800000000002</v>
      </c>
      <c r="ND175" s="236">
        <f t="shared" si="512"/>
        <v>47.1</v>
      </c>
      <c r="NE175" s="236">
        <f t="shared" si="512"/>
        <v>166</v>
      </c>
      <c r="NF175" s="236">
        <f t="shared" si="512"/>
        <v>260</v>
      </c>
      <c r="NG175" s="236">
        <f t="shared" si="512"/>
        <v>4</v>
      </c>
      <c r="NH175" s="236">
        <f>NH162+NH165+NH168+NH174</f>
        <v>215</v>
      </c>
      <c r="NI175" s="237">
        <f>NI162+NI165+NI168+NI174</f>
        <v>207</v>
      </c>
    </row>
    <row r="176" spans="1:374" ht="14.45" customHeight="1" x14ac:dyDescent="0.25">
      <c r="A176" s="1788" t="s">
        <v>229</v>
      </c>
      <c r="B176" s="1789"/>
      <c r="C176" s="1789"/>
      <c r="D176" s="1789"/>
      <c r="E176" s="1789"/>
      <c r="F176" s="1789"/>
      <c r="G176" s="1789"/>
      <c r="H176" s="1789"/>
      <c r="I176" s="1789"/>
      <c r="J176" s="1789"/>
      <c r="K176" s="1789"/>
      <c r="L176" s="1789"/>
      <c r="M176" s="1789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65"/>
      <c r="Y176" s="65"/>
      <c r="Z176" s="65"/>
      <c r="AA176" s="65"/>
      <c r="AB176" s="65"/>
      <c r="AC176" s="65"/>
      <c r="AD176" s="65"/>
      <c r="AE176" s="65"/>
      <c r="AF176" s="65"/>
      <c r="AG176" s="65"/>
      <c r="AH176" s="75"/>
      <c r="AI176" s="75"/>
      <c r="AJ176" s="75"/>
      <c r="AK176" s="75"/>
      <c r="AL176" s="75"/>
      <c r="AM176" s="75"/>
      <c r="AN176" s="75"/>
      <c r="AO176" s="75"/>
      <c r="AP176" s="75"/>
      <c r="AQ176" s="75"/>
      <c r="AR176" s="85"/>
      <c r="AS176" s="85"/>
      <c r="AT176" s="85"/>
      <c r="AU176" s="85"/>
      <c r="AV176" s="85"/>
      <c r="AW176" s="85"/>
      <c r="AX176" s="85"/>
      <c r="AY176" s="85"/>
      <c r="AZ176" s="85"/>
      <c r="BA176" s="8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5"/>
      <c r="BL176" s="105"/>
      <c r="BM176" s="105"/>
      <c r="BN176" s="105"/>
      <c r="BO176" s="105"/>
      <c r="BP176" s="105"/>
      <c r="BQ176" s="105"/>
      <c r="BR176" s="105"/>
      <c r="BS176" s="105"/>
      <c r="BT176" s="105"/>
      <c r="BU176" s="105"/>
      <c r="BV176" s="115"/>
      <c r="BW176" s="115"/>
      <c r="BX176" s="115"/>
      <c r="BY176" s="115"/>
      <c r="BZ176" s="115"/>
      <c r="CA176" s="115"/>
      <c r="CB176" s="115"/>
      <c r="CC176" s="115"/>
      <c r="CD176" s="115"/>
      <c r="CE176" s="115"/>
      <c r="CF176" s="125"/>
      <c r="CG176" s="125"/>
      <c r="CH176" s="125"/>
      <c r="CI176" s="125"/>
      <c r="CJ176" s="125"/>
      <c r="CK176" s="125"/>
      <c r="CL176" s="125"/>
      <c r="CM176" s="125"/>
      <c r="CN176" s="125"/>
      <c r="CO176" s="125"/>
      <c r="CP176" s="135"/>
      <c r="CQ176" s="135"/>
      <c r="CR176" s="135"/>
      <c r="CS176" s="135"/>
      <c r="CT176" s="135"/>
      <c r="CU176" s="135"/>
      <c r="CV176" s="135"/>
      <c r="CW176" s="135"/>
      <c r="CX176" s="135"/>
      <c r="CY176" s="135"/>
      <c r="CZ176" s="145"/>
      <c r="DA176" s="145"/>
      <c r="DB176" s="145"/>
      <c r="DC176" s="145"/>
      <c r="DD176" s="145"/>
      <c r="DE176" s="145"/>
      <c r="DF176" s="145"/>
      <c r="DG176" s="145"/>
      <c r="DH176" s="145"/>
      <c r="DI176" s="145"/>
      <c r="DJ176" s="115"/>
      <c r="DK176" s="115"/>
      <c r="DL176" s="115"/>
      <c r="DM176" s="115"/>
      <c r="DN176" s="115"/>
      <c r="DO176" s="115"/>
      <c r="DP176" s="115"/>
      <c r="DQ176" s="115"/>
      <c r="DR176" s="115"/>
      <c r="DS176" s="115"/>
      <c r="DT176" s="155"/>
      <c r="DU176" s="155"/>
      <c r="DV176" s="155"/>
      <c r="DW176" s="155"/>
      <c r="DX176" s="155"/>
      <c r="DY176" s="155"/>
      <c r="DZ176" s="155"/>
      <c r="EA176" s="155"/>
      <c r="EB176" s="155"/>
      <c r="EC176" s="155"/>
      <c r="ED176" s="165"/>
      <c r="EE176" s="165"/>
      <c r="EF176" s="165"/>
      <c r="EG176" s="165"/>
      <c r="EH176" s="165"/>
      <c r="EI176" s="165"/>
      <c r="EJ176" s="165"/>
      <c r="EK176" s="165"/>
      <c r="EL176" s="165"/>
      <c r="EM176" s="165"/>
      <c r="EN176" s="105"/>
      <c r="EO176" s="105"/>
      <c r="EP176" s="105"/>
      <c r="EQ176" s="105"/>
      <c r="ER176" s="105"/>
      <c r="ES176" s="105"/>
      <c r="ET176" s="105"/>
      <c r="EU176" s="105"/>
      <c r="EV176" s="105"/>
      <c r="EW176" s="105"/>
      <c r="EX176" s="165"/>
      <c r="EY176" s="165"/>
      <c r="EZ176" s="165"/>
      <c r="FA176" s="165"/>
      <c r="FB176" s="165"/>
      <c r="FC176" s="165"/>
      <c r="FD176" s="165"/>
      <c r="FE176" s="165"/>
      <c r="FF176" s="165"/>
      <c r="FG176" s="165"/>
      <c r="FH176" s="175"/>
      <c r="FI176" s="175"/>
      <c r="FJ176" s="175"/>
      <c r="FK176" s="175"/>
      <c r="FL176" s="175"/>
      <c r="FM176" s="175"/>
      <c r="FN176" s="175"/>
      <c r="FO176" s="175"/>
      <c r="FP176" s="175"/>
      <c r="FQ176" s="175"/>
      <c r="FR176" s="185"/>
      <c r="FS176" s="185"/>
      <c r="FT176" s="185"/>
      <c r="FU176" s="185"/>
      <c r="FV176" s="185"/>
      <c r="FW176" s="185"/>
      <c r="FX176" s="185"/>
      <c r="FY176" s="185"/>
      <c r="FZ176" s="185"/>
      <c r="GA176" s="185"/>
      <c r="GB176" s="195"/>
      <c r="GC176" s="195"/>
      <c r="GD176" s="195"/>
      <c r="GE176" s="195"/>
      <c r="GF176" s="195"/>
      <c r="GG176" s="195"/>
      <c r="GH176" s="195"/>
      <c r="GI176" s="195"/>
      <c r="GJ176" s="195"/>
      <c r="GK176" s="195"/>
      <c r="GL176" s="155"/>
      <c r="GM176" s="155"/>
      <c r="GN176" s="155"/>
      <c r="GO176" s="155"/>
      <c r="GP176" s="155"/>
      <c r="GQ176" s="155"/>
      <c r="GR176" s="155"/>
      <c r="GS176" s="155"/>
      <c r="GT176" s="155"/>
      <c r="GU176" s="155"/>
      <c r="GV176" s="205"/>
      <c r="GW176" s="205"/>
      <c r="GX176" s="205"/>
      <c r="GY176" s="205"/>
      <c r="GZ176" s="205"/>
      <c r="HA176" s="205"/>
      <c r="HB176" s="205"/>
      <c r="HC176" s="205"/>
      <c r="HD176" s="205"/>
      <c r="HE176" s="205"/>
      <c r="HF176" s="215"/>
      <c r="HG176" s="215"/>
      <c r="HH176" s="215"/>
      <c r="HI176" s="215"/>
      <c r="HJ176" s="215"/>
      <c r="HK176" s="215"/>
      <c r="HL176" s="215"/>
      <c r="HM176" s="215"/>
      <c r="HN176" s="215"/>
      <c r="HO176" s="215"/>
      <c r="HP176" s="55"/>
      <c r="HQ176" s="55"/>
      <c r="HR176" s="55"/>
      <c r="HS176" s="55"/>
      <c r="HT176" s="55"/>
      <c r="HU176" s="55"/>
      <c r="HV176" s="55"/>
      <c r="HW176" s="55"/>
      <c r="HX176" s="55"/>
      <c r="HY176" s="55"/>
      <c r="HZ176" s="165"/>
      <c r="IA176" s="165"/>
      <c r="IB176" s="165"/>
      <c r="IC176" s="165"/>
      <c r="ID176" s="165"/>
      <c r="IE176" s="165"/>
      <c r="IF176" s="165"/>
      <c r="IG176" s="165"/>
      <c r="IH176" s="165"/>
      <c r="II176" s="165"/>
      <c r="IJ176" s="215"/>
      <c r="IK176" s="215"/>
      <c r="IL176" s="215"/>
      <c r="IM176" s="215"/>
      <c r="IN176" s="215"/>
      <c r="IO176" s="215"/>
      <c r="IP176" s="215"/>
      <c r="IQ176" s="215"/>
      <c r="IR176" s="215"/>
      <c r="IS176" s="215"/>
      <c r="IT176" s="135"/>
      <c r="IU176" s="135"/>
      <c r="IV176" s="135"/>
      <c r="IW176" s="135"/>
      <c r="IX176" s="135"/>
      <c r="IY176" s="135"/>
      <c r="IZ176" s="135"/>
      <c r="JA176" s="135"/>
      <c r="JB176" s="135"/>
      <c r="JC176" s="135"/>
      <c r="JD176" s="175"/>
      <c r="JE176" s="175"/>
      <c r="JF176" s="175"/>
      <c r="JG176" s="175"/>
      <c r="JH176" s="175"/>
      <c r="JI176" s="175"/>
      <c r="JJ176" s="175"/>
      <c r="JK176" s="175"/>
      <c r="JL176" s="175"/>
      <c r="JM176" s="175"/>
      <c r="JN176" s="125"/>
      <c r="JO176" s="125"/>
      <c r="JP176" s="125"/>
      <c r="JQ176" s="125"/>
      <c r="JR176" s="125"/>
      <c r="JS176" s="125"/>
      <c r="JT176" s="125"/>
      <c r="JU176" s="125"/>
      <c r="JV176" s="125"/>
      <c r="JW176" s="125"/>
      <c r="JX176" s="105"/>
      <c r="JY176" s="105"/>
      <c r="JZ176" s="105"/>
      <c r="KA176" s="105"/>
      <c r="KB176" s="105"/>
      <c r="KC176" s="105"/>
      <c r="KD176" s="105"/>
      <c r="KE176" s="105"/>
      <c r="KF176" s="105"/>
      <c r="KG176" s="105"/>
      <c r="KH176" s="115"/>
      <c r="KI176" s="115"/>
      <c r="KJ176" s="115"/>
      <c r="KK176" s="115"/>
      <c r="KL176" s="115"/>
      <c r="KM176" s="115"/>
      <c r="KN176" s="115"/>
      <c r="KO176" s="115"/>
      <c r="KP176" s="115"/>
      <c r="KQ176" s="115"/>
      <c r="KV176" s="223"/>
      <c r="KW176" s="223"/>
      <c r="KX176" s="223"/>
      <c r="KY176" s="223"/>
      <c r="KZ176" s="223"/>
      <c r="LA176" s="223"/>
      <c r="LF176" s="216"/>
      <c r="LG176" s="216"/>
      <c r="LH176" s="216"/>
      <c r="LI176" s="216"/>
      <c r="LJ176" s="216"/>
      <c r="LK176" s="216"/>
      <c r="LP176" s="196"/>
      <c r="LQ176" s="196"/>
      <c r="LR176" s="196"/>
      <c r="LS176" s="196"/>
      <c r="LT176" s="196"/>
      <c r="LU176" s="196"/>
      <c r="LZ176" s="46"/>
      <c r="MA176" s="46"/>
      <c r="MB176" s="46"/>
      <c r="MC176" s="46"/>
      <c r="MD176" s="46"/>
      <c r="ME176" s="46"/>
      <c r="MJ176" s="186"/>
      <c r="MK176" s="186"/>
      <c r="ML176" s="186"/>
      <c r="MM176" s="186"/>
      <c r="MN176" s="186"/>
      <c r="MO176" s="186"/>
      <c r="MT176" s="230"/>
      <c r="MU176" s="230"/>
      <c r="MV176" s="230"/>
      <c r="MW176" s="230"/>
      <c r="MX176" s="230"/>
      <c r="MY176" s="230"/>
      <c r="MZ176" s="844"/>
      <c r="NA176" s="844"/>
      <c r="NB176" s="844"/>
      <c r="NC176" s="844"/>
      <c r="ND176" s="844"/>
      <c r="NE176" s="844"/>
      <c r="NF176" s="844"/>
      <c r="NG176" s="844"/>
      <c r="NH176" s="844"/>
      <c r="NI176" s="844"/>
    </row>
    <row r="177" spans="1:373" ht="39" thickBot="1" x14ac:dyDescent="0.3">
      <c r="A177" s="554">
        <v>12</v>
      </c>
      <c r="B177" s="10" t="s">
        <v>150</v>
      </c>
      <c r="C177" s="10" t="s">
        <v>151</v>
      </c>
      <c r="D177" s="395"/>
      <c r="E177" s="395"/>
      <c r="F177" s="395"/>
      <c r="G177" s="395"/>
      <c r="H177" s="301"/>
      <c r="I177" s="301"/>
      <c r="J177" s="301"/>
      <c r="K177" s="301"/>
      <c r="L177" s="301"/>
      <c r="M177" s="301"/>
      <c r="N177" s="396"/>
      <c r="O177" s="396"/>
      <c r="P177" s="396"/>
      <c r="Q177" s="396"/>
      <c r="R177" s="303"/>
      <c r="S177" s="303"/>
      <c r="T177" s="303"/>
      <c r="U177" s="303"/>
      <c r="V177" s="303"/>
      <c r="W177" s="303"/>
      <c r="X177" s="397"/>
      <c r="Y177" s="397"/>
      <c r="Z177" s="397"/>
      <c r="AA177" s="397"/>
      <c r="AB177" s="305"/>
      <c r="AC177" s="305"/>
      <c r="AD177" s="305"/>
      <c r="AE177" s="305"/>
      <c r="AF177" s="305"/>
      <c r="AG177" s="305"/>
      <c r="AH177" s="398"/>
      <c r="AI177" s="398"/>
      <c r="AJ177" s="398"/>
      <c r="AK177" s="398"/>
      <c r="AL177" s="307"/>
      <c r="AM177" s="307"/>
      <c r="AN177" s="307"/>
      <c r="AO177" s="307"/>
      <c r="AP177" s="307"/>
      <c r="AQ177" s="307"/>
      <c r="AR177" s="399"/>
      <c r="AS177" s="399"/>
      <c r="AT177" s="399"/>
      <c r="AU177" s="399"/>
      <c r="AV177" s="309"/>
      <c r="AW177" s="309"/>
      <c r="AX177" s="309"/>
      <c r="AY177" s="309"/>
      <c r="AZ177" s="309"/>
      <c r="BA177" s="309"/>
      <c r="BB177" s="400"/>
      <c r="BC177" s="400"/>
      <c r="BD177" s="400"/>
      <c r="BE177" s="400"/>
      <c r="BF177" s="311"/>
      <c r="BG177" s="311"/>
      <c r="BH177" s="311"/>
      <c r="BI177" s="311"/>
      <c r="BJ177" s="311"/>
      <c r="BK177" s="311"/>
      <c r="BL177" s="401"/>
      <c r="BM177" s="401"/>
      <c r="BN177" s="401"/>
      <c r="BO177" s="401"/>
      <c r="BP177" s="313"/>
      <c r="BQ177" s="313"/>
      <c r="BR177" s="313"/>
      <c r="BS177" s="313"/>
      <c r="BT177" s="313"/>
      <c r="BU177" s="313"/>
      <c r="BV177" s="402"/>
      <c r="BW177" s="402"/>
      <c r="BX177" s="402"/>
      <c r="BY177" s="402"/>
      <c r="BZ177" s="315"/>
      <c r="CA177" s="315"/>
      <c r="CB177" s="315"/>
      <c r="CC177" s="315"/>
      <c r="CD177" s="315"/>
      <c r="CE177" s="315"/>
      <c r="CF177" s="403"/>
      <c r="CG177" s="403"/>
      <c r="CH177" s="403"/>
      <c r="CI177" s="403"/>
      <c r="CJ177" s="317"/>
      <c r="CK177" s="317"/>
      <c r="CL177" s="317"/>
      <c r="CM177" s="317"/>
      <c r="CN177" s="317"/>
      <c r="CO177" s="317"/>
      <c r="CP177" s="404"/>
      <c r="CQ177" s="404"/>
      <c r="CR177" s="404"/>
      <c r="CS177" s="404"/>
      <c r="CT177" s="319"/>
      <c r="CU177" s="319"/>
      <c r="CV177" s="319"/>
      <c r="CW177" s="319"/>
      <c r="CX177" s="319"/>
      <c r="CY177" s="319"/>
      <c r="CZ177" s="405"/>
      <c r="DA177" s="405"/>
      <c r="DB177" s="405"/>
      <c r="DC177" s="405"/>
      <c r="DD177" s="321"/>
      <c r="DE177" s="321"/>
      <c r="DF177" s="321"/>
      <c r="DG177" s="321"/>
      <c r="DH177" s="321"/>
      <c r="DI177" s="321"/>
      <c r="DJ177" s="402"/>
      <c r="DK177" s="402"/>
      <c r="DL177" s="402"/>
      <c r="DM177" s="402"/>
      <c r="DN177" s="315"/>
      <c r="DO177" s="315"/>
      <c r="DP177" s="315"/>
      <c r="DQ177" s="315"/>
      <c r="DR177" s="315"/>
      <c r="DS177" s="315"/>
      <c r="DT177" s="406"/>
      <c r="DU177" s="406"/>
      <c r="DV177" s="406"/>
      <c r="DW177" s="406"/>
      <c r="DX177" s="323"/>
      <c r="DY177" s="323"/>
      <c r="DZ177" s="323"/>
      <c r="EA177" s="323"/>
      <c r="EB177" s="323"/>
      <c r="EC177" s="323"/>
      <c r="ED177" s="407"/>
      <c r="EE177" s="407"/>
      <c r="EF177" s="407"/>
      <c r="EG177" s="407"/>
      <c r="EH177" s="325"/>
      <c r="EI177" s="325"/>
      <c r="EJ177" s="325"/>
      <c r="EK177" s="325"/>
      <c r="EL177" s="325"/>
      <c r="EM177" s="325"/>
      <c r="EN177" s="401"/>
      <c r="EO177" s="401"/>
      <c r="EP177" s="401"/>
      <c r="EQ177" s="401"/>
      <c r="ER177" s="313"/>
      <c r="ES177" s="313"/>
      <c r="ET177" s="313"/>
      <c r="EU177" s="313"/>
      <c r="EV177" s="313"/>
      <c r="EW177" s="313"/>
      <c r="EX177" s="407"/>
      <c r="EY177" s="407"/>
      <c r="EZ177" s="407"/>
      <c r="FA177" s="407"/>
      <c r="FB177" s="325"/>
      <c r="FC177" s="325"/>
      <c r="FD177" s="325"/>
      <c r="FE177" s="325"/>
      <c r="FF177" s="325"/>
      <c r="FG177" s="325"/>
      <c r="FH177" s="408"/>
      <c r="FI177" s="408"/>
      <c r="FJ177" s="408"/>
      <c r="FK177" s="408"/>
      <c r="FL177" s="327"/>
      <c r="FM177" s="327"/>
      <c r="FN177" s="327"/>
      <c r="FO177" s="327"/>
      <c r="FP177" s="327"/>
      <c r="FQ177" s="327"/>
      <c r="FR177" s="409"/>
      <c r="FS177" s="409"/>
      <c r="FT177" s="409"/>
      <c r="FU177" s="409"/>
      <c r="FV177" s="329"/>
      <c r="FW177" s="329"/>
      <c r="FX177" s="329"/>
      <c r="FY177" s="329"/>
      <c r="FZ177" s="329"/>
      <c r="GA177" s="329"/>
      <c r="GB177" s="410"/>
      <c r="GC177" s="410"/>
      <c r="GD177" s="410"/>
      <c r="GE177" s="410"/>
      <c r="GF177" s="331"/>
      <c r="GG177" s="331"/>
      <c r="GH177" s="331"/>
      <c r="GI177" s="331"/>
      <c r="GJ177" s="331"/>
      <c r="GK177" s="331"/>
      <c r="GL177" s="406"/>
      <c r="GM177" s="406"/>
      <c r="GN177" s="406"/>
      <c r="GO177" s="406"/>
      <c r="GP177" s="323"/>
      <c r="GQ177" s="323"/>
      <c r="GR177" s="323"/>
      <c r="GS177" s="323"/>
      <c r="GT177" s="323"/>
      <c r="GU177" s="323"/>
      <c r="GV177" s="411"/>
      <c r="GW177" s="411"/>
      <c r="GX177" s="411"/>
      <c r="GY177" s="411"/>
      <c r="GZ177" s="333"/>
      <c r="HA177" s="333"/>
      <c r="HB177" s="333"/>
      <c r="HC177" s="333"/>
      <c r="HD177" s="333"/>
      <c r="HE177" s="333"/>
      <c r="HF177" s="412"/>
      <c r="HG177" s="412"/>
      <c r="HH177" s="412"/>
      <c r="HI177" s="412"/>
      <c r="HJ177" s="335"/>
      <c r="HK177" s="335"/>
      <c r="HL177" s="335"/>
      <c r="HM177" s="335"/>
      <c r="HN177" s="335"/>
      <c r="HO177" s="335"/>
      <c r="HP177" s="396"/>
      <c r="HQ177" s="396"/>
      <c r="HR177" s="396"/>
      <c r="HS177" s="396"/>
      <c r="HT177" s="303"/>
      <c r="HU177" s="303"/>
      <c r="HV177" s="303"/>
      <c r="HW177" s="303"/>
      <c r="HX177" s="303"/>
      <c r="HY177" s="303"/>
      <c r="HZ177" s="407"/>
      <c r="IA177" s="407"/>
      <c r="IB177" s="407"/>
      <c r="IC177" s="407"/>
      <c r="ID177" s="325"/>
      <c r="IE177" s="325"/>
      <c r="IF177" s="325"/>
      <c r="IG177" s="325"/>
      <c r="IH177" s="325"/>
      <c r="II177" s="325"/>
      <c r="IJ177" s="412"/>
      <c r="IK177" s="412"/>
      <c r="IL177" s="412"/>
      <c r="IM177" s="412"/>
      <c r="IN177" s="335"/>
      <c r="IO177" s="335"/>
      <c r="IP177" s="335"/>
      <c r="IQ177" s="335"/>
      <c r="IR177" s="335"/>
      <c r="IS177" s="335"/>
      <c r="IT177" s="404"/>
      <c r="IU177" s="404"/>
      <c r="IV177" s="404"/>
      <c r="IW177" s="404"/>
      <c r="IX177" s="319"/>
      <c r="IY177" s="319"/>
      <c r="IZ177" s="319"/>
      <c r="JA177" s="319"/>
      <c r="JB177" s="319"/>
      <c r="JC177" s="319"/>
      <c r="JD177" s="408"/>
      <c r="JE177" s="408"/>
      <c r="JF177" s="408"/>
      <c r="JG177" s="408"/>
      <c r="JH177" s="327"/>
      <c r="JI177" s="327"/>
      <c r="JJ177" s="327"/>
      <c r="JK177" s="327"/>
      <c r="JL177" s="327"/>
      <c r="JM177" s="327"/>
      <c r="JN177" s="403"/>
      <c r="JO177" s="403"/>
      <c r="JP177" s="403"/>
      <c r="JQ177" s="403"/>
      <c r="JR177" s="317"/>
      <c r="JS177" s="317"/>
      <c r="JT177" s="317"/>
      <c r="JU177" s="317"/>
      <c r="JV177" s="317"/>
      <c r="JW177" s="317"/>
      <c r="JX177" s="401"/>
      <c r="JY177" s="401"/>
      <c r="JZ177" s="401"/>
      <c r="KA177" s="401"/>
      <c r="KB177" s="313"/>
      <c r="KC177" s="313"/>
      <c r="KD177" s="313"/>
      <c r="KE177" s="313"/>
      <c r="KF177" s="313"/>
      <c r="KG177" s="313"/>
      <c r="KH177" s="402"/>
      <c r="KI177" s="402"/>
      <c r="KJ177" s="402"/>
      <c r="KK177" s="402"/>
      <c r="KL177" s="315"/>
      <c r="KM177" s="315"/>
      <c r="KN177" s="315"/>
      <c r="KO177" s="315"/>
      <c r="KP177" s="315"/>
      <c r="KQ177" s="315"/>
      <c r="KR177" s="413"/>
      <c r="KS177" s="413"/>
      <c r="KT177" s="413"/>
      <c r="KU177" s="413"/>
      <c r="KV177" s="337"/>
      <c r="KW177" s="337"/>
      <c r="KX177" s="337"/>
      <c r="KY177" s="337"/>
      <c r="KZ177" s="337"/>
      <c r="LA177" s="337"/>
      <c r="LB177" s="412"/>
      <c r="LC177" s="412"/>
      <c r="LD177" s="412"/>
      <c r="LE177" s="412"/>
      <c r="LF177" s="335"/>
      <c r="LG177" s="335"/>
      <c r="LH177" s="335"/>
      <c r="LI177" s="335"/>
      <c r="LJ177" s="335"/>
      <c r="LK177" s="335"/>
      <c r="LL177" s="410"/>
      <c r="LM177" s="410"/>
      <c r="LN177" s="410"/>
      <c r="LO177" s="410"/>
      <c r="LP177" s="331"/>
      <c r="LQ177" s="331"/>
      <c r="LR177" s="331"/>
      <c r="LS177" s="331"/>
      <c r="LT177" s="331"/>
      <c r="LU177" s="331"/>
      <c r="LV177" s="45">
        <f t="shared" ref="LV177:ME177" si="513">D177+N177+X177+AH177+AR177+BB177+BL177+BV177+CF177+CP177+CZ177+DJ177+DT177+ED177+EN177+EX177+FH177+FR177+GB177+GL177+GV177+HF177+HP177+HZ177+IJ177+IT177+JD177+JN177+JX177+KH177+KR177+LB177+LL177</f>
        <v>0</v>
      </c>
      <c r="LW177" s="45">
        <f t="shared" si="513"/>
        <v>0</v>
      </c>
      <c r="LX177" s="45">
        <f t="shared" si="513"/>
        <v>0</v>
      </c>
      <c r="LY177" s="45">
        <f t="shared" si="513"/>
        <v>0</v>
      </c>
      <c r="LZ177" s="234">
        <f t="shared" si="513"/>
        <v>0</v>
      </c>
      <c r="MA177" s="234">
        <f t="shared" si="513"/>
        <v>0</v>
      </c>
      <c r="MB177" s="234">
        <f t="shared" si="513"/>
        <v>0</v>
      </c>
      <c r="MC177" s="234">
        <f t="shared" si="513"/>
        <v>0</v>
      </c>
      <c r="MD177" s="234">
        <f t="shared" si="513"/>
        <v>0</v>
      </c>
      <c r="ME177" s="234">
        <f t="shared" si="513"/>
        <v>0</v>
      </c>
      <c r="MF177" s="409"/>
      <c r="MG177" s="409"/>
      <c r="MH177" s="409"/>
      <c r="MI177" s="409"/>
      <c r="MJ177" s="329"/>
      <c r="MK177" s="329"/>
      <c r="ML177" s="329"/>
      <c r="MM177" s="329"/>
      <c r="MN177" s="329"/>
      <c r="MO177" s="329"/>
      <c r="MP177" s="421"/>
      <c r="MQ177" s="421"/>
      <c r="MR177" s="421"/>
      <c r="MS177" s="421"/>
      <c r="MT177" s="417"/>
      <c r="MU177" s="417"/>
      <c r="MV177" s="417"/>
      <c r="MW177" s="417"/>
      <c r="MX177" s="417"/>
      <c r="MY177" s="417"/>
      <c r="MZ177" s="949">
        <f t="shared" ref="MZ177:NI177" si="514">LV177+MF177+MP177</f>
        <v>0</v>
      </c>
      <c r="NA177" s="949">
        <f t="shared" si="514"/>
        <v>0</v>
      </c>
      <c r="NB177" s="949">
        <f t="shared" si="514"/>
        <v>0</v>
      </c>
      <c r="NC177" s="949">
        <f t="shared" si="514"/>
        <v>0</v>
      </c>
      <c r="ND177" s="950">
        <f t="shared" si="514"/>
        <v>0</v>
      </c>
      <c r="NE177" s="950">
        <f t="shared" si="514"/>
        <v>0</v>
      </c>
      <c r="NF177" s="950">
        <f t="shared" si="514"/>
        <v>0</v>
      </c>
      <c r="NG177" s="950">
        <f t="shared" si="514"/>
        <v>0</v>
      </c>
      <c r="NH177" s="950">
        <f t="shared" si="514"/>
        <v>0</v>
      </c>
      <c r="NI177" s="950">
        <f t="shared" si="514"/>
        <v>0</v>
      </c>
    </row>
    <row r="178" spans="1:373" s="238" customFormat="1" ht="15" customHeight="1" thickBot="1" x14ac:dyDescent="0.3">
      <c r="A178" s="1790" t="s">
        <v>152</v>
      </c>
      <c r="B178" s="1791"/>
      <c r="C178" s="1791"/>
      <c r="D178" s="235">
        <f>D177</f>
        <v>0</v>
      </c>
      <c r="E178" s="235">
        <f t="shared" ref="E178:M178" si="515">E177</f>
        <v>0</v>
      </c>
      <c r="F178" s="235">
        <f t="shared" si="515"/>
        <v>0</v>
      </c>
      <c r="G178" s="235">
        <f t="shared" si="515"/>
        <v>0</v>
      </c>
      <c r="H178" s="236">
        <f t="shared" si="515"/>
        <v>0</v>
      </c>
      <c r="I178" s="236">
        <f t="shared" si="515"/>
        <v>0</v>
      </c>
      <c r="J178" s="236">
        <f t="shared" si="515"/>
        <v>0</v>
      </c>
      <c r="K178" s="236">
        <f t="shared" si="515"/>
        <v>0</v>
      </c>
      <c r="L178" s="236">
        <f t="shared" si="515"/>
        <v>0</v>
      </c>
      <c r="M178" s="236">
        <f t="shared" si="515"/>
        <v>0</v>
      </c>
      <c r="N178" s="235">
        <f>N177</f>
        <v>0</v>
      </c>
      <c r="O178" s="235">
        <f t="shared" ref="O178:U178" si="516">O177</f>
        <v>0</v>
      </c>
      <c r="P178" s="235">
        <f t="shared" si="516"/>
        <v>0</v>
      </c>
      <c r="Q178" s="235">
        <f t="shared" si="516"/>
        <v>0</v>
      </c>
      <c r="R178" s="236">
        <f t="shared" si="516"/>
        <v>0</v>
      </c>
      <c r="S178" s="236">
        <f t="shared" si="516"/>
        <v>0</v>
      </c>
      <c r="T178" s="236">
        <f t="shared" si="516"/>
        <v>0</v>
      </c>
      <c r="U178" s="236">
        <f t="shared" si="516"/>
        <v>0</v>
      </c>
      <c r="V178" s="236">
        <f>V177</f>
        <v>0</v>
      </c>
      <c r="W178" s="236">
        <f>W177</f>
        <v>0</v>
      </c>
      <c r="X178" s="235">
        <f>X177</f>
        <v>0</v>
      </c>
      <c r="Y178" s="235">
        <f t="shared" ref="Y178:AE178" si="517">Y177</f>
        <v>0</v>
      </c>
      <c r="Z178" s="235">
        <f t="shared" si="517"/>
        <v>0</v>
      </c>
      <c r="AA178" s="235">
        <f t="shared" si="517"/>
        <v>0</v>
      </c>
      <c r="AB178" s="236">
        <f t="shared" si="517"/>
        <v>0</v>
      </c>
      <c r="AC178" s="236">
        <f t="shared" si="517"/>
        <v>0</v>
      </c>
      <c r="AD178" s="236">
        <f t="shared" si="517"/>
        <v>0</v>
      </c>
      <c r="AE178" s="236">
        <f t="shared" si="517"/>
        <v>0</v>
      </c>
      <c r="AF178" s="236">
        <f>AF177</f>
        <v>0</v>
      </c>
      <c r="AG178" s="236">
        <f>AG177</f>
        <v>0</v>
      </c>
      <c r="AH178" s="235">
        <f>AH177</f>
        <v>0</v>
      </c>
      <c r="AI178" s="235">
        <f t="shared" ref="AI178:AO178" si="518">AI177</f>
        <v>0</v>
      </c>
      <c r="AJ178" s="235">
        <f t="shared" si="518"/>
        <v>0</v>
      </c>
      <c r="AK178" s="235">
        <f t="shared" si="518"/>
        <v>0</v>
      </c>
      <c r="AL178" s="236">
        <f t="shared" si="518"/>
        <v>0</v>
      </c>
      <c r="AM178" s="236">
        <f t="shared" si="518"/>
        <v>0</v>
      </c>
      <c r="AN178" s="236">
        <f t="shared" si="518"/>
        <v>0</v>
      </c>
      <c r="AO178" s="236">
        <f t="shared" si="518"/>
        <v>0</v>
      </c>
      <c r="AP178" s="236">
        <f>AP177</f>
        <v>0</v>
      </c>
      <c r="AQ178" s="236">
        <f>AQ177</f>
        <v>0</v>
      </c>
      <c r="AR178" s="235">
        <f>AR177</f>
        <v>0</v>
      </c>
      <c r="AS178" s="235">
        <f t="shared" ref="AS178:AY178" si="519">AS177</f>
        <v>0</v>
      </c>
      <c r="AT178" s="235">
        <f t="shared" si="519"/>
        <v>0</v>
      </c>
      <c r="AU178" s="235">
        <f t="shared" si="519"/>
        <v>0</v>
      </c>
      <c r="AV178" s="236">
        <f t="shared" si="519"/>
        <v>0</v>
      </c>
      <c r="AW178" s="236">
        <f t="shared" si="519"/>
        <v>0</v>
      </c>
      <c r="AX178" s="236">
        <f t="shared" si="519"/>
        <v>0</v>
      </c>
      <c r="AY178" s="236">
        <f t="shared" si="519"/>
        <v>0</v>
      </c>
      <c r="AZ178" s="236">
        <f>AZ177</f>
        <v>0</v>
      </c>
      <c r="BA178" s="236">
        <f>BA177</f>
        <v>0</v>
      </c>
      <c r="BB178" s="235">
        <f>BB177</f>
        <v>0</v>
      </c>
      <c r="BC178" s="235">
        <f t="shared" ref="BC178:BI178" si="520">BC177</f>
        <v>0</v>
      </c>
      <c r="BD178" s="235">
        <f t="shared" si="520"/>
        <v>0</v>
      </c>
      <c r="BE178" s="235">
        <f t="shared" si="520"/>
        <v>0</v>
      </c>
      <c r="BF178" s="236">
        <f t="shared" si="520"/>
        <v>0</v>
      </c>
      <c r="BG178" s="236">
        <f t="shared" si="520"/>
        <v>0</v>
      </c>
      <c r="BH178" s="236">
        <f t="shared" si="520"/>
        <v>0</v>
      </c>
      <c r="BI178" s="236">
        <f t="shared" si="520"/>
        <v>0</v>
      </c>
      <c r="BJ178" s="236">
        <f>BJ177</f>
        <v>0</v>
      </c>
      <c r="BK178" s="236">
        <f>BK177</f>
        <v>0</v>
      </c>
      <c r="BL178" s="235">
        <f>BL177</f>
        <v>0</v>
      </c>
      <c r="BM178" s="235">
        <f t="shared" ref="BM178:BS178" si="521">BM177</f>
        <v>0</v>
      </c>
      <c r="BN178" s="235">
        <f t="shared" si="521"/>
        <v>0</v>
      </c>
      <c r="BO178" s="235">
        <f t="shared" si="521"/>
        <v>0</v>
      </c>
      <c r="BP178" s="236">
        <f t="shared" si="521"/>
        <v>0</v>
      </c>
      <c r="BQ178" s="236">
        <f t="shared" si="521"/>
        <v>0</v>
      </c>
      <c r="BR178" s="236">
        <f t="shared" si="521"/>
        <v>0</v>
      </c>
      <c r="BS178" s="236">
        <f t="shared" si="521"/>
        <v>0</v>
      </c>
      <c r="BT178" s="236">
        <f>BT177</f>
        <v>0</v>
      </c>
      <c r="BU178" s="236">
        <f>BU177</f>
        <v>0</v>
      </c>
      <c r="BV178" s="235">
        <f>BV177</f>
        <v>0</v>
      </c>
      <c r="BW178" s="235">
        <f t="shared" ref="BW178:CC178" si="522">BW177</f>
        <v>0</v>
      </c>
      <c r="BX178" s="235">
        <f t="shared" si="522"/>
        <v>0</v>
      </c>
      <c r="BY178" s="235">
        <f t="shared" si="522"/>
        <v>0</v>
      </c>
      <c r="BZ178" s="236">
        <f t="shared" si="522"/>
        <v>0</v>
      </c>
      <c r="CA178" s="236">
        <f t="shared" si="522"/>
        <v>0</v>
      </c>
      <c r="CB178" s="236">
        <f t="shared" si="522"/>
        <v>0</v>
      </c>
      <c r="CC178" s="236">
        <f t="shared" si="522"/>
        <v>0</v>
      </c>
      <c r="CD178" s="236">
        <f>CD177</f>
        <v>0</v>
      </c>
      <c r="CE178" s="236">
        <f>CE177</f>
        <v>0</v>
      </c>
      <c r="CF178" s="235">
        <f>CF177</f>
        <v>0</v>
      </c>
      <c r="CG178" s="235">
        <f t="shared" ref="CG178:CM178" si="523">CG177</f>
        <v>0</v>
      </c>
      <c r="CH178" s="235">
        <f t="shared" si="523"/>
        <v>0</v>
      </c>
      <c r="CI178" s="235">
        <f t="shared" si="523"/>
        <v>0</v>
      </c>
      <c r="CJ178" s="236">
        <f t="shared" si="523"/>
        <v>0</v>
      </c>
      <c r="CK178" s="236">
        <f t="shared" si="523"/>
        <v>0</v>
      </c>
      <c r="CL178" s="236">
        <f t="shared" si="523"/>
        <v>0</v>
      </c>
      <c r="CM178" s="236">
        <f t="shared" si="523"/>
        <v>0</v>
      </c>
      <c r="CN178" s="236">
        <f>CN177</f>
        <v>0</v>
      </c>
      <c r="CO178" s="236">
        <f>CO177</f>
        <v>0</v>
      </c>
      <c r="CP178" s="235">
        <f>CP177</f>
        <v>0</v>
      </c>
      <c r="CQ178" s="235">
        <f t="shared" ref="CQ178:CW178" si="524">CQ177</f>
        <v>0</v>
      </c>
      <c r="CR178" s="235">
        <f t="shared" si="524"/>
        <v>0</v>
      </c>
      <c r="CS178" s="235">
        <f t="shared" si="524"/>
        <v>0</v>
      </c>
      <c r="CT178" s="236">
        <f t="shared" si="524"/>
        <v>0</v>
      </c>
      <c r="CU178" s="236">
        <f t="shared" si="524"/>
        <v>0</v>
      </c>
      <c r="CV178" s="236">
        <f t="shared" si="524"/>
        <v>0</v>
      </c>
      <c r="CW178" s="236">
        <f t="shared" si="524"/>
        <v>0</v>
      </c>
      <c r="CX178" s="236">
        <f>CX177</f>
        <v>0</v>
      </c>
      <c r="CY178" s="236">
        <f>CY177</f>
        <v>0</v>
      </c>
      <c r="CZ178" s="235">
        <f>CZ177</f>
        <v>0</v>
      </c>
      <c r="DA178" s="235">
        <f t="shared" ref="DA178:DG178" si="525">DA177</f>
        <v>0</v>
      </c>
      <c r="DB178" s="235">
        <f t="shared" si="525"/>
        <v>0</v>
      </c>
      <c r="DC178" s="235">
        <f t="shared" si="525"/>
        <v>0</v>
      </c>
      <c r="DD178" s="236">
        <f t="shared" si="525"/>
        <v>0</v>
      </c>
      <c r="DE178" s="236">
        <f t="shared" si="525"/>
        <v>0</v>
      </c>
      <c r="DF178" s="236">
        <f t="shared" si="525"/>
        <v>0</v>
      </c>
      <c r="DG178" s="236">
        <f t="shared" si="525"/>
        <v>0</v>
      </c>
      <c r="DH178" s="236">
        <f>DH177</f>
        <v>0</v>
      </c>
      <c r="DI178" s="236">
        <f>DI177</f>
        <v>0</v>
      </c>
      <c r="DJ178" s="235">
        <f>DJ177</f>
        <v>0</v>
      </c>
      <c r="DK178" s="235">
        <f t="shared" ref="DK178:DQ178" si="526">DK177</f>
        <v>0</v>
      </c>
      <c r="DL178" s="235">
        <f t="shared" si="526"/>
        <v>0</v>
      </c>
      <c r="DM178" s="235">
        <f t="shared" si="526"/>
        <v>0</v>
      </c>
      <c r="DN178" s="236">
        <f t="shared" si="526"/>
        <v>0</v>
      </c>
      <c r="DO178" s="236">
        <f t="shared" si="526"/>
        <v>0</v>
      </c>
      <c r="DP178" s="236">
        <f t="shared" si="526"/>
        <v>0</v>
      </c>
      <c r="DQ178" s="236">
        <f t="shared" si="526"/>
        <v>0</v>
      </c>
      <c r="DR178" s="236">
        <f>DR177</f>
        <v>0</v>
      </c>
      <c r="DS178" s="236">
        <f>DS177</f>
        <v>0</v>
      </c>
      <c r="DT178" s="235">
        <f>DT177</f>
        <v>0</v>
      </c>
      <c r="DU178" s="235">
        <f t="shared" ref="DU178:EA178" si="527">DU177</f>
        <v>0</v>
      </c>
      <c r="DV178" s="235">
        <f t="shared" si="527"/>
        <v>0</v>
      </c>
      <c r="DW178" s="235">
        <f t="shared" si="527"/>
        <v>0</v>
      </c>
      <c r="DX178" s="236">
        <f t="shared" si="527"/>
        <v>0</v>
      </c>
      <c r="DY178" s="236">
        <f t="shared" si="527"/>
        <v>0</v>
      </c>
      <c r="DZ178" s="236">
        <f t="shared" si="527"/>
        <v>0</v>
      </c>
      <c r="EA178" s="236">
        <f t="shared" si="527"/>
        <v>0</v>
      </c>
      <c r="EB178" s="236">
        <f>EB177</f>
        <v>0</v>
      </c>
      <c r="EC178" s="236">
        <f>EC177</f>
        <v>0</v>
      </c>
      <c r="ED178" s="235">
        <f>ED177</f>
        <v>0</v>
      </c>
      <c r="EE178" s="235">
        <f t="shared" ref="EE178:EK178" si="528">EE177</f>
        <v>0</v>
      </c>
      <c r="EF178" s="235">
        <f t="shared" si="528"/>
        <v>0</v>
      </c>
      <c r="EG178" s="235">
        <f t="shared" si="528"/>
        <v>0</v>
      </c>
      <c r="EH178" s="236">
        <f t="shared" si="528"/>
        <v>0</v>
      </c>
      <c r="EI178" s="236">
        <f t="shared" si="528"/>
        <v>0</v>
      </c>
      <c r="EJ178" s="236">
        <f t="shared" si="528"/>
        <v>0</v>
      </c>
      <c r="EK178" s="236">
        <f t="shared" si="528"/>
        <v>0</v>
      </c>
      <c r="EL178" s="236">
        <f>EL177</f>
        <v>0</v>
      </c>
      <c r="EM178" s="236">
        <f>EM177</f>
        <v>0</v>
      </c>
      <c r="EN178" s="235">
        <f>EN177</f>
        <v>0</v>
      </c>
      <c r="EO178" s="235">
        <f t="shared" ref="EO178:EU178" si="529">EO177</f>
        <v>0</v>
      </c>
      <c r="EP178" s="235">
        <f t="shared" si="529"/>
        <v>0</v>
      </c>
      <c r="EQ178" s="235">
        <f t="shared" si="529"/>
        <v>0</v>
      </c>
      <c r="ER178" s="236">
        <f t="shared" si="529"/>
        <v>0</v>
      </c>
      <c r="ES178" s="236">
        <f t="shared" si="529"/>
        <v>0</v>
      </c>
      <c r="ET178" s="236">
        <f t="shared" si="529"/>
        <v>0</v>
      </c>
      <c r="EU178" s="236">
        <f t="shared" si="529"/>
        <v>0</v>
      </c>
      <c r="EV178" s="236">
        <f>EV177</f>
        <v>0</v>
      </c>
      <c r="EW178" s="236">
        <f>EW177</f>
        <v>0</v>
      </c>
      <c r="EX178" s="235">
        <f>EX177</f>
        <v>0</v>
      </c>
      <c r="EY178" s="235">
        <f t="shared" ref="EY178:FE178" si="530">EY177</f>
        <v>0</v>
      </c>
      <c r="EZ178" s="235">
        <f t="shared" si="530"/>
        <v>0</v>
      </c>
      <c r="FA178" s="235">
        <f t="shared" si="530"/>
        <v>0</v>
      </c>
      <c r="FB178" s="236">
        <f t="shared" si="530"/>
        <v>0</v>
      </c>
      <c r="FC178" s="236">
        <f t="shared" si="530"/>
        <v>0</v>
      </c>
      <c r="FD178" s="236">
        <f t="shared" si="530"/>
        <v>0</v>
      </c>
      <c r="FE178" s="236">
        <f t="shared" si="530"/>
        <v>0</v>
      </c>
      <c r="FF178" s="236">
        <f>FF177</f>
        <v>0</v>
      </c>
      <c r="FG178" s="236">
        <f>FG177</f>
        <v>0</v>
      </c>
      <c r="FH178" s="235">
        <f>FH177</f>
        <v>0</v>
      </c>
      <c r="FI178" s="235">
        <f t="shared" ref="FI178:FO178" si="531">FI177</f>
        <v>0</v>
      </c>
      <c r="FJ178" s="235">
        <f t="shared" si="531"/>
        <v>0</v>
      </c>
      <c r="FK178" s="235">
        <f t="shared" si="531"/>
        <v>0</v>
      </c>
      <c r="FL178" s="236">
        <f t="shared" si="531"/>
        <v>0</v>
      </c>
      <c r="FM178" s="236">
        <f t="shared" si="531"/>
        <v>0</v>
      </c>
      <c r="FN178" s="236">
        <f t="shared" si="531"/>
        <v>0</v>
      </c>
      <c r="FO178" s="236">
        <f t="shared" si="531"/>
        <v>0</v>
      </c>
      <c r="FP178" s="236">
        <f>FP177</f>
        <v>0</v>
      </c>
      <c r="FQ178" s="236">
        <f>FQ177</f>
        <v>0</v>
      </c>
      <c r="FR178" s="235">
        <f>FR177</f>
        <v>0</v>
      </c>
      <c r="FS178" s="235">
        <f t="shared" ref="FS178:FY178" si="532">FS177</f>
        <v>0</v>
      </c>
      <c r="FT178" s="235">
        <f t="shared" si="532"/>
        <v>0</v>
      </c>
      <c r="FU178" s="235">
        <f t="shared" si="532"/>
        <v>0</v>
      </c>
      <c r="FV178" s="236">
        <f t="shared" si="532"/>
        <v>0</v>
      </c>
      <c r="FW178" s="236">
        <f t="shared" si="532"/>
        <v>0</v>
      </c>
      <c r="FX178" s="236">
        <f t="shared" si="532"/>
        <v>0</v>
      </c>
      <c r="FY178" s="236">
        <f t="shared" si="532"/>
        <v>0</v>
      </c>
      <c r="FZ178" s="236">
        <f>FZ177</f>
        <v>0</v>
      </c>
      <c r="GA178" s="236">
        <f>GA177</f>
        <v>0</v>
      </c>
      <c r="GB178" s="235">
        <f>GB177</f>
        <v>0</v>
      </c>
      <c r="GC178" s="235">
        <f t="shared" ref="GC178:GI178" si="533">GC177</f>
        <v>0</v>
      </c>
      <c r="GD178" s="235">
        <f t="shared" si="533"/>
        <v>0</v>
      </c>
      <c r="GE178" s="235">
        <f t="shared" si="533"/>
        <v>0</v>
      </c>
      <c r="GF178" s="236">
        <f t="shared" si="533"/>
        <v>0</v>
      </c>
      <c r="GG178" s="236">
        <f t="shared" si="533"/>
        <v>0</v>
      </c>
      <c r="GH178" s="236">
        <f t="shared" si="533"/>
        <v>0</v>
      </c>
      <c r="GI178" s="236">
        <f t="shared" si="533"/>
        <v>0</v>
      </c>
      <c r="GJ178" s="236">
        <f>GJ177</f>
        <v>0</v>
      </c>
      <c r="GK178" s="236">
        <f>GK177</f>
        <v>0</v>
      </c>
      <c r="GL178" s="235">
        <f>GL177</f>
        <v>0</v>
      </c>
      <c r="GM178" s="235">
        <f t="shared" ref="GM178:GS178" si="534">GM177</f>
        <v>0</v>
      </c>
      <c r="GN178" s="235">
        <f t="shared" si="534"/>
        <v>0</v>
      </c>
      <c r="GO178" s="235">
        <f t="shared" si="534"/>
        <v>0</v>
      </c>
      <c r="GP178" s="236">
        <f t="shared" si="534"/>
        <v>0</v>
      </c>
      <c r="GQ178" s="236">
        <f t="shared" si="534"/>
        <v>0</v>
      </c>
      <c r="GR178" s="236">
        <f t="shared" si="534"/>
        <v>0</v>
      </c>
      <c r="GS178" s="236">
        <f t="shared" si="534"/>
        <v>0</v>
      </c>
      <c r="GT178" s="236">
        <f>GT177</f>
        <v>0</v>
      </c>
      <c r="GU178" s="236">
        <f>GU177</f>
        <v>0</v>
      </c>
      <c r="GV178" s="235">
        <f>GV177</f>
        <v>0</v>
      </c>
      <c r="GW178" s="235">
        <f t="shared" ref="GW178:HC178" si="535">GW177</f>
        <v>0</v>
      </c>
      <c r="GX178" s="235">
        <f t="shared" si="535"/>
        <v>0</v>
      </c>
      <c r="GY178" s="235">
        <f t="shared" si="535"/>
        <v>0</v>
      </c>
      <c r="GZ178" s="236">
        <f t="shared" si="535"/>
        <v>0</v>
      </c>
      <c r="HA178" s="236">
        <f t="shared" si="535"/>
        <v>0</v>
      </c>
      <c r="HB178" s="236">
        <f t="shared" si="535"/>
        <v>0</v>
      </c>
      <c r="HC178" s="236">
        <f t="shared" si="535"/>
        <v>0</v>
      </c>
      <c r="HD178" s="236">
        <f>HD177</f>
        <v>0</v>
      </c>
      <c r="HE178" s="236">
        <f>HE177</f>
        <v>0</v>
      </c>
      <c r="HF178" s="235">
        <f>HF177</f>
        <v>0</v>
      </c>
      <c r="HG178" s="235">
        <f t="shared" ref="HG178:HM178" si="536">HG177</f>
        <v>0</v>
      </c>
      <c r="HH178" s="235">
        <f t="shared" si="536"/>
        <v>0</v>
      </c>
      <c r="HI178" s="235">
        <f t="shared" si="536"/>
        <v>0</v>
      </c>
      <c r="HJ178" s="236">
        <f t="shared" si="536"/>
        <v>0</v>
      </c>
      <c r="HK178" s="236">
        <f t="shared" si="536"/>
        <v>0</v>
      </c>
      <c r="HL178" s="236">
        <f t="shared" si="536"/>
        <v>0</v>
      </c>
      <c r="HM178" s="236">
        <f t="shared" si="536"/>
        <v>0</v>
      </c>
      <c r="HN178" s="236">
        <f>HN177</f>
        <v>0</v>
      </c>
      <c r="HO178" s="236">
        <f>HO177</f>
        <v>0</v>
      </c>
      <c r="HP178" s="235">
        <f>HP177</f>
        <v>0</v>
      </c>
      <c r="HQ178" s="235">
        <f t="shared" ref="HQ178:HW178" si="537">HQ177</f>
        <v>0</v>
      </c>
      <c r="HR178" s="235">
        <f t="shared" si="537"/>
        <v>0</v>
      </c>
      <c r="HS178" s="235">
        <f t="shared" si="537"/>
        <v>0</v>
      </c>
      <c r="HT178" s="236">
        <f t="shared" si="537"/>
        <v>0</v>
      </c>
      <c r="HU178" s="236">
        <f t="shared" si="537"/>
        <v>0</v>
      </c>
      <c r="HV178" s="236">
        <f t="shared" si="537"/>
        <v>0</v>
      </c>
      <c r="HW178" s="236">
        <f t="shared" si="537"/>
        <v>0</v>
      </c>
      <c r="HX178" s="236">
        <f>HX177</f>
        <v>0</v>
      </c>
      <c r="HY178" s="236">
        <f>HY177</f>
        <v>0</v>
      </c>
      <c r="HZ178" s="235">
        <f>HZ177</f>
        <v>0</v>
      </c>
      <c r="IA178" s="235">
        <f t="shared" ref="IA178:IG178" si="538">IA177</f>
        <v>0</v>
      </c>
      <c r="IB178" s="235">
        <f t="shared" si="538"/>
        <v>0</v>
      </c>
      <c r="IC178" s="235">
        <f t="shared" si="538"/>
        <v>0</v>
      </c>
      <c r="ID178" s="236">
        <f t="shared" si="538"/>
        <v>0</v>
      </c>
      <c r="IE178" s="236">
        <f t="shared" si="538"/>
        <v>0</v>
      </c>
      <c r="IF178" s="236">
        <f t="shared" si="538"/>
        <v>0</v>
      </c>
      <c r="IG178" s="236">
        <f t="shared" si="538"/>
        <v>0</v>
      </c>
      <c r="IH178" s="236">
        <f>IH177</f>
        <v>0</v>
      </c>
      <c r="II178" s="236">
        <f>II177</f>
        <v>0</v>
      </c>
      <c r="IJ178" s="235">
        <f>IJ177</f>
        <v>0</v>
      </c>
      <c r="IK178" s="235">
        <f t="shared" ref="IK178:IQ178" si="539">IK177</f>
        <v>0</v>
      </c>
      <c r="IL178" s="235">
        <f t="shared" si="539"/>
        <v>0</v>
      </c>
      <c r="IM178" s="235">
        <f t="shared" si="539"/>
        <v>0</v>
      </c>
      <c r="IN178" s="236">
        <f t="shared" si="539"/>
        <v>0</v>
      </c>
      <c r="IO178" s="236">
        <f t="shared" si="539"/>
        <v>0</v>
      </c>
      <c r="IP178" s="236">
        <f t="shared" si="539"/>
        <v>0</v>
      </c>
      <c r="IQ178" s="236">
        <f t="shared" si="539"/>
        <v>0</v>
      </c>
      <c r="IR178" s="236">
        <f>IR177</f>
        <v>0</v>
      </c>
      <c r="IS178" s="236">
        <f>IS177</f>
        <v>0</v>
      </c>
      <c r="IT178" s="235">
        <f>IT177</f>
        <v>0</v>
      </c>
      <c r="IU178" s="235">
        <f t="shared" ref="IU178:JA178" si="540">IU177</f>
        <v>0</v>
      </c>
      <c r="IV178" s="235">
        <f t="shared" si="540"/>
        <v>0</v>
      </c>
      <c r="IW178" s="235">
        <f t="shared" si="540"/>
        <v>0</v>
      </c>
      <c r="IX178" s="236">
        <f t="shared" si="540"/>
        <v>0</v>
      </c>
      <c r="IY178" s="236">
        <f t="shared" si="540"/>
        <v>0</v>
      </c>
      <c r="IZ178" s="236">
        <f t="shared" si="540"/>
        <v>0</v>
      </c>
      <c r="JA178" s="236">
        <f t="shared" si="540"/>
        <v>0</v>
      </c>
      <c r="JB178" s="236">
        <f>JB177</f>
        <v>0</v>
      </c>
      <c r="JC178" s="236">
        <f>JC177</f>
        <v>0</v>
      </c>
      <c r="JD178" s="235">
        <f>JD177</f>
        <v>0</v>
      </c>
      <c r="JE178" s="235">
        <f t="shared" ref="JE178:JK178" si="541">JE177</f>
        <v>0</v>
      </c>
      <c r="JF178" s="235">
        <f t="shared" si="541"/>
        <v>0</v>
      </c>
      <c r="JG178" s="235">
        <f t="shared" si="541"/>
        <v>0</v>
      </c>
      <c r="JH178" s="236">
        <f t="shared" si="541"/>
        <v>0</v>
      </c>
      <c r="JI178" s="236">
        <f t="shared" si="541"/>
        <v>0</v>
      </c>
      <c r="JJ178" s="236">
        <f t="shared" si="541"/>
        <v>0</v>
      </c>
      <c r="JK178" s="236">
        <f t="shared" si="541"/>
        <v>0</v>
      </c>
      <c r="JL178" s="236">
        <f>JL177</f>
        <v>0</v>
      </c>
      <c r="JM178" s="236">
        <f>JM177</f>
        <v>0</v>
      </c>
      <c r="JN178" s="235">
        <f>JN177</f>
        <v>0</v>
      </c>
      <c r="JO178" s="235">
        <f t="shared" ref="JO178:JU178" si="542">JO177</f>
        <v>0</v>
      </c>
      <c r="JP178" s="235">
        <f t="shared" si="542"/>
        <v>0</v>
      </c>
      <c r="JQ178" s="235">
        <f t="shared" si="542"/>
        <v>0</v>
      </c>
      <c r="JR178" s="236">
        <f t="shared" si="542"/>
        <v>0</v>
      </c>
      <c r="JS178" s="236">
        <f t="shared" si="542"/>
        <v>0</v>
      </c>
      <c r="JT178" s="236">
        <f t="shared" si="542"/>
        <v>0</v>
      </c>
      <c r="JU178" s="236">
        <f t="shared" si="542"/>
        <v>0</v>
      </c>
      <c r="JV178" s="236">
        <f>JV177</f>
        <v>0</v>
      </c>
      <c r="JW178" s="236">
        <f>JW177</f>
        <v>0</v>
      </c>
      <c r="JX178" s="235">
        <f>JX177</f>
        <v>0</v>
      </c>
      <c r="JY178" s="235">
        <f t="shared" ref="JY178:KE178" si="543">JY177</f>
        <v>0</v>
      </c>
      <c r="JZ178" s="235">
        <f t="shared" si="543"/>
        <v>0</v>
      </c>
      <c r="KA178" s="235">
        <f t="shared" si="543"/>
        <v>0</v>
      </c>
      <c r="KB178" s="236">
        <f t="shared" si="543"/>
        <v>0</v>
      </c>
      <c r="KC178" s="236">
        <f t="shared" si="543"/>
        <v>0</v>
      </c>
      <c r="KD178" s="236">
        <f t="shared" si="543"/>
        <v>0</v>
      </c>
      <c r="KE178" s="236">
        <f t="shared" si="543"/>
        <v>0</v>
      </c>
      <c r="KF178" s="236">
        <f>KF177</f>
        <v>0</v>
      </c>
      <c r="KG178" s="236">
        <f>KG177</f>
        <v>0</v>
      </c>
      <c r="KH178" s="235">
        <f>KH177</f>
        <v>0</v>
      </c>
      <c r="KI178" s="235">
        <f t="shared" ref="KI178:KO178" si="544">KI177</f>
        <v>0</v>
      </c>
      <c r="KJ178" s="235">
        <f t="shared" si="544"/>
        <v>0</v>
      </c>
      <c r="KK178" s="235">
        <f t="shared" si="544"/>
        <v>0</v>
      </c>
      <c r="KL178" s="236">
        <f t="shared" si="544"/>
        <v>0</v>
      </c>
      <c r="KM178" s="236">
        <f t="shared" si="544"/>
        <v>0</v>
      </c>
      <c r="KN178" s="236">
        <f t="shared" si="544"/>
        <v>0</v>
      </c>
      <c r="KO178" s="236">
        <f t="shared" si="544"/>
        <v>0</v>
      </c>
      <c r="KP178" s="236">
        <f>KP177</f>
        <v>0</v>
      </c>
      <c r="KQ178" s="236">
        <f>KQ177</f>
        <v>0</v>
      </c>
      <c r="KR178" s="235">
        <f>KR177</f>
        <v>0</v>
      </c>
      <c r="KS178" s="235">
        <f t="shared" ref="KS178:KY178" si="545">KS177</f>
        <v>0</v>
      </c>
      <c r="KT178" s="235">
        <f t="shared" si="545"/>
        <v>0</v>
      </c>
      <c r="KU178" s="235">
        <f t="shared" si="545"/>
        <v>0</v>
      </c>
      <c r="KV178" s="236">
        <f t="shared" si="545"/>
        <v>0</v>
      </c>
      <c r="KW178" s="236">
        <f t="shared" si="545"/>
        <v>0</v>
      </c>
      <c r="KX178" s="236">
        <f t="shared" si="545"/>
        <v>0</v>
      </c>
      <c r="KY178" s="236">
        <f t="shared" si="545"/>
        <v>0</v>
      </c>
      <c r="KZ178" s="236">
        <f>KZ177</f>
        <v>0</v>
      </c>
      <c r="LA178" s="236">
        <f>LA177</f>
        <v>0</v>
      </c>
      <c r="LB178" s="235">
        <f>LB177</f>
        <v>0</v>
      </c>
      <c r="LC178" s="235">
        <f t="shared" ref="LC178:LI178" si="546">LC177</f>
        <v>0</v>
      </c>
      <c r="LD178" s="235">
        <f t="shared" si="546"/>
        <v>0</v>
      </c>
      <c r="LE178" s="235">
        <f t="shared" si="546"/>
        <v>0</v>
      </c>
      <c r="LF178" s="236">
        <f t="shared" si="546"/>
        <v>0</v>
      </c>
      <c r="LG178" s="236">
        <f t="shared" si="546"/>
        <v>0</v>
      </c>
      <c r="LH178" s="236">
        <f t="shared" si="546"/>
        <v>0</v>
      </c>
      <c r="LI178" s="236">
        <f t="shared" si="546"/>
        <v>0</v>
      </c>
      <c r="LJ178" s="236">
        <f>LJ177</f>
        <v>0</v>
      </c>
      <c r="LK178" s="236">
        <f>LK177</f>
        <v>0</v>
      </c>
      <c r="LL178" s="235">
        <f>LL177</f>
        <v>0</v>
      </c>
      <c r="LM178" s="235">
        <f t="shared" ref="LM178:LS178" si="547">LM177</f>
        <v>0</v>
      </c>
      <c r="LN178" s="235">
        <f t="shared" si="547"/>
        <v>0</v>
      </c>
      <c r="LO178" s="235">
        <f t="shared" si="547"/>
        <v>0</v>
      </c>
      <c r="LP178" s="236">
        <f t="shared" si="547"/>
        <v>0</v>
      </c>
      <c r="LQ178" s="236">
        <f t="shared" si="547"/>
        <v>0</v>
      </c>
      <c r="LR178" s="236">
        <f t="shared" si="547"/>
        <v>0</v>
      </c>
      <c r="LS178" s="236">
        <f t="shared" si="547"/>
        <v>0</v>
      </c>
      <c r="LT178" s="236">
        <f>LT177</f>
        <v>0</v>
      </c>
      <c r="LU178" s="236">
        <f>LU177</f>
        <v>0</v>
      </c>
      <c r="LV178" s="235">
        <f>LV177</f>
        <v>0</v>
      </c>
      <c r="LW178" s="235">
        <f t="shared" ref="LW178:MC178" si="548">LW177</f>
        <v>0</v>
      </c>
      <c r="LX178" s="235">
        <f t="shared" si="548"/>
        <v>0</v>
      </c>
      <c r="LY178" s="235">
        <f t="shared" si="548"/>
        <v>0</v>
      </c>
      <c r="LZ178" s="236">
        <f t="shared" si="548"/>
        <v>0</v>
      </c>
      <c r="MA178" s="236">
        <f t="shared" si="548"/>
        <v>0</v>
      </c>
      <c r="MB178" s="236">
        <f t="shared" si="548"/>
        <v>0</v>
      </c>
      <c r="MC178" s="236">
        <f t="shared" si="548"/>
        <v>0</v>
      </c>
      <c r="MD178" s="236">
        <f>MD177</f>
        <v>0</v>
      </c>
      <c r="ME178" s="236">
        <f>ME177</f>
        <v>0</v>
      </c>
      <c r="MF178" s="235">
        <f>MF177</f>
        <v>0</v>
      </c>
      <c r="MG178" s="235">
        <f t="shared" ref="MG178:MM178" si="549">MG177</f>
        <v>0</v>
      </c>
      <c r="MH178" s="235">
        <f t="shared" si="549"/>
        <v>0</v>
      </c>
      <c r="MI178" s="235">
        <f t="shared" si="549"/>
        <v>0</v>
      </c>
      <c r="MJ178" s="236">
        <f t="shared" si="549"/>
        <v>0</v>
      </c>
      <c r="MK178" s="236">
        <f t="shared" si="549"/>
        <v>0</v>
      </c>
      <c r="ML178" s="236">
        <f t="shared" si="549"/>
        <v>0</v>
      </c>
      <c r="MM178" s="236">
        <f t="shared" si="549"/>
        <v>0</v>
      </c>
      <c r="MN178" s="236">
        <f>MN177</f>
        <v>0</v>
      </c>
      <c r="MO178" s="236">
        <f>MO177</f>
        <v>0</v>
      </c>
      <c r="MP178" s="235">
        <f>MP177</f>
        <v>0</v>
      </c>
      <c r="MQ178" s="235">
        <f t="shared" ref="MQ178:MW178" si="550">MQ177</f>
        <v>0</v>
      </c>
      <c r="MR178" s="235">
        <f t="shared" si="550"/>
        <v>0</v>
      </c>
      <c r="MS178" s="235">
        <f t="shared" si="550"/>
        <v>0</v>
      </c>
      <c r="MT178" s="236">
        <f t="shared" si="550"/>
        <v>0</v>
      </c>
      <c r="MU178" s="236">
        <f t="shared" si="550"/>
        <v>0</v>
      </c>
      <c r="MV178" s="236">
        <f t="shared" si="550"/>
        <v>0</v>
      </c>
      <c r="MW178" s="236">
        <f t="shared" si="550"/>
        <v>0</v>
      </c>
      <c r="MX178" s="236">
        <f>MX177</f>
        <v>0</v>
      </c>
      <c r="MY178" s="236">
        <f>MY177</f>
        <v>0</v>
      </c>
      <c r="MZ178" s="235">
        <f>MZ177</f>
        <v>0</v>
      </c>
      <c r="NA178" s="235">
        <f t="shared" ref="NA178:NG178" si="551">NA177</f>
        <v>0</v>
      </c>
      <c r="NB178" s="235">
        <f t="shared" si="551"/>
        <v>0</v>
      </c>
      <c r="NC178" s="235">
        <f t="shared" si="551"/>
        <v>0</v>
      </c>
      <c r="ND178" s="236">
        <f t="shared" si="551"/>
        <v>0</v>
      </c>
      <c r="NE178" s="236">
        <f t="shared" si="551"/>
        <v>0</v>
      </c>
      <c r="NF178" s="236">
        <f t="shared" si="551"/>
        <v>0</v>
      </c>
      <c r="NG178" s="236">
        <f t="shared" si="551"/>
        <v>0</v>
      </c>
      <c r="NH178" s="236">
        <f>NH177</f>
        <v>0</v>
      </c>
      <c r="NI178" s="236">
        <f>NI177</f>
        <v>0</v>
      </c>
    </row>
    <row r="179" spans="1:373" s="238" customFormat="1" ht="14.45" customHeight="1" thickBot="1" x14ac:dyDescent="0.3">
      <c r="A179" s="1792" t="s">
        <v>258</v>
      </c>
      <c r="B179" s="1793"/>
      <c r="C179" s="1794"/>
      <c r="D179" s="239">
        <f t="shared" ref="D179:M179" si="552">D175+D178</f>
        <v>0</v>
      </c>
      <c r="E179" s="239">
        <f t="shared" si="552"/>
        <v>5.35</v>
      </c>
      <c r="F179" s="239">
        <f t="shared" si="552"/>
        <v>3.46</v>
      </c>
      <c r="G179" s="239">
        <f t="shared" si="552"/>
        <v>5.35</v>
      </c>
      <c r="H179" s="240">
        <f t="shared" si="552"/>
        <v>0</v>
      </c>
      <c r="I179" s="240">
        <f t="shared" si="552"/>
        <v>0</v>
      </c>
      <c r="J179" s="240">
        <f t="shared" si="552"/>
        <v>0</v>
      </c>
      <c r="K179" s="240">
        <f t="shared" si="552"/>
        <v>0</v>
      </c>
      <c r="L179" s="240">
        <f t="shared" si="552"/>
        <v>0</v>
      </c>
      <c r="M179" s="240">
        <f t="shared" si="552"/>
        <v>0</v>
      </c>
      <c r="N179" s="239">
        <f t="shared" ref="N179:U179" si="553">N175+N178</f>
        <v>0</v>
      </c>
      <c r="O179" s="239">
        <f t="shared" si="553"/>
        <v>75.349999999999994</v>
      </c>
      <c r="P179" s="239">
        <f t="shared" si="553"/>
        <v>5.52</v>
      </c>
      <c r="Q179" s="239">
        <f t="shared" si="553"/>
        <v>75.349999999999994</v>
      </c>
      <c r="R179" s="240">
        <f t="shared" si="553"/>
        <v>0</v>
      </c>
      <c r="S179" s="240">
        <f t="shared" si="553"/>
        <v>6</v>
      </c>
      <c r="T179" s="240">
        <f t="shared" si="553"/>
        <v>16</v>
      </c>
      <c r="U179" s="240">
        <f t="shared" si="553"/>
        <v>0</v>
      </c>
      <c r="V179" s="240">
        <f t="shared" ref="V179:AE179" si="554">V175+V178</f>
        <v>16</v>
      </c>
      <c r="W179" s="240">
        <f t="shared" si="554"/>
        <v>16</v>
      </c>
      <c r="X179" s="239">
        <f t="shared" si="554"/>
        <v>0</v>
      </c>
      <c r="Y179" s="239">
        <f t="shared" si="554"/>
        <v>6.49</v>
      </c>
      <c r="Z179" s="239">
        <f t="shared" si="554"/>
        <v>3.63</v>
      </c>
      <c r="AA179" s="239">
        <f t="shared" si="554"/>
        <v>6.49</v>
      </c>
      <c r="AB179" s="240">
        <f t="shared" si="554"/>
        <v>0</v>
      </c>
      <c r="AC179" s="240">
        <f t="shared" si="554"/>
        <v>1</v>
      </c>
      <c r="AD179" s="240">
        <f t="shared" si="554"/>
        <v>1</v>
      </c>
      <c r="AE179" s="240">
        <f t="shared" si="554"/>
        <v>0</v>
      </c>
      <c r="AF179" s="240">
        <f t="shared" ref="AF179:AO179" si="555">AF175+AF178</f>
        <v>0</v>
      </c>
      <c r="AG179" s="240">
        <f t="shared" si="555"/>
        <v>0</v>
      </c>
      <c r="AH179" s="239">
        <f t="shared" si="555"/>
        <v>0</v>
      </c>
      <c r="AI179" s="239">
        <f t="shared" si="555"/>
        <v>21.240000000000002</v>
      </c>
      <c r="AJ179" s="239">
        <f t="shared" si="555"/>
        <v>0</v>
      </c>
      <c r="AK179" s="239">
        <f t="shared" si="555"/>
        <v>21.23</v>
      </c>
      <c r="AL179" s="240">
        <f t="shared" si="555"/>
        <v>0</v>
      </c>
      <c r="AM179" s="240">
        <f t="shared" si="555"/>
        <v>100</v>
      </c>
      <c r="AN179" s="240">
        <f t="shared" si="555"/>
        <v>100</v>
      </c>
      <c r="AO179" s="240">
        <f t="shared" si="555"/>
        <v>0</v>
      </c>
      <c r="AP179" s="240">
        <f t="shared" ref="AP179:AY179" si="556">AP175+AP178</f>
        <v>100</v>
      </c>
      <c r="AQ179" s="240">
        <f t="shared" si="556"/>
        <v>100</v>
      </c>
      <c r="AR179" s="239">
        <f t="shared" si="556"/>
        <v>0</v>
      </c>
      <c r="AS179" s="239">
        <f t="shared" si="556"/>
        <v>28.59</v>
      </c>
      <c r="AT179" s="239">
        <f t="shared" si="556"/>
        <v>1.1000000000000001</v>
      </c>
      <c r="AU179" s="239">
        <f t="shared" si="556"/>
        <v>28.560000000000002</v>
      </c>
      <c r="AV179" s="240">
        <f t="shared" si="556"/>
        <v>0</v>
      </c>
      <c r="AW179" s="240">
        <f t="shared" si="556"/>
        <v>0</v>
      </c>
      <c r="AX179" s="240">
        <f t="shared" si="556"/>
        <v>1</v>
      </c>
      <c r="AY179" s="240">
        <f t="shared" si="556"/>
        <v>0</v>
      </c>
      <c r="AZ179" s="240">
        <f>AZ175+AZ178</f>
        <v>1</v>
      </c>
      <c r="BA179" s="240">
        <f>BA175+BA178</f>
        <v>1</v>
      </c>
      <c r="BB179" s="239">
        <f t="shared" ref="BB179:BI179" si="557">BB175+BB178</f>
        <v>0</v>
      </c>
      <c r="BC179" s="239">
        <f t="shared" si="557"/>
        <v>29.250000000000004</v>
      </c>
      <c r="BD179" s="239">
        <f t="shared" si="557"/>
        <v>11.19</v>
      </c>
      <c r="BE179" s="239">
        <f t="shared" si="557"/>
        <v>29.250000000000004</v>
      </c>
      <c r="BF179" s="240">
        <f t="shared" si="557"/>
        <v>0</v>
      </c>
      <c r="BG179" s="240">
        <f t="shared" si="557"/>
        <v>0</v>
      </c>
      <c r="BH179" s="240">
        <f t="shared" si="557"/>
        <v>0</v>
      </c>
      <c r="BI179" s="240">
        <f t="shared" si="557"/>
        <v>0</v>
      </c>
      <c r="BJ179" s="240">
        <f t="shared" ref="BJ179:BS179" si="558">BJ175+BJ178</f>
        <v>0</v>
      </c>
      <c r="BK179" s="240">
        <f t="shared" si="558"/>
        <v>0</v>
      </c>
      <c r="BL179" s="239">
        <f t="shared" si="558"/>
        <v>0</v>
      </c>
      <c r="BM179" s="239">
        <f t="shared" si="558"/>
        <v>89.67</v>
      </c>
      <c r="BN179" s="239">
        <f t="shared" si="558"/>
        <v>67.490000000000009</v>
      </c>
      <c r="BO179" s="239">
        <f t="shared" si="558"/>
        <v>89.67</v>
      </c>
      <c r="BP179" s="240">
        <f t="shared" si="558"/>
        <v>9</v>
      </c>
      <c r="BQ179" s="240">
        <f t="shared" si="558"/>
        <v>24</v>
      </c>
      <c r="BR179" s="240">
        <f t="shared" si="558"/>
        <v>28</v>
      </c>
      <c r="BS179" s="240">
        <f t="shared" si="558"/>
        <v>0</v>
      </c>
      <c r="BT179" s="240">
        <f t="shared" ref="BT179:CC179" si="559">BT175+BT178</f>
        <v>0</v>
      </c>
      <c r="BU179" s="240">
        <f t="shared" si="559"/>
        <v>0</v>
      </c>
      <c r="BV179" s="239">
        <f t="shared" si="559"/>
        <v>0</v>
      </c>
      <c r="BW179" s="239">
        <f t="shared" si="559"/>
        <v>38.51</v>
      </c>
      <c r="BX179" s="239">
        <f t="shared" si="559"/>
        <v>30.02</v>
      </c>
      <c r="BY179" s="239">
        <f t="shared" si="559"/>
        <v>36.97</v>
      </c>
      <c r="BZ179" s="240">
        <f t="shared" si="559"/>
        <v>0</v>
      </c>
      <c r="CA179" s="240">
        <f t="shared" si="559"/>
        <v>13</v>
      </c>
      <c r="CB179" s="240">
        <f t="shared" si="559"/>
        <v>13</v>
      </c>
      <c r="CC179" s="240">
        <f t="shared" si="559"/>
        <v>0</v>
      </c>
      <c r="CD179" s="240">
        <f t="shared" ref="CD179:CM179" si="560">CD175+CD178</f>
        <v>12</v>
      </c>
      <c r="CE179" s="240">
        <f t="shared" si="560"/>
        <v>12</v>
      </c>
      <c r="CF179" s="239">
        <f t="shared" si="560"/>
        <v>45.59</v>
      </c>
      <c r="CG179" s="239">
        <f t="shared" si="560"/>
        <v>45.59</v>
      </c>
      <c r="CH179" s="239">
        <f t="shared" si="560"/>
        <v>17.869999999999997</v>
      </c>
      <c r="CI179" s="239">
        <f t="shared" si="560"/>
        <v>40.909999999999997</v>
      </c>
      <c r="CJ179" s="240">
        <f t="shared" si="560"/>
        <v>0</v>
      </c>
      <c r="CK179" s="240">
        <f t="shared" si="560"/>
        <v>0</v>
      </c>
      <c r="CL179" s="240">
        <f t="shared" si="560"/>
        <v>0</v>
      </c>
      <c r="CM179" s="240">
        <f t="shared" si="560"/>
        <v>0</v>
      </c>
      <c r="CN179" s="240">
        <f>CN175+CN178</f>
        <v>0</v>
      </c>
      <c r="CO179" s="240">
        <f>CO175+CO178</f>
        <v>0</v>
      </c>
      <c r="CP179" s="239">
        <f t="shared" ref="CP179:CW179" si="561">CP175+CP178</f>
        <v>0</v>
      </c>
      <c r="CQ179" s="239">
        <f t="shared" si="561"/>
        <v>2.3899999999999997</v>
      </c>
      <c r="CR179" s="239">
        <f t="shared" si="561"/>
        <v>1.53</v>
      </c>
      <c r="CS179" s="239">
        <f t="shared" si="561"/>
        <v>2.3899999999999997</v>
      </c>
      <c r="CT179" s="240">
        <f t="shared" si="561"/>
        <v>0</v>
      </c>
      <c r="CU179" s="240">
        <f t="shared" si="561"/>
        <v>0</v>
      </c>
      <c r="CV179" s="240">
        <f t="shared" si="561"/>
        <v>0</v>
      </c>
      <c r="CW179" s="240">
        <f t="shared" si="561"/>
        <v>0</v>
      </c>
      <c r="CX179" s="240">
        <f t="shared" ref="CX179:DG179" si="562">CX175+CX178</f>
        <v>0</v>
      </c>
      <c r="CY179" s="240">
        <f t="shared" si="562"/>
        <v>0</v>
      </c>
      <c r="CZ179" s="239">
        <f t="shared" si="562"/>
        <v>0</v>
      </c>
      <c r="DA179" s="239">
        <f t="shared" si="562"/>
        <v>25</v>
      </c>
      <c r="DB179" s="239">
        <f t="shared" si="562"/>
        <v>0</v>
      </c>
      <c r="DC179" s="239">
        <f t="shared" si="562"/>
        <v>9.49</v>
      </c>
      <c r="DD179" s="240">
        <f t="shared" si="562"/>
        <v>0</v>
      </c>
      <c r="DE179" s="240">
        <f t="shared" si="562"/>
        <v>0</v>
      </c>
      <c r="DF179" s="240">
        <f t="shared" si="562"/>
        <v>0</v>
      </c>
      <c r="DG179" s="240">
        <f t="shared" si="562"/>
        <v>0</v>
      </c>
      <c r="DH179" s="240">
        <f t="shared" ref="DH179:DQ179" si="563">DH175+DH178</f>
        <v>0</v>
      </c>
      <c r="DI179" s="240">
        <f t="shared" si="563"/>
        <v>0</v>
      </c>
      <c r="DJ179" s="239">
        <f t="shared" si="563"/>
        <v>0</v>
      </c>
      <c r="DK179" s="239">
        <f t="shared" si="563"/>
        <v>4.41</v>
      </c>
      <c r="DL179" s="239">
        <f t="shared" si="563"/>
        <v>3.21</v>
      </c>
      <c r="DM179" s="239">
        <f t="shared" si="563"/>
        <v>4.41</v>
      </c>
      <c r="DN179" s="240">
        <f t="shared" si="563"/>
        <v>0</v>
      </c>
      <c r="DO179" s="240">
        <f t="shared" si="563"/>
        <v>0</v>
      </c>
      <c r="DP179" s="240">
        <f t="shared" si="563"/>
        <v>0</v>
      </c>
      <c r="DQ179" s="240">
        <f t="shared" si="563"/>
        <v>0</v>
      </c>
      <c r="DR179" s="240">
        <f t="shared" ref="DR179:EA179" si="564">DR175+DR178</f>
        <v>0</v>
      </c>
      <c r="DS179" s="240">
        <f t="shared" si="564"/>
        <v>0</v>
      </c>
      <c r="DT179" s="239">
        <f t="shared" si="564"/>
        <v>0</v>
      </c>
      <c r="DU179" s="239">
        <f t="shared" si="564"/>
        <v>28.979999999999997</v>
      </c>
      <c r="DV179" s="239">
        <f t="shared" si="564"/>
        <v>19.02</v>
      </c>
      <c r="DW179" s="239">
        <f t="shared" si="564"/>
        <v>28.92</v>
      </c>
      <c r="DX179" s="240">
        <f t="shared" si="564"/>
        <v>12.1</v>
      </c>
      <c r="DY179" s="240">
        <f t="shared" si="564"/>
        <v>0</v>
      </c>
      <c r="DZ179" s="240">
        <f t="shared" si="564"/>
        <v>6</v>
      </c>
      <c r="EA179" s="240">
        <f t="shared" si="564"/>
        <v>0</v>
      </c>
      <c r="EB179" s="240">
        <f>EB175+EB178</f>
        <v>6</v>
      </c>
      <c r="EC179" s="240">
        <f>EC175+EC178</f>
        <v>6</v>
      </c>
      <c r="ED179" s="239">
        <f t="shared" ref="ED179:EK179" si="565">ED175+ED178</f>
        <v>0</v>
      </c>
      <c r="EE179" s="239">
        <f t="shared" si="565"/>
        <v>22.5</v>
      </c>
      <c r="EF179" s="239">
        <f t="shared" si="565"/>
        <v>5.09</v>
      </c>
      <c r="EG179" s="239">
        <f t="shared" si="565"/>
        <v>17.04</v>
      </c>
      <c r="EH179" s="240">
        <f t="shared" si="565"/>
        <v>0</v>
      </c>
      <c r="EI179" s="240">
        <f t="shared" si="565"/>
        <v>0</v>
      </c>
      <c r="EJ179" s="240">
        <f t="shared" si="565"/>
        <v>0</v>
      </c>
      <c r="EK179" s="240">
        <f t="shared" si="565"/>
        <v>0</v>
      </c>
      <c r="EL179" s="240">
        <f t="shared" ref="EL179:EW179" si="566">EL175+EL178</f>
        <v>0</v>
      </c>
      <c r="EM179" s="240">
        <f t="shared" si="566"/>
        <v>0</v>
      </c>
      <c r="EN179" s="239">
        <f t="shared" si="566"/>
        <v>160</v>
      </c>
      <c r="EO179" s="239">
        <f t="shared" si="566"/>
        <v>23.25</v>
      </c>
      <c r="EP179" s="239">
        <f t="shared" si="566"/>
        <v>6.3900000000000006</v>
      </c>
      <c r="EQ179" s="239">
        <f t="shared" si="566"/>
        <v>23.25</v>
      </c>
      <c r="ER179" s="240">
        <f t="shared" si="566"/>
        <v>1</v>
      </c>
      <c r="ES179" s="240">
        <f t="shared" si="566"/>
        <v>0</v>
      </c>
      <c r="ET179" s="240">
        <f t="shared" si="566"/>
        <v>0</v>
      </c>
      <c r="EU179" s="240">
        <f t="shared" si="566"/>
        <v>0</v>
      </c>
      <c r="EV179" s="240">
        <f t="shared" si="566"/>
        <v>0</v>
      </c>
      <c r="EW179" s="240">
        <f t="shared" si="566"/>
        <v>0</v>
      </c>
      <c r="EX179" s="239">
        <f t="shared" ref="EX179:FE179" si="567">EX175+EX178</f>
        <v>0</v>
      </c>
      <c r="EY179" s="239">
        <f t="shared" si="567"/>
        <v>24.37</v>
      </c>
      <c r="EZ179" s="239">
        <f t="shared" si="567"/>
        <v>1.96</v>
      </c>
      <c r="FA179" s="239">
        <f t="shared" si="567"/>
        <v>24.310000000000002</v>
      </c>
      <c r="FB179" s="240">
        <f t="shared" si="567"/>
        <v>0</v>
      </c>
      <c r="FC179" s="240">
        <f t="shared" si="567"/>
        <v>5</v>
      </c>
      <c r="FD179" s="240">
        <f t="shared" si="567"/>
        <v>12</v>
      </c>
      <c r="FE179" s="240">
        <f t="shared" si="567"/>
        <v>3</v>
      </c>
      <c r="FF179" s="240">
        <f t="shared" ref="FF179:FQ179" si="568">FF175+FF178</f>
        <v>3</v>
      </c>
      <c r="FG179" s="240">
        <f t="shared" si="568"/>
        <v>0</v>
      </c>
      <c r="FH179" s="239">
        <f t="shared" si="568"/>
        <v>0</v>
      </c>
      <c r="FI179" s="239">
        <f t="shared" si="568"/>
        <v>16.740000000000002</v>
      </c>
      <c r="FJ179" s="239">
        <f t="shared" si="568"/>
        <v>0.2</v>
      </c>
      <c r="FK179" s="239">
        <f t="shared" si="568"/>
        <v>11.940000000000001</v>
      </c>
      <c r="FL179" s="240">
        <f t="shared" si="568"/>
        <v>0</v>
      </c>
      <c r="FM179" s="240">
        <f t="shared" si="568"/>
        <v>0</v>
      </c>
      <c r="FN179" s="240">
        <f t="shared" si="568"/>
        <v>0</v>
      </c>
      <c r="FO179" s="240">
        <f t="shared" si="568"/>
        <v>0</v>
      </c>
      <c r="FP179" s="240">
        <f t="shared" si="568"/>
        <v>0</v>
      </c>
      <c r="FQ179" s="240">
        <f t="shared" si="568"/>
        <v>0</v>
      </c>
      <c r="FR179" s="239">
        <f t="shared" ref="FR179:FY179" si="569">FR175+FR178</f>
        <v>0</v>
      </c>
      <c r="FS179" s="239">
        <f t="shared" si="569"/>
        <v>0</v>
      </c>
      <c r="FT179" s="239">
        <f t="shared" si="569"/>
        <v>0</v>
      </c>
      <c r="FU179" s="239">
        <f t="shared" si="569"/>
        <v>0</v>
      </c>
      <c r="FV179" s="240">
        <f t="shared" si="569"/>
        <v>0</v>
      </c>
      <c r="FW179" s="240">
        <f t="shared" si="569"/>
        <v>0</v>
      </c>
      <c r="FX179" s="240">
        <f t="shared" si="569"/>
        <v>0</v>
      </c>
      <c r="FY179" s="240">
        <f t="shared" si="569"/>
        <v>0</v>
      </c>
      <c r="FZ179" s="240">
        <f t="shared" ref="FZ179:GK179" si="570">FZ175+FZ178</f>
        <v>0</v>
      </c>
      <c r="GA179" s="240">
        <f t="shared" si="570"/>
        <v>0</v>
      </c>
      <c r="GB179" s="239">
        <f t="shared" si="570"/>
        <v>0</v>
      </c>
      <c r="GC179" s="239">
        <f t="shared" si="570"/>
        <v>16.38</v>
      </c>
      <c r="GD179" s="239">
        <f t="shared" si="570"/>
        <v>7.73</v>
      </c>
      <c r="GE179" s="239">
        <f t="shared" si="570"/>
        <v>16.36</v>
      </c>
      <c r="GF179" s="240">
        <f t="shared" si="570"/>
        <v>0</v>
      </c>
      <c r="GG179" s="240">
        <f t="shared" si="570"/>
        <v>0</v>
      </c>
      <c r="GH179" s="240">
        <f t="shared" si="570"/>
        <v>0</v>
      </c>
      <c r="GI179" s="240">
        <f t="shared" si="570"/>
        <v>0</v>
      </c>
      <c r="GJ179" s="240">
        <f t="shared" si="570"/>
        <v>0</v>
      </c>
      <c r="GK179" s="240">
        <f t="shared" si="570"/>
        <v>0</v>
      </c>
      <c r="GL179" s="239">
        <f t="shared" ref="GL179:GS179" si="571">GL175+GL178</f>
        <v>0</v>
      </c>
      <c r="GM179" s="239">
        <f t="shared" si="571"/>
        <v>0.1</v>
      </c>
      <c r="GN179" s="239">
        <f t="shared" si="571"/>
        <v>0</v>
      </c>
      <c r="GO179" s="239">
        <f t="shared" si="571"/>
        <v>0.1</v>
      </c>
      <c r="GP179" s="240">
        <f t="shared" si="571"/>
        <v>0</v>
      </c>
      <c r="GQ179" s="240">
        <f t="shared" si="571"/>
        <v>0</v>
      </c>
      <c r="GR179" s="240">
        <f t="shared" si="571"/>
        <v>0</v>
      </c>
      <c r="GS179" s="240">
        <f t="shared" si="571"/>
        <v>0</v>
      </c>
      <c r="GT179" s="240">
        <f t="shared" ref="GT179:HE179" si="572">GT175+GT178</f>
        <v>0</v>
      </c>
      <c r="GU179" s="240">
        <f t="shared" si="572"/>
        <v>0</v>
      </c>
      <c r="GV179" s="239">
        <f t="shared" si="572"/>
        <v>0</v>
      </c>
      <c r="GW179" s="239">
        <f t="shared" si="572"/>
        <v>3</v>
      </c>
      <c r="GX179" s="239">
        <f t="shared" si="572"/>
        <v>0</v>
      </c>
      <c r="GY179" s="239">
        <f t="shared" si="572"/>
        <v>1.65</v>
      </c>
      <c r="GZ179" s="240">
        <f t="shared" si="572"/>
        <v>0</v>
      </c>
      <c r="HA179" s="240">
        <f t="shared" si="572"/>
        <v>0</v>
      </c>
      <c r="HB179" s="240">
        <f t="shared" si="572"/>
        <v>0</v>
      </c>
      <c r="HC179" s="240">
        <f t="shared" si="572"/>
        <v>0</v>
      </c>
      <c r="HD179" s="240">
        <f t="shared" si="572"/>
        <v>0</v>
      </c>
      <c r="HE179" s="240">
        <f t="shared" si="572"/>
        <v>0</v>
      </c>
      <c r="HF179" s="239">
        <f t="shared" ref="HF179:HM179" si="573">HF175+HF178</f>
        <v>0</v>
      </c>
      <c r="HG179" s="239">
        <f t="shared" si="573"/>
        <v>0.44</v>
      </c>
      <c r="HH179" s="239">
        <f t="shared" si="573"/>
        <v>0</v>
      </c>
      <c r="HI179" s="239">
        <f t="shared" si="573"/>
        <v>0.44</v>
      </c>
      <c r="HJ179" s="240">
        <f t="shared" si="573"/>
        <v>0</v>
      </c>
      <c r="HK179" s="240">
        <f t="shared" si="573"/>
        <v>0</v>
      </c>
      <c r="HL179" s="240">
        <f t="shared" si="573"/>
        <v>0</v>
      </c>
      <c r="HM179" s="240">
        <f t="shared" si="573"/>
        <v>0</v>
      </c>
      <c r="HN179" s="240">
        <f t="shared" ref="HN179:HY179" si="574">HN175+HN178</f>
        <v>0</v>
      </c>
      <c r="HO179" s="240">
        <f t="shared" si="574"/>
        <v>0</v>
      </c>
      <c r="HP179" s="239">
        <f t="shared" si="574"/>
        <v>0</v>
      </c>
      <c r="HQ179" s="239">
        <f t="shared" si="574"/>
        <v>2.5</v>
      </c>
      <c r="HR179" s="239">
        <f t="shared" si="574"/>
        <v>0</v>
      </c>
      <c r="HS179" s="239">
        <f t="shared" si="574"/>
        <v>0.44</v>
      </c>
      <c r="HT179" s="240">
        <f t="shared" si="574"/>
        <v>0</v>
      </c>
      <c r="HU179" s="240">
        <f t="shared" si="574"/>
        <v>0</v>
      </c>
      <c r="HV179" s="240">
        <f t="shared" si="574"/>
        <v>1</v>
      </c>
      <c r="HW179" s="240">
        <f t="shared" si="574"/>
        <v>0</v>
      </c>
      <c r="HX179" s="240">
        <f t="shared" si="574"/>
        <v>1</v>
      </c>
      <c r="HY179" s="240">
        <f t="shared" si="574"/>
        <v>1</v>
      </c>
      <c r="HZ179" s="239">
        <f t="shared" ref="HZ179:IG179" si="575">HZ175+HZ178</f>
        <v>0</v>
      </c>
      <c r="IA179" s="239">
        <f t="shared" si="575"/>
        <v>0</v>
      </c>
      <c r="IB179" s="239">
        <f t="shared" si="575"/>
        <v>0</v>
      </c>
      <c r="IC179" s="239">
        <f t="shared" si="575"/>
        <v>0</v>
      </c>
      <c r="ID179" s="240">
        <f t="shared" si="575"/>
        <v>0</v>
      </c>
      <c r="IE179" s="240">
        <f t="shared" si="575"/>
        <v>0</v>
      </c>
      <c r="IF179" s="240">
        <f t="shared" si="575"/>
        <v>0</v>
      </c>
      <c r="IG179" s="240">
        <f t="shared" si="575"/>
        <v>0</v>
      </c>
      <c r="IH179" s="240">
        <f t="shared" ref="IH179:IS179" si="576">IH175+IH178</f>
        <v>0</v>
      </c>
      <c r="II179" s="240">
        <f t="shared" si="576"/>
        <v>0</v>
      </c>
      <c r="IJ179" s="239">
        <f t="shared" si="576"/>
        <v>0</v>
      </c>
      <c r="IK179" s="239">
        <f t="shared" si="576"/>
        <v>4.8899999999999997</v>
      </c>
      <c r="IL179" s="239">
        <f t="shared" si="576"/>
        <v>0.85</v>
      </c>
      <c r="IM179" s="239">
        <f t="shared" si="576"/>
        <v>4.8899999999999997</v>
      </c>
      <c r="IN179" s="240">
        <f t="shared" si="576"/>
        <v>0</v>
      </c>
      <c r="IO179" s="240">
        <f t="shared" si="576"/>
        <v>0</v>
      </c>
      <c r="IP179" s="240">
        <f t="shared" si="576"/>
        <v>0</v>
      </c>
      <c r="IQ179" s="240">
        <f t="shared" si="576"/>
        <v>0</v>
      </c>
      <c r="IR179" s="240">
        <f t="shared" si="576"/>
        <v>0</v>
      </c>
      <c r="IS179" s="240">
        <f t="shared" si="576"/>
        <v>0</v>
      </c>
      <c r="IT179" s="239">
        <f t="shared" ref="IT179:JA179" si="577">IT175+IT178</f>
        <v>0</v>
      </c>
      <c r="IU179" s="239">
        <f t="shared" si="577"/>
        <v>43.39</v>
      </c>
      <c r="IV179" s="239">
        <f t="shared" si="577"/>
        <v>40.64</v>
      </c>
      <c r="IW179" s="239">
        <f t="shared" si="577"/>
        <v>43.39</v>
      </c>
      <c r="IX179" s="240">
        <f t="shared" si="577"/>
        <v>0</v>
      </c>
      <c r="IY179" s="240">
        <f t="shared" si="577"/>
        <v>0</v>
      </c>
      <c r="IZ179" s="240">
        <f t="shared" si="577"/>
        <v>0</v>
      </c>
      <c r="JA179" s="240">
        <f t="shared" si="577"/>
        <v>0</v>
      </c>
      <c r="JB179" s="240">
        <f t="shared" ref="JB179:JM179" si="578">JB175+JB178</f>
        <v>0</v>
      </c>
      <c r="JC179" s="240">
        <f t="shared" si="578"/>
        <v>0</v>
      </c>
      <c r="JD179" s="239">
        <f t="shared" si="578"/>
        <v>0</v>
      </c>
      <c r="JE179" s="239">
        <f t="shared" si="578"/>
        <v>2.5499999999999998</v>
      </c>
      <c r="JF179" s="239">
        <f t="shared" si="578"/>
        <v>0.2</v>
      </c>
      <c r="JG179" s="239">
        <f t="shared" si="578"/>
        <v>0.43</v>
      </c>
      <c r="JH179" s="240">
        <f t="shared" si="578"/>
        <v>0</v>
      </c>
      <c r="JI179" s="240">
        <f t="shared" si="578"/>
        <v>0</v>
      </c>
      <c r="JJ179" s="240">
        <f t="shared" si="578"/>
        <v>0</v>
      </c>
      <c r="JK179" s="240">
        <f t="shared" si="578"/>
        <v>0</v>
      </c>
      <c r="JL179" s="240">
        <f t="shared" si="578"/>
        <v>0</v>
      </c>
      <c r="JM179" s="240">
        <f t="shared" si="578"/>
        <v>0</v>
      </c>
      <c r="JN179" s="239">
        <f t="shared" ref="JN179:JU179" si="579">JN175+JN178</f>
        <v>0</v>
      </c>
      <c r="JO179" s="239">
        <f t="shared" si="579"/>
        <v>7.51</v>
      </c>
      <c r="JP179" s="239">
        <f t="shared" si="579"/>
        <v>0.38</v>
      </c>
      <c r="JQ179" s="239">
        <f t="shared" si="579"/>
        <v>7.51</v>
      </c>
      <c r="JR179" s="240">
        <f t="shared" si="579"/>
        <v>0</v>
      </c>
      <c r="JS179" s="240">
        <f t="shared" si="579"/>
        <v>0</v>
      </c>
      <c r="JT179" s="240">
        <f t="shared" si="579"/>
        <v>0</v>
      </c>
      <c r="JU179" s="240">
        <f t="shared" si="579"/>
        <v>0</v>
      </c>
      <c r="JV179" s="240">
        <f t="shared" ref="JV179:KG179" si="580">JV175+JV178</f>
        <v>0</v>
      </c>
      <c r="JW179" s="240">
        <f t="shared" si="580"/>
        <v>0</v>
      </c>
      <c r="JX179" s="239">
        <f t="shared" si="580"/>
        <v>0</v>
      </c>
      <c r="JY179" s="239">
        <f t="shared" si="580"/>
        <v>0.94</v>
      </c>
      <c r="JZ179" s="239">
        <f t="shared" si="580"/>
        <v>0</v>
      </c>
      <c r="KA179" s="239">
        <f t="shared" si="580"/>
        <v>0.94</v>
      </c>
      <c r="KB179" s="240">
        <f t="shared" si="580"/>
        <v>0</v>
      </c>
      <c r="KC179" s="240">
        <f t="shared" si="580"/>
        <v>0</v>
      </c>
      <c r="KD179" s="240">
        <f t="shared" si="580"/>
        <v>0</v>
      </c>
      <c r="KE179" s="240">
        <f t="shared" si="580"/>
        <v>0</v>
      </c>
      <c r="KF179" s="240">
        <f t="shared" si="580"/>
        <v>0</v>
      </c>
      <c r="KG179" s="240">
        <f t="shared" si="580"/>
        <v>0</v>
      </c>
      <c r="KH179" s="239">
        <f t="shared" ref="KH179:KO179" si="581">KH175+KH178</f>
        <v>0</v>
      </c>
      <c r="KI179" s="239">
        <f t="shared" si="581"/>
        <v>1</v>
      </c>
      <c r="KJ179" s="239">
        <f t="shared" si="581"/>
        <v>0.6</v>
      </c>
      <c r="KK179" s="239">
        <f t="shared" si="581"/>
        <v>0.6</v>
      </c>
      <c r="KL179" s="240">
        <f t="shared" si="581"/>
        <v>0</v>
      </c>
      <c r="KM179" s="240">
        <f t="shared" si="581"/>
        <v>0</v>
      </c>
      <c r="KN179" s="240">
        <f t="shared" si="581"/>
        <v>0</v>
      </c>
      <c r="KO179" s="240">
        <f t="shared" si="581"/>
        <v>0</v>
      </c>
      <c r="KP179" s="240">
        <f>KP175+KP178</f>
        <v>0</v>
      </c>
      <c r="KQ179" s="240">
        <f>KQ175+KQ178</f>
        <v>0</v>
      </c>
      <c r="KR179" s="239">
        <f t="shared" ref="KR179:KY179" si="582">KR175+KR178</f>
        <v>0</v>
      </c>
      <c r="KS179" s="239">
        <f t="shared" si="582"/>
        <v>5</v>
      </c>
      <c r="KT179" s="239">
        <f t="shared" si="582"/>
        <v>0</v>
      </c>
      <c r="KU179" s="239">
        <f t="shared" si="582"/>
        <v>1.54</v>
      </c>
      <c r="KV179" s="240">
        <f t="shared" si="582"/>
        <v>0</v>
      </c>
      <c r="KW179" s="240">
        <f t="shared" si="582"/>
        <v>0</v>
      </c>
      <c r="KX179" s="240">
        <f t="shared" si="582"/>
        <v>0</v>
      </c>
      <c r="KY179" s="240">
        <f t="shared" si="582"/>
        <v>0</v>
      </c>
      <c r="KZ179" s="240">
        <f>KZ175+KZ178</f>
        <v>0</v>
      </c>
      <c r="LA179" s="240">
        <f>LA175+LA178</f>
        <v>0</v>
      </c>
      <c r="LB179" s="239">
        <f t="shared" ref="LB179:LI179" si="583">LB175+LB178</f>
        <v>0</v>
      </c>
      <c r="LC179" s="239">
        <f t="shared" si="583"/>
        <v>0</v>
      </c>
      <c r="LD179" s="239">
        <f t="shared" si="583"/>
        <v>0</v>
      </c>
      <c r="LE179" s="239">
        <f t="shared" si="583"/>
        <v>0</v>
      </c>
      <c r="LF179" s="240">
        <f t="shared" si="583"/>
        <v>0</v>
      </c>
      <c r="LG179" s="240">
        <f t="shared" si="583"/>
        <v>0</v>
      </c>
      <c r="LH179" s="240">
        <f t="shared" si="583"/>
        <v>0</v>
      </c>
      <c r="LI179" s="240">
        <f t="shared" si="583"/>
        <v>0</v>
      </c>
      <c r="LJ179" s="240">
        <f t="shared" ref="LJ179:LS179" si="584">LJ175+LJ178</f>
        <v>0</v>
      </c>
      <c r="LK179" s="240">
        <f t="shared" si="584"/>
        <v>0</v>
      </c>
      <c r="LL179" s="239">
        <f t="shared" si="584"/>
        <v>0</v>
      </c>
      <c r="LM179" s="239">
        <f t="shared" si="584"/>
        <v>2.0499999999999998</v>
      </c>
      <c r="LN179" s="239">
        <f t="shared" si="584"/>
        <v>1.03</v>
      </c>
      <c r="LO179" s="239">
        <f t="shared" si="584"/>
        <v>1.58</v>
      </c>
      <c r="LP179" s="240">
        <f t="shared" si="584"/>
        <v>0</v>
      </c>
      <c r="LQ179" s="240">
        <f t="shared" si="584"/>
        <v>0</v>
      </c>
      <c r="LR179" s="240">
        <f t="shared" si="584"/>
        <v>0</v>
      </c>
      <c r="LS179" s="240">
        <f t="shared" si="584"/>
        <v>0</v>
      </c>
      <c r="LT179" s="240">
        <f t="shared" ref="LT179:MC179" si="585">LT175+LT178</f>
        <v>0</v>
      </c>
      <c r="LU179" s="240">
        <f t="shared" si="585"/>
        <v>0</v>
      </c>
      <c r="LV179" s="239">
        <f t="shared" si="585"/>
        <v>205.59</v>
      </c>
      <c r="LW179" s="239">
        <f t="shared" si="585"/>
        <v>577.43000000000006</v>
      </c>
      <c r="LX179" s="239">
        <f t="shared" si="585"/>
        <v>229.11</v>
      </c>
      <c r="LY179" s="239">
        <f t="shared" si="585"/>
        <v>535.40000000000009</v>
      </c>
      <c r="LZ179" s="240">
        <f t="shared" si="585"/>
        <v>22.1</v>
      </c>
      <c r="MA179" s="240">
        <f t="shared" si="585"/>
        <v>149</v>
      </c>
      <c r="MB179" s="240">
        <f t="shared" si="585"/>
        <v>178</v>
      </c>
      <c r="MC179" s="240">
        <f t="shared" si="585"/>
        <v>3</v>
      </c>
      <c r="MD179" s="240">
        <f t="shared" ref="MD179:MM179" si="586">MD175+MD178</f>
        <v>139</v>
      </c>
      <c r="ME179" s="240">
        <f t="shared" si="586"/>
        <v>136</v>
      </c>
      <c r="MF179" s="239">
        <f t="shared" si="586"/>
        <v>87</v>
      </c>
      <c r="MG179" s="239">
        <f t="shared" si="586"/>
        <v>530.8599999999999</v>
      </c>
      <c r="MH179" s="239">
        <f t="shared" si="586"/>
        <v>62.769999999999996</v>
      </c>
      <c r="MI179" s="239">
        <f t="shared" si="586"/>
        <v>527.1</v>
      </c>
      <c r="MJ179" s="240">
        <f t="shared" si="586"/>
        <v>25</v>
      </c>
      <c r="MK179" s="240">
        <f t="shared" si="586"/>
        <v>17</v>
      </c>
      <c r="ML179" s="240">
        <f t="shared" si="586"/>
        <v>82</v>
      </c>
      <c r="MM179" s="240">
        <f t="shared" si="586"/>
        <v>1</v>
      </c>
      <c r="MN179" s="240">
        <f t="shared" ref="MN179:MW179" si="587">MN175+MN178</f>
        <v>76</v>
      </c>
      <c r="MO179" s="240">
        <f t="shared" si="587"/>
        <v>71</v>
      </c>
      <c r="MP179" s="239">
        <f t="shared" si="587"/>
        <v>0</v>
      </c>
      <c r="MQ179" s="239">
        <f t="shared" si="587"/>
        <v>425.73</v>
      </c>
      <c r="MR179" s="239">
        <f t="shared" si="587"/>
        <v>0</v>
      </c>
      <c r="MS179" s="239">
        <f t="shared" si="587"/>
        <v>421.78000000000003</v>
      </c>
      <c r="MT179" s="240">
        <f t="shared" si="587"/>
        <v>0</v>
      </c>
      <c r="MU179" s="240">
        <f t="shared" si="587"/>
        <v>0</v>
      </c>
      <c r="MV179" s="240">
        <f t="shared" si="587"/>
        <v>0</v>
      </c>
      <c r="MW179" s="240">
        <f t="shared" si="587"/>
        <v>0</v>
      </c>
      <c r="MX179" s="240">
        <f t="shared" ref="MX179:NG179" si="588">MX175+MX178</f>
        <v>0</v>
      </c>
      <c r="MY179" s="240">
        <f t="shared" si="588"/>
        <v>0</v>
      </c>
      <c r="MZ179" s="239">
        <f t="shared" si="588"/>
        <v>292.59000000000003</v>
      </c>
      <c r="NA179" s="239">
        <f t="shared" si="588"/>
        <v>1534.02</v>
      </c>
      <c r="NB179" s="239">
        <f t="shared" si="588"/>
        <v>291.88</v>
      </c>
      <c r="NC179" s="239">
        <f t="shared" si="588"/>
        <v>1484.2800000000002</v>
      </c>
      <c r="ND179" s="240">
        <f t="shared" si="588"/>
        <v>47.1</v>
      </c>
      <c r="NE179" s="240">
        <f t="shared" si="588"/>
        <v>166</v>
      </c>
      <c r="NF179" s="240">
        <f t="shared" si="588"/>
        <v>260</v>
      </c>
      <c r="NG179" s="240">
        <f t="shared" si="588"/>
        <v>4</v>
      </c>
      <c r="NH179" s="240">
        <f>NH175+NH178</f>
        <v>215</v>
      </c>
      <c r="NI179" s="240">
        <f>NI175+NI178</f>
        <v>207</v>
      </c>
    </row>
    <row r="180" spans="1:373" x14ac:dyDescent="0.25">
      <c r="MZ180" s="844"/>
      <c r="NA180" s="844"/>
      <c r="NB180" s="844"/>
      <c r="NC180" s="844"/>
      <c r="ND180" s="845"/>
      <c r="NE180" s="845"/>
      <c r="NF180" s="845"/>
      <c r="NG180" s="845"/>
      <c r="NH180" s="845"/>
      <c r="NI180" s="845"/>
    </row>
    <row r="181" spans="1:373" x14ac:dyDescent="0.25">
      <c r="MZ181" s="844"/>
      <c r="NA181" s="844"/>
      <c r="NB181" s="844"/>
      <c r="NC181" s="844"/>
      <c r="ND181" s="845"/>
      <c r="NE181" s="845"/>
      <c r="NF181" s="845"/>
      <c r="NG181" s="845"/>
      <c r="NH181" s="845"/>
      <c r="NI181" s="845"/>
    </row>
    <row r="182" spans="1:373" ht="15.75" thickBot="1" x14ac:dyDescent="0.3">
      <c r="MZ182" s="844"/>
      <c r="NA182" s="844"/>
      <c r="NB182" s="844"/>
      <c r="NC182" s="844"/>
      <c r="ND182" s="845"/>
      <c r="NE182" s="845"/>
      <c r="NF182" s="845"/>
      <c r="NG182" s="845"/>
      <c r="NH182" s="845"/>
      <c r="NI182" s="845"/>
    </row>
    <row r="183" spans="1:373" ht="14.45" customHeight="1" thickBot="1" x14ac:dyDescent="0.3">
      <c r="A183" s="1347" t="s">
        <v>311</v>
      </c>
      <c r="B183" s="1348"/>
      <c r="C183" s="1348"/>
      <c r="D183" s="470">
        <f>D105</f>
        <v>9774.4800000000014</v>
      </c>
      <c r="E183" s="470">
        <f t="shared" ref="E183:BP183" si="589">E105</f>
        <v>9923.840000000002</v>
      </c>
      <c r="F183" s="470">
        <f t="shared" si="589"/>
        <v>2131.52</v>
      </c>
      <c r="G183" s="470">
        <f t="shared" si="589"/>
        <v>9922.6700000000019</v>
      </c>
      <c r="H183" s="471">
        <f t="shared" si="589"/>
        <v>184260</v>
      </c>
      <c r="I183" s="471">
        <f t="shared" si="589"/>
        <v>16419</v>
      </c>
      <c r="J183" s="471">
        <f t="shared" si="589"/>
        <v>150464</v>
      </c>
      <c r="K183" s="471">
        <f t="shared" si="589"/>
        <v>565</v>
      </c>
      <c r="L183" s="471">
        <f t="shared" si="589"/>
        <v>150110</v>
      </c>
      <c r="M183" s="471">
        <f t="shared" si="589"/>
        <v>149050</v>
      </c>
      <c r="N183" s="470">
        <f t="shared" si="589"/>
        <v>2610.79</v>
      </c>
      <c r="O183" s="470">
        <f t="shared" si="589"/>
        <v>3958.5100000000007</v>
      </c>
      <c r="P183" s="470">
        <f t="shared" si="589"/>
        <v>1522.7300000000002</v>
      </c>
      <c r="Q183" s="470">
        <f t="shared" si="589"/>
        <v>3958.5100000000007</v>
      </c>
      <c r="R183" s="471">
        <f t="shared" si="589"/>
        <v>22772</v>
      </c>
      <c r="S183" s="471">
        <f t="shared" si="589"/>
        <v>3232</v>
      </c>
      <c r="T183" s="471">
        <f t="shared" si="589"/>
        <v>18639</v>
      </c>
      <c r="U183" s="471">
        <f t="shared" si="589"/>
        <v>31</v>
      </c>
      <c r="V183" s="471">
        <f t="shared" si="589"/>
        <v>18759</v>
      </c>
      <c r="W183" s="471">
        <f t="shared" si="589"/>
        <v>18759</v>
      </c>
      <c r="X183" s="470">
        <f t="shared" si="589"/>
        <v>2806.2099999999996</v>
      </c>
      <c r="Y183" s="470">
        <f t="shared" si="589"/>
        <v>3138.0399999999986</v>
      </c>
      <c r="Z183" s="470">
        <f t="shared" si="589"/>
        <v>785.84000000000026</v>
      </c>
      <c r="AA183" s="470">
        <f t="shared" si="589"/>
        <v>3138.0399999999986</v>
      </c>
      <c r="AB183" s="471">
        <f t="shared" si="589"/>
        <v>25546.85</v>
      </c>
      <c r="AC183" s="471">
        <f t="shared" si="589"/>
        <v>2700</v>
      </c>
      <c r="AD183" s="471">
        <f t="shared" si="589"/>
        <v>16313</v>
      </c>
      <c r="AE183" s="471">
        <f t="shared" si="589"/>
        <v>0</v>
      </c>
      <c r="AF183" s="471">
        <f t="shared" si="589"/>
        <v>16302</v>
      </c>
      <c r="AG183" s="471">
        <f t="shared" si="589"/>
        <v>16302</v>
      </c>
      <c r="AH183" s="470">
        <f t="shared" si="589"/>
        <v>1555.4799999999998</v>
      </c>
      <c r="AI183" s="470">
        <f t="shared" si="589"/>
        <v>1918.67</v>
      </c>
      <c r="AJ183" s="470">
        <f t="shared" si="589"/>
        <v>564.11000000000013</v>
      </c>
      <c r="AK183" s="470">
        <f t="shared" si="589"/>
        <v>1918.67</v>
      </c>
      <c r="AL183" s="471">
        <f t="shared" si="589"/>
        <v>14576</v>
      </c>
      <c r="AM183" s="471">
        <f t="shared" si="589"/>
        <v>3512</v>
      </c>
      <c r="AN183" s="471">
        <f t="shared" si="589"/>
        <v>13192</v>
      </c>
      <c r="AO183" s="471">
        <f t="shared" si="589"/>
        <v>2717</v>
      </c>
      <c r="AP183" s="471">
        <f t="shared" si="589"/>
        <v>13148</v>
      </c>
      <c r="AQ183" s="471">
        <f t="shared" si="589"/>
        <v>13122</v>
      </c>
      <c r="AR183" s="470">
        <f t="shared" si="589"/>
        <v>1922.9</v>
      </c>
      <c r="AS183" s="470">
        <f t="shared" si="589"/>
        <v>1777.2700000000004</v>
      </c>
      <c r="AT183" s="470">
        <f t="shared" si="589"/>
        <v>176.62</v>
      </c>
      <c r="AU183" s="470">
        <f t="shared" si="589"/>
        <v>1776.7700000000002</v>
      </c>
      <c r="AV183" s="471">
        <f t="shared" si="589"/>
        <v>17298</v>
      </c>
      <c r="AW183" s="471">
        <f t="shared" si="589"/>
        <v>1818</v>
      </c>
      <c r="AX183" s="471">
        <f t="shared" si="589"/>
        <v>10643</v>
      </c>
      <c r="AY183" s="471">
        <f t="shared" si="589"/>
        <v>0</v>
      </c>
      <c r="AZ183" s="471">
        <f t="shared" si="589"/>
        <v>10643</v>
      </c>
      <c r="BA183" s="471">
        <f t="shared" si="589"/>
        <v>10642</v>
      </c>
      <c r="BB183" s="470">
        <f t="shared" si="589"/>
        <v>2699.74</v>
      </c>
      <c r="BC183" s="470">
        <f t="shared" si="589"/>
        <v>3110.2999999999997</v>
      </c>
      <c r="BD183" s="470">
        <f t="shared" si="589"/>
        <v>884.56</v>
      </c>
      <c r="BE183" s="470">
        <f t="shared" si="589"/>
        <v>3110.2999999999997</v>
      </c>
      <c r="BF183" s="471">
        <f t="shared" si="589"/>
        <v>16574</v>
      </c>
      <c r="BG183" s="471">
        <f t="shared" si="589"/>
        <v>2826</v>
      </c>
      <c r="BH183" s="471">
        <f t="shared" si="589"/>
        <v>14642</v>
      </c>
      <c r="BI183" s="471">
        <f t="shared" si="589"/>
        <v>0</v>
      </c>
      <c r="BJ183" s="471">
        <f t="shared" si="589"/>
        <v>14630</v>
      </c>
      <c r="BK183" s="471">
        <f t="shared" si="589"/>
        <v>13958</v>
      </c>
      <c r="BL183" s="470">
        <f t="shared" si="589"/>
        <v>2456.2200000000003</v>
      </c>
      <c r="BM183" s="470">
        <f t="shared" si="589"/>
        <v>2670</v>
      </c>
      <c r="BN183" s="470">
        <f t="shared" si="589"/>
        <v>440.43</v>
      </c>
      <c r="BO183" s="470">
        <f t="shared" si="589"/>
        <v>2670</v>
      </c>
      <c r="BP183" s="471">
        <f t="shared" si="589"/>
        <v>20572</v>
      </c>
      <c r="BQ183" s="471">
        <f t="shared" ref="BQ183:EB183" si="590">BQ105</f>
        <v>2428</v>
      </c>
      <c r="BR183" s="471">
        <f t="shared" si="590"/>
        <v>17260</v>
      </c>
      <c r="BS183" s="471">
        <f t="shared" si="590"/>
        <v>0</v>
      </c>
      <c r="BT183" s="471">
        <f t="shared" si="590"/>
        <v>16716</v>
      </c>
      <c r="BU183" s="471">
        <f t="shared" si="590"/>
        <v>14556</v>
      </c>
      <c r="BV183" s="470">
        <f t="shared" si="590"/>
        <v>1796.51</v>
      </c>
      <c r="BW183" s="470">
        <f t="shared" si="590"/>
        <v>2029.9699999999998</v>
      </c>
      <c r="BX183" s="470">
        <f t="shared" si="590"/>
        <v>472.76999999999992</v>
      </c>
      <c r="BY183" s="470">
        <f t="shared" si="590"/>
        <v>2000.0100000000004</v>
      </c>
      <c r="BZ183" s="471">
        <f t="shared" si="590"/>
        <v>15563</v>
      </c>
      <c r="CA183" s="471">
        <f t="shared" si="590"/>
        <v>3804</v>
      </c>
      <c r="CB183" s="471">
        <f t="shared" si="590"/>
        <v>18930</v>
      </c>
      <c r="CC183" s="471">
        <f t="shared" si="590"/>
        <v>0</v>
      </c>
      <c r="CD183" s="471">
        <f t="shared" si="590"/>
        <v>18921</v>
      </c>
      <c r="CE183" s="471">
        <f t="shared" si="590"/>
        <v>18921</v>
      </c>
      <c r="CF183" s="470">
        <f t="shared" si="590"/>
        <v>3655.54</v>
      </c>
      <c r="CG183" s="470">
        <f t="shared" si="590"/>
        <v>3732.3700000000003</v>
      </c>
      <c r="CH183" s="470">
        <f t="shared" si="590"/>
        <v>1058.01</v>
      </c>
      <c r="CI183" s="470">
        <f t="shared" si="590"/>
        <v>3697.3100000000004</v>
      </c>
      <c r="CJ183" s="471">
        <f t="shared" si="590"/>
        <v>42062</v>
      </c>
      <c r="CK183" s="471">
        <f t="shared" si="590"/>
        <v>11783.5</v>
      </c>
      <c r="CL183" s="471">
        <f t="shared" si="590"/>
        <v>34754</v>
      </c>
      <c r="CM183" s="471">
        <f t="shared" si="590"/>
        <v>11</v>
      </c>
      <c r="CN183" s="471">
        <f t="shared" si="590"/>
        <v>34002</v>
      </c>
      <c r="CO183" s="471">
        <f t="shared" si="590"/>
        <v>32977</v>
      </c>
      <c r="CP183" s="470">
        <f t="shared" si="590"/>
        <v>823.4</v>
      </c>
      <c r="CQ183" s="470">
        <f t="shared" si="590"/>
        <v>761.69</v>
      </c>
      <c r="CR183" s="470">
        <f t="shared" si="590"/>
        <v>136.13000000000002</v>
      </c>
      <c r="CS183" s="470">
        <f t="shared" si="590"/>
        <v>761.68000000000006</v>
      </c>
      <c r="CT183" s="471">
        <f t="shared" si="590"/>
        <v>15095</v>
      </c>
      <c r="CU183" s="471">
        <f t="shared" si="590"/>
        <v>1953</v>
      </c>
      <c r="CV183" s="471">
        <f t="shared" si="590"/>
        <v>13485</v>
      </c>
      <c r="CW183" s="471">
        <f t="shared" si="590"/>
        <v>0</v>
      </c>
      <c r="CX183" s="471">
        <f t="shared" si="590"/>
        <v>13485</v>
      </c>
      <c r="CY183" s="471">
        <f t="shared" si="590"/>
        <v>13485</v>
      </c>
      <c r="CZ183" s="470">
        <f t="shared" si="590"/>
        <v>3590.53</v>
      </c>
      <c r="DA183" s="470">
        <f t="shared" si="590"/>
        <v>3613.0699999999993</v>
      </c>
      <c r="DB183" s="470">
        <f t="shared" si="590"/>
        <v>614.78</v>
      </c>
      <c r="DC183" s="470">
        <f t="shared" si="590"/>
        <v>3482.4699999999993</v>
      </c>
      <c r="DD183" s="471">
        <f t="shared" si="590"/>
        <v>28485</v>
      </c>
      <c r="DE183" s="471">
        <f t="shared" si="590"/>
        <v>2046</v>
      </c>
      <c r="DF183" s="471">
        <f t="shared" si="590"/>
        <v>12811</v>
      </c>
      <c r="DG183" s="471">
        <f t="shared" si="590"/>
        <v>2726</v>
      </c>
      <c r="DH183" s="471">
        <f t="shared" si="590"/>
        <v>14332</v>
      </c>
      <c r="DI183" s="471">
        <f t="shared" si="590"/>
        <v>14332</v>
      </c>
      <c r="DJ183" s="470">
        <f t="shared" si="590"/>
        <v>669.27</v>
      </c>
      <c r="DK183" s="470">
        <f t="shared" si="590"/>
        <v>462.70999999999992</v>
      </c>
      <c r="DL183" s="470">
        <f t="shared" si="590"/>
        <v>104.74000000000001</v>
      </c>
      <c r="DM183" s="470">
        <f t="shared" si="590"/>
        <v>462.70999999999992</v>
      </c>
      <c r="DN183" s="471">
        <f t="shared" si="590"/>
        <v>4761</v>
      </c>
      <c r="DO183" s="471">
        <f t="shared" si="590"/>
        <v>171</v>
      </c>
      <c r="DP183" s="471">
        <f t="shared" si="590"/>
        <v>3406</v>
      </c>
      <c r="DQ183" s="471">
        <f t="shared" si="590"/>
        <v>0</v>
      </c>
      <c r="DR183" s="471">
        <f t="shared" si="590"/>
        <v>3125</v>
      </c>
      <c r="DS183" s="471">
        <f t="shared" si="590"/>
        <v>3406</v>
      </c>
      <c r="DT183" s="470">
        <f t="shared" si="590"/>
        <v>1389.64</v>
      </c>
      <c r="DU183" s="470">
        <f t="shared" si="590"/>
        <v>1380.9099999999999</v>
      </c>
      <c r="DV183" s="470">
        <f t="shared" si="590"/>
        <v>217.73000000000002</v>
      </c>
      <c r="DW183" s="470">
        <f t="shared" si="590"/>
        <v>1377.17</v>
      </c>
      <c r="DX183" s="471">
        <f t="shared" si="590"/>
        <v>12927</v>
      </c>
      <c r="DY183" s="471">
        <f t="shared" si="590"/>
        <v>4119</v>
      </c>
      <c r="DZ183" s="471">
        <f t="shared" si="590"/>
        <v>14048</v>
      </c>
      <c r="EA183" s="471">
        <f t="shared" si="590"/>
        <v>0</v>
      </c>
      <c r="EB183" s="471">
        <f t="shared" si="590"/>
        <v>14060</v>
      </c>
      <c r="EC183" s="471">
        <f t="shared" ref="EC183:GN183" si="591">EC105</f>
        <v>14060</v>
      </c>
      <c r="ED183" s="470">
        <f t="shared" si="591"/>
        <v>1880.0000000000002</v>
      </c>
      <c r="EE183" s="470">
        <f t="shared" si="591"/>
        <v>1707.1399999999999</v>
      </c>
      <c r="EF183" s="470">
        <f t="shared" si="591"/>
        <v>406.64000000000004</v>
      </c>
      <c r="EG183" s="470">
        <f t="shared" si="591"/>
        <v>1699.09</v>
      </c>
      <c r="EH183" s="471">
        <f t="shared" si="591"/>
        <v>21785</v>
      </c>
      <c r="EI183" s="471">
        <f t="shared" si="591"/>
        <v>7782</v>
      </c>
      <c r="EJ183" s="471">
        <f t="shared" si="591"/>
        <v>21360</v>
      </c>
      <c r="EK183" s="471">
        <f t="shared" si="591"/>
        <v>0</v>
      </c>
      <c r="EL183" s="471">
        <f t="shared" si="591"/>
        <v>20901</v>
      </c>
      <c r="EM183" s="471">
        <f t="shared" si="591"/>
        <v>20894</v>
      </c>
      <c r="EN183" s="470">
        <f t="shared" si="591"/>
        <v>1045.3900000000001</v>
      </c>
      <c r="EO183" s="470">
        <f t="shared" si="591"/>
        <v>990.08999999999992</v>
      </c>
      <c r="EP183" s="470">
        <f t="shared" si="591"/>
        <v>143.15000000000003</v>
      </c>
      <c r="EQ183" s="470">
        <f t="shared" si="591"/>
        <v>990.08999999999992</v>
      </c>
      <c r="ER183" s="471">
        <f t="shared" si="591"/>
        <v>8583</v>
      </c>
      <c r="ES183" s="471">
        <f t="shared" si="591"/>
        <v>1258</v>
      </c>
      <c r="ET183" s="471">
        <f t="shared" si="591"/>
        <v>7563</v>
      </c>
      <c r="EU183" s="471">
        <f t="shared" si="591"/>
        <v>0</v>
      </c>
      <c r="EV183" s="471">
        <f t="shared" si="591"/>
        <v>7554</v>
      </c>
      <c r="EW183" s="471">
        <f t="shared" si="591"/>
        <v>7554</v>
      </c>
      <c r="EX183" s="470">
        <f t="shared" si="591"/>
        <v>1587.0100000000002</v>
      </c>
      <c r="EY183" s="470">
        <f t="shared" si="591"/>
        <v>1515.49</v>
      </c>
      <c r="EZ183" s="470">
        <f t="shared" si="591"/>
        <v>257.19</v>
      </c>
      <c r="FA183" s="470">
        <f t="shared" si="591"/>
        <v>1506.54</v>
      </c>
      <c r="FB183" s="471">
        <f t="shared" si="591"/>
        <v>17164</v>
      </c>
      <c r="FC183" s="471">
        <f t="shared" si="591"/>
        <v>3400</v>
      </c>
      <c r="FD183" s="471">
        <f t="shared" si="591"/>
        <v>15863</v>
      </c>
      <c r="FE183" s="471">
        <f t="shared" si="591"/>
        <v>51</v>
      </c>
      <c r="FF183" s="471">
        <f t="shared" si="591"/>
        <v>15258</v>
      </c>
      <c r="FG183" s="471">
        <f t="shared" si="591"/>
        <v>13366</v>
      </c>
      <c r="FH183" s="470">
        <f t="shared" si="591"/>
        <v>1565.04</v>
      </c>
      <c r="FI183" s="470">
        <f t="shared" si="591"/>
        <v>1518.05</v>
      </c>
      <c r="FJ183" s="470">
        <f t="shared" si="591"/>
        <v>102.52000000000001</v>
      </c>
      <c r="FK183" s="470">
        <f t="shared" si="591"/>
        <v>1513.4500000000003</v>
      </c>
      <c r="FL183" s="471">
        <f t="shared" si="591"/>
        <v>23826</v>
      </c>
      <c r="FM183" s="471">
        <f t="shared" si="591"/>
        <v>1625</v>
      </c>
      <c r="FN183" s="471">
        <f t="shared" si="591"/>
        <v>20101</v>
      </c>
      <c r="FO183" s="471">
        <f t="shared" si="591"/>
        <v>0</v>
      </c>
      <c r="FP183" s="471">
        <f t="shared" si="591"/>
        <v>20101</v>
      </c>
      <c r="FQ183" s="471">
        <f t="shared" si="591"/>
        <v>20101</v>
      </c>
      <c r="FR183" s="470">
        <f t="shared" si="591"/>
        <v>81.070000000000007</v>
      </c>
      <c r="FS183" s="470">
        <f t="shared" si="591"/>
        <v>54.310000000000009</v>
      </c>
      <c r="FT183" s="470">
        <f t="shared" si="591"/>
        <v>16.579999999999998</v>
      </c>
      <c r="FU183" s="470">
        <f t="shared" si="591"/>
        <v>54.310000000000009</v>
      </c>
      <c r="FV183" s="471">
        <f t="shared" si="591"/>
        <v>1359</v>
      </c>
      <c r="FW183" s="471">
        <f t="shared" si="591"/>
        <v>85</v>
      </c>
      <c r="FX183" s="471">
        <f t="shared" si="591"/>
        <v>688</v>
      </c>
      <c r="FY183" s="471">
        <f t="shared" si="591"/>
        <v>3</v>
      </c>
      <c r="FZ183" s="471">
        <f t="shared" si="591"/>
        <v>565</v>
      </c>
      <c r="GA183" s="471">
        <f t="shared" si="591"/>
        <v>591</v>
      </c>
      <c r="GB183" s="470">
        <f t="shared" si="591"/>
        <v>2174.46</v>
      </c>
      <c r="GC183" s="470">
        <f t="shared" si="591"/>
        <v>2476.1999999999998</v>
      </c>
      <c r="GD183" s="470">
        <f t="shared" si="591"/>
        <v>528.43999999999994</v>
      </c>
      <c r="GE183" s="470">
        <f t="shared" si="591"/>
        <v>2466.42</v>
      </c>
      <c r="GF183" s="471">
        <f t="shared" si="591"/>
        <v>27580</v>
      </c>
      <c r="GG183" s="471">
        <f t="shared" si="591"/>
        <v>11507</v>
      </c>
      <c r="GH183" s="471">
        <f t="shared" si="591"/>
        <v>36143</v>
      </c>
      <c r="GI183" s="471">
        <f t="shared" si="591"/>
        <v>0</v>
      </c>
      <c r="GJ183" s="471">
        <f t="shared" si="591"/>
        <v>36138</v>
      </c>
      <c r="GK183" s="471">
        <f t="shared" si="591"/>
        <v>32547</v>
      </c>
      <c r="GL183" s="470">
        <f t="shared" si="591"/>
        <v>553.80000000000007</v>
      </c>
      <c r="GM183" s="470">
        <f t="shared" si="591"/>
        <v>542.7600000000001</v>
      </c>
      <c r="GN183" s="470">
        <f t="shared" si="591"/>
        <v>70.23</v>
      </c>
      <c r="GO183" s="470">
        <f t="shared" ref="GO183:IZ183" si="592">GO105</f>
        <v>542.7600000000001</v>
      </c>
      <c r="GP183" s="471">
        <f t="shared" si="592"/>
        <v>7434</v>
      </c>
      <c r="GQ183" s="471">
        <f t="shared" si="592"/>
        <v>1401</v>
      </c>
      <c r="GR183" s="471">
        <f t="shared" si="592"/>
        <v>6813</v>
      </c>
      <c r="GS183" s="471">
        <f t="shared" si="592"/>
        <v>0</v>
      </c>
      <c r="GT183" s="471">
        <f t="shared" si="592"/>
        <v>6789</v>
      </c>
      <c r="GU183" s="471">
        <f t="shared" si="592"/>
        <v>6106</v>
      </c>
      <c r="GV183" s="470">
        <f t="shared" si="592"/>
        <v>82.259999999999991</v>
      </c>
      <c r="GW183" s="470">
        <f t="shared" si="592"/>
        <v>46.150000000000006</v>
      </c>
      <c r="GX183" s="470">
        <f t="shared" si="592"/>
        <v>5.98</v>
      </c>
      <c r="GY183" s="470">
        <f t="shared" si="592"/>
        <v>41.800000000000004</v>
      </c>
      <c r="GZ183" s="471">
        <f t="shared" si="592"/>
        <v>1074</v>
      </c>
      <c r="HA183" s="471">
        <f t="shared" si="592"/>
        <v>38</v>
      </c>
      <c r="HB183" s="471">
        <f t="shared" si="592"/>
        <v>395</v>
      </c>
      <c r="HC183" s="471">
        <f t="shared" si="592"/>
        <v>0</v>
      </c>
      <c r="HD183" s="471">
        <f t="shared" si="592"/>
        <v>361</v>
      </c>
      <c r="HE183" s="471">
        <f t="shared" si="592"/>
        <v>361</v>
      </c>
      <c r="HF183" s="470">
        <f t="shared" si="592"/>
        <v>457.50000000000006</v>
      </c>
      <c r="HG183" s="470">
        <f t="shared" si="592"/>
        <v>363.46999999999997</v>
      </c>
      <c r="HH183" s="470">
        <f t="shared" si="592"/>
        <v>73.81</v>
      </c>
      <c r="HI183" s="470">
        <f t="shared" si="592"/>
        <v>363.46999999999997</v>
      </c>
      <c r="HJ183" s="471">
        <f t="shared" si="592"/>
        <v>5736</v>
      </c>
      <c r="HK183" s="471">
        <f t="shared" si="592"/>
        <v>473</v>
      </c>
      <c r="HL183" s="471">
        <f t="shared" si="592"/>
        <v>4001</v>
      </c>
      <c r="HM183" s="471">
        <f t="shared" si="592"/>
        <v>0</v>
      </c>
      <c r="HN183" s="471">
        <f t="shared" si="592"/>
        <v>4001</v>
      </c>
      <c r="HO183" s="471">
        <f t="shared" si="592"/>
        <v>4001</v>
      </c>
      <c r="HP183" s="470">
        <f t="shared" si="592"/>
        <v>359.33</v>
      </c>
      <c r="HQ183" s="470">
        <f t="shared" si="592"/>
        <v>332.09999999999991</v>
      </c>
      <c r="HR183" s="470">
        <f t="shared" si="592"/>
        <v>24.771000000000001</v>
      </c>
      <c r="HS183" s="470">
        <f t="shared" si="592"/>
        <v>331.77099999999996</v>
      </c>
      <c r="HT183" s="471">
        <f t="shared" si="592"/>
        <v>4868</v>
      </c>
      <c r="HU183" s="471">
        <f t="shared" si="592"/>
        <v>494</v>
      </c>
      <c r="HV183" s="471">
        <f t="shared" si="592"/>
        <v>4321</v>
      </c>
      <c r="HW183" s="471">
        <f t="shared" si="592"/>
        <v>7</v>
      </c>
      <c r="HX183" s="471">
        <f t="shared" si="592"/>
        <v>4321</v>
      </c>
      <c r="HY183" s="471">
        <f t="shared" si="592"/>
        <v>4321</v>
      </c>
      <c r="HZ183" s="470">
        <f t="shared" si="592"/>
        <v>0</v>
      </c>
      <c r="IA183" s="470">
        <f t="shared" si="592"/>
        <v>0</v>
      </c>
      <c r="IB183" s="470">
        <f t="shared" si="592"/>
        <v>0</v>
      </c>
      <c r="IC183" s="470">
        <f t="shared" si="592"/>
        <v>0</v>
      </c>
      <c r="ID183" s="471">
        <f t="shared" si="592"/>
        <v>0</v>
      </c>
      <c r="IE183" s="471">
        <f t="shared" si="592"/>
        <v>0</v>
      </c>
      <c r="IF183" s="471">
        <f t="shared" si="592"/>
        <v>0</v>
      </c>
      <c r="IG183" s="471">
        <f t="shared" si="592"/>
        <v>0</v>
      </c>
      <c r="IH183" s="471">
        <f t="shared" si="592"/>
        <v>0</v>
      </c>
      <c r="II183" s="471">
        <f t="shared" si="592"/>
        <v>0</v>
      </c>
      <c r="IJ183" s="470">
        <f t="shared" si="592"/>
        <v>618.4899999999999</v>
      </c>
      <c r="IK183" s="470">
        <f t="shared" si="592"/>
        <v>742.80000000000007</v>
      </c>
      <c r="IL183" s="470">
        <f t="shared" si="592"/>
        <v>201.6</v>
      </c>
      <c r="IM183" s="470">
        <f t="shared" si="592"/>
        <v>742.80000000000007</v>
      </c>
      <c r="IN183" s="471">
        <f t="shared" si="592"/>
        <v>6490</v>
      </c>
      <c r="IO183" s="471">
        <f t="shared" si="592"/>
        <v>492</v>
      </c>
      <c r="IP183" s="471">
        <f t="shared" si="592"/>
        <v>5376</v>
      </c>
      <c r="IQ183" s="471">
        <f t="shared" si="592"/>
        <v>10</v>
      </c>
      <c r="IR183" s="471">
        <f t="shared" si="592"/>
        <v>5213</v>
      </c>
      <c r="IS183" s="471">
        <f t="shared" si="592"/>
        <v>5147</v>
      </c>
      <c r="IT183" s="470">
        <f t="shared" si="592"/>
        <v>347.97999999999996</v>
      </c>
      <c r="IU183" s="470">
        <f t="shared" si="592"/>
        <v>273.84000000000003</v>
      </c>
      <c r="IV183" s="470">
        <f t="shared" si="592"/>
        <v>27.13</v>
      </c>
      <c r="IW183" s="470">
        <f t="shared" si="592"/>
        <v>273.84000000000003</v>
      </c>
      <c r="IX183" s="471">
        <f t="shared" si="592"/>
        <v>3218</v>
      </c>
      <c r="IY183" s="471">
        <f t="shared" si="592"/>
        <v>128</v>
      </c>
      <c r="IZ183" s="471">
        <f t="shared" si="592"/>
        <v>2214</v>
      </c>
      <c r="JA183" s="471">
        <f t="shared" ref="JA183:LL183" si="593">JA105</f>
        <v>0</v>
      </c>
      <c r="JB183" s="471">
        <f t="shared" si="593"/>
        <v>2209</v>
      </c>
      <c r="JC183" s="471">
        <f t="shared" si="593"/>
        <v>2209</v>
      </c>
      <c r="JD183" s="470">
        <f t="shared" si="593"/>
        <v>197.68000000000004</v>
      </c>
      <c r="JE183" s="470">
        <f t="shared" si="593"/>
        <v>290.41000000000003</v>
      </c>
      <c r="JF183" s="470">
        <f t="shared" si="593"/>
        <v>29.830000000000002</v>
      </c>
      <c r="JG183" s="470">
        <f t="shared" si="593"/>
        <v>287.33000000000004</v>
      </c>
      <c r="JH183" s="471">
        <f t="shared" si="593"/>
        <v>2799</v>
      </c>
      <c r="JI183" s="471">
        <f t="shared" si="593"/>
        <v>630</v>
      </c>
      <c r="JJ183" s="471">
        <f t="shared" si="593"/>
        <v>2905</v>
      </c>
      <c r="JK183" s="471">
        <f t="shared" si="593"/>
        <v>38</v>
      </c>
      <c r="JL183" s="471">
        <f t="shared" si="593"/>
        <v>2905</v>
      </c>
      <c r="JM183" s="471">
        <f t="shared" si="593"/>
        <v>2886</v>
      </c>
      <c r="JN183" s="470">
        <f t="shared" si="593"/>
        <v>768.91</v>
      </c>
      <c r="JO183" s="470">
        <f t="shared" si="593"/>
        <v>986.54000000000019</v>
      </c>
      <c r="JP183" s="470">
        <f t="shared" si="593"/>
        <v>323.90999999999997</v>
      </c>
      <c r="JQ183" s="470">
        <f t="shared" si="593"/>
        <v>986.6310000000002</v>
      </c>
      <c r="JR183" s="471">
        <f t="shared" si="593"/>
        <v>7611</v>
      </c>
      <c r="JS183" s="471">
        <f t="shared" si="593"/>
        <v>1279</v>
      </c>
      <c r="JT183" s="471">
        <f t="shared" si="593"/>
        <v>7041</v>
      </c>
      <c r="JU183" s="471">
        <f t="shared" si="593"/>
        <v>0</v>
      </c>
      <c r="JV183" s="471">
        <f t="shared" si="593"/>
        <v>7049</v>
      </c>
      <c r="JW183" s="471">
        <f t="shared" si="593"/>
        <v>7031</v>
      </c>
      <c r="JX183" s="470">
        <f t="shared" si="593"/>
        <v>136.03</v>
      </c>
      <c r="JY183" s="470">
        <f t="shared" si="593"/>
        <v>121.95</v>
      </c>
      <c r="JZ183" s="470">
        <f t="shared" si="593"/>
        <v>14.719999999999999</v>
      </c>
      <c r="KA183" s="470">
        <f t="shared" si="593"/>
        <v>121.95</v>
      </c>
      <c r="KB183" s="471">
        <f t="shared" si="593"/>
        <v>3405</v>
      </c>
      <c r="KC183" s="471">
        <f t="shared" si="593"/>
        <v>195</v>
      </c>
      <c r="KD183" s="471">
        <f t="shared" si="593"/>
        <v>2567</v>
      </c>
      <c r="KE183" s="471">
        <f t="shared" si="593"/>
        <v>0</v>
      </c>
      <c r="KF183" s="471">
        <f t="shared" si="593"/>
        <v>2456</v>
      </c>
      <c r="KG183" s="471">
        <f t="shared" si="593"/>
        <v>2456</v>
      </c>
      <c r="KH183" s="470">
        <f t="shared" si="593"/>
        <v>921.67</v>
      </c>
      <c r="KI183" s="470">
        <f t="shared" si="593"/>
        <v>1214.75</v>
      </c>
      <c r="KJ183" s="470">
        <f t="shared" si="593"/>
        <v>461.07000000000005</v>
      </c>
      <c r="KK183" s="470">
        <f t="shared" si="593"/>
        <v>1086.78</v>
      </c>
      <c r="KL183" s="471">
        <f t="shared" si="593"/>
        <v>8287</v>
      </c>
      <c r="KM183" s="471">
        <f t="shared" si="593"/>
        <v>4857</v>
      </c>
      <c r="KN183" s="471">
        <f t="shared" si="593"/>
        <v>7747</v>
      </c>
      <c r="KO183" s="471">
        <f t="shared" si="593"/>
        <v>4902</v>
      </c>
      <c r="KP183" s="471">
        <f t="shared" si="593"/>
        <v>13053</v>
      </c>
      <c r="KQ183" s="471">
        <f t="shared" si="593"/>
        <v>13048</v>
      </c>
      <c r="KR183" s="470">
        <f t="shared" si="593"/>
        <v>421.21</v>
      </c>
      <c r="KS183" s="470">
        <f t="shared" si="593"/>
        <v>281.53999999999996</v>
      </c>
      <c r="KT183" s="470">
        <f t="shared" si="593"/>
        <v>12.2</v>
      </c>
      <c r="KU183" s="470">
        <f t="shared" si="593"/>
        <v>280.79999999999995</v>
      </c>
      <c r="KV183" s="471">
        <f t="shared" si="593"/>
        <v>6880</v>
      </c>
      <c r="KW183" s="471">
        <f t="shared" si="593"/>
        <v>85</v>
      </c>
      <c r="KX183" s="471">
        <f t="shared" si="593"/>
        <v>4350</v>
      </c>
      <c r="KY183" s="471">
        <f t="shared" si="593"/>
        <v>1</v>
      </c>
      <c r="KZ183" s="471">
        <f t="shared" si="593"/>
        <v>4109</v>
      </c>
      <c r="LA183" s="471">
        <f t="shared" si="593"/>
        <v>4339</v>
      </c>
      <c r="LB183" s="470">
        <f t="shared" si="593"/>
        <v>366.9</v>
      </c>
      <c r="LC183" s="470">
        <f t="shared" si="593"/>
        <v>43.050000000000011</v>
      </c>
      <c r="LD183" s="470">
        <f t="shared" si="593"/>
        <v>78.2</v>
      </c>
      <c r="LE183" s="470">
        <f t="shared" si="593"/>
        <v>43.050000000000011</v>
      </c>
      <c r="LF183" s="471">
        <f t="shared" si="593"/>
        <v>5357</v>
      </c>
      <c r="LG183" s="471">
        <f t="shared" si="593"/>
        <v>106</v>
      </c>
      <c r="LH183" s="471">
        <f t="shared" si="593"/>
        <v>680</v>
      </c>
      <c r="LI183" s="471">
        <f t="shared" si="593"/>
        <v>0</v>
      </c>
      <c r="LJ183" s="471">
        <f t="shared" si="593"/>
        <v>880</v>
      </c>
      <c r="LK183" s="471">
        <f t="shared" si="593"/>
        <v>782</v>
      </c>
      <c r="LL183" s="470">
        <f t="shared" si="593"/>
        <v>401.57</v>
      </c>
      <c r="LM183" s="470">
        <f t="shared" ref="LM183:NI183" si="594">LM105</f>
        <v>491.23000000000008</v>
      </c>
      <c r="LN183" s="470">
        <f t="shared" si="594"/>
        <v>119.97000000000001</v>
      </c>
      <c r="LO183" s="470">
        <f t="shared" si="594"/>
        <v>484.77000000000004</v>
      </c>
      <c r="LP183" s="471">
        <f t="shared" si="594"/>
        <v>2007</v>
      </c>
      <c r="LQ183" s="471">
        <f t="shared" si="594"/>
        <v>191.1</v>
      </c>
      <c r="LR183" s="471">
        <f t="shared" si="594"/>
        <v>3157.01</v>
      </c>
      <c r="LS183" s="471">
        <f t="shared" si="594"/>
        <v>0</v>
      </c>
      <c r="LT183" s="471">
        <f t="shared" si="594"/>
        <v>3201.02</v>
      </c>
      <c r="LU183" s="471">
        <f t="shared" si="594"/>
        <v>3198.02</v>
      </c>
      <c r="LV183" s="470">
        <f t="shared" si="594"/>
        <v>49717.009999999995</v>
      </c>
      <c r="LW183" s="470">
        <f t="shared" si="594"/>
        <v>52469.22</v>
      </c>
      <c r="LX183" s="470">
        <f t="shared" si="594"/>
        <v>12007.911000000002</v>
      </c>
      <c r="LY183" s="470">
        <f t="shared" si="594"/>
        <v>52093.962</v>
      </c>
      <c r="LZ183" s="471">
        <f t="shared" si="594"/>
        <v>585954.85</v>
      </c>
      <c r="MA183" s="471">
        <f t="shared" si="594"/>
        <v>92920.6</v>
      </c>
      <c r="MB183" s="471">
        <f t="shared" si="594"/>
        <v>491872.01</v>
      </c>
      <c r="MC183" s="471">
        <f t="shared" si="594"/>
        <v>11062</v>
      </c>
      <c r="MD183" s="471">
        <f t="shared" si="594"/>
        <v>495297.02</v>
      </c>
      <c r="ME183" s="471">
        <f t="shared" si="594"/>
        <v>484508.02</v>
      </c>
      <c r="MF183" s="470">
        <f t="shared" si="594"/>
        <v>13414.170000000002</v>
      </c>
      <c r="MG183" s="470">
        <f t="shared" si="594"/>
        <v>13012.14</v>
      </c>
      <c r="MH183" s="470">
        <f t="shared" si="594"/>
        <v>2007.4684999999997</v>
      </c>
      <c r="MI183" s="470">
        <f t="shared" si="594"/>
        <v>12712.799499999999</v>
      </c>
      <c r="MJ183" s="471">
        <f t="shared" si="594"/>
        <v>809222.33</v>
      </c>
      <c r="MK183" s="471">
        <f t="shared" si="594"/>
        <v>73984.243243243254</v>
      </c>
      <c r="ML183" s="471">
        <f t="shared" si="594"/>
        <v>809026.96396396402</v>
      </c>
      <c r="MM183" s="471">
        <f t="shared" si="594"/>
        <v>4498</v>
      </c>
      <c r="MN183" s="471">
        <f t="shared" si="594"/>
        <v>753631.96396396402</v>
      </c>
      <c r="MO183" s="471">
        <f t="shared" si="594"/>
        <v>722598.96396396402</v>
      </c>
      <c r="MP183" s="470">
        <f t="shared" si="594"/>
        <v>0</v>
      </c>
      <c r="MQ183" s="470">
        <f t="shared" si="594"/>
        <v>8814.5499999999993</v>
      </c>
      <c r="MR183" s="470">
        <f t="shared" si="594"/>
        <v>0</v>
      </c>
      <c r="MS183" s="470">
        <f t="shared" si="594"/>
        <v>8732.09</v>
      </c>
      <c r="MT183" s="471">
        <f t="shared" si="594"/>
        <v>0</v>
      </c>
      <c r="MU183" s="471">
        <f t="shared" si="594"/>
        <v>402</v>
      </c>
      <c r="MV183" s="471">
        <f t="shared" si="594"/>
        <v>47197</v>
      </c>
      <c r="MW183" s="471">
        <f t="shared" si="594"/>
        <v>0</v>
      </c>
      <c r="MX183" s="471">
        <f t="shared" si="594"/>
        <v>24254</v>
      </c>
      <c r="MY183" s="471">
        <f t="shared" si="594"/>
        <v>24254</v>
      </c>
      <c r="MZ183" s="470">
        <f t="shared" si="594"/>
        <v>63131.18</v>
      </c>
      <c r="NA183" s="470">
        <f t="shared" si="594"/>
        <v>74295.910000000018</v>
      </c>
      <c r="NB183" s="470">
        <f t="shared" si="594"/>
        <v>14015.379500000001</v>
      </c>
      <c r="NC183" s="470">
        <f t="shared" si="594"/>
        <v>73538.851500000019</v>
      </c>
      <c r="ND183" s="471">
        <f t="shared" si="594"/>
        <v>1395177.1800000002</v>
      </c>
      <c r="NE183" s="471">
        <f t="shared" si="594"/>
        <v>167306.84324324326</v>
      </c>
      <c r="NF183" s="471">
        <f t="shared" si="594"/>
        <v>1348095.9739639638</v>
      </c>
      <c r="NG183" s="471">
        <f t="shared" si="594"/>
        <v>15560</v>
      </c>
      <c r="NH183" s="471">
        <f t="shared" si="594"/>
        <v>1273182.983963964</v>
      </c>
      <c r="NI183" s="472">
        <f t="shared" si="594"/>
        <v>1231360.983963964</v>
      </c>
    </row>
    <row r="184" spans="1:373" ht="15.75" thickBot="1" x14ac:dyDescent="0.3">
      <c r="A184" s="428"/>
      <c r="B184" s="428"/>
      <c r="C184" s="428"/>
      <c r="D184" s="430"/>
      <c r="E184" s="430"/>
      <c r="F184" s="430"/>
      <c r="G184" s="430"/>
      <c r="H184" s="431"/>
      <c r="I184" s="431"/>
      <c r="J184" s="431"/>
      <c r="K184" s="431"/>
      <c r="L184" s="431"/>
      <c r="M184" s="431"/>
      <c r="N184" s="432"/>
      <c r="O184" s="432"/>
      <c r="P184" s="432"/>
      <c r="Q184" s="432"/>
      <c r="R184" s="433"/>
      <c r="S184" s="433"/>
      <c r="T184" s="433"/>
      <c r="U184" s="433"/>
      <c r="V184" s="433"/>
      <c r="W184" s="433"/>
      <c r="X184" s="434"/>
      <c r="Y184" s="434"/>
      <c r="Z184" s="434"/>
      <c r="AA184" s="434"/>
      <c r="AB184" s="435"/>
      <c r="AC184" s="435"/>
      <c r="AD184" s="435"/>
      <c r="AE184" s="435"/>
      <c r="AF184" s="435"/>
      <c r="AG184" s="435"/>
      <c r="AH184" s="436"/>
      <c r="AI184" s="436"/>
      <c r="AJ184" s="436"/>
      <c r="AK184" s="436"/>
      <c r="AL184" s="437"/>
      <c r="AM184" s="437"/>
      <c r="AN184" s="437"/>
      <c r="AO184" s="437"/>
      <c r="AP184" s="437"/>
      <c r="AQ184" s="437"/>
      <c r="AR184" s="438"/>
      <c r="AS184" s="438"/>
      <c r="AT184" s="438"/>
      <c r="AU184" s="438"/>
      <c r="AV184" s="439"/>
      <c r="AW184" s="439"/>
      <c r="AX184" s="439"/>
      <c r="AY184" s="439"/>
      <c r="AZ184" s="439"/>
      <c r="BA184" s="439"/>
      <c r="BB184" s="440"/>
      <c r="BC184" s="440"/>
      <c r="BD184" s="440"/>
      <c r="BE184" s="440"/>
      <c r="BF184" s="441"/>
      <c r="BG184" s="441"/>
      <c r="BH184" s="441"/>
      <c r="BI184" s="441"/>
      <c r="BJ184" s="441"/>
      <c r="BK184" s="441"/>
      <c r="BL184" s="442"/>
      <c r="BM184" s="442"/>
      <c r="BN184" s="442"/>
      <c r="BO184" s="442"/>
      <c r="BP184" s="443"/>
      <c r="BQ184" s="443"/>
      <c r="BR184" s="443"/>
      <c r="BS184" s="443"/>
      <c r="BT184" s="443"/>
      <c r="BU184" s="443"/>
      <c r="BV184" s="444"/>
      <c r="BW184" s="444"/>
      <c r="BX184" s="444"/>
      <c r="BY184" s="444"/>
      <c r="BZ184" s="445"/>
      <c r="CA184" s="445"/>
      <c r="CB184" s="445"/>
      <c r="CC184" s="445"/>
      <c r="CD184" s="445"/>
      <c r="CE184" s="445"/>
      <c r="CF184" s="446"/>
      <c r="CG184" s="446"/>
      <c r="CH184" s="446"/>
      <c r="CI184" s="446"/>
      <c r="CJ184" s="447"/>
      <c r="CK184" s="447"/>
      <c r="CL184" s="447"/>
      <c r="CM184" s="447"/>
      <c r="CN184" s="447"/>
      <c r="CO184" s="447"/>
      <c r="CP184" s="448"/>
      <c r="CQ184" s="448"/>
      <c r="CR184" s="448"/>
      <c r="CS184" s="448"/>
      <c r="CT184" s="449"/>
      <c r="CU184" s="449"/>
      <c r="CV184" s="449"/>
      <c r="CW184" s="449"/>
      <c r="CX184" s="449"/>
      <c r="CY184" s="449"/>
      <c r="CZ184" s="450"/>
      <c r="DA184" s="450"/>
      <c r="DB184" s="450"/>
      <c r="DC184" s="450"/>
      <c r="DD184" s="451"/>
      <c r="DE184" s="451"/>
      <c r="DF184" s="451"/>
      <c r="DG184" s="451"/>
      <c r="DH184" s="451"/>
      <c r="DI184" s="451"/>
      <c r="DJ184" s="444"/>
      <c r="DK184" s="444"/>
      <c r="DL184" s="444"/>
      <c r="DM184" s="444"/>
      <c r="DN184" s="445"/>
      <c r="DO184" s="445"/>
      <c r="DP184" s="445"/>
      <c r="DQ184" s="445"/>
      <c r="DR184" s="445"/>
      <c r="DS184" s="445"/>
      <c r="DT184" s="452"/>
      <c r="DU184" s="452"/>
      <c r="DV184" s="452"/>
      <c r="DW184" s="452"/>
      <c r="DX184" s="453"/>
      <c r="DY184" s="453"/>
      <c r="DZ184" s="453"/>
      <c r="EA184" s="453"/>
      <c r="EB184" s="453"/>
      <c r="EC184" s="453"/>
      <c r="ED184" s="454"/>
      <c r="EE184" s="454"/>
      <c r="EF184" s="454"/>
      <c r="EG184" s="454"/>
      <c r="EH184" s="455"/>
      <c r="EI184" s="455"/>
      <c r="EJ184" s="455"/>
      <c r="EK184" s="455"/>
      <c r="EL184" s="455"/>
      <c r="EM184" s="455"/>
      <c r="EN184" s="442"/>
      <c r="EO184" s="442"/>
      <c r="EP184" s="442"/>
      <c r="EQ184" s="442"/>
      <c r="ER184" s="443"/>
      <c r="ES184" s="443"/>
      <c r="ET184" s="443"/>
      <c r="EU184" s="443"/>
      <c r="EV184" s="443"/>
      <c r="EW184" s="443"/>
      <c r="EX184" s="454"/>
      <c r="EY184" s="454"/>
      <c r="EZ184" s="454"/>
      <c r="FA184" s="454"/>
      <c r="FB184" s="455"/>
      <c r="FC184" s="455"/>
      <c r="FD184" s="455"/>
      <c r="FE184" s="455"/>
      <c r="FF184" s="455"/>
      <c r="FG184" s="455"/>
      <c r="FH184" s="456"/>
      <c r="FI184" s="456"/>
      <c r="FJ184" s="456"/>
      <c r="FK184" s="456"/>
      <c r="FL184" s="457"/>
      <c r="FM184" s="457"/>
      <c r="FN184" s="457"/>
      <c r="FO184" s="457"/>
      <c r="FP184" s="457"/>
      <c r="FQ184" s="457"/>
      <c r="FR184" s="458"/>
      <c r="FS184" s="458"/>
      <c r="FT184" s="458"/>
      <c r="FU184" s="458"/>
      <c r="FV184" s="459"/>
      <c r="FW184" s="459"/>
      <c r="FX184" s="459"/>
      <c r="FY184" s="459"/>
      <c r="FZ184" s="459"/>
      <c r="GA184" s="459"/>
      <c r="GB184" s="460"/>
      <c r="GC184" s="460"/>
      <c r="GD184" s="460"/>
      <c r="GE184" s="460"/>
      <c r="GF184" s="461"/>
      <c r="GG184" s="461"/>
      <c r="GH184" s="461"/>
      <c r="GI184" s="461"/>
      <c r="GJ184" s="461"/>
      <c r="GK184" s="461"/>
      <c r="GL184" s="452"/>
      <c r="GM184" s="452"/>
      <c r="GN184" s="452"/>
      <c r="GO184" s="452"/>
      <c r="GP184" s="453"/>
      <c r="GQ184" s="453"/>
      <c r="GR184" s="453"/>
      <c r="GS184" s="453"/>
      <c r="GT184" s="453"/>
      <c r="GU184" s="453"/>
      <c r="GV184" s="462"/>
      <c r="GW184" s="462"/>
      <c r="GX184" s="462"/>
      <c r="GY184" s="462"/>
      <c r="GZ184" s="463"/>
      <c r="HA184" s="463"/>
      <c r="HB184" s="463"/>
      <c r="HC184" s="463"/>
      <c r="HD184" s="463"/>
      <c r="HE184" s="463"/>
      <c r="HF184" s="464"/>
      <c r="HG184" s="464"/>
      <c r="HH184" s="464"/>
      <c r="HI184" s="464"/>
      <c r="HJ184" s="465"/>
      <c r="HK184" s="465"/>
      <c r="HL184" s="465"/>
      <c r="HM184" s="465"/>
      <c r="HN184" s="465"/>
      <c r="HO184" s="465"/>
      <c r="HP184" s="432"/>
      <c r="HQ184" s="432"/>
      <c r="HR184" s="432"/>
      <c r="HS184" s="432"/>
      <c r="HT184" s="433"/>
      <c r="HU184" s="433"/>
      <c r="HV184" s="433"/>
      <c r="HW184" s="433"/>
      <c r="HX184" s="433"/>
      <c r="HY184" s="433"/>
      <c r="HZ184" s="454"/>
      <c r="IA184" s="454"/>
      <c r="IB184" s="454"/>
      <c r="IC184" s="454"/>
      <c r="ID184" s="455"/>
      <c r="IE184" s="455"/>
      <c r="IF184" s="455"/>
      <c r="IG184" s="455"/>
      <c r="IH184" s="455"/>
      <c r="II184" s="455"/>
      <c r="IJ184" s="464"/>
      <c r="IK184" s="464"/>
      <c r="IL184" s="464"/>
      <c r="IM184" s="464"/>
      <c r="IN184" s="465"/>
      <c r="IO184" s="465"/>
      <c r="IP184" s="465"/>
      <c r="IQ184" s="465"/>
      <c r="IR184" s="465"/>
      <c r="IS184" s="465"/>
      <c r="IT184" s="448"/>
      <c r="IU184" s="448"/>
      <c r="IV184" s="448"/>
      <c r="IW184" s="448"/>
      <c r="IX184" s="449"/>
      <c r="IY184" s="449"/>
      <c r="IZ184" s="449"/>
      <c r="JA184" s="449"/>
      <c r="JB184" s="449"/>
      <c r="JC184" s="449"/>
      <c r="JD184" s="456"/>
      <c r="JE184" s="456"/>
      <c r="JF184" s="456"/>
      <c r="JG184" s="456"/>
      <c r="JH184" s="457"/>
      <c r="JI184" s="457"/>
      <c r="JJ184" s="457"/>
      <c r="JK184" s="457"/>
      <c r="JL184" s="457"/>
      <c r="JM184" s="457"/>
      <c r="JN184" s="446"/>
      <c r="JO184" s="446"/>
      <c r="JP184" s="446"/>
      <c r="JQ184" s="446"/>
      <c r="JR184" s="447"/>
      <c r="JS184" s="447"/>
      <c r="JT184" s="447"/>
      <c r="JU184" s="447"/>
      <c r="JV184" s="447"/>
      <c r="JW184" s="447"/>
      <c r="JX184" s="442"/>
      <c r="JY184" s="442"/>
      <c r="JZ184" s="442"/>
      <c r="KA184" s="442"/>
      <c r="KB184" s="443"/>
      <c r="KC184" s="443"/>
      <c r="KD184" s="443"/>
      <c r="KE184" s="443"/>
      <c r="KF184" s="443"/>
      <c r="KG184" s="443"/>
      <c r="KH184" s="444"/>
      <c r="KI184" s="444"/>
      <c r="KJ184" s="444"/>
      <c r="KK184" s="444"/>
      <c r="KL184" s="445"/>
      <c r="KM184" s="445"/>
      <c r="KN184" s="445"/>
      <c r="KO184" s="445"/>
      <c r="KP184" s="445"/>
      <c r="KQ184" s="445"/>
      <c r="KR184" s="466"/>
      <c r="KS184" s="466"/>
      <c r="KT184" s="466"/>
      <c r="KU184" s="466"/>
      <c r="KV184" s="467"/>
      <c r="KW184" s="467"/>
      <c r="KX184" s="467"/>
      <c r="KY184" s="467"/>
      <c r="KZ184" s="467"/>
      <c r="LA184" s="467"/>
      <c r="LB184" s="464"/>
      <c r="LC184" s="464"/>
      <c r="LD184" s="464"/>
      <c r="LE184" s="464"/>
      <c r="LF184" s="465"/>
      <c r="LG184" s="465"/>
      <c r="LH184" s="465"/>
      <c r="LI184" s="465"/>
      <c r="LJ184" s="465"/>
      <c r="LK184" s="465"/>
      <c r="LL184" s="460"/>
      <c r="LM184" s="460"/>
      <c r="LN184" s="460"/>
      <c r="LO184" s="460"/>
      <c r="LP184" s="461"/>
      <c r="LQ184" s="461"/>
      <c r="LR184" s="461"/>
      <c r="LS184" s="461"/>
      <c r="LT184" s="461"/>
      <c r="LU184" s="461"/>
      <c r="LV184" s="430"/>
      <c r="LW184" s="430"/>
      <c r="LX184" s="430"/>
      <c r="LY184" s="430"/>
      <c r="LZ184" s="431"/>
      <c r="MA184" s="431"/>
      <c r="MB184" s="431"/>
      <c r="MC184" s="431"/>
      <c r="MD184" s="431"/>
      <c r="ME184" s="431"/>
      <c r="MF184" s="458"/>
      <c r="MG184" s="458"/>
      <c r="MH184" s="458"/>
      <c r="MI184" s="458"/>
      <c r="MJ184" s="459"/>
      <c r="MK184" s="459"/>
      <c r="ML184" s="459"/>
      <c r="MM184" s="459"/>
      <c r="MN184" s="459"/>
      <c r="MO184" s="459"/>
      <c r="MP184" s="468"/>
      <c r="MQ184" s="468"/>
      <c r="MR184" s="468"/>
      <c r="MS184" s="468"/>
      <c r="MT184" s="469"/>
      <c r="MU184" s="469"/>
      <c r="MV184" s="469"/>
      <c r="MW184" s="469"/>
      <c r="MX184" s="469"/>
      <c r="MY184" s="469"/>
      <c r="MZ184" s="953"/>
      <c r="NA184" s="953"/>
      <c r="NB184" s="953"/>
      <c r="NC184" s="953"/>
      <c r="ND184" s="954"/>
      <c r="NE184" s="954"/>
      <c r="NF184" s="954"/>
      <c r="NG184" s="954"/>
      <c r="NH184" s="954"/>
      <c r="NI184" s="954"/>
    </row>
    <row r="185" spans="1:373" ht="14.45" customHeight="1" thickBot="1" x14ac:dyDescent="0.3">
      <c r="A185" s="1347" t="s">
        <v>313</v>
      </c>
      <c r="B185" s="1348"/>
      <c r="C185" s="1348"/>
      <c r="D185" s="470">
        <f>D179</f>
        <v>0</v>
      </c>
      <c r="E185" s="470">
        <f t="shared" ref="E185:BP185" si="595">E179</f>
        <v>5.35</v>
      </c>
      <c r="F185" s="470">
        <f t="shared" si="595"/>
        <v>3.46</v>
      </c>
      <c r="G185" s="470">
        <f t="shared" si="595"/>
        <v>5.35</v>
      </c>
      <c r="H185" s="471">
        <f t="shared" si="595"/>
        <v>0</v>
      </c>
      <c r="I185" s="471">
        <f t="shared" si="595"/>
        <v>0</v>
      </c>
      <c r="J185" s="471">
        <f t="shared" si="595"/>
        <v>0</v>
      </c>
      <c r="K185" s="471">
        <f t="shared" si="595"/>
        <v>0</v>
      </c>
      <c r="L185" s="471">
        <f t="shared" si="595"/>
        <v>0</v>
      </c>
      <c r="M185" s="471">
        <f t="shared" si="595"/>
        <v>0</v>
      </c>
      <c r="N185" s="470">
        <f t="shared" si="595"/>
        <v>0</v>
      </c>
      <c r="O185" s="470">
        <f t="shared" si="595"/>
        <v>75.349999999999994</v>
      </c>
      <c r="P185" s="470">
        <f t="shared" si="595"/>
        <v>5.52</v>
      </c>
      <c r="Q185" s="470">
        <f t="shared" si="595"/>
        <v>75.349999999999994</v>
      </c>
      <c r="R185" s="471">
        <f t="shared" si="595"/>
        <v>0</v>
      </c>
      <c r="S185" s="471">
        <f t="shared" si="595"/>
        <v>6</v>
      </c>
      <c r="T185" s="471">
        <f t="shared" si="595"/>
        <v>16</v>
      </c>
      <c r="U185" s="471">
        <f t="shared" si="595"/>
        <v>0</v>
      </c>
      <c r="V185" s="471">
        <f t="shared" si="595"/>
        <v>16</v>
      </c>
      <c r="W185" s="471">
        <f t="shared" si="595"/>
        <v>16</v>
      </c>
      <c r="X185" s="470">
        <f t="shared" si="595"/>
        <v>0</v>
      </c>
      <c r="Y185" s="470">
        <f t="shared" si="595"/>
        <v>6.49</v>
      </c>
      <c r="Z185" s="470">
        <f t="shared" si="595"/>
        <v>3.63</v>
      </c>
      <c r="AA185" s="470">
        <f t="shared" si="595"/>
        <v>6.49</v>
      </c>
      <c r="AB185" s="471">
        <f t="shared" si="595"/>
        <v>0</v>
      </c>
      <c r="AC185" s="471">
        <f t="shared" si="595"/>
        <v>1</v>
      </c>
      <c r="AD185" s="471">
        <f t="shared" si="595"/>
        <v>1</v>
      </c>
      <c r="AE185" s="471">
        <f t="shared" si="595"/>
        <v>0</v>
      </c>
      <c r="AF185" s="471">
        <f t="shared" si="595"/>
        <v>0</v>
      </c>
      <c r="AG185" s="471">
        <f t="shared" si="595"/>
        <v>0</v>
      </c>
      <c r="AH185" s="470">
        <f t="shared" si="595"/>
        <v>0</v>
      </c>
      <c r="AI185" s="470">
        <f t="shared" si="595"/>
        <v>21.240000000000002</v>
      </c>
      <c r="AJ185" s="470">
        <f t="shared" si="595"/>
        <v>0</v>
      </c>
      <c r="AK185" s="470">
        <f t="shared" si="595"/>
        <v>21.23</v>
      </c>
      <c r="AL185" s="471">
        <f t="shared" si="595"/>
        <v>0</v>
      </c>
      <c r="AM185" s="471">
        <f t="shared" si="595"/>
        <v>100</v>
      </c>
      <c r="AN185" s="471">
        <f t="shared" si="595"/>
        <v>100</v>
      </c>
      <c r="AO185" s="471">
        <f t="shared" si="595"/>
        <v>0</v>
      </c>
      <c r="AP185" s="471">
        <f t="shared" si="595"/>
        <v>100</v>
      </c>
      <c r="AQ185" s="471">
        <f t="shared" si="595"/>
        <v>100</v>
      </c>
      <c r="AR185" s="470">
        <f t="shared" si="595"/>
        <v>0</v>
      </c>
      <c r="AS185" s="470">
        <f t="shared" si="595"/>
        <v>28.59</v>
      </c>
      <c r="AT185" s="470">
        <f t="shared" si="595"/>
        <v>1.1000000000000001</v>
      </c>
      <c r="AU185" s="470">
        <f t="shared" si="595"/>
        <v>28.560000000000002</v>
      </c>
      <c r="AV185" s="471">
        <f t="shared" si="595"/>
        <v>0</v>
      </c>
      <c r="AW185" s="471">
        <f t="shared" si="595"/>
        <v>0</v>
      </c>
      <c r="AX185" s="471">
        <f t="shared" si="595"/>
        <v>1</v>
      </c>
      <c r="AY185" s="471">
        <f t="shared" si="595"/>
        <v>0</v>
      </c>
      <c r="AZ185" s="471">
        <f t="shared" si="595"/>
        <v>1</v>
      </c>
      <c r="BA185" s="471">
        <f t="shared" si="595"/>
        <v>1</v>
      </c>
      <c r="BB185" s="470">
        <f t="shared" si="595"/>
        <v>0</v>
      </c>
      <c r="BC185" s="470">
        <f t="shared" si="595"/>
        <v>29.250000000000004</v>
      </c>
      <c r="BD185" s="470">
        <f t="shared" si="595"/>
        <v>11.19</v>
      </c>
      <c r="BE185" s="470">
        <f t="shared" si="595"/>
        <v>29.250000000000004</v>
      </c>
      <c r="BF185" s="471">
        <f t="shared" si="595"/>
        <v>0</v>
      </c>
      <c r="BG185" s="471">
        <f t="shared" si="595"/>
        <v>0</v>
      </c>
      <c r="BH185" s="471">
        <f t="shared" si="595"/>
        <v>0</v>
      </c>
      <c r="BI185" s="471">
        <f t="shared" si="595"/>
        <v>0</v>
      </c>
      <c r="BJ185" s="471">
        <f t="shared" si="595"/>
        <v>0</v>
      </c>
      <c r="BK185" s="471">
        <f t="shared" si="595"/>
        <v>0</v>
      </c>
      <c r="BL185" s="470">
        <f t="shared" si="595"/>
        <v>0</v>
      </c>
      <c r="BM185" s="470">
        <f t="shared" si="595"/>
        <v>89.67</v>
      </c>
      <c r="BN185" s="470">
        <f t="shared" si="595"/>
        <v>67.490000000000009</v>
      </c>
      <c r="BO185" s="470">
        <f t="shared" si="595"/>
        <v>89.67</v>
      </c>
      <c r="BP185" s="471">
        <f t="shared" si="595"/>
        <v>9</v>
      </c>
      <c r="BQ185" s="471">
        <f t="shared" ref="BQ185:EB185" si="596">BQ179</f>
        <v>24</v>
      </c>
      <c r="BR185" s="471">
        <f t="shared" si="596"/>
        <v>28</v>
      </c>
      <c r="BS185" s="471">
        <f t="shared" si="596"/>
        <v>0</v>
      </c>
      <c r="BT185" s="471">
        <f t="shared" si="596"/>
        <v>0</v>
      </c>
      <c r="BU185" s="471">
        <f t="shared" si="596"/>
        <v>0</v>
      </c>
      <c r="BV185" s="470">
        <f t="shared" si="596"/>
        <v>0</v>
      </c>
      <c r="BW185" s="470">
        <f t="shared" si="596"/>
        <v>38.51</v>
      </c>
      <c r="BX185" s="470">
        <f t="shared" si="596"/>
        <v>30.02</v>
      </c>
      <c r="BY185" s="470">
        <f t="shared" si="596"/>
        <v>36.97</v>
      </c>
      <c r="BZ185" s="471">
        <f t="shared" si="596"/>
        <v>0</v>
      </c>
      <c r="CA185" s="471">
        <f t="shared" si="596"/>
        <v>13</v>
      </c>
      <c r="CB185" s="471">
        <f t="shared" si="596"/>
        <v>13</v>
      </c>
      <c r="CC185" s="471">
        <f t="shared" si="596"/>
        <v>0</v>
      </c>
      <c r="CD185" s="471">
        <f t="shared" si="596"/>
        <v>12</v>
      </c>
      <c r="CE185" s="471">
        <f t="shared" si="596"/>
        <v>12</v>
      </c>
      <c r="CF185" s="470">
        <f t="shared" si="596"/>
        <v>45.59</v>
      </c>
      <c r="CG185" s="470">
        <f t="shared" si="596"/>
        <v>45.59</v>
      </c>
      <c r="CH185" s="470">
        <f t="shared" si="596"/>
        <v>17.869999999999997</v>
      </c>
      <c r="CI185" s="470">
        <f t="shared" si="596"/>
        <v>40.909999999999997</v>
      </c>
      <c r="CJ185" s="471">
        <f t="shared" si="596"/>
        <v>0</v>
      </c>
      <c r="CK185" s="471">
        <f t="shared" si="596"/>
        <v>0</v>
      </c>
      <c r="CL185" s="471">
        <f t="shared" si="596"/>
        <v>0</v>
      </c>
      <c r="CM185" s="471">
        <f t="shared" si="596"/>
        <v>0</v>
      </c>
      <c r="CN185" s="471">
        <f t="shared" si="596"/>
        <v>0</v>
      </c>
      <c r="CO185" s="471">
        <f t="shared" si="596"/>
        <v>0</v>
      </c>
      <c r="CP185" s="470">
        <f t="shared" si="596"/>
        <v>0</v>
      </c>
      <c r="CQ185" s="470">
        <f t="shared" si="596"/>
        <v>2.3899999999999997</v>
      </c>
      <c r="CR185" s="470">
        <f t="shared" si="596"/>
        <v>1.53</v>
      </c>
      <c r="CS185" s="470">
        <f t="shared" si="596"/>
        <v>2.3899999999999997</v>
      </c>
      <c r="CT185" s="471">
        <f t="shared" si="596"/>
        <v>0</v>
      </c>
      <c r="CU185" s="471">
        <f t="shared" si="596"/>
        <v>0</v>
      </c>
      <c r="CV185" s="471">
        <f t="shared" si="596"/>
        <v>0</v>
      </c>
      <c r="CW185" s="471">
        <f t="shared" si="596"/>
        <v>0</v>
      </c>
      <c r="CX185" s="471">
        <f t="shared" si="596"/>
        <v>0</v>
      </c>
      <c r="CY185" s="471">
        <f t="shared" si="596"/>
        <v>0</v>
      </c>
      <c r="CZ185" s="470">
        <f t="shared" si="596"/>
        <v>0</v>
      </c>
      <c r="DA185" s="470">
        <f t="shared" si="596"/>
        <v>25</v>
      </c>
      <c r="DB185" s="470">
        <f t="shared" si="596"/>
        <v>0</v>
      </c>
      <c r="DC185" s="470">
        <f t="shared" si="596"/>
        <v>9.49</v>
      </c>
      <c r="DD185" s="471">
        <f t="shared" si="596"/>
        <v>0</v>
      </c>
      <c r="DE185" s="471">
        <f t="shared" si="596"/>
        <v>0</v>
      </c>
      <c r="DF185" s="471">
        <f t="shared" si="596"/>
        <v>0</v>
      </c>
      <c r="DG185" s="471">
        <f t="shared" si="596"/>
        <v>0</v>
      </c>
      <c r="DH185" s="471">
        <f t="shared" si="596"/>
        <v>0</v>
      </c>
      <c r="DI185" s="471">
        <f t="shared" si="596"/>
        <v>0</v>
      </c>
      <c r="DJ185" s="470">
        <f t="shared" si="596"/>
        <v>0</v>
      </c>
      <c r="DK185" s="470">
        <f t="shared" si="596"/>
        <v>4.41</v>
      </c>
      <c r="DL185" s="470">
        <f t="shared" si="596"/>
        <v>3.21</v>
      </c>
      <c r="DM185" s="470">
        <f t="shared" si="596"/>
        <v>4.41</v>
      </c>
      <c r="DN185" s="471">
        <f t="shared" si="596"/>
        <v>0</v>
      </c>
      <c r="DO185" s="471">
        <f t="shared" si="596"/>
        <v>0</v>
      </c>
      <c r="DP185" s="471">
        <f t="shared" si="596"/>
        <v>0</v>
      </c>
      <c r="DQ185" s="471">
        <f t="shared" si="596"/>
        <v>0</v>
      </c>
      <c r="DR185" s="471">
        <f t="shared" si="596"/>
        <v>0</v>
      </c>
      <c r="DS185" s="471">
        <f t="shared" si="596"/>
        <v>0</v>
      </c>
      <c r="DT185" s="470">
        <f t="shared" si="596"/>
        <v>0</v>
      </c>
      <c r="DU185" s="470">
        <f t="shared" si="596"/>
        <v>28.979999999999997</v>
      </c>
      <c r="DV185" s="470">
        <f t="shared" si="596"/>
        <v>19.02</v>
      </c>
      <c r="DW185" s="470">
        <f t="shared" si="596"/>
        <v>28.92</v>
      </c>
      <c r="DX185" s="471">
        <f t="shared" si="596"/>
        <v>12.1</v>
      </c>
      <c r="DY185" s="471">
        <f t="shared" si="596"/>
        <v>0</v>
      </c>
      <c r="DZ185" s="471">
        <f t="shared" si="596"/>
        <v>6</v>
      </c>
      <c r="EA185" s="471">
        <f t="shared" si="596"/>
        <v>0</v>
      </c>
      <c r="EB185" s="471">
        <f t="shared" si="596"/>
        <v>6</v>
      </c>
      <c r="EC185" s="471">
        <f t="shared" ref="EC185:GN185" si="597">EC179</f>
        <v>6</v>
      </c>
      <c r="ED185" s="470">
        <f t="shared" si="597"/>
        <v>0</v>
      </c>
      <c r="EE185" s="470">
        <f t="shared" si="597"/>
        <v>22.5</v>
      </c>
      <c r="EF185" s="470">
        <f t="shared" si="597"/>
        <v>5.09</v>
      </c>
      <c r="EG185" s="470">
        <f t="shared" si="597"/>
        <v>17.04</v>
      </c>
      <c r="EH185" s="471">
        <f t="shared" si="597"/>
        <v>0</v>
      </c>
      <c r="EI185" s="471">
        <f t="shared" si="597"/>
        <v>0</v>
      </c>
      <c r="EJ185" s="471">
        <f t="shared" si="597"/>
        <v>0</v>
      </c>
      <c r="EK185" s="471">
        <f t="shared" si="597"/>
        <v>0</v>
      </c>
      <c r="EL185" s="471">
        <f t="shared" si="597"/>
        <v>0</v>
      </c>
      <c r="EM185" s="471">
        <f t="shared" si="597"/>
        <v>0</v>
      </c>
      <c r="EN185" s="470">
        <f t="shared" si="597"/>
        <v>160</v>
      </c>
      <c r="EO185" s="470">
        <f t="shared" si="597"/>
        <v>23.25</v>
      </c>
      <c r="EP185" s="470">
        <f t="shared" si="597"/>
        <v>6.3900000000000006</v>
      </c>
      <c r="EQ185" s="470">
        <f t="shared" si="597"/>
        <v>23.25</v>
      </c>
      <c r="ER185" s="471">
        <f t="shared" si="597"/>
        <v>1</v>
      </c>
      <c r="ES185" s="471">
        <f t="shared" si="597"/>
        <v>0</v>
      </c>
      <c r="ET185" s="471">
        <f t="shared" si="597"/>
        <v>0</v>
      </c>
      <c r="EU185" s="471">
        <f t="shared" si="597"/>
        <v>0</v>
      </c>
      <c r="EV185" s="471">
        <f t="shared" si="597"/>
        <v>0</v>
      </c>
      <c r="EW185" s="471">
        <f t="shared" si="597"/>
        <v>0</v>
      </c>
      <c r="EX185" s="470">
        <f t="shared" si="597"/>
        <v>0</v>
      </c>
      <c r="EY185" s="470">
        <f t="shared" si="597"/>
        <v>24.37</v>
      </c>
      <c r="EZ185" s="470">
        <f t="shared" si="597"/>
        <v>1.96</v>
      </c>
      <c r="FA185" s="470">
        <f t="shared" si="597"/>
        <v>24.310000000000002</v>
      </c>
      <c r="FB185" s="471">
        <f t="shared" si="597"/>
        <v>0</v>
      </c>
      <c r="FC185" s="471">
        <f t="shared" si="597"/>
        <v>5</v>
      </c>
      <c r="FD185" s="471">
        <f t="shared" si="597"/>
        <v>12</v>
      </c>
      <c r="FE185" s="471">
        <f t="shared" si="597"/>
        <v>3</v>
      </c>
      <c r="FF185" s="471">
        <f t="shared" si="597"/>
        <v>3</v>
      </c>
      <c r="FG185" s="471">
        <f t="shared" si="597"/>
        <v>0</v>
      </c>
      <c r="FH185" s="470">
        <f t="shared" si="597"/>
        <v>0</v>
      </c>
      <c r="FI185" s="470">
        <f t="shared" si="597"/>
        <v>16.740000000000002</v>
      </c>
      <c r="FJ185" s="470">
        <f t="shared" si="597"/>
        <v>0.2</v>
      </c>
      <c r="FK185" s="470">
        <f t="shared" si="597"/>
        <v>11.940000000000001</v>
      </c>
      <c r="FL185" s="471">
        <f t="shared" si="597"/>
        <v>0</v>
      </c>
      <c r="FM185" s="471">
        <f t="shared" si="597"/>
        <v>0</v>
      </c>
      <c r="FN185" s="471">
        <f t="shared" si="597"/>
        <v>0</v>
      </c>
      <c r="FO185" s="471">
        <f t="shared" si="597"/>
        <v>0</v>
      </c>
      <c r="FP185" s="471">
        <f t="shared" si="597"/>
        <v>0</v>
      </c>
      <c r="FQ185" s="471">
        <f t="shared" si="597"/>
        <v>0</v>
      </c>
      <c r="FR185" s="470">
        <f t="shared" si="597"/>
        <v>0</v>
      </c>
      <c r="FS185" s="470">
        <f t="shared" si="597"/>
        <v>0</v>
      </c>
      <c r="FT185" s="470">
        <f t="shared" si="597"/>
        <v>0</v>
      </c>
      <c r="FU185" s="470">
        <f t="shared" si="597"/>
        <v>0</v>
      </c>
      <c r="FV185" s="471">
        <f t="shared" si="597"/>
        <v>0</v>
      </c>
      <c r="FW185" s="471">
        <f t="shared" si="597"/>
        <v>0</v>
      </c>
      <c r="FX185" s="471">
        <f t="shared" si="597"/>
        <v>0</v>
      </c>
      <c r="FY185" s="471">
        <f t="shared" si="597"/>
        <v>0</v>
      </c>
      <c r="FZ185" s="471">
        <f t="shared" si="597"/>
        <v>0</v>
      </c>
      <c r="GA185" s="471">
        <f t="shared" si="597"/>
        <v>0</v>
      </c>
      <c r="GB185" s="470">
        <f t="shared" si="597"/>
        <v>0</v>
      </c>
      <c r="GC185" s="470">
        <f t="shared" si="597"/>
        <v>16.38</v>
      </c>
      <c r="GD185" s="470">
        <f t="shared" si="597"/>
        <v>7.73</v>
      </c>
      <c r="GE185" s="470">
        <f t="shared" si="597"/>
        <v>16.36</v>
      </c>
      <c r="GF185" s="471">
        <f t="shared" si="597"/>
        <v>0</v>
      </c>
      <c r="GG185" s="471">
        <f t="shared" si="597"/>
        <v>0</v>
      </c>
      <c r="GH185" s="471">
        <f t="shared" si="597"/>
        <v>0</v>
      </c>
      <c r="GI185" s="471">
        <f t="shared" si="597"/>
        <v>0</v>
      </c>
      <c r="GJ185" s="471">
        <f t="shared" si="597"/>
        <v>0</v>
      </c>
      <c r="GK185" s="471">
        <f t="shared" si="597"/>
        <v>0</v>
      </c>
      <c r="GL185" s="470">
        <f t="shared" si="597"/>
        <v>0</v>
      </c>
      <c r="GM185" s="470">
        <f t="shared" si="597"/>
        <v>0.1</v>
      </c>
      <c r="GN185" s="470">
        <f t="shared" si="597"/>
        <v>0</v>
      </c>
      <c r="GO185" s="470">
        <f t="shared" ref="GO185:IZ185" si="598">GO179</f>
        <v>0.1</v>
      </c>
      <c r="GP185" s="471">
        <f t="shared" si="598"/>
        <v>0</v>
      </c>
      <c r="GQ185" s="471">
        <f t="shared" si="598"/>
        <v>0</v>
      </c>
      <c r="GR185" s="471">
        <f t="shared" si="598"/>
        <v>0</v>
      </c>
      <c r="GS185" s="471">
        <f t="shared" si="598"/>
        <v>0</v>
      </c>
      <c r="GT185" s="471">
        <f t="shared" si="598"/>
        <v>0</v>
      </c>
      <c r="GU185" s="471">
        <f t="shared" si="598"/>
        <v>0</v>
      </c>
      <c r="GV185" s="470">
        <f t="shared" si="598"/>
        <v>0</v>
      </c>
      <c r="GW185" s="470">
        <f t="shared" si="598"/>
        <v>3</v>
      </c>
      <c r="GX185" s="470">
        <f t="shared" si="598"/>
        <v>0</v>
      </c>
      <c r="GY185" s="470">
        <f t="shared" si="598"/>
        <v>1.65</v>
      </c>
      <c r="GZ185" s="471">
        <f t="shared" si="598"/>
        <v>0</v>
      </c>
      <c r="HA185" s="471">
        <f t="shared" si="598"/>
        <v>0</v>
      </c>
      <c r="HB185" s="471">
        <f t="shared" si="598"/>
        <v>0</v>
      </c>
      <c r="HC185" s="471">
        <f t="shared" si="598"/>
        <v>0</v>
      </c>
      <c r="HD185" s="471">
        <f t="shared" si="598"/>
        <v>0</v>
      </c>
      <c r="HE185" s="471">
        <f t="shared" si="598"/>
        <v>0</v>
      </c>
      <c r="HF185" s="470">
        <f t="shared" si="598"/>
        <v>0</v>
      </c>
      <c r="HG185" s="470">
        <f t="shared" si="598"/>
        <v>0.44</v>
      </c>
      <c r="HH185" s="470">
        <f t="shared" si="598"/>
        <v>0</v>
      </c>
      <c r="HI185" s="470">
        <f t="shared" si="598"/>
        <v>0.44</v>
      </c>
      <c r="HJ185" s="471">
        <f t="shared" si="598"/>
        <v>0</v>
      </c>
      <c r="HK185" s="471">
        <f t="shared" si="598"/>
        <v>0</v>
      </c>
      <c r="HL185" s="471">
        <f t="shared" si="598"/>
        <v>0</v>
      </c>
      <c r="HM185" s="471">
        <f t="shared" si="598"/>
        <v>0</v>
      </c>
      <c r="HN185" s="471">
        <f t="shared" si="598"/>
        <v>0</v>
      </c>
      <c r="HO185" s="471">
        <f t="shared" si="598"/>
        <v>0</v>
      </c>
      <c r="HP185" s="470">
        <f t="shared" si="598"/>
        <v>0</v>
      </c>
      <c r="HQ185" s="470">
        <f t="shared" si="598"/>
        <v>2.5</v>
      </c>
      <c r="HR185" s="470">
        <f t="shared" si="598"/>
        <v>0</v>
      </c>
      <c r="HS185" s="470">
        <f t="shared" si="598"/>
        <v>0.44</v>
      </c>
      <c r="HT185" s="471">
        <f t="shared" si="598"/>
        <v>0</v>
      </c>
      <c r="HU185" s="471">
        <f t="shared" si="598"/>
        <v>0</v>
      </c>
      <c r="HV185" s="471">
        <f t="shared" si="598"/>
        <v>1</v>
      </c>
      <c r="HW185" s="471">
        <f t="shared" si="598"/>
        <v>0</v>
      </c>
      <c r="HX185" s="471">
        <f t="shared" si="598"/>
        <v>1</v>
      </c>
      <c r="HY185" s="471">
        <f t="shared" si="598"/>
        <v>1</v>
      </c>
      <c r="HZ185" s="470">
        <f t="shared" si="598"/>
        <v>0</v>
      </c>
      <c r="IA185" s="470">
        <f t="shared" si="598"/>
        <v>0</v>
      </c>
      <c r="IB185" s="470">
        <f t="shared" si="598"/>
        <v>0</v>
      </c>
      <c r="IC185" s="470">
        <f t="shared" si="598"/>
        <v>0</v>
      </c>
      <c r="ID185" s="471">
        <f t="shared" si="598"/>
        <v>0</v>
      </c>
      <c r="IE185" s="471">
        <f t="shared" si="598"/>
        <v>0</v>
      </c>
      <c r="IF185" s="471">
        <f t="shared" si="598"/>
        <v>0</v>
      </c>
      <c r="IG185" s="471">
        <f t="shared" si="598"/>
        <v>0</v>
      </c>
      <c r="IH185" s="471">
        <f t="shared" si="598"/>
        <v>0</v>
      </c>
      <c r="II185" s="471">
        <f t="shared" si="598"/>
        <v>0</v>
      </c>
      <c r="IJ185" s="470">
        <f t="shared" si="598"/>
        <v>0</v>
      </c>
      <c r="IK185" s="470">
        <f t="shared" si="598"/>
        <v>4.8899999999999997</v>
      </c>
      <c r="IL185" s="470">
        <f t="shared" si="598"/>
        <v>0.85</v>
      </c>
      <c r="IM185" s="470">
        <f t="shared" si="598"/>
        <v>4.8899999999999997</v>
      </c>
      <c r="IN185" s="471">
        <f t="shared" si="598"/>
        <v>0</v>
      </c>
      <c r="IO185" s="471">
        <f t="shared" si="598"/>
        <v>0</v>
      </c>
      <c r="IP185" s="471">
        <f t="shared" si="598"/>
        <v>0</v>
      </c>
      <c r="IQ185" s="471">
        <f t="shared" si="598"/>
        <v>0</v>
      </c>
      <c r="IR185" s="471">
        <f t="shared" si="598"/>
        <v>0</v>
      </c>
      <c r="IS185" s="471">
        <f t="shared" si="598"/>
        <v>0</v>
      </c>
      <c r="IT185" s="470">
        <f t="shared" si="598"/>
        <v>0</v>
      </c>
      <c r="IU185" s="470">
        <f t="shared" si="598"/>
        <v>43.39</v>
      </c>
      <c r="IV185" s="470">
        <f t="shared" si="598"/>
        <v>40.64</v>
      </c>
      <c r="IW185" s="470">
        <f t="shared" si="598"/>
        <v>43.39</v>
      </c>
      <c r="IX185" s="471">
        <f t="shared" si="598"/>
        <v>0</v>
      </c>
      <c r="IY185" s="471">
        <f t="shared" si="598"/>
        <v>0</v>
      </c>
      <c r="IZ185" s="471">
        <f t="shared" si="598"/>
        <v>0</v>
      </c>
      <c r="JA185" s="471">
        <f t="shared" ref="JA185:LL185" si="599">JA179</f>
        <v>0</v>
      </c>
      <c r="JB185" s="471">
        <f t="shared" si="599"/>
        <v>0</v>
      </c>
      <c r="JC185" s="471">
        <f t="shared" si="599"/>
        <v>0</v>
      </c>
      <c r="JD185" s="470">
        <f t="shared" si="599"/>
        <v>0</v>
      </c>
      <c r="JE185" s="470">
        <f t="shared" si="599"/>
        <v>2.5499999999999998</v>
      </c>
      <c r="JF185" s="470">
        <f t="shared" si="599"/>
        <v>0.2</v>
      </c>
      <c r="JG185" s="470">
        <f t="shared" si="599"/>
        <v>0.43</v>
      </c>
      <c r="JH185" s="471">
        <f t="shared" si="599"/>
        <v>0</v>
      </c>
      <c r="JI185" s="471">
        <f t="shared" si="599"/>
        <v>0</v>
      </c>
      <c r="JJ185" s="471">
        <f t="shared" si="599"/>
        <v>0</v>
      </c>
      <c r="JK185" s="471">
        <f t="shared" si="599"/>
        <v>0</v>
      </c>
      <c r="JL185" s="471">
        <f t="shared" si="599"/>
        <v>0</v>
      </c>
      <c r="JM185" s="471">
        <f t="shared" si="599"/>
        <v>0</v>
      </c>
      <c r="JN185" s="470">
        <f t="shared" si="599"/>
        <v>0</v>
      </c>
      <c r="JO185" s="470">
        <f t="shared" si="599"/>
        <v>7.51</v>
      </c>
      <c r="JP185" s="470">
        <f t="shared" si="599"/>
        <v>0.38</v>
      </c>
      <c r="JQ185" s="470">
        <f t="shared" si="599"/>
        <v>7.51</v>
      </c>
      <c r="JR185" s="471">
        <f t="shared" si="599"/>
        <v>0</v>
      </c>
      <c r="JS185" s="471">
        <f t="shared" si="599"/>
        <v>0</v>
      </c>
      <c r="JT185" s="471">
        <f t="shared" si="599"/>
        <v>0</v>
      </c>
      <c r="JU185" s="471">
        <f t="shared" si="599"/>
        <v>0</v>
      </c>
      <c r="JV185" s="471">
        <f t="shared" si="599"/>
        <v>0</v>
      </c>
      <c r="JW185" s="471">
        <f t="shared" si="599"/>
        <v>0</v>
      </c>
      <c r="JX185" s="470">
        <f t="shared" si="599"/>
        <v>0</v>
      </c>
      <c r="JY185" s="470">
        <f t="shared" si="599"/>
        <v>0.94</v>
      </c>
      <c r="JZ185" s="470">
        <f t="shared" si="599"/>
        <v>0</v>
      </c>
      <c r="KA185" s="470">
        <f t="shared" si="599"/>
        <v>0.94</v>
      </c>
      <c r="KB185" s="471">
        <f t="shared" si="599"/>
        <v>0</v>
      </c>
      <c r="KC185" s="471">
        <f t="shared" si="599"/>
        <v>0</v>
      </c>
      <c r="KD185" s="471">
        <f t="shared" si="599"/>
        <v>0</v>
      </c>
      <c r="KE185" s="471">
        <f t="shared" si="599"/>
        <v>0</v>
      </c>
      <c r="KF185" s="471">
        <f t="shared" si="599"/>
        <v>0</v>
      </c>
      <c r="KG185" s="471">
        <f t="shared" si="599"/>
        <v>0</v>
      </c>
      <c r="KH185" s="470">
        <f t="shared" si="599"/>
        <v>0</v>
      </c>
      <c r="KI185" s="470">
        <f t="shared" si="599"/>
        <v>1</v>
      </c>
      <c r="KJ185" s="470">
        <f t="shared" si="599"/>
        <v>0.6</v>
      </c>
      <c r="KK185" s="470">
        <f t="shared" si="599"/>
        <v>0.6</v>
      </c>
      <c r="KL185" s="471">
        <f t="shared" si="599"/>
        <v>0</v>
      </c>
      <c r="KM185" s="471">
        <f t="shared" si="599"/>
        <v>0</v>
      </c>
      <c r="KN185" s="471">
        <f t="shared" si="599"/>
        <v>0</v>
      </c>
      <c r="KO185" s="471">
        <f t="shared" si="599"/>
        <v>0</v>
      </c>
      <c r="KP185" s="471">
        <f t="shared" si="599"/>
        <v>0</v>
      </c>
      <c r="KQ185" s="471">
        <f t="shared" si="599"/>
        <v>0</v>
      </c>
      <c r="KR185" s="470">
        <f t="shared" si="599"/>
        <v>0</v>
      </c>
      <c r="KS185" s="470">
        <f t="shared" si="599"/>
        <v>5</v>
      </c>
      <c r="KT185" s="470">
        <f t="shared" si="599"/>
        <v>0</v>
      </c>
      <c r="KU185" s="470">
        <f t="shared" si="599"/>
        <v>1.54</v>
      </c>
      <c r="KV185" s="471">
        <f t="shared" si="599"/>
        <v>0</v>
      </c>
      <c r="KW185" s="471">
        <f t="shared" si="599"/>
        <v>0</v>
      </c>
      <c r="KX185" s="471">
        <f t="shared" si="599"/>
        <v>0</v>
      </c>
      <c r="KY185" s="471">
        <f t="shared" si="599"/>
        <v>0</v>
      </c>
      <c r="KZ185" s="471">
        <f t="shared" si="599"/>
        <v>0</v>
      </c>
      <c r="LA185" s="471">
        <f t="shared" si="599"/>
        <v>0</v>
      </c>
      <c r="LB185" s="470">
        <f t="shared" si="599"/>
        <v>0</v>
      </c>
      <c r="LC185" s="470">
        <f t="shared" si="599"/>
        <v>0</v>
      </c>
      <c r="LD185" s="470">
        <f t="shared" si="599"/>
        <v>0</v>
      </c>
      <c r="LE185" s="470">
        <f t="shared" si="599"/>
        <v>0</v>
      </c>
      <c r="LF185" s="471">
        <f t="shared" si="599"/>
        <v>0</v>
      </c>
      <c r="LG185" s="471">
        <f t="shared" si="599"/>
        <v>0</v>
      </c>
      <c r="LH185" s="471">
        <f t="shared" si="599"/>
        <v>0</v>
      </c>
      <c r="LI185" s="471">
        <f t="shared" si="599"/>
        <v>0</v>
      </c>
      <c r="LJ185" s="471">
        <f t="shared" si="599"/>
        <v>0</v>
      </c>
      <c r="LK185" s="471">
        <f t="shared" si="599"/>
        <v>0</v>
      </c>
      <c r="LL185" s="470">
        <f t="shared" si="599"/>
        <v>0</v>
      </c>
      <c r="LM185" s="470">
        <f t="shared" ref="LM185:NI185" si="600">LM179</f>
        <v>2.0499999999999998</v>
      </c>
      <c r="LN185" s="470">
        <f t="shared" si="600"/>
        <v>1.03</v>
      </c>
      <c r="LO185" s="470">
        <f t="shared" si="600"/>
        <v>1.58</v>
      </c>
      <c r="LP185" s="471">
        <f t="shared" si="600"/>
        <v>0</v>
      </c>
      <c r="LQ185" s="471">
        <f t="shared" si="600"/>
        <v>0</v>
      </c>
      <c r="LR185" s="471">
        <f t="shared" si="600"/>
        <v>0</v>
      </c>
      <c r="LS185" s="471">
        <f t="shared" si="600"/>
        <v>0</v>
      </c>
      <c r="LT185" s="471">
        <f t="shared" si="600"/>
        <v>0</v>
      </c>
      <c r="LU185" s="471">
        <f t="shared" si="600"/>
        <v>0</v>
      </c>
      <c r="LV185" s="470">
        <f t="shared" si="600"/>
        <v>205.59</v>
      </c>
      <c r="LW185" s="470">
        <f t="shared" si="600"/>
        <v>577.43000000000006</v>
      </c>
      <c r="LX185" s="470">
        <f t="shared" si="600"/>
        <v>229.11</v>
      </c>
      <c r="LY185" s="470">
        <f t="shared" si="600"/>
        <v>535.40000000000009</v>
      </c>
      <c r="LZ185" s="471">
        <f t="shared" si="600"/>
        <v>22.1</v>
      </c>
      <c r="MA185" s="471">
        <f t="shared" si="600"/>
        <v>149</v>
      </c>
      <c r="MB185" s="471">
        <f t="shared" si="600"/>
        <v>178</v>
      </c>
      <c r="MC185" s="471">
        <f t="shared" si="600"/>
        <v>3</v>
      </c>
      <c r="MD185" s="471">
        <f t="shared" si="600"/>
        <v>139</v>
      </c>
      <c r="ME185" s="471">
        <f t="shared" si="600"/>
        <v>136</v>
      </c>
      <c r="MF185" s="470">
        <f t="shared" si="600"/>
        <v>87</v>
      </c>
      <c r="MG185" s="470">
        <f t="shared" si="600"/>
        <v>530.8599999999999</v>
      </c>
      <c r="MH185" s="470">
        <f t="shared" si="600"/>
        <v>62.769999999999996</v>
      </c>
      <c r="MI185" s="470">
        <f t="shared" si="600"/>
        <v>527.1</v>
      </c>
      <c r="MJ185" s="471">
        <f t="shared" si="600"/>
        <v>25</v>
      </c>
      <c r="MK185" s="471">
        <f t="shared" si="600"/>
        <v>17</v>
      </c>
      <c r="ML185" s="471">
        <f t="shared" si="600"/>
        <v>82</v>
      </c>
      <c r="MM185" s="471">
        <f t="shared" si="600"/>
        <v>1</v>
      </c>
      <c r="MN185" s="471">
        <f t="shared" si="600"/>
        <v>76</v>
      </c>
      <c r="MO185" s="471">
        <f t="shared" si="600"/>
        <v>71</v>
      </c>
      <c r="MP185" s="470">
        <f t="shared" si="600"/>
        <v>0</v>
      </c>
      <c r="MQ185" s="470">
        <f t="shared" si="600"/>
        <v>425.73</v>
      </c>
      <c r="MR185" s="470">
        <f t="shared" si="600"/>
        <v>0</v>
      </c>
      <c r="MS185" s="470">
        <f t="shared" si="600"/>
        <v>421.78000000000003</v>
      </c>
      <c r="MT185" s="471">
        <f t="shared" si="600"/>
        <v>0</v>
      </c>
      <c r="MU185" s="471">
        <f t="shared" si="600"/>
        <v>0</v>
      </c>
      <c r="MV185" s="471">
        <f t="shared" si="600"/>
        <v>0</v>
      </c>
      <c r="MW185" s="471">
        <f t="shared" si="600"/>
        <v>0</v>
      </c>
      <c r="MX185" s="471">
        <f t="shared" si="600"/>
        <v>0</v>
      </c>
      <c r="MY185" s="471">
        <f t="shared" si="600"/>
        <v>0</v>
      </c>
      <c r="MZ185" s="470">
        <f t="shared" si="600"/>
        <v>292.59000000000003</v>
      </c>
      <c r="NA185" s="470">
        <f t="shared" si="600"/>
        <v>1534.02</v>
      </c>
      <c r="NB185" s="470">
        <f t="shared" si="600"/>
        <v>291.88</v>
      </c>
      <c r="NC185" s="470">
        <f t="shared" si="600"/>
        <v>1484.2800000000002</v>
      </c>
      <c r="ND185" s="471">
        <f t="shared" si="600"/>
        <v>47.1</v>
      </c>
      <c r="NE185" s="471">
        <f t="shared" si="600"/>
        <v>166</v>
      </c>
      <c r="NF185" s="471">
        <f t="shared" si="600"/>
        <v>260</v>
      </c>
      <c r="NG185" s="471">
        <f t="shared" si="600"/>
        <v>4</v>
      </c>
      <c r="NH185" s="471">
        <f t="shared" si="600"/>
        <v>215</v>
      </c>
      <c r="NI185" s="472">
        <f t="shared" si="600"/>
        <v>207</v>
      </c>
    </row>
    <row r="186" spans="1:373" ht="15.75" thickBot="1" x14ac:dyDescent="0.3">
      <c r="A186" s="427"/>
      <c r="B186" s="429"/>
      <c r="C186" s="429"/>
      <c r="D186" s="430"/>
      <c r="E186" s="430"/>
      <c r="F186" s="430"/>
      <c r="G186" s="430"/>
      <c r="H186" s="431"/>
      <c r="I186" s="431"/>
      <c r="J186" s="431"/>
      <c r="K186" s="431"/>
      <c r="L186" s="431"/>
      <c r="M186" s="431"/>
      <c r="N186" s="432"/>
      <c r="O186" s="432"/>
      <c r="P186" s="432"/>
      <c r="Q186" s="432"/>
      <c r="R186" s="433"/>
      <c r="S186" s="433"/>
      <c r="T186" s="433"/>
      <c r="U186" s="433"/>
      <c r="V186" s="433"/>
      <c r="W186" s="433"/>
      <c r="X186" s="434"/>
      <c r="Y186" s="434"/>
      <c r="Z186" s="434"/>
      <c r="AA186" s="434"/>
      <c r="AB186" s="435"/>
      <c r="AC186" s="435"/>
      <c r="AD186" s="435"/>
      <c r="AE186" s="435"/>
      <c r="AF186" s="435"/>
      <c r="AG186" s="435"/>
      <c r="AH186" s="436"/>
      <c r="AI186" s="436"/>
      <c r="AJ186" s="436"/>
      <c r="AK186" s="436"/>
      <c r="AL186" s="437"/>
      <c r="AM186" s="437"/>
      <c r="AN186" s="437"/>
      <c r="AO186" s="437"/>
      <c r="AP186" s="437"/>
      <c r="AQ186" s="437"/>
      <c r="AR186" s="438"/>
      <c r="AS186" s="438"/>
      <c r="AT186" s="438"/>
      <c r="AU186" s="438"/>
      <c r="AV186" s="439"/>
      <c r="AW186" s="439"/>
      <c r="AX186" s="439"/>
      <c r="AY186" s="439"/>
      <c r="AZ186" s="439"/>
      <c r="BA186" s="439"/>
      <c r="BB186" s="440"/>
      <c r="BC186" s="440"/>
      <c r="BD186" s="440"/>
      <c r="BE186" s="440"/>
      <c r="BF186" s="441"/>
      <c r="BG186" s="441"/>
      <c r="BH186" s="441"/>
      <c r="BI186" s="441"/>
      <c r="BJ186" s="441"/>
      <c r="BK186" s="441"/>
      <c r="BL186" s="442"/>
      <c r="BM186" s="442"/>
      <c r="BN186" s="442"/>
      <c r="BO186" s="442"/>
      <c r="BP186" s="443"/>
      <c r="BQ186" s="443"/>
      <c r="BR186" s="443"/>
      <c r="BS186" s="443"/>
      <c r="BT186" s="443"/>
      <c r="BU186" s="443"/>
      <c r="BV186" s="444"/>
      <c r="BW186" s="444"/>
      <c r="BX186" s="444"/>
      <c r="BY186" s="444"/>
      <c r="BZ186" s="445"/>
      <c r="CA186" s="445"/>
      <c r="CB186" s="445"/>
      <c r="CC186" s="445"/>
      <c r="CD186" s="445"/>
      <c r="CE186" s="445"/>
      <c r="CF186" s="446"/>
      <c r="CG186" s="446"/>
      <c r="CH186" s="446"/>
      <c r="CI186" s="446"/>
      <c r="CJ186" s="447"/>
      <c r="CK186" s="447"/>
      <c r="CL186" s="447"/>
      <c r="CM186" s="447"/>
      <c r="CN186" s="447"/>
      <c r="CO186" s="447"/>
      <c r="CP186" s="448"/>
      <c r="CQ186" s="448"/>
      <c r="CR186" s="448"/>
      <c r="CS186" s="448"/>
      <c r="CT186" s="449"/>
      <c r="CU186" s="449"/>
      <c r="CV186" s="449"/>
      <c r="CW186" s="449"/>
      <c r="CX186" s="449"/>
      <c r="CY186" s="449"/>
      <c r="CZ186" s="450"/>
      <c r="DA186" s="450"/>
      <c r="DB186" s="450"/>
      <c r="DC186" s="450"/>
      <c r="DD186" s="451"/>
      <c r="DE186" s="451"/>
      <c r="DF186" s="451"/>
      <c r="DG186" s="451"/>
      <c r="DH186" s="451"/>
      <c r="DI186" s="451"/>
      <c r="DJ186" s="444"/>
      <c r="DK186" s="444"/>
      <c r="DL186" s="444"/>
      <c r="DM186" s="444"/>
      <c r="DN186" s="445"/>
      <c r="DO186" s="445"/>
      <c r="DP186" s="445"/>
      <c r="DQ186" s="445"/>
      <c r="DR186" s="445"/>
      <c r="DS186" s="445"/>
      <c r="DT186" s="452"/>
      <c r="DU186" s="452"/>
      <c r="DV186" s="452"/>
      <c r="DW186" s="452"/>
      <c r="DX186" s="453"/>
      <c r="DY186" s="453"/>
      <c r="DZ186" s="453"/>
      <c r="EA186" s="453"/>
      <c r="EB186" s="453"/>
      <c r="EC186" s="453"/>
      <c r="ED186" s="454"/>
      <c r="EE186" s="454"/>
      <c r="EF186" s="454"/>
      <c r="EG186" s="454"/>
      <c r="EH186" s="455"/>
      <c r="EI186" s="455"/>
      <c r="EJ186" s="455"/>
      <c r="EK186" s="455"/>
      <c r="EL186" s="455"/>
      <c r="EM186" s="455"/>
      <c r="EN186" s="442"/>
      <c r="EO186" s="442"/>
      <c r="EP186" s="442"/>
      <c r="EQ186" s="442"/>
      <c r="ER186" s="443"/>
      <c r="ES186" s="443"/>
      <c r="ET186" s="443"/>
      <c r="EU186" s="443"/>
      <c r="EV186" s="443"/>
      <c r="EW186" s="443"/>
      <c r="EX186" s="454"/>
      <c r="EY186" s="454"/>
      <c r="EZ186" s="454"/>
      <c r="FA186" s="454"/>
      <c r="FB186" s="455"/>
      <c r="FC186" s="455"/>
      <c r="FD186" s="455"/>
      <c r="FE186" s="455"/>
      <c r="FF186" s="455"/>
      <c r="FG186" s="455"/>
      <c r="FH186" s="456"/>
      <c r="FI186" s="456"/>
      <c r="FJ186" s="456"/>
      <c r="FK186" s="456"/>
      <c r="FL186" s="457"/>
      <c r="FM186" s="457"/>
      <c r="FN186" s="457"/>
      <c r="FO186" s="457"/>
      <c r="FP186" s="457"/>
      <c r="FQ186" s="457"/>
      <c r="FR186" s="458"/>
      <c r="FS186" s="458"/>
      <c r="FT186" s="458"/>
      <c r="FU186" s="458"/>
      <c r="FV186" s="459"/>
      <c r="FW186" s="459"/>
      <c r="FX186" s="459"/>
      <c r="FY186" s="459"/>
      <c r="FZ186" s="459"/>
      <c r="GA186" s="459"/>
      <c r="GB186" s="460"/>
      <c r="GC186" s="460"/>
      <c r="GD186" s="460"/>
      <c r="GE186" s="460"/>
      <c r="GF186" s="461"/>
      <c r="GG186" s="461"/>
      <c r="GH186" s="461"/>
      <c r="GI186" s="461"/>
      <c r="GJ186" s="461"/>
      <c r="GK186" s="461"/>
      <c r="GL186" s="452"/>
      <c r="GM186" s="452"/>
      <c r="GN186" s="452"/>
      <c r="GO186" s="452"/>
      <c r="GP186" s="453"/>
      <c r="GQ186" s="453"/>
      <c r="GR186" s="453"/>
      <c r="GS186" s="453"/>
      <c r="GT186" s="453"/>
      <c r="GU186" s="453"/>
      <c r="GV186" s="462"/>
      <c r="GW186" s="462"/>
      <c r="GX186" s="462"/>
      <c r="GY186" s="462"/>
      <c r="GZ186" s="463"/>
      <c r="HA186" s="463"/>
      <c r="HB186" s="463"/>
      <c r="HC186" s="463"/>
      <c r="HD186" s="463"/>
      <c r="HE186" s="463"/>
      <c r="HF186" s="464"/>
      <c r="HG186" s="464"/>
      <c r="HH186" s="464"/>
      <c r="HI186" s="464"/>
      <c r="HJ186" s="465"/>
      <c r="HK186" s="465"/>
      <c r="HL186" s="465"/>
      <c r="HM186" s="465"/>
      <c r="HN186" s="465"/>
      <c r="HO186" s="465"/>
      <c r="HP186" s="432"/>
      <c r="HQ186" s="432"/>
      <c r="HR186" s="432"/>
      <c r="HS186" s="432"/>
      <c r="HT186" s="433"/>
      <c r="HU186" s="433"/>
      <c r="HV186" s="433"/>
      <c r="HW186" s="433"/>
      <c r="HX186" s="433"/>
      <c r="HY186" s="433"/>
      <c r="HZ186" s="454"/>
      <c r="IA186" s="454"/>
      <c r="IB186" s="454"/>
      <c r="IC186" s="454"/>
      <c r="ID186" s="455"/>
      <c r="IE186" s="455"/>
      <c r="IF186" s="455"/>
      <c r="IG186" s="455"/>
      <c r="IH186" s="455"/>
      <c r="II186" s="455"/>
      <c r="IJ186" s="464"/>
      <c r="IK186" s="464"/>
      <c r="IL186" s="464"/>
      <c r="IM186" s="464"/>
      <c r="IN186" s="465"/>
      <c r="IO186" s="465"/>
      <c r="IP186" s="465"/>
      <c r="IQ186" s="465"/>
      <c r="IR186" s="465"/>
      <c r="IS186" s="465"/>
      <c r="IT186" s="448"/>
      <c r="IU186" s="448"/>
      <c r="IV186" s="448"/>
      <c r="IW186" s="448"/>
      <c r="IX186" s="449"/>
      <c r="IY186" s="449"/>
      <c r="IZ186" s="449"/>
      <c r="JA186" s="449"/>
      <c r="JB186" s="449"/>
      <c r="JC186" s="449"/>
      <c r="JD186" s="456"/>
      <c r="JE186" s="456"/>
      <c r="JF186" s="456"/>
      <c r="JG186" s="456"/>
      <c r="JH186" s="457"/>
      <c r="JI186" s="457"/>
      <c r="JJ186" s="457"/>
      <c r="JK186" s="457"/>
      <c r="JL186" s="457"/>
      <c r="JM186" s="457"/>
      <c r="JN186" s="446"/>
      <c r="JO186" s="446"/>
      <c r="JP186" s="446"/>
      <c r="JQ186" s="446"/>
      <c r="JR186" s="447"/>
      <c r="JS186" s="447"/>
      <c r="JT186" s="447"/>
      <c r="JU186" s="447"/>
      <c r="JV186" s="447"/>
      <c r="JW186" s="447"/>
      <c r="JX186" s="442"/>
      <c r="JY186" s="442"/>
      <c r="JZ186" s="442"/>
      <c r="KA186" s="442"/>
      <c r="KB186" s="443"/>
      <c r="KC186" s="443"/>
      <c r="KD186" s="443"/>
      <c r="KE186" s="443"/>
      <c r="KF186" s="443"/>
      <c r="KG186" s="443"/>
      <c r="KH186" s="444"/>
      <c r="KI186" s="444"/>
      <c r="KJ186" s="444"/>
      <c r="KK186" s="444"/>
      <c r="KL186" s="445"/>
      <c r="KM186" s="445"/>
      <c r="KN186" s="445"/>
      <c r="KO186" s="445"/>
      <c r="KP186" s="445"/>
      <c r="KQ186" s="445"/>
      <c r="KR186" s="466"/>
      <c r="KS186" s="466"/>
      <c r="KT186" s="466"/>
      <c r="KU186" s="466"/>
      <c r="KV186" s="467"/>
      <c r="KW186" s="467"/>
      <c r="KX186" s="467"/>
      <c r="KY186" s="467"/>
      <c r="KZ186" s="467"/>
      <c r="LA186" s="467"/>
      <c r="LB186" s="464"/>
      <c r="LC186" s="464"/>
      <c r="LD186" s="464"/>
      <c r="LE186" s="464"/>
      <c r="LF186" s="465"/>
      <c r="LG186" s="465"/>
      <c r="LH186" s="465"/>
      <c r="LI186" s="465"/>
      <c r="LJ186" s="465"/>
      <c r="LK186" s="465"/>
      <c r="LL186" s="460"/>
      <c r="LM186" s="460"/>
      <c r="LN186" s="460"/>
      <c r="LO186" s="460"/>
      <c r="LP186" s="461"/>
      <c r="LQ186" s="461"/>
      <c r="LR186" s="461"/>
      <c r="LS186" s="461"/>
      <c r="LT186" s="461"/>
      <c r="LU186" s="461"/>
      <c r="LV186" s="430"/>
      <c r="LW186" s="430"/>
      <c r="LX186" s="430"/>
      <c r="LY186" s="430"/>
      <c r="LZ186" s="431"/>
      <c r="MA186" s="431"/>
      <c r="MB186" s="431"/>
      <c r="MC186" s="431"/>
      <c r="MD186" s="431"/>
      <c r="ME186" s="431"/>
      <c r="MF186" s="458"/>
      <c r="MG186" s="458"/>
      <c r="MH186" s="458"/>
      <c r="MI186" s="458"/>
      <c r="MJ186" s="459"/>
      <c r="MK186" s="459"/>
      <c r="ML186" s="459"/>
      <c r="MM186" s="459"/>
      <c r="MN186" s="459"/>
      <c r="MO186" s="459"/>
      <c r="MP186" s="468"/>
      <c r="MQ186" s="468"/>
      <c r="MR186" s="468"/>
      <c r="MS186" s="468"/>
      <c r="MT186" s="469"/>
      <c r="MU186" s="469"/>
      <c r="MV186" s="469"/>
      <c r="MW186" s="469"/>
      <c r="MX186" s="469"/>
      <c r="MY186" s="469"/>
      <c r="MZ186" s="953"/>
      <c r="NA186" s="953"/>
      <c r="NB186" s="953"/>
      <c r="NC186" s="953"/>
      <c r="ND186" s="954"/>
      <c r="NE186" s="954"/>
      <c r="NF186" s="954"/>
      <c r="NG186" s="954"/>
      <c r="NH186" s="954"/>
      <c r="NI186" s="954"/>
    </row>
    <row r="187" spans="1:373" ht="15.75" thickBot="1" x14ac:dyDescent="0.3">
      <c r="A187" s="1347" t="s">
        <v>312</v>
      </c>
      <c r="B187" s="1348"/>
      <c r="C187" s="1348"/>
      <c r="D187" s="470">
        <f>D183+D185</f>
        <v>9774.4800000000014</v>
      </c>
      <c r="E187" s="470">
        <f t="shared" ref="E187:BP187" si="601">E183+E185</f>
        <v>9929.1900000000023</v>
      </c>
      <c r="F187" s="470">
        <f t="shared" si="601"/>
        <v>2134.98</v>
      </c>
      <c r="G187" s="470">
        <f t="shared" si="601"/>
        <v>9928.0200000000023</v>
      </c>
      <c r="H187" s="471">
        <f t="shared" si="601"/>
        <v>184260</v>
      </c>
      <c r="I187" s="471">
        <f t="shared" si="601"/>
        <v>16419</v>
      </c>
      <c r="J187" s="471">
        <f t="shared" si="601"/>
        <v>150464</v>
      </c>
      <c r="K187" s="471">
        <f t="shared" si="601"/>
        <v>565</v>
      </c>
      <c r="L187" s="471">
        <f t="shared" si="601"/>
        <v>150110</v>
      </c>
      <c r="M187" s="471">
        <f t="shared" si="601"/>
        <v>149050</v>
      </c>
      <c r="N187" s="470">
        <f t="shared" si="601"/>
        <v>2610.79</v>
      </c>
      <c r="O187" s="470">
        <f t="shared" si="601"/>
        <v>4033.8600000000006</v>
      </c>
      <c r="P187" s="470">
        <f t="shared" si="601"/>
        <v>1528.2500000000002</v>
      </c>
      <c r="Q187" s="470">
        <f t="shared" si="601"/>
        <v>4033.8600000000006</v>
      </c>
      <c r="R187" s="471">
        <f t="shared" si="601"/>
        <v>22772</v>
      </c>
      <c r="S187" s="471">
        <f t="shared" si="601"/>
        <v>3238</v>
      </c>
      <c r="T187" s="471">
        <f t="shared" si="601"/>
        <v>18655</v>
      </c>
      <c r="U187" s="471">
        <f t="shared" si="601"/>
        <v>31</v>
      </c>
      <c r="V187" s="471">
        <f t="shared" si="601"/>
        <v>18775</v>
      </c>
      <c r="W187" s="471">
        <f t="shared" si="601"/>
        <v>18775</v>
      </c>
      <c r="X187" s="470">
        <f t="shared" si="601"/>
        <v>2806.2099999999996</v>
      </c>
      <c r="Y187" s="470">
        <f t="shared" si="601"/>
        <v>3144.5299999999984</v>
      </c>
      <c r="Z187" s="470">
        <f t="shared" si="601"/>
        <v>789.47000000000025</v>
      </c>
      <c r="AA187" s="470">
        <f t="shared" si="601"/>
        <v>3144.5299999999984</v>
      </c>
      <c r="AB187" s="471">
        <f t="shared" si="601"/>
        <v>25546.85</v>
      </c>
      <c r="AC187" s="471">
        <f t="shared" si="601"/>
        <v>2701</v>
      </c>
      <c r="AD187" s="471">
        <f t="shared" si="601"/>
        <v>16314</v>
      </c>
      <c r="AE187" s="471">
        <f t="shared" si="601"/>
        <v>0</v>
      </c>
      <c r="AF187" s="471">
        <f t="shared" si="601"/>
        <v>16302</v>
      </c>
      <c r="AG187" s="471">
        <f t="shared" si="601"/>
        <v>16302</v>
      </c>
      <c r="AH187" s="470">
        <f t="shared" si="601"/>
        <v>1555.4799999999998</v>
      </c>
      <c r="AI187" s="470">
        <f t="shared" si="601"/>
        <v>1939.91</v>
      </c>
      <c r="AJ187" s="470">
        <f t="shared" si="601"/>
        <v>564.11000000000013</v>
      </c>
      <c r="AK187" s="470">
        <f t="shared" si="601"/>
        <v>1939.9</v>
      </c>
      <c r="AL187" s="471">
        <f t="shared" si="601"/>
        <v>14576</v>
      </c>
      <c r="AM187" s="471">
        <f t="shared" si="601"/>
        <v>3612</v>
      </c>
      <c r="AN187" s="471">
        <f t="shared" si="601"/>
        <v>13292</v>
      </c>
      <c r="AO187" s="471">
        <f t="shared" si="601"/>
        <v>2717</v>
      </c>
      <c r="AP187" s="471">
        <f t="shared" si="601"/>
        <v>13248</v>
      </c>
      <c r="AQ187" s="471">
        <f t="shared" si="601"/>
        <v>13222</v>
      </c>
      <c r="AR187" s="470">
        <f t="shared" si="601"/>
        <v>1922.9</v>
      </c>
      <c r="AS187" s="470">
        <f t="shared" si="601"/>
        <v>1805.8600000000004</v>
      </c>
      <c r="AT187" s="470">
        <f t="shared" si="601"/>
        <v>177.72</v>
      </c>
      <c r="AU187" s="470">
        <f t="shared" si="601"/>
        <v>1805.3300000000002</v>
      </c>
      <c r="AV187" s="471">
        <f t="shared" si="601"/>
        <v>17298</v>
      </c>
      <c r="AW187" s="471">
        <f t="shared" si="601"/>
        <v>1818</v>
      </c>
      <c r="AX187" s="471">
        <f t="shared" si="601"/>
        <v>10644</v>
      </c>
      <c r="AY187" s="471">
        <f t="shared" si="601"/>
        <v>0</v>
      </c>
      <c r="AZ187" s="471">
        <f t="shared" si="601"/>
        <v>10644</v>
      </c>
      <c r="BA187" s="471">
        <f t="shared" si="601"/>
        <v>10643</v>
      </c>
      <c r="BB187" s="470">
        <f t="shared" si="601"/>
        <v>2699.74</v>
      </c>
      <c r="BC187" s="470">
        <f t="shared" si="601"/>
        <v>3139.5499999999997</v>
      </c>
      <c r="BD187" s="470">
        <f t="shared" si="601"/>
        <v>895.75</v>
      </c>
      <c r="BE187" s="470">
        <f t="shared" si="601"/>
        <v>3139.5499999999997</v>
      </c>
      <c r="BF187" s="471">
        <f t="shared" si="601"/>
        <v>16574</v>
      </c>
      <c r="BG187" s="471">
        <f t="shared" si="601"/>
        <v>2826</v>
      </c>
      <c r="BH187" s="471">
        <f t="shared" si="601"/>
        <v>14642</v>
      </c>
      <c r="BI187" s="471">
        <f t="shared" si="601"/>
        <v>0</v>
      </c>
      <c r="BJ187" s="471">
        <f t="shared" si="601"/>
        <v>14630</v>
      </c>
      <c r="BK187" s="471">
        <f t="shared" si="601"/>
        <v>13958</v>
      </c>
      <c r="BL187" s="470">
        <f t="shared" si="601"/>
        <v>2456.2200000000003</v>
      </c>
      <c r="BM187" s="470">
        <f t="shared" si="601"/>
        <v>2759.67</v>
      </c>
      <c r="BN187" s="470">
        <f t="shared" si="601"/>
        <v>507.92</v>
      </c>
      <c r="BO187" s="470">
        <f t="shared" si="601"/>
        <v>2759.67</v>
      </c>
      <c r="BP187" s="471">
        <f t="shared" si="601"/>
        <v>20581</v>
      </c>
      <c r="BQ187" s="471">
        <f t="shared" ref="BQ187:EB187" si="602">BQ183+BQ185</f>
        <v>2452</v>
      </c>
      <c r="BR187" s="471">
        <f t="shared" si="602"/>
        <v>17288</v>
      </c>
      <c r="BS187" s="471">
        <f t="shared" si="602"/>
        <v>0</v>
      </c>
      <c r="BT187" s="471">
        <f t="shared" si="602"/>
        <v>16716</v>
      </c>
      <c r="BU187" s="471">
        <f t="shared" si="602"/>
        <v>14556</v>
      </c>
      <c r="BV187" s="470">
        <f t="shared" si="602"/>
        <v>1796.51</v>
      </c>
      <c r="BW187" s="470">
        <f t="shared" si="602"/>
        <v>2068.48</v>
      </c>
      <c r="BX187" s="470">
        <f t="shared" si="602"/>
        <v>502.78999999999991</v>
      </c>
      <c r="BY187" s="470">
        <f t="shared" si="602"/>
        <v>2036.9800000000005</v>
      </c>
      <c r="BZ187" s="471">
        <f t="shared" si="602"/>
        <v>15563</v>
      </c>
      <c r="CA187" s="471">
        <f t="shared" si="602"/>
        <v>3817</v>
      </c>
      <c r="CB187" s="471">
        <f t="shared" si="602"/>
        <v>18943</v>
      </c>
      <c r="CC187" s="471">
        <f t="shared" si="602"/>
        <v>0</v>
      </c>
      <c r="CD187" s="471">
        <f t="shared" si="602"/>
        <v>18933</v>
      </c>
      <c r="CE187" s="471">
        <f t="shared" si="602"/>
        <v>18933</v>
      </c>
      <c r="CF187" s="470">
        <f t="shared" si="602"/>
        <v>3701.13</v>
      </c>
      <c r="CG187" s="470">
        <f t="shared" si="602"/>
        <v>3777.9600000000005</v>
      </c>
      <c r="CH187" s="470">
        <f t="shared" si="602"/>
        <v>1075.8799999999999</v>
      </c>
      <c r="CI187" s="470">
        <f t="shared" si="602"/>
        <v>3738.2200000000003</v>
      </c>
      <c r="CJ187" s="471">
        <f t="shared" si="602"/>
        <v>42062</v>
      </c>
      <c r="CK187" s="471">
        <f t="shared" si="602"/>
        <v>11783.5</v>
      </c>
      <c r="CL187" s="471">
        <f t="shared" si="602"/>
        <v>34754</v>
      </c>
      <c r="CM187" s="471">
        <f t="shared" si="602"/>
        <v>11</v>
      </c>
      <c r="CN187" s="471">
        <f t="shared" si="602"/>
        <v>34002</v>
      </c>
      <c r="CO187" s="471">
        <f t="shared" si="602"/>
        <v>32977</v>
      </c>
      <c r="CP187" s="470">
        <f t="shared" si="602"/>
        <v>823.4</v>
      </c>
      <c r="CQ187" s="470">
        <f t="shared" si="602"/>
        <v>764.08</v>
      </c>
      <c r="CR187" s="470">
        <f t="shared" si="602"/>
        <v>137.66000000000003</v>
      </c>
      <c r="CS187" s="470">
        <f t="shared" si="602"/>
        <v>764.07</v>
      </c>
      <c r="CT187" s="471">
        <f t="shared" si="602"/>
        <v>15095</v>
      </c>
      <c r="CU187" s="471">
        <f t="shared" si="602"/>
        <v>1953</v>
      </c>
      <c r="CV187" s="471">
        <f t="shared" si="602"/>
        <v>13485</v>
      </c>
      <c r="CW187" s="471">
        <f t="shared" si="602"/>
        <v>0</v>
      </c>
      <c r="CX187" s="471">
        <f t="shared" si="602"/>
        <v>13485</v>
      </c>
      <c r="CY187" s="471">
        <f t="shared" si="602"/>
        <v>13485</v>
      </c>
      <c r="CZ187" s="470">
        <f t="shared" si="602"/>
        <v>3590.53</v>
      </c>
      <c r="DA187" s="470">
        <f t="shared" si="602"/>
        <v>3638.0699999999993</v>
      </c>
      <c r="DB187" s="470">
        <f t="shared" si="602"/>
        <v>614.78</v>
      </c>
      <c r="DC187" s="470">
        <f t="shared" si="602"/>
        <v>3491.9599999999991</v>
      </c>
      <c r="DD187" s="471">
        <f t="shared" si="602"/>
        <v>28485</v>
      </c>
      <c r="DE187" s="471">
        <f t="shared" si="602"/>
        <v>2046</v>
      </c>
      <c r="DF187" s="471">
        <f t="shared" si="602"/>
        <v>12811</v>
      </c>
      <c r="DG187" s="471">
        <f t="shared" si="602"/>
        <v>2726</v>
      </c>
      <c r="DH187" s="471">
        <f t="shared" si="602"/>
        <v>14332</v>
      </c>
      <c r="DI187" s="471">
        <f t="shared" si="602"/>
        <v>14332</v>
      </c>
      <c r="DJ187" s="470">
        <f t="shared" si="602"/>
        <v>669.27</v>
      </c>
      <c r="DK187" s="470">
        <f t="shared" si="602"/>
        <v>467.11999999999995</v>
      </c>
      <c r="DL187" s="470">
        <f t="shared" si="602"/>
        <v>107.95</v>
      </c>
      <c r="DM187" s="470">
        <f t="shared" si="602"/>
        <v>467.11999999999995</v>
      </c>
      <c r="DN187" s="471">
        <f t="shared" si="602"/>
        <v>4761</v>
      </c>
      <c r="DO187" s="471">
        <f t="shared" si="602"/>
        <v>171</v>
      </c>
      <c r="DP187" s="471">
        <f t="shared" si="602"/>
        <v>3406</v>
      </c>
      <c r="DQ187" s="471">
        <f t="shared" si="602"/>
        <v>0</v>
      </c>
      <c r="DR187" s="471">
        <f t="shared" si="602"/>
        <v>3125</v>
      </c>
      <c r="DS187" s="471">
        <f t="shared" si="602"/>
        <v>3406</v>
      </c>
      <c r="DT187" s="470">
        <f t="shared" si="602"/>
        <v>1389.64</v>
      </c>
      <c r="DU187" s="470">
        <f t="shared" si="602"/>
        <v>1409.8899999999999</v>
      </c>
      <c r="DV187" s="470">
        <f t="shared" si="602"/>
        <v>236.75000000000003</v>
      </c>
      <c r="DW187" s="470">
        <f t="shared" si="602"/>
        <v>1406.0900000000001</v>
      </c>
      <c r="DX187" s="471">
        <f t="shared" si="602"/>
        <v>12939.1</v>
      </c>
      <c r="DY187" s="471">
        <f t="shared" si="602"/>
        <v>4119</v>
      </c>
      <c r="DZ187" s="471">
        <f t="shared" si="602"/>
        <v>14054</v>
      </c>
      <c r="EA187" s="471">
        <f t="shared" si="602"/>
        <v>0</v>
      </c>
      <c r="EB187" s="471">
        <f t="shared" si="602"/>
        <v>14066</v>
      </c>
      <c r="EC187" s="471">
        <f t="shared" ref="EC187:GN187" si="603">EC183+EC185</f>
        <v>14066</v>
      </c>
      <c r="ED187" s="470">
        <f t="shared" si="603"/>
        <v>1880.0000000000002</v>
      </c>
      <c r="EE187" s="470">
        <f t="shared" si="603"/>
        <v>1729.6399999999999</v>
      </c>
      <c r="EF187" s="470">
        <f t="shared" si="603"/>
        <v>411.73</v>
      </c>
      <c r="EG187" s="470">
        <f t="shared" si="603"/>
        <v>1716.1299999999999</v>
      </c>
      <c r="EH187" s="471">
        <f t="shared" si="603"/>
        <v>21785</v>
      </c>
      <c r="EI187" s="471">
        <f t="shared" si="603"/>
        <v>7782</v>
      </c>
      <c r="EJ187" s="471">
        <f t="shared" si="603"/>
        <v>21360</v>
      </c>
      <c r="EK187" s="471">
        <f t="shared" si="603"/>
        <v>0</v>
      </c>
      <c r="EL187" s="471">
        <f t="shared" si="603"/>
        <v>20901</v>
      </c>
      <c r="EM187" s="471">
        <f t="shared" si="603"/>
        <v>20894</v>
      </c>
      <c r="EN187" s="470">
        <f t="shared" si="603"/>
        <v>1205.3900000000001</v>
      </c>
      <c r="EO187" s="470">
        <f t="shared" si="603"/>
        <v>1013.3399999999999</v>
      </c>
      <c r="EP187" s="470">
        <f t="shared" si="603"/>
        <v>149.54000000000002</v>
      </c>
      <c r="EQ187" s="470">
        <f t="shared" si="603"/>
        <v>1013.3399999999999</v>
      </c>
      <c r="ER187" s="471">
        <f t="shared" si="603"/>
        <v>8584</v>
      </c>
      <c r="ES187" s="471">
        <f t="shared" si="603"/>
        <v>1258</v>
      </c>
      <c r="ET187" s="471">
        <f t="shared" si="603"/>
        <v>7563</v>
      </c>
      <c r="EU187" s="471">
        <f t="shared" si="603"/>
        <v>0</v>
      </c>
      <c r="EV187" s="471">
        <f t="shared" si="603"/>
        <v>7554</v>
      </c>
      <c r="EW187" s="471">
        <f t="shared" si="603"/>
        <v>7554</v>
      </c>
      <c r="EX187" s="470">
        <f t="shared" si="603"/>
        <v>1587.0100000000002</v>
      </c>
      <c r="EY187" s="470">
        <f t="shared" si="603"/>
        <v>1539.86</v>
      </c>
      <c r="EZ187" s="470">
        <f t="shared" si="603"/>
        <v>259.14999999999998</v>
      </c>
      <c r="FA187" s="470">
        <f t="shared" si="603"/>
        <v>1530.85</v>
      </c>
      <c r="FB187" s="471">
        <f t="shared" si="603"/>
        <v>17164</v>
      </c>
      <c r="FC187" s="471">
        <f t="shared" si="603"/>
        <v>3405</v>
      </c>
      <c r="FD187" s="471">
        <f t="shared" si="603"/>
        <v>15875</v>
      </c>
      <c r="FE187" s="471">
        <f t="shared" si="603"/>
        <v>54</v>
      </c>
      <c r="FF187" s="471">
        <f t="shared" si="603"/>
        <v>15261</v>
      </c>
      <c r="FG187" s="471">
        <f t="shared" si="603"/>
        <v>13366</v>
      </c>
      <c r="FH187" s="470">
        <f t="shared" si="603"/>
        <v>1565.04</v>
      </c>
      <c r="FI187" s="470">
        <f t="shared" si="603"/>
        <v>1534.79</v>
      </c>
      <c r="FJ187" s="470">
        <f t="shared" si="603"/>
        <v>102.72000000000001</v>
      </c>
      <c r="FK187" s="470">
        <f t="shared" si="603"/>
        <v>1525.3900000000003</v>
      </c>
      <c r="FL187" s="471">
        <f t="shared" si="603"/>
        <v>23826</v>
      </c>
      <c r="FM187" s="471">
        <f t="shared" si="603"/>
        <v>1625</v>
      </c>
      <c r="FN187" s="471">
        <f t="shared" si="603"/>
        <v>20101</v>
      </c>
      <c r="FO187" s="471">
        <f t="shared" si="603"/>
        <v>0</v>
      </c>
      <c r="FP187" s="471">
        <f t="shared" si="603"/>
        <v>20101</v>
      </c>
      <c r="FQ187" s="471">
        <f t="shared" si="603"/>
        <v>20101</v>
      </c>
      <c r="FR187" s="470">
        <f t="shared" si="603"/>
        <v>81.070000000000007</v>
      </c>
      <c r="FS187" s="470">
        <f t="shared" si="603"/>
        <v>54.310000000000009</v>
      </c>
      <c r="FT187" s="470">
        <f t="shared" si="603"/>
        <v>16.579999999999998</v>
      </c>
      <c r="FU187" s="470">
        <f t="shared" si="603"/>
        <v>54.310000000000009</v>
      </c>
      <c r="FV187" s="471">
        <f t="shared" si="603"/>
        <v>1359</v>
      </c>
      <c r="FW187" s="471">
        <f t="shared" si="603"/>
        <v>85</v>
      </c>
      <c r="FX187" s="471">
        <f t="shared" si="603"/>
        <v>688</v>
      </c>
      <c r="FY187" s="471">
        <f t="shared" si="603"/>
        <v>3</v>
      </c>
      <c r="FZ187" s="471">
        <f t="shared" si="603"/>
        <v>565</v>
      </c>
      <c r="GA187" s="471">
        <f t="shared" si="603"/>
        <v>591</v>
      </c>
      <c r="GB187" s="470">
        <f t="shared" si="603"/>
        <v>2174.46</v>
      </c>
      <c r="GC187" s="470">
        <f t="shared" si="603"/>
        <v>2492.58</v>
      </c>
      <c r="GD187" s="470">
        <f t="shared" si="603"/>
        <v>536.16999999999996</v>
      </c>
      <c r="GE187" s="470">
        <f t="shared" si="603"/>
        <v>2482.7800000000002</v>
      </c>
      <c r="GF187" s="471">
        <f t="shared" si="603"/>
        <v>27580</v>
      </c>
      <c r="GG187" s="471">
        <f t="shared" si="603"/>
        <v>11507</v>
      </c>
      <c r="GH187" s="471">
        <f t="shared" si="603"/>
        <v>36143</v>
      </c>
      <c r="GI187" s="471">
        <f t="shared" si="603"/>
        <v>0</v>
      </c>
      <c r="GJ187" s="471">
        <f t="shared" si="603"/>
        <v>36138</v>
      </c>
      <c r="GK187" s="471">
        <f t="shared" si="603"/>
        <v>32547</v>
      </c>
      <c r="GL187" s="470">
        <f t="shared" si="603"/>
        <v>553.80000000000007</v>
      </c>
      <c r="GM187" s="470">
        <f t="shared" si="603"/>
        <v>542.86000000000013</v>
      </c>
      <c r="GN187" s="470">
        <f t="shared" si="603"/>
        <v>70.23</v>
      </c>
      <c r="GO187" s="470">
        <f t="shared" ref="GO187:IZ187" si="604">GO183+GO185</f>
        <v>542.86000000000013</v>
      </c>
      <c r="GP187" s="471">
        <f t="shared" si="604"/>
        <v>7434</v>
      </c>
      <c r="GQ187" s="471">
        <f t="shared" si="604"/>
        <v>1401</v>
      </c>
      <c r="GR187" s="471">
        <f t="shared" si="604"/>
        <v>6813</v>
      </c>
      <c r="GS187" s="471">
        <f t="shared" si="604"/>
        <v>0</v>
      </c>
      <c r="GT187" s="471">
        <f t="shared" si="604"/>
        <v>6789</v>
      </c>
      <c r="GU187" s="471">
        <f t="shared" si="604"/>
        <v>6106</v>
      </c>
      <c r="GV187" s="470">
        <f t="shared" si="604"/>
        <v>82.259999999999991</v>
      </c>
      <c r="GW187" s="470">
        <f t="shared" si="604"/>
        <v>49.150000000000006</v>
      </c>
      <c r="GX187" s="470">
        <f t="shared" si="604"/>
        <v>5.98</v>
      </c>
      <c r="GY187" s="470">
        <f t="shared" si="604"/>
        <v>43.45</v>
      </c>
      <c r="GZ187" s="471">
        <f t="shared" si="604"/>
        <v>1074</v>
      </c>
      <c r="HA187" s="471">
        <f t="shared" si="604"/>
        <v>38</v>
      </c>
      <c r="HB187" s="471">
        <f t="shared" si="604"/>
        <v>395</v>
      </c>
      <c r="HC187" s="471">
        <f t="shared" si="604"/>
        <v>0</v>
      </c>
      <c r="HD187" s="471">
        <f t="shared" si="604"/>
        <v>361</v>
      </c>
      <c r="HE187" s="471">
        <f t="shared" si="604"/>
        <v>361</v>
      </c>
      <c r="HF187" s="470">
        <f t="shared" si="604"/>
        <v>457.50000000000006</v>
      </c>
      <c r="HG187" s="470">
        <f t="shared" si="604"/>
        <v>363.90999999999997</v>
      </c>
      <c r="HH187" s="470">
        <f t="shared" si="604"/>
        <v>73.81</v>
      </c>
      <c r="HI187" s="470">
        <f t="shared" si="604"/>
        <v>363.90999999999997</v>
      </c>
      <c r="HJ187" s="471">
        <f t="shared" si="604"/>
        <v>5736</v>
      </c>
      <c r="HK187" s="471">
        <f t="shared" si="604"/>
        <v>473</v>
      </c>
      <c r="HL187" s="471">
        <f t="shared" si="604"/>
        <v>4001</v>
      </c>
      <c r="HM187" s="471">
        <f t="shared" si="604"/>
        <v>0</v>
      </c>
      <c r="HN187" s="471">
        <f t="shared" si="604"/>
        <v>4001</v>
      </c>
      <c r="HO187" s="471">
        <f t="shared" si="604"/>
        <v>4001</v>
      </c>
      <c r="HP187" s="470">
        <f t="shared" si="604"/>
        <v>359.33</v>
      </c>
      <c r="HQ187" s="470">
        <f t="shared" si="604"/>
        <v>334.59999999999991</v>
      </c>
      <c r="HR187" s="470">
        <f t="shared" si="604"/>
        <v>24.771000000000001</v>
      </c>
      <c r="HS187" s="470">
        <f t="shared" si="604"/>
        <v>332.21099999999996</v>
      </c>
      <c r="HT187" s="471">
        <f t="shared" si="604"/>
        <v>4868</v>
      </c>
      <c r="HU187" s="471">
        <f t="shared" si="604"/>
        <v>494</v>
      </c>
      <c r="HV187" s="471">
        <f t="shared" si="604"/>
        <v>4322</v>
      </c>
      <c r="HW187" s="471">
        <f t="shared" si="604"/>
        <v>7</v>
      </c>
      <c r="HX187" s="471">
        <f t="shared" si="604"/>
        <v>4322</v>
      </c>
      <c r="HY187" s="471">
        <f t="shared" si="604"/>
        <v>4322</v>
      </c>
      <c r="HZ187" s="470">
        <f t="shared" si="604"/>
        <v>0</v>
      </c>
      <c r="IA187" s="470">
        <f t="shared" si="604"/>
        <v>0</v>
      </c>
      <c r="IB187" s="470">
        <f t="shared" si="604"/>
        <v>0</v>
      </c>
      <c r="IC187" s="470">
        <f t="shared" si="604"/>
        <v>0</v>
      </c>
      <c r="ID187" s="471">
        <f t="shared" si="604"/>
        <v>0</v>
      </c>
      <c r="IE187" s="471">
        <f t="shared" si="604"/>
        <v>0</v>
      </c>
      <c r="IF187" s="471">
        <f t="shared" si="604"/>
        <v>0</v>
      </c>
      <c r="IG187" s="471">
        <f t="shared" si="604"/>
        <v>0</v>
      </c>
      <c r="IH187" s="471">
        <f t="shared" si="604"/>
        <v>0</v>
      </c>
      <c r="II187" s="471">
        <f t="shared" si="604"/>
        <v>0</v>
      </c>
      <c r="IJ187" s="470">
        <f t="shared" si="604"/>
        <v>618.4899999999999</v>
      </c>
      <c r="IK187" s="470">
        <f t="shared" si="604"/>
        <v>747.69</v>
      </c>
      <c r="IL187" s="470">
        <f t="shared" si="604"/>
        <v>202.45</v>
      </c>
      <c r="IM187" s="470">
        <f t="shared" si="604"/>
        <v>747.69</v>
      </c>
      <c r="IN187" s="471">
        <f t="shared" si="604"/>
        <v>6490</v>
      </c>
      <c r="IO187" s="471">
        <f t="shared" si="604"/>
        <v>492</v>
      </c>
      <c r="IP187" s="471">
        <f t="shared" si="604"/>
        <v>5376</v>
      </c>
      <c r="IQ187" s="471">
        <f t="shared" si="604"/>
        <v>10</v>
      </c>
      <c r="IR187" s="471">
        <f t="shared" si="604"/>
        <v>5213</v>
      </c>
      <c r="IS187" s="471">
        <f t="shared" si="604"/>
        <v>5147</v>
      </c>
      <c r="IT187" s="470">
        <f t="shared" si="604"/>
        <v>347.97999999999996</v>
      </c>
      <c r="IU187" s="470">
        <f t="shared" si="604"/>
        <v>317.23</v>
      </c>
      <c r="IV187" s="470">
        <f t="shared" si="604"/>
        <v>67.77</v>
      </c>
      <c r="IW187" s="470">
        <f t="shared" si="604"/>
        <v>317.23</v>
      </c>
      <c r="IX187" s="471">
        <f t="shared" si="604"/>
        <v>3218</v>
      </c>
      <c r="IY187" s="471">
        <f t="shared" si="604"/>
        <v>128</v>
      </c>
      <c r="IZ187" s="471">
        <f t="shared" si="604"/>
        <v>2214</v>
      </c>
      <c r="JA187" s="471">
        <f t="shared" ref="JA187:LL187" si="605">JA183+JA185</f>
        <v>0</v>
      </c>
      <c r="JB187" s="471">
        <f t="shared" si="605"/>
        <v>2209</v>
      </c>
      <c r="JC187" s="471">
        <f t="shared" si="605"/>
        <v>2209</v>
      </c>
      <c r="JD187" s="470">
        <f t="shared" si="605"/>
        <v>197.68000000000004</v>
      </c>
      <c r="JE187" s="470">
        <f t="shared" si="605"/>
        <v>292.96000000000004</v>
      </c>
      <c r="JF187" s="470">
        <f t="shared" si="605"/>
        <v>30.03</v>
      </c>
      <c r="JG187" s="470">
        <f t="shared" si="605"/>
        <v>287.76000000000005</v>
      </c>
      <c r="JH187" s="471">
        <f t="shared" si="605"/>
        <v>2799</v>
      </c>
      <c r="JI187" s="471">
        <f t="shared" si="605"/>
        <v>630</v>
      </c>
      <c r="JJ187" s="471">
        <f t="shared" si="605"/>
        <v>2905</v>
      </c>
      <c r="JK187" s="471">
        <f t="shared" si="605"/>
        <v>38</v>
      </c>
      <c r="JL187" s="471">
        <f t="shared" si="605"/>
        <v>2905</v>
      </c>
      <c r="JM187" s="471">
        <f t="shared" si="605"/>
        <v>2886</v>
      </c>
      <c r="JN187" s="470">
        <f t="shared" si="605"/>
        <v>768.91</v>
      </c>
      <c r="JO187" s="470">
        <f t="shared" si="605"/>
        <v>994.05000000000018</v>
      </c>
      <c r="JP187" s="470">
        <f t="shared" si="605"/>
        <v>324.28999999999996</v>
      </c>
      <c r="JQ187" s="470">
        <f t="shared" si="605"/>
        <v>994.14100000000019</v>
      </c>
      <c r="JR187" s="471">
        <f t="shared" si="605"/>
        <v>7611</v>
      </c>
      <c r="JS187" s="471">
        <f t="shared" si="605"/>
        <v>1279</v>
      </c>
      <c r="JT187" s="471">
        <f t="shared" si="605"/>
        <v>7041</v>
      </c>
      <c r="JU187" s="471">
        <f t="shared" si="605"/>
        <v>0</v>
      </c>
      <c r="JV187" s="471">
        <f t="shared" si="605"/>
        <v>7049</v>
      </c>
      <c r="JW187" s="471">
        <f t="shared" si="605"/>
        <v>7031</v>
      </c>
      <c r="JX187" s="470">
        <f t="shared" si="605"/>
        <v>136.03</v>
      </c>
      <c r="JY187" s="470">
        <f t="shared" si="605"/>
        <v>122.89</v>
      </c>
      <c r="JZ187" s="470">
        <f t="shared" si="605"/>
        <v>14.719999999999999</v>
      </c>
      <c r="KA187" s="470">
        <f t="shared" si="605"/>
        <v>122.89</v>
      </c>
      <c r="KB187" s="471">
        <f t="shared" si="605"/>
        <v>3405</v>
      </c>
      <c r="KC187" s="471">
        <f t="shared" si="605"/>
        <v>195</v>
      </c>
      <c r="KD187" s="471">
        <f t="shared" si="605"/>
        <v>2567</v>
      </c>
      <c r="KE187" s="471">
        <f t="shared" si="605"/>
        <v>0</v>
      </c>
      <c r="KF187" s="471">
        <f t="shared" si="605"/>
        <v>2456</v>
      </c>
      <c r="KG187" s="471">
        <f t="shared" si="605"/>
        <v>2456</v>
      </c>
      <c r="KH187" s="470">
        <f t="shared" si="605"/>
        <v>921.67</v>
      </c>
      <c r="KI187" s="470">
        <f t="shared" si="605"/>
        <v>1215.75</v>
      </c>
      <c r="KJ187" s="470">
        <f t="shared" si="605"/>
        <v>461.67000000000007</v>
      </c>
      <c r="KK187" s="470">
        <f t="shared" si="605"/>
        <v>1087.3799999999999</v>
      </c>
      <c r="KL187" s="471">
        <f t="shared" si="605"/>
        <v>8287</v>
      </c>
      <c r="KM187" s="471">
        <f t="shared" si="605"/>
        <v>4857</v>
      </c>
      <c r="KN187" s="471">
        <f t="shared" si="605"/>
        <v>7747</v>
      </c>
      <c r="KO187" s="471">
        <f t="shared" si="605"/>
        <v>4902</v>
      </c>
      <c r="KP187" s="471">
        <f t="shared" si="605"/>
        <v>13053</v>
      </c>
      <c r="KQ187" s="471">
        <f t="shared" si="605"/>
        <v>13048</v>
      </c>
      <c r="KR187" s="470">
        <f t="shared" si="605"/>
        <v>421.21</v>
      </c>
      <c r="KS187" s="470">
        <f t="shared" si="605"/>
        <v>286.53999999999996</v>
      </c>
      <c r="KT187" s="470">
        <f t="shared" si="605"/>
        <v>12.2</v>
      </c>
      <c r="KU187" s="470">
        <f t="shared" si="605"/>
        <v>282.33999999999997</v>
      </c>
      <c r="KV187" s="471">
        <f t="shared" si="605"/>
        <v>6880</v>
      </c>
      <c r="KW187" s="471">
        <f t="shared" si="605"/>
        <v>85</v>
      </c>
      <c r="KX187" s="471">
        <f t="shared" si="605"/>
        <v>4350</v>
      </c>
      <c r="KY187" s="471">
        <f t="shared" si="605"/>
        <v>1</v>
      </c>
      <c r="KZ187" s="471">
        <f t="shared" si="605"/>
        <v>4109</v>
      </c>
      <c r="LA187" s="471">
        <f t="shared" si="605"/>
        <v>4339</v>
      </c>
      <c r="LB187" s="470">
        <f t="shared" si="605"/>
        <v>366.9</v>
      </c>
      <c r="LC187" s="470">
        <f t="shared" si="605"/>
        <v>43.050000000000011</v>
      </c>
      <c r="LD187" s="470">
        <f t="shared" si="605"/>
        <v>78.2</v>
      </c>
      <c r="LE187" s="470">
        <f t="shared" si="605"/>
        <v>43.050000000000011</v>
      </c>
      <c r="LF187" s="471">
        <f t="shared" si="605"/>
        <v>5357</v>
      </c>
      <c r="LG187" s="471">
        <f t="shared" si="605"/>
        <v>106</v>
      </c>
      <c r="LH187" s="471">
        <f t="shared" si="605"/>
        <v>680</v>
      </c>
      <c r="LI187" s="471">
        <f t="shared" si="605"/>
        <v>0</v>
      </c>
      <c r="LJ187" s="471">
        <f t="shared" si="605"/>
        <v>880</v>
      </c>
      <c r="LK187" s="471">
        <f t="shared" si="605"/>
        <v>782</v>
      </c>
      <c r="LL187" s="470">
        <f t="shared" si="605"/>
        <v>401.57</v>
      </c>
      <c r="LM187" s="470">
        <f t="shared" ref="LM187:NI187" si="606">LM183+LM185</f>
        <v>493.28000000000009</v>
      </c>
      <c r="LN187" s="470">
        <f t="shared" si="606"/>
        <v>121.00000000000001</v>
      </c>
      <c r="LO187" s="470">
        <f t="shared" si="606"/>
        <v>486.35</v>
      </c>
      <c r="LP187" s="471">
        <f t="shared" si="606"/>
        <v>2007</v>
      </c>
      <c r="LQ187" s="471">
        <f t="shared" si="606"/>
        <v>191.1</v>
      </c>
      <c r="LR187" s="471">
        <f t="shared" si="606"/>
        <v>3157.01</v>
      </c>
      <c r="LS187" s="471">
        <f t="shared" si="606"/>
        <v>0</v>
      </c>
      <c r="LT187" s="471">
        <f t="shared" si="606"/>
        <v>3201.02</v>
      </c>
      <c r="LU187" s="471">
        <f t="shared" si="606"/>
        <v>3198.02</v>
      </c>
      <c r="LV187" s="470">
        <f t="shared" si="606"/>
        <v>49922.599999999991</v>
      </c>
      <c r="LW187" s="470">
        <f t="shared" si="606"/>
        <v>53046.65</v>
      </c>
      <c r="LX187" s="470">
        <f t="shared" si="606"/>
        <v>12237.021000000002</v>
      </c>
      <c r="LY187" s="470">
        <f t="shared" si="606"/>
        <v>52629.362000000001</v>
      </c>
      <c r="LZ187" s="471">
        <f t="shared" si="606"/>
        <v>585976.94999999995</v>
      </c>
      <c r="MA187" s="471">
        <f t="shared" si="606"/>
        <v>93069.6</v>
      </c>
      <c r="MB187" s="471">
        <f t="shared" si="606"/>
        <v>492050.01</v>
      </c>
      <c r="MC187" s="471">
        <f t="shared" si="606"/>
        <v>11065</v>
      </c>
      <c r="MD187" s="471">
        <f t="shared" si="606"/>
        <v>495436.02</v>
      </c>
      <c r="ME187" s="471">
        <f t="shared" si="606"/>
        <v>484644.02</v>
      </c>
      <c r="MF187" s="470">
        <f t="shared" si="606"/>
        <v>13501.170000000002</v>
      </c>
      <c r="MG187" s="470">
        <f t="shared" si="606"/>
        <v>13543</v>
      </c>
      <c r="MH187" s="470">
        <f t="shared" si="606"/>
        <v>2070.2384999999999</v>
      </c>
      <c r="MI187" s="470">
        <f t="shared" si="606"/>
        <v>13239.8995</v>
      </c>
      <c r="MJ187" s="471">
        <f t="shared" si="606"/>
        <v>809247.33</v>
      </c>
      <c r="MK187" s="471">
        <f t="shared" si="606"/>
        <v>74001.243243243254</v>
      </c>
      <c r="ML187" s="471">
        <f t="shared" si="606"/>
        <v>809108.96396396402</v>
      </c>
      <c r="MM187" s="471">
        <f t="shared" si="606"/>
        <v>4499</v>
      </c>
      <c r="MN187" s="471">
        <f t="shared" si="606"/>
        <v>753707.96396396402</v>
      </c>
      <c r="MO187" s="471">
        <f t="shared" si="606"/>
        <v>722669.96396396402</v>
      </c>
      <c r="MP187" s="470">
        <f t="shared" si="606"/>
        <v>0</v>
      </c>
      <c r="MQ187" s="470">
        <f t="shared" si="606"/>
        <v>9240.2799999999988</v>
      </c>
      <c r="MR187" s="470">
        <f t="shared" si="606"/>
        <v>0</v>
      </c>
      <c r="MS187" s="470">
        <f t="shared" si="606"/>
        <v>9153.8700000000008</v>
      </c>
      <c r="MT187" s="471">
        <f t="shared" si="606"/>
        <v>0</v>
      </c>
      <c r="MU187" s="471">
        <f t="shared" si="606"/>
        <v>402</v>
      </c>
      <c r="MV187" s="471">
        <f t="shared" si="606"/>
        <v>47197</v>
      </c>
      <c r="MW187" s="471">
        <f t="shared" si="606"/>
        <v>0</v>
      </c>
      <c r="MX187" s="471">
        <f t="shared" si="606"/>
        <v>24254</v>
      </c>
      <c r="MY187" s="471">
        <f t="shared" si="606"/>
        <v>24254</v>
      </c>
      <c r="MZ187" s="470">
        <f t="shared" si="606"/>
        <v>63423.77</v>
      </c>
      <c r="NA187" s="470">
        <f t="shared" si="606"/>
        <v>75829.930000000022</v>
      </c>
      <c r="NB187" s="470">
        <f t="shared" si="606"/>
        <v>14307.2595</v>
      </c>
      <c r="NC187" s="470">
        <f t="shared" si="606"/>
        <v>75023.131500000018</v>
      </c>
      <c r="ND187" s="471">
        <f t="shared" si="606"/>
        <v>1395224.2800000003</v>
      </c>
      <c r="NE187" s="471">
        <f t="shared" si="606"/>
        <v>167472.84324324326</v>
      </c>
      <c r="NF187" s="471">
        <f t="shared" si="606"/>
        <v>1348355.9739639638</v>
      </c>
      <c r="NG187" s="471">
        <f t="shared" si="606"/>
        <v>15564</v>
      </c>
      <c r="NH187" s="471">
        <f t="shared" si="606"/>
        <v>1273397.983963964</v>
      </c>
      <c r="NI187" s="472">
        <f t="shared" si="606"/>
        <v>1231567.983963964</v>
      </c>
    </row>
    <row r="188" spans="1:373" ht="15.75" thickBot="1" x14ac:dyDescent="0.3">
      <c r="C188" s="5" t="s">
        <v>614</v>
      </c>
      <c r="MZ188" s="470">
        <f>'P1617'!E18</f>
        <v>19836</v>
      </c>
      <c r="NA188" s="470">
        <f>'P1617'!F18</f>
        <v>7322.71</v>
      </c>
      <c r="NB188" s="844"/>
      <c r="NC188" s="470">
        <f>'P1617'!G18</f>
        <v>7322.71</v>
      </c>
      <c r="ND188" s="471">
        <f>'P1617'!G143</f>
        <v>36</v>
      </c>
      <c r="NE188" s="845"/>
      <c r="NF188" s="471">
        <f>'P1617'!H143</f>
        <v>34</v>
      </c>
      <c r="NG188" s="845"/>
      <c r="NH188" s="845"/>
      <c r="NI188" s="845"/>
    </row>
    <row r="189" spans="1:373" ht="15.75" thickBot="1" x14ac:dyDescent="0.3">
      <c r="GL189" s="902"/>
      <c r="GM189" s="902"/>
      <c r="GN189" s="902"/>
      <c r="GO189" s="902"/>
      <c r="GP189" s="903"/>
      <c r="GQ189" s="903"/>
      <c r="GR189" s="903"/>
      <c r="GS189" s="903"/>
      <c r="GT189" s="903"/>
      <c r="GU189" s="903"/>
      <c r="HT189" s="56"/>
      <c r="HU189" s="56"/>
      <c r="HV189" s="56"/>
      <c r="HW189" s="56"/>
      <c r="HX189" s="56"/>
      <c r="HY189" s="56"/>
      <c r="MJ189" s="1140"/>
      <c r="ML189" s="1140"/>
      <c r="MZ189" s="470">
        <f>SUM(MZ187:MZ188)</f>
        <v>83259.76999999999</v>
      </c>
      <c r="NA189" s="470">
        <f>'P1617'!F19</f>
        <v>84404.2</v>
      </c>
      <c r="NB189" s="844"/>
      <c r="NC189" s="470">
        <f>'P1617'!G19</f>
        <v>82786.551500000045</v>
      </c>
      <c r="ND189" s="471">
        <f>'P1617'!G144</f>
        <v>1493843</v>
      </c>
      <c r="NE189" s="845"/>
      <c r="NF189" s="471">
        <f>'P1617'!H144</f>
        <v>1364582.973963964</v>
      </c>
      <c r="NG189" s="845"/>
      <c r="NH189" s="845"/>
      <c r="NI189" s="845"/>
    </row>
    <row r="190" spans="1:373" x14ac:dyDescent="0.25">
      <c r="MZ190" s="844"/>
      <c r="NA190" s="844"/>
      <c r="NB190" s="844"/>
      <c r="NC190" s="844"/>
      <c r="ND190" s="845"/>
      <c r="NE190" s="845"/>
      <c r="NF190" s="845"/>
      <c r="NG190" s="845"/>
      <c r="NH190" s="845"/>
      <c r="NI190" s="845"/>
    </row>
    <row r="191" spans="1:373" x14ac:dyDescent="0.25">
      <c r="MZ191" s="844"/>
      <c r="NA191" s="844"/>
      <c r="NB191" s="844"/>
      <c r="NC191" s="844"/>
      <c r="ND191" s="845"/>
      <c r="NE191" s="845"/>
      <c r="NF191" s="845"/>
      <c r="NG191" s="845"/>
      <c r="NH191" s="845"/>
      <c r="NI191" s="845"/>
    </row>
    <row r="193" spans="187:363" ht="15.75" thickBot="1" x14ac:dyDescent="0.3"/>
    <row r="194" spans="187:363" x14ac:dyDescent="0.25">
      <c r="GE194" s="196">
        <v>1321</v>
      </c>
      <c r="GF194" s="197">
        <v>185</v>
      </c>
      <c r="GG194" s="197">
        <v>1238</v>
      </c>
      <c r="GN194" s="904"/>
      <c r="JT194" s="362"/>
    </row>
    <row r="195" spans="187:363" x14ac:dyDescent="0.25">
      <c r="GE195" s="196">
        <v>2400</v>
      </c>
      <c r="GF195" s="197">
        <v>711</v>
      </c>
      <c r="GG195" s="197">
        <v>1400</v>
      </c>
    </row>
    <row r="196" spans="187:363" x14ac:dyDescent="0.25">
      <c r="GE196" s="196">
        <v>300</v>
      </c>
      <c r="GF196" s="197">
        <v>15</v>
      </c>
      <c r="GG196" s="197">
        <v>297</v>
      </c>
      <c r="MP196" s="905" t="s">
        <v>720</v>
      </c>
    </row>
    <row r="197" spans="187:363" x14ac:dyDescent="0.25">
      <c r="GE197" s="196">
        <f>SUM(GE194:GE196)</f>
        <v>4021</v>
      </c>
      <c r="GF197" s="196">
        <f>SUM(GF194:GF196)</f>
        <v>911</v>
      </c>
      <c r="GG197" s="196">
        <f>SUM(GG194:GG196)</f>
        <v>2935</v>
      </c>
      <c r="MQ197" s="1334" t="s">
        <v>154</v>
      </c>
      <c r="MR197" s="1334"/>
      <c r="MU197" s="1335" t="s">
        <v>719</v>
      </c>
      <c r="MV197" s="1335"/>
    </row>
    <row r="198" spans="187:363" x14ac:dyDescent="0.25">
      <c r="MO198" s="877" t="s">
        <v>710</v>
      </c>
      <c r="MP198" s="877" t="s">
        <v>2</v>
      </c>
      <c r="MQ198" s="878" t="s">
        <v>709</v>
      </c>
      <c r="MR198" s="878" t="s">
        <v>712</v>
      </c>
      <c r="MS198" s="879" t="s">
        <v>713</v>
      </c>
      <c r="MT198" s="879" t="s">
        <v>714</v>
      </c>
      <c r="MU198" s="879" t="s">
        <v>712</v>
      </c>
      <c r="MV198" s="879" t="s">
        <v>715</v>
      </c>
      <c r="MW198" s="879" t="s">
        <v>716</v>
      </c>
      <c r="MX198" s="879" t="s">
        <v>717</v>
      </c>
      <c r="MY198" s="879" t="s">
        <v>718</v>
      </c>
    </row>
    <row r="199" spans="187:363" x14ac:dyDescent="0.25">
      <c r="MO199" s="877" t="s">
        <v>707</v>
      </c>
      <c r="MP199" s="878"/>
      <c r="MQ199" s="878"/>
      <c r="MR199" s="878"/>
      <c r="MS199" s="878"/>
      <c r="MT199" s="879"/>
      <c r="MU199" s="879"/>
      <c r="MV199" s="879"/>
      <c r="MW199" s="879"/>
      <c r="MX199" s="879"/>
      <c r="MY199" s="879"/>
    </row>
    <row r="200" spans="187:363" x14ac:dyDescent="0.25">
      <c r="MO200" s="877" t="s">
        <v>708</v>
      </c>
      <c r="MP200" s="878">
        <v>0</v>
      </c>
      <c r="MQ200" s="878">
        <v>87.2</v>
      </c>
      <c r="MR200" s="878">
        <v>11.13</v>
      </c>
      <c r="MS200" s="878">
        <v>74.91</v>
      </c>
      <c r="MT200" s="879">
        <v>1</v>
      </c>
      <c r="MU200" s="879">
        <v>1</v>
      </c>
      <c r="MV200" s="879">
        <v>1</v>
      </c>
      <c r="MW200" s="879">
        <v>0</v>
      </c>
      <c r="MX200" s="879">
        <v>0</v>
      </c>
      <c r="MY200" s="879">
        <v>0</v>
      </c>
    </row>
    <row r="201" spans="187:363" x14ac:dyDescent="0.25">
      <c r="MO201" s="877" t="s">
        <v>711</v>
      </c>
      <c r="MP201" s="878">
        <f t="shared" ref="MP201:MY201" si="607">SUM(MP199:MP200)</f>
        <v>0</v>
      </c>
      <c r="MQ201" s="878">
        <f t="shared" si="607"/>
        <v>87.2</v>
      </c>
      <c r="MR201" s="878">
        <f t="shared" si="607"/>
        <v>11.13</v>
      </c>
      <c r="MS201" s="878">
        <f t="shared" si="607"/>
        <v>74.91</v>
      </c>
      <c r="MT201" s="878">
        <f t="shared" si="607"/>
        <v>1</v>
      </c>
      <c r="MU201" s="878">
        <f t="shared" si="607"/>
        <v>1</v>
      </c>
      <c r="MV201" s="878">
        <f t="shared" si="607"/>
        <v>1</v>
      </c>
      <c r="MW201" s="878">
        <f t="shared" si="607"/>
        <v>0</v>
      </c>
      <c r="MX201" s="878">
        <f t="shared" si="607"/>
        <v>0</v>
      </c>
      <c r="MY201" s="878">
        <f t="shared" si="607"/>
        <v>0</v>
      </c>
    </row>
  </sheetData>
  <sheetProtection formatColumns="0"/>
  <mergeCells count="713">
    <mergeCell ref="A42:C42"/>
    <mergeCell ref="A43:M43"/>
    <mergeCell ref="A66:C66"/>
    <mergeCell ref="A67:M67"/>
    <mergeCell ref="A70:A72"/>
    <mergeCell ref="B70:B72"/>
    <mergeCell ref="B5:C5"/>
    <mergeCell ref="A10:A11"/>
    <mergeCell ref="B10:B11"/>
    <mergeCell ref="B14:B15"/>
    <mergeCell ref="A31:A32"/>
    <mergeCell ref="A95:C95"/>
    <mergeCell ref="A96:M96"/>
    <mergeCell ref="A102:C102"/>
    <mergeCell ref="A103:C103"/>
    <mergeCell ref="B105:C105"/>
    <mergeCell ref="A79:A81"/>
    <mergeCell ref="B79:B81"/>
    <mergeCell ref="A86:C86"/>
    <mergeCell ref="A87:M87"/>
    <mergeCell ref="A88:A89"/>
    <mergeCell ref="B88:B89"/>
    <mergeCell ref="I153:J153"/>
    <mergeCell ref="K153:K154"/>
    <mergeCell ref="L153:L154"/>
    <mergeCell ref="M153:M154"/>
    <mergeCell ref="B155:C155"/>
    <mergeCell ref="A152:C152"/>
    <mergeCell ref="D152:M152"/>
    <mergeCell ref="A153:A154"/>
    <mergeCell ref="B153:C154"/>
    <mergeCell ref="D153:D154"/>
    <mergeCell ref="E153:E154"/>
    <mergeCell ref="F153:G153"/>
    <mergeCell ref="H153:H154"/>
    <mergeCell ref="A169:M169"/>
    <mergeCell ref="A174:C174"/>
    <mergeCell ref="A175:C175"/>
    <mergeCell ref="A176:M176"/>
    <mergeCell ref="A178:C178"/>
    <mergeCell ref="A179:C179"/>
    <mergeCell ref="A156:M156"/>
    <mergeCell ref="A162:C162"/>
    <mergeCell ref="A163:M163"/>
    <mergeCell ref="A165:C165"/>
    <mergeCell ref="A166:M166"/>
    <mergeCell ref="A168:C168"/>
    <mergeCell ref="D2:M2"/>
    <mergeCell ref="A6:C6"/>
    <mergeCell ref="KR2:LA2"/>
    <mergeCell ref="KR3:KR4"/>
    <mergeCell ref="KT3:KU3"/>
    <mergeCell ref="KV3:KV4"/>
    <mergeCell ref="KW3:KX3"/>
    <mergeCell ref="KY3:KY4"/>
    <mergeCell ref="KZ3:KZ4"/>
    <mergeCell ref="LA3:LA4"/>
    <mergeCell ref="H3:H4"/>
    <mergeCell ref="I3:J3"/>
    <mergeCell ref="K3:K4"/>
    <mergeCell ref="L3:L4"/>
    <mergeCell ref="M3:M4"/>
    <mergeCell ref="KS3:KS4"/>
    <mergeCell ref="A3:A4"/>
    <mergeCell ref="B3:C4"/>
    <mergeCell ref="D3:D4"/>
    <mergeCell ref="E3:E4"/>
    <mergeCell ref="F3:G3"/>
    <mergeCell ref="KH2:KQ2"/>
    <mergeCell ref="KH3:KH4"/>
    <mergeCell ref="KI3:KI4"/>
    <mergeCell ref="KR152:LA152"/>
    <mergeCell ref="KR153:KR154"/>
    <mergeCell ref="KS153:KS154"/>
    <mergeCell ref="KT153:KU153"/>
    <mergeCell ref="KV153:KV154"/>
    <mergeCell ref="KW153:KX153"/>
    <mergeCell ref="KY153:KY154"/>
    <mergeCell ref="KZ153:KZ154"/>
    <mergeCell ref="LA153:LA154"/>
    <mergeCell ref="LB2:LK2"/>
    <mergeCell ref="LB3:LB4"/>
    <mergeCell ref="LC3:LC4"/>
    <mergeCell ref="LD3:LE3"/>
    <mergeCell ref="LF3:LF4"/>
    <mergeCell ref="LG3:LH3"/>
    <mergeCell ref="LI3:LI4"/>
    <mergeCell ref="LJ3:LJ4"/>
    <mergeCell ref="LK3:LK4"/>
    <mergeCell ref="LB152:LK152"/>
    <mergeCell ref="LB153:LB154"/>
    <mergeCell ref="LC153:LC154"/>
    <mergeCell ref="LD153:LE153"/>
    <mergeCell ref="LF153:LF154"/>
    <mergeCell ref="LG153:LH153"/>
    <mergeCell ref="LI153:LI154"/>
    <mergeCell ref="LJ153:LJ154"/>
    <mergeCell ref="LK153:LK154"/>
    <mergeCell ref="LL2:LU2"/>
    <mergeCell ref="LL3:LL4"/>
    <mergeCell ref="LM3:LM4"/>
    <mergeCell ref="LN3:LO3"/>
    <mergeCell ref="LP3:LP4"/>
    <mergeCell ref="LQ3:LR3"/>
    <mergeCell ref="LS3:LS4"/>
    <mergeCell ref="LT3:LT4"/>
    <mergeCell ref="LU3:LU4"/>
    <mergeCell ref="LL152:LU152"/>
    <mergeCell ref="LL153:LL154"/>
    <mergeCell ref="LM153:LM154"/>
    <mergeCell ref="LN153:LO153"/>
    <mergeCell ref="LP153:LP154"/>
    <mergeCell ref="LQ153:LR153"/>
    <mergeCell ref="LS153:LS154"/>
    <mergeCell ref="LT153:LT154"/>
    <mergeCell ref="LU153:LU154"/>
    <mergeCell ref="KJ3:KK3"/>
    <mergeCell ref="KL3:KL4"/>
    <mergeCell ref="KM3:KN3"/>
    <mergeCell ref="KO3:KO4"/>
    <mergeCell ref="KP3:KP4"/>
    <mergeCell ref="KQ3:KQ4"/>
    <mergeCell ref="KH152:KQ152"/>
    <mergeCell ref="KH153:KH154"/>
    <mergeCell ref="KI153:KI154"/>
    <mergeCell ref="KJ153:KK153"/>
    <mergeCell ref="KL153:KL154"/>
    <mergeCell ref="KM153:KN153"/>
    <mergeCell ref="KO153:KO154"/>
    <mergeCell ref="KP153:KP154"/>
    <mergeCell ref="KQ153:KQ154"/>
    <mergeCell ref="JX2:KG2"/>
    <mergeCell ref="JX3:JX4"/>
    <mergeCell ref="JY3:JY4"/>
    <mergeCell ref="JZ3:KA3"/>
    <mergeCell ref="KB3:KB4"/>
    <mergeCell ref="KC3:KD3"/>
    <mergeCell ref="KE3:KE4"/>
    <mergeCell ref="KF3:KF4"/>
    <mergeCell ref="KG3:KG4"/>
    <mergeCell ref="JX152:KG152"/>
    <mergeCell ref="JX153:JX154"/>
    <mergeCell ref="JY153:JY154"/>
    <mergeCell ref="JZ153:KA153"/>
    <mergeCell ref="KB153:KB154"/>
    <mergeCell ref="KC153:KD153"/>
    <mergeCell ref="KE153:KE154"/>
    <mergeCell ref="KF153:KF154"/>
    <mergeCell ref="KG153:KG154"/>
    <mergeCell ref="JN2:JW2"/>
    <mergeCell ref="JN3:JN4"/>
    <mergeCell ref="JO3:JO4"/>
    <mergeCell ref="JP3:JQ3"/>
    <mergeCell ref="JR3:JR4"/>
    <mergeCell ref="JS3:JT3"/>
    <mergeCell ref="JU3:JU4"/>
    <mergeCell ref="JV3:JV4"/>
    <mergeCell ref="JW3:JW4"/>
    <mergeCell ref="JN152:JW152"/>
    <mergeCell ref="JN153:JN154"/>
    <mergeCell ref="JO153:JO154"/>
    <mergeCell ref="JP153:JQ153"/>
    <mergeCell ref="JR153:JR154"/>
    <mergeCell ref="JS153:JT153"/>
    <mergeCell ref="JU153:JU154"/>
    <mergeCell ref="JV153:JV154"/>
    <mergeCell ref="JW153:JW154"/>
    <mergeCell ref="JD2:JM2"/>
    <mergeCell ref="JD3:JD4"/>
    <mergeCell ref="JE3:JE4"/>
    <mergeCell ref="JF3:JG3"/>
    <mergeCell ref="JH3:JH4"/>
    <mergeCell ref="JI3:JJ3"/>
    <mergeCell ref="JK3:JK4"/>
    <mergeCell ref="JL3:JL4"/>
    <mergeCell ref="JM3:JM4"/>
    <mergeCell ref="JD152:JM152"/>
    <mergeCell ref="JD153:JD154"/>
    <mergeCell ref="JE153:JE154"/>
    <mergeCell ref="JF153:JG153"/>
    <mergeCell ref="JH153:JH154"/>
    <mergeCell ref="JI153:JJ153"/>
    <mergeCell ref="JK153:JK154"/>
    <mergeCell ref="JL153:JL154"/>
    <mergeCell ref="JM153:JM154"/>
    <mergeCell ref="IT2:JC2"/>
    <mergeCell ref="IT3:IT4"/>
    <mergeCell ref="IU3:IU4"/>
    <mergeCell ref="IV3:IW3"/>
    <mergeCell ref="IX3:IX4"/>
    <mergeCell ref="IY3:IZ3"/>
    <mergeCell ref="JA3:JA4"/>
    <mergeCell ref="JB3:JB4"/>
    <mergeCell ref="JC3:JC4"/>
    <mergeCell ref="IT152:JC152"/>
    <mergeCell ref="IT153:IT154"/>
    <mergeCell ref="IU153:IU154"/>
    <mergeCell ref="IV153:IW153"/>
    <mergeCell ref="IX153:IX154"/>
    <mergeCell ref="IY153:IZ153"/>
    <mergeCell ref="JA153:JA154"/>
    <mergeCell ref="JB153:JB154"/>
    <mergeCell ref="JC153:JC154"/>
    <mergeCell ref="IJ2:IS2"/>
    <mergeCell ref="IJ3:IJ4"/>
    <mergeCell ref="IK3:IK4"/>
    <mergeCell ref="IL3:IM3"/>
    <mergeCell ref="IN3:IN4"/>
    <mergeCell ref="IO3:IP3"/>
    <mergeCell ref="IQ3:IQ4"/>
    <mergeCell ref="IR3:IR4"/>
    <mergeCell ref="IS3:IS4"/>
    <mergeCell ref="IJ152:IS152"/>
    <mergeCell ref="IJ153:IJ154"/>
    <mergeCell ref="IK153:IK154"/>
    <mergeCell ref="IL153:IM153"/>
    <mergeCell ref="IN153:IN154"/>
    <mergeCell ref="IO153:IP153"/>
    <mergeCell ref="IQ153:IQ154"/>
    <mergeCell ref="IR153:IR154"/>
    <mergeCell ref="IS153:IS154"/>
    <mergeCell ref="HZ2:II2"/>
    <mergeCell ref="HZ3:HZ4"/>
    <mergeCell ref="IA3:IA4"/>
    <mergeCell ref="IB3:IC3"/>
    <mergeCell ref="ID3:ID4"/>
    <mergeCell ref="IE3:IF3"/>
    <mergeCell ref="IG3:IG4"/>
    <mergeCell ref="IH3:IH4"/>
    <mergeCell ref="II3:II4"/>
    <mergeCell ref="HZ152:II152"/>
    <mergeCell ref="HZ153:HZ154"/>
    <mergeCell ref="IA153:IA154"/>
    <mergeCell ref="IB153:IC153"/>
    <mergeCell ref="ID153:ID154"/>
    <mergeCell ref="IE153:IF153"/>
    <mergeCell ref="IG153:IG154"/>
    <mergeCell ref="IH153:IH154"/>
    <mergeCell ref="II153:II154"/>
    <mergeCell ref="HP2:HY2"/>
    <mergeCell ref="HP3:HP4"/>
    <mergeCell ref="HQ3:HQ4"/>
    <mergeCell ref="HR3:HS3"/>
    <mergeCell ref="HT3:HT4"/>
    <mergeCell ref="HU3:HV3"/>
    <mergeCell ref="HW3:HW4"/>
    <mergeCell ref="HX3:HX4"/>
    <mergeCell ref="HY3:HY4"/>
    <mergeCell ref="HP152:HY152"/>
    <mergeCell ref="HP153:HP154"/>
    <mergeCell ref="HQ153:HQ154"/>
    <mergeCell ref="HR153:HS153"/>
    <mergeCell ref="HT153:HT154"/>
    <mergeCell ref="HU153:HV153"/>
    <mergeCell ref="HW153:HW154"/>
    <mergeCell ref="HX153:HX154"/>
    <mergeCell ref="HY153:HY154"/>
    <mergeCell ref="HF2:HO2"/>
    <mergeCell ref="HF3:HF4"/>
    <mergeCell ref="HG3:HG4"/>
    <mergeCell ref="HH3:HI3"/>
    <mergeCell ref="HJ3:HJ4"/>
    <mergeCell ref="HK3:HL3"/>
    <mergeCell ref="HM3:HM4"/>
    <mergeCell ref="HN3:HN4"/>
    <mergeCell ref="HO3:HO4"/>
    <mergeCell ref="HF152:HO152"/>
    <mergeCell ref="HF153:HF154"/>
    <mergeCell ref="HG153:HG154"/>
    <mergeCell ref="HH153:HI153"/>
    <mergeCell ref="HJ153:HJ154"/>
    <mergeCell ref="HK153:HL153"/>
    <mergeCell ref="HM153:HM154"/>
    <mergeCell ref="HN153:HN154"/>
    <mergeCell ref="HO153:HO154"/>
    <mergeCell ref="GV2:HE2"/>
    <mergeCell ref="GV3:GV4"/>
    <mergeCell ref="GW3:GW4"/>
    <mergeCell ref="GX3:GY3"/>
    <mergeCell ref="GZ3:GZ4"/>
    <mergeCell ref="HA3:HB3"/>
    <mergeCell ref="HC3:HC4"/>
    <mergeCell ref="HD3:HD4"/>
    <mergeCell ref="HE3:HE4"/>
    <mergeCell ref="GV152:HE152"/>
    <mergeCell ref="GV153:GV154"/>
    <mergeCell ref="GW153:GW154"/>
    <mergeCell ref="GX153:GY153"/>
    <mergeCell ref="GZ153:GZ154"/>
    <mergeCell ref="HA153:HB153"/>
    <mergeCell ref="HC153:HC154"/>
    <mergeCell ref="HD153:HD154"/>
    <mergeCell ref="HE153:HE154"/>
    <mergeCell ref="GL2:GU2"/>
    <mergeCell ref="GL3:GL4"/>
    <mergeCell ref="GM3:GM4"/>
    <mergeCell ref="GN3:GO3"/>
    <mergeCell ref="GP3:GP4"/>
    <mergeCell ref="GQ3:GR3"/>
    <mergeCell ref="GS3:GS4"/>
    <mergeCell ref="GT3:GT4"/>
    <mergeCell ref="GU3:GU4"/>
    <mergeCell ref="GL152:GU152"/>
    <mergeCell ref="GL153:GL154"/>
    <mergeCell ref="GM153:GM154"/>
    <mergeCell ref="GN153:GO153"/>
    <mergeCell ref="GP153:GP154"/>
    <mergeCell ref="GQ153:GR153"/>
    <mergeCell ref="GS153:GS154"/>
    <mergeCell ref="GT153:GT154"/>
    <mergeCell ref="GU153:GU154"/>
    <mergeCell ref="GB2:GK2"/>
    <mergeCell ref="GB3:GB4"/>
    <mergeCell ref="GC3:GC4"/>
    <mergeCell ref="GD3:GE3"/>
    <mergeCell ref="GF3:GF4"/>
    <mergeCell ref="GG3:GH3"/>
    <mergeCell ref="GI3:GI4"/>
    <mergeCell ref="GJ3:GJ4"/>
    <mergeCell ref="GK3:GK4"/>
    <mergeCell ref="GB152:GK152"/>
    <mergeCell ref="GB153:GB154"/>
    <mergeCell ref="GC153:GC154"/>
    <mergeCell ref="GD153:GE153"/>
    <mergeCell ref="GF153:GF154"/>
    <mergeCell ref="GG153:GH153"/>
    <mergeCell ref="GI153:GI154"/>
    <mergeCell ref="GJ153:GJ154"/>
    <mergeCell ref="GK153:GK154"/>
    <mergeCell ref="FR2:GA2"/>
    <mergeCell ref="FR3:FR4"/>
    <mergeCell ref="FS3:FS4"/>
    <mergeCell ref="FT3:FU3"/>
    <mergeCell ref="FV3:FV4"/>
    <mergeCell ref="FW3:FX3"/>
    <mergeCell ref="FY3:FY4"/>
    <mergeCell ref="FZ3:FZ4"/>
    <mergeCell ref="GA3:GA4"/>
    <mergeCell ref="FR152:GA152"/>
    <mergeCell ref="FR153:FR154"/>
    <mergeCell ref="FS153:FS154"/>
    <mergeCell ref="FT153:FU153"/>
    <mergeCell ref="FV153:FV154"/>
    <mergeCell ref="FW153:FX153"/>
    <mergeCell ref="FY153:FY154"/>
    <mergeCell ref="FZ153:FZ154"/>
    <mergeCell ref="GA153:GA154"/>
    <mergeCell ref="FH2:FQ2"/>
    <mergeCell ref="FH3:FH4"/>
    <mergeCell ref="FI3:FI4"/>
    <mergeCell ref="FJ3:FK3"/>
    <mergeCell ref="FL3:FL4"/>
    <mergeCell ref="FM3:FN3"/>
    <mergeCell ref="FO3:FO4"/>
    <mergeCell ref="FP3:FP4"/>
    <mergeCell ref="FQ3:FQ4"/>
    <mergeCell ref="FH152:FQ152"/>
    <mergeCell ref="FH153:FH154"/>
    <mergeCell ref="FI153:FI154"/>
    <mergeCell ref="FJ153:FK153"/>
    <mergeCell ref="FL153:FL154"/>
    <mergeCell ref="FM153:FN153"/>
    <mergeCell ref="FO153:FO154"/>
    <mergeCell ref="FP153:FP154"/>
    <mergeCell ref="FQ153:FQ154"/>
    <mergeCell ref="EX2:FG2"/>
    <mergeCell ref="EX3:EX4"/>
    <mergeCell ref="EY3:EY4"/>
    <mergeCell ref="EZ3:FA3"/>
    <mergeCell ref="FB3:FB4"/>
    <mergeCell ref="FC3:FD3"/>
    <mergeCell ref="FE3:FE4"/>
    <mergeCell ref="FF3:FF4"/>
    <mergeCell ref="FG3:FG4"/>
    <mergeCell ref="EX152:FG152"/>
    <mergeCell ref="EX153:EX154"/>
    <mergeCell ref="EY153:EY154"/>
    <mergeCell ref="EZ153:FA153"/>
    <mergeCell ref="FB153:FB154"/>
    <mergeCell ref="FC153:FD153"/>
    <mergeCell ref="FE153:FE154"/>
    <mergeCell ref="FF153:FF154"/>
    <mergeCell ref="FG153:FG154"/>
    <mergeCell ref="EN2:EW2"/>
    <mergeCell ref="EN3:EN4"/>
    <mergeCell ref="EO3:EO4"/>
    <mergeCell ref="EP3:EQ3"/>
    <mergeCell ref="ER3:ER4"/>
    <mergeCell ref="ES3:ET3"/>
    <mergeCell ref="EU3:EU4"/>
    <mergeCell ref="EV3:EV4"/>
    <mergeCell ref="EW3:EW4"/>
    <mergeCell ref="EN152:EW152"/>
    <mergeCell ref="EN153:EN154"/>
    <mergeCell ref="EO153:EO154"/>
    <mergeCell ref="EP153:EQ153"/>
    <mergeCell ref="ER153:ER154"/>
    <mergeCell ref="ES153:ET153"/>
    <mergeCell ref="EU153:EU154"/>
    <mergeCell ref="EV153:EV154"/>
    <mergeCell ref="EW153:EW154"/>
    <mergeCell ref="ED2:EM2"/>
    <mergeCell ref="ED3:ED4"/>
    <mergeCell ref="EE3:EE4"/>
    <mergeCell ref="EF3:EG3"/>
    <mergeCell ref="EH3:EH4"/>
    <mergeCell ref="EI3:EJ3"/>
    <mergeCell ref="EK3:EK4"/>
    <mergeCell ref="EL3:EL4"/>
    <mergeCell ref="EM3:EM4"/>
    <mergeCell ref="ED152:EM152"/>
    <mergeCell ref="ED153:ED154"/>
    <mergeCell ref="EE153:EE154"/>
    <mergeCell ref="EF153:EG153"/>
    <mergeCell ref="EH153:EH154"/>
    <mergeCell ref="EI153:EJ153"/>
    <mergeCell ref="EK153:EK154"/>
    <mergeCell ref="EL153:EL154"/>
    <mergeCell ref="EM153:EM154"/>
    <mergeCell ref="DJ2:DS2"/>
    <mergeCell ref="DT2:EC2"/>
    <mergeCell ref="DJ3:DJ4"/>
    <mergeCell ref="DK3:DK4"/>
    <mergeCell ref="DL3:DM3"/>
    <mergeCell ref="DN3:DN4"/>
    <mergeCell ref="DO3:DP3"/>
    <mergeCell ref="DQ3:DQ4"/>
    <mergeCell ref="DR3:DR4"/>
    <mergeCell ref="DS3:DS4"/>
    <mergeCell ref="CP2:CY2"/>
    <mergeCell ref="CZ2:DI2"/>
    <mergeCell ref="CP3:CP4"/>
    <mergeCell ref="CQ3:CQ4"/>
    <mergeCell ref="CR3:CS3"/>
    <mergeCell ref="CT3:CT4"/>
    <mergeCell ref="DR153:DR154"/>
    <mergeCell ref="DS153:DS154"/>
    <mergeCell ref="DT153:DT154"/>
    <mergeCell ref="CX153:CX154"/>
    <mergeCell ref="CY153:CY154"/>
    <mergeCell ref="DB3:DC3"/>
    <mergeCell ref="DD3:DD4"/>
    <mergeCell ref="DE3:DF3"/>
    <mergeCell ref="DG3:DG4"/>
    <mergeCell ref="DH3:DH4"/>
    <mergeCell ref="DI3:DI4"/>
    <mergeCell ref="CU3:CV3"/>
    <mergeCell ref="CW3:CW4"/>
    <mergeCell ref="CX3:CX4"/>
    <mergeCell ref="CY3:CY4"/>
    <mergeCell ref="CZ3:CZ4"/>
    <mergeCell ref="DA3:DA4"/>
    <mergeCell ref="DH153:DH154"/>
    <mergeCell ref="DX153:DX154"/>
    <mergeCell ref="EB3:EB4"/>
    <mergeCell ref="EC3:EC4"/>
    <mergeCell ref="DJ152:DS152"/>
    <mergeCell ref="DT152:EC152"/>
    <mergeCell ref="DJ153:DJ154"/>
    <mergeCell ref="DK153:DK154"/>
    <mergeCell ref="DL153:DM153"/>
    <mergeCell ref="DN153:DN154"/>
    <mergeCell ref="DO153:DP153"/>
    <mergeCell ref="DQ153:DQ154"/>
    <mergeCell ref="DT3:DT4"/>
    <mergeCell ref="DU3:DU4"/>
    <mergeCell ref="DV3:DW3"/>
    <mergeCell ref="DX3:DX4"/>
    <mergeCell ref="DY3:DZ3"/>
    <mergeCell ref="EA3:EA4"/>
    <mergeCell ref="DY153:DZ153"/>
    <mergeCell ref="EA153:EA154"/>
    <mergeCell ref="EB153:EB154"/>
    <mergeCell ref="EC153:EC154"/>
    <mergeCell ref="DU153:DU154"/>
    <mergeCell ref="DV153:DW153"/>
    <mergeCell ref="DI153:DI154"/>
    <mergeCell ref="BV2:CE2"/>
    <mergeCell ref="CF2:CO2"/>
    <mergeCell ref="BV3:BV4"/>
    <mergeCell ref="BW3:BW4"/>
    <mergeCell ref="BX3:BY3"/>
    <mergeCell ref="BZ3:BZ4"/>
    <mergeCell ref="CA3:CB3"/>
    <mergeCell ref="CC3:CC4"/>
    <mergeCell ref="CZ153:CZ154"/>
    <mergeCell ref="DA153:DA154"/>
    <mergeCell ref="DB153:DC153"/>
    <mergeCell ref="DD153:DD154"/>
    <mergeCell ref="DE153:DF153"/>
    <mergeCell ref="DG153:DG154"/>
    <mergeCell ref="CP152:CY152"/>
    <mergeCell ref="CZ152:DI152"/>
    <mergeCell ref="CP153:CP154"/>
    <mergeCell ref="CQ153:CQ154"/>
    <mergeCell ref="CR153:CS153"/>
    <mergeCell ref="CT153:CT154"/>
    <mergeCell ref="CU153:CV153"/>
    <mergeCell ref="CW153:CW154"/>
    <mergeCell ref="CN3:CN4"/>
    <mergeCell ref="BB2:BK2"/>
    <mergeCell ref="BL2:BU2"/>
    <mergeCell ref="BB3:BB4"/>
    <mergeCell ref="BC3:BC4"/>
    <mergeCell ref="BD3:BE3"/>
    <mergeCell ref="BF3:BF4"/>
    <mergeCell ref="CD153:CD154"/>
    <mergeCell ref="CE153:CE154"/>
    <mergeCell ref="CF153:CF154"/>
    <mergeCell ref="BV153:BV154"/>
    <mergeCell ref="BW153:BW154"/>
    <mergeCell ref="BX153:BY153"/>
    <mergeCell ref="BZ153:BZ154"/>
    <mergeCell ref="CA153:CB153"/>
    <mergeCell ref="CC153:CC154"/>
    <mergeCell ref="BV152:CE152"/>
    <mergeCell ref="BU3:BU4"/>
    <mergeCell ref="BG3:BH3"/>
    <mergeCell ref="BI3:BI4"/>
    <mergeCell ref="BJ3:BJ4"/>
    <mergeCell ref="BK3:BK4"/>
    <mergeCell ref="BL3:BL4"/>
    <mergeCell ref="BM3:BM4"/>
    <mergeCell ref="CF152:CO152"/>
    <mergeCell ref="CF3:CF4"/>
    <mergeCell ref="CG3:CG4"/>
    <mergeCell ref="CH3:CI3"/>
    <mergeCell ref="CJ3:CJ4"/>
    <mergeCell ref="CN153:CN154"/>
    <mergeCell ref="CO153:CO154"/>
    <mergeCell ref="CG153:CG154"/>
    <mergeCell ref="CH153:CI153"/>
    <mergeCell ref="CJ153:CJ154"/>
    <mergeCell ref="CK3:CL3"/>
    <mergeCell ref="CM3:CM4"/>
    <mergeCell ref="CO3:CO4"/>
    <mergeCell ref="CK153:CL153"/>
    <mergeCell ref="CM153:CM154"/>
    <mergeCell ref="BF153:BF154"/>
    <mergeCell ref="BG153:BH153"/>
    <mergeCell ref="BI153:BI154"/>
    <mergeCell ref="BJ153:BJ154"/>
    <mergeCell ref="BK153:BK154"/>
    <mergeCell ref="BP3:BP4"/>
    <mergeCell ref="BQ3:BR3"/>
    <mergeCell ref="CD3:CD4"/>
    <mergeCell ref="CE3:CE4"/>
    <mergeCell ref="BT3:BT4"/>
    <mergeCell ref="N2:W2"/>
    <mergeCell ref="X2:AG2"/>
    <mergeCell ref="N3:N4"/>
    <mergeCell ref="O3:O4"/>
    <mergeCell ref="P3:Q3"/>
    <mergeCell ref="R3:R4"/>
    <mergeCell ref="AL153:AL154"/>
    <mergeCell ref="AM153:AN153"/>
    <mergeCell ref="AO153:AO154"/>
    <mergeCell ref="AH152:AQ152"/>
    <mergeCell ref="AP3:AP4"/>
    <mergeCell ref="AQ3:AQ4"/>
    <mergeCell ref="AH2:AQ2"/>
    <mergeCell ref="AH3:AH4"/>
    <mergeCell ref="AI3:AI4"/>
    <mergeCell ref="AJ3:AK3"/>
    <mergeCell ref="AL3:AL4"/>
    <mergeCell ref="AM3:AN3"/>
    <mergeCell ref="AO3:AO4"/>
    <mergeCell ref="AF3:AF4"/>
    <mergeCell ref="AG3:AG4"/>
    <mergeCell ref="AP153:AP154"/>
    <mergeCell ref="AQ153:AQ154"/>
    <mergeCell ref="S3:T3"/>
    <mergeCell ref="AR153:AR154"/>
    <mergeCell ref="AH153:AH154"/>
    <mergeCell ref="AI153:AI154"/>
    <mergeCell ref="AJ153:AK153"/>
    <mergeCell ref="N152:W152"/>
    <mergeCell ref="X152:AG152"/>
    <mergeCell ref="N153:N154"/>
    <mergeCell ref="O153:O154"/>
    <mergeCell ref="P153:Q153"/>
    <mergeCell ref="R153:R154"/>
    <mergeCell ref="S153:T153"/>
    <mergeCell ref="U153:U154"/>
    <mergeCell ref="V153:V154"/>
    <mergeCell ref="W153:W154"/>
    <mergeCell ref="AF153:AF154"/>
    <mergeCell ref="AG153:AG154"/>
    <mergeCell ref="U3:U4"/>
    <mergeCell ref="V3:V4"/>
    <mergeCell ref="W3:W4"/>
    <mergeCell ref="X153:X154"/>
    <mergeCell ref="Y153:Y154"/>
    <mergeCell ref="Z153:AA153"/>
    <mergeCell ref="AB153:AB154"/>
    <mergeCell ref="AC153:AD153"/>
    <mergeCell ref="AE153:AE154"/>
    <mergeCell ref="Z3:AA3"/>
    <mergeCell ref="AB3:AB4"/>
    <mergeCell ref="AC3:AD3"/>
    <mergeCell ref="AE3:AE4"/>
    <mergeCell ref="X3:X4"/>
    <mergeCell ref="Y3:Y4"/>
    <mergeCell ref="AR2:BA2"/>
    <mergeCell ref="ME3:ME4"/>
    <mergeCell ref="LV152:ME152"/>
    <mergeCell ref="LV153:LV154"/>
    <mergeCell ref="LW153:LW154"/>
    <mergeCell ref="LX153:LY153"/>
    <mergeCell ref="AR152:BA152"/>
    <mergeCell ref="AR3:AR4"/>
    <mergeCell ref="AS3:AS4"/>
    <mergeCell ref="AT3:AU3"/>
    <mergeCell ref="AV3:AV4"/>
    <mergeCell ref="BL153:BL154"/>
    <mergeCell ref="BM153:BM154"/>
    <mergeCell ref="AS153:AS154"/>
    <mergeCell ref="AT153:AU153"/>
    <mergeCell ref="AV153:AV154"/>
    <mergeCell ref="BB152:BK152"/>
    <mergeCell ref="BL152:BU152"/>
    <mergeCell ref="BB153:BB154"/>
    <mergeCell ref="BC153:BC154"/>
    <mergeCell ref="BD153:BE153"/>
    <mergeCell ref="LV2:ME2"/>
    <mergeCell ref="LV3:LV4"/>
    <mergeCell ref="LW3:LW4"/>
    <mergeCell ref="LX3:LY3"/>
    <mergeCell ref="LZ3:LZ4"/>
    <mergeCell ref="MA3:MB3"/>
    <mergeCell ref="MC3:MC4"/>
    <mergeCell ref="MD3:MD4"/>
    <mergeCell ref="AW153:AX153"/>
    <mergeCell ref="AY153:AY154"/>
    <mergeCell ref="AZ153:AZ154"/>
    <mergeCell ref="BA153:BA154"/>
    <mergeCell ref="AW3:AX3"/>
    <mergeCell ref="AY3:AY4"/>
    <mergeCell ref="AZ3:AZ4"/>
    <mergeCell ref="BA3:BA4"/>
    <mergeCell ref="BT153:BT154"/>
    <mergeCell ref="BU153:BU154"/>
    <mergeCell ref="BN153:BO153"/>
    <mergeCell ref="BN3:BO3"/>
    <mergeCell ref="BP153:BP154"/>
    <mergeCell ref="BQ153:BR153"/>
    <mergeCell ref="BS153:BS154"/>
    <mergeCell ref="BS3:BS4"/>
    <mergeCell ref="MA153:MB153"/>
    <mergeCell ref="MC153:MC154"/>
    <mergeCell ref="MD153:MD154"/>
    <mergeCell ref="MG3:MG4"/>
    <mergeCell ref="MH3:MI3"/>
    <mergeCell ref="MJ3:MJ4"/>
    <mergeCell ref="MK3:ML3"/>
    <mergeCell ref="MM3:MM4"/>
    <mergeCell ref="MN3:MN4"/>
    <mergeCell ref="MO3:MO4"/>
    <mergeCell ref="MF152:MO152"/>
    <mergeCell ref="MF153:MF154"/>
    <mergeCell ref="MG153:MG154"/>
    <mergeCell ref="MH153:MI153"/>
    <mergeCell ref="MJ153:MJ154"/>
    <mergeCell ref="MK153:ML153"/>
    <mergeCell ref="MM153:MM154"/>
    <mergeCell ref="MN153:MN154"/>
    <mergeCell ref="MO153:MO154"/>
    <mergeCell ref="MZ2:NI2"/>
    <mergeCell ref="MZ3:MZ4"/>
    <mergeCell ref="NA3:NA4"/>
    <mergeCell ref="NB3:NC3"/>
    <mergeCell ref="ND3:ND4"/>
    <mergeCell ref="NE3:NF3"/>
    <mergeCell ref="NG3:NG4"/>
    <mergeCell ref="NH3:NH4"/>
    <mergeCell ref="NI3:NI4"/>
    <mergeCell ref="MU3:MV3"/>
    <mergeCell ref="MZ152:NI152"/>
    <mergeCell ref="MZ153:MZ154"/>
    <mergeCell ref="NA153:NA154"/>
    <mergeCell ref="NB153:NC153"/>
    <mergeCell ref="ND153:ND154"/>
    <mergeCell ref="NE153:NF153"/>
    <mergeCell ref="NG153:NG154"/>
    <mergeCell ref="NH153:NH154"/>
    <mergeCell ref="NI153:NI154"/>
    <mergeCell ref="MW3:MW4"/>
    <mergeCell ref="MX3:MX4"/>
    <mergeCell ref="MY3:MY4"/>
    <mergeCell ref="MQ197:MR197"/>
    <mergeCell ref="MU197:MV197"/>
    <mergeCell ref="MX153:MX154"/>
    <mergeCell ref="MY153:MY154"/>
    <mergeCell ref="LZ153:LZ154"/>
    <mergeCell ref="ME153:ME154"/>
    <mergeCell ref="MF2:MO2"/>
    <mergeCell ref="MF3:MF4"/>
    <mergeCell ref="A183:C183"/>
    <mergeCell ref="A185:C185"/>
    <mergeCell ref="A187:C187"/>
    <mergeCell ref="A151:C151"/>
    <mergeCell ref="MP152:MY152"/>
    <mergeCell ref="MP153:MP154"/>
    <mergeCell ref="MQ153:MQ154"/>
    <mergeCell ref="MR153:MS153"/>
    <mergeCell ref="MT153:MT154"/>
    <mergeCell ref="MU153:MV153"/>
    <mergeCell ref="MW153:MW154"/>
    <mergeCell ref="MP2:MY2"/>
    <mergeCell ref="MP3:MP4"/>
    <mergeCell ref="MQ3:MQ4"/>
    <mergeCell ref="MR3:MS3"/>
    <mergeCell ref="MT3:MT4"/>
  </mergeCells>
  <pageMargins left="0.35" right="0.17" top="0.36" bottom="0.24" header="0.22" footer="0.17"/>
  <pageSetup scale="10" orientation="portrait" r:id="rId1"/>
  <colBreaks count="3" manualBreakCount="3">
    <brk id="73" max="190" man="1"/>
    <brk id="151" max="190" man="1"/>
    <brk id="373" max="178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view="pageBreakPreview" zoomScale="60" workbookViewId="0">
      <pane xSplit="2" ySplit="6" topLeftCell="C30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391</v>
      </c>
      <c r="B3" s="2004"/>
      <c r="C3" s="2024" t="s">
        <v>485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0.93</v>
      </c>
      <c r="D7" s="518">
        <f>'EntrySheetDD+SWOTotal+HO'!E30</f>
        <v>1.7</v>
      </c>
      <c r="E7" s="518">
        <f>'EntrySheetDD+SWOTotal+HO'!F30</f>
        <v>1.7</v>
      </c>
      <c r="F7" s="518">
        <f>'EntrySheetDD+SWOTotal+HO'!G30</f>
        <v>1.7</v>
      </c>
      <c r="G7" s="568">
        <f>'EntrySheetDD+SWOTotal+HO'!H30</f>
        <v>0</v>
      </c>
      <c r="H7" s="568">
        <f>'EntrySheetDD+SWOTotal+HO'!I30</f>
        <v>20</v>
      </c>
      <c r="I7" s="568">
        <f>'EntrySheetDD+SWOTotal+HO'!J30</f>
        <v>20</v>
      </c>
      <c r="J7" s="568">
        <f>'EntrySheetDD+SWOTotal+HO'!K30</f>
        <v>0</v>
      </c>
      <c r="K7" s="568">
        <f>'EntrySheetDD+SWOTotal+HO'!L30</f>
        <v>0</v>
      </c>
      <c r="L7" s="568">
        <f>'EntrySheetDD+SWOTotal+HO'!M30</f>
        <v>0</v>
      </c>
      <c r="M7" s="514">
        <f>F7/C7*100</f>
        <v>182.79569892473117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0</v>
      </c>
      <c r="D8" s="518">
        <f>'EntrySheetDD+SWOTotal+HO'!O30</f>
        <v>0</v>
      </c>
      <c r="E8" s="518">
        <f>'EntrySheetDD+SWOTotal+HO'!P30</f>
        <v>0</v>
      </c>
      <c r="F8" s="518">
        <f>'EntrySheetDD+SWOTotal+HO'!Q30</f>
        <v>0</v>
      </c>
      <c r="G8" s="568">
        <f>'EntrySheetDD+SWOTotal+HO'!R30</f>
        <v>0</v>
      </c>
      <c r="H8" s="568">
        <f>'EntrySheetDD+SWOTotal+HO'!S30</f>
        <v>0</v>
      </c>
      <c r="I8" s="568">
        <f>'EntrySheetDD+SWOTotal+HO'!T30</f>
        <v>0</v>
      </c>
      <c r="J8" s="568">
        <f>'EntrySheetDD+SWOTotal+HO'!U30</f>
        <v>0</v>
      </c>
      <c r="K8" s="568">
        <f>'EntrySheetDD+SWOTotal+HO'!V30</f>
        <v>0</v>
      </c>
      <c r="L8" s="568">
        <f>'EntrySheetDD+SWOTotal+HO'!W30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0</v>
      </c>
      <c r="D9" s="518">
        <f>'EntrySheetDD+SWOTotal+HO'!Y30</f>
        <v>0</v>
      </c>
      <c r="E9" s="518">
        <f>'EntrySheetDD+SWOTotal+HO'!Z30</f>
        <v>0</v>
      </c>
      <c r="F9" s="518">
        <f>'EntrySheetDD+SWOTotal+HO'!AA30</f>
        <v>0</v>
      </c>
      <c r="G9" s="568">
        <f>'EntrySheetDD+SWOTotal+HO'!AB30</f>
        <v>0</v>
      </c>
      <c r="H9" s="568">
        <f>'EntrySheetDD+SWOTotal+HO'!AC30</f>
        <v>0</v>
      </c>
      <c r="I9" s="568">
        <f>'EntrySheetDD+SWOTotal+HO'!AD30</f>
        <v>0</v>
      </c>
      <c r="J9" s="568">
        <f>'EntrySheetDD+SWOTotal+HO'!AE30</f>
        <v>0</v>
      </c>
      <c r="K9" s="568">
        <f>'EntrySheetDD+SWOTotal+HO'!AF30</f>
        <v>0</v>
      </c>
      <c r="L9" s="568">
        <f>'EntrySheetDD+SWOTotal+HO'!AG30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0</v>
      </c>
      <c r="D10" s="518">
        <f>'EntrySheetDD+SWOTotal+HO'!AI30</f>
        <v>0</v>
      </c>
      <c r="E10" s="518">
        <f>'EntrySheetDD+SWOTotal+HO'!AJ30</f>
        <v>0</v>
      </c>
      <c r="F10" s="518">
        <f>'EntrySheetDD+SWOTotal+HO'!AK30</f>
        <v>0</v>
      </c>
      <c r="G10" s="568">
        <f>'EntrySheetDD+SWOTotal+HO'!AL30</f>
        <v>0</v>
      </c>
      <c r="H10" s="568">
        <f>'EntrySheetDD+SWOTotal+HO'!AM30</f>
        <v>0</v>
      </c>
      <c r="I10" s="568">
        <f>'EntrySheetDD+SWOTotal+HO'!AN30</f>
        <v>0</v>
      </c>
      <c r="J10" s="568">
        <f>'EntrySheetDD+SWOTotal+HO'!AO30</f>
        <v>0</v>
      </c>
      <c r="K10" s="568">
        <f>'EntrySheetDD+SWOTotal+HO'!AP30</f>
        <v>0</v>
      </c>
      <c r="L10" s="568">
        <f>'EntrySheetDD+SWOTotal+HO'!AQ30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0.81</v>
      </c>
      <c r="D11" s="518">
        <f>'EntrySheetDD+SWOTotal+HO'!AS30</f>
        <v>0.81</v>
      </c>
      <c r="E11" s="518">
        <f>'EntrySheetDD+SWOTotal+HO'!AT30</f>
        <v>0</v>
      </c>
      <c r="F11" s="518">
        <f>'EntrySheetDD+SWOTotal+HO'!AU30</f>
        <v>0.81</v>
      </c>
      <c r="G11" s="568">
        <f>'EntrySheetDD+SWOTotal+HO'!AV30</f>
        <v>0</v>
      </c>
      <c r="H11" s="568">
        <f>'EntrySheetDD+SWOTotal+HO'!AW30</f>
        <v>0</v>
      </c>
      <c r="I11" s="568">
        <f>'EntrySheetDD+SWOTotal+HO'!AX30</f>
        <v>0</v>
      </c>
      <c r="J11" s="568">
        <f>'EntrySheetDD+SWOTotal+HO'!AY30</f>
        <v>0</v>
      </c>
      <c r="K11" s="568">
        <f>'EntrySheetDD+SWOTotal+HO'!AZ30</f>
        <v>0</v>
      </c>
      <c r="L11" s="568">
        <f>'EntrySheetDD+SWOTotal+HO'!BA30</f>
        <v>0</v>
      </c>
      <c r="M11" s="506">
        <f t="shared" si="0"/>
        <v>100</v>
      </c>
      <c r="N11" s="506">
        <f t="shared" si="1"/>
        <v>100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0.4</v>
      </c>
      <c r="D12" s="518">
        <f>'EntrySheetDD+SWOTotal+HO'!BC30</f>
        <v>0.33</v>
      </c>
      <c r="E12" s="518">
        <f>'EntrySheetDD+SWOTotal+HO'!BD30</f>
        <v>0.33</v>
      </c>
      <c r="F12" s="518">
        <f>'EntrySheetDD+SWOTotal+HO'!BE30</f>
        <v>0.33</v>
      </c>
      <c r="G12" s="568">
        <f>'EntrySheetDD+SWOTotal+HO'!BF30</f>
        <v>0</v>
      </c>
      <c r="H12" s="568">
        <f>'EntrySheetDD+SWOTotal+HO'!BG30</f>
        <v>0</v>
      </c>
      <c r="I12" s="568">
        <f>'EntrySheetDD+SWOTotal+HO'!BH30</f>
        <v>0</v>
      </c>
      <c r="J12" s="568">
        <f>'EntrySheetDD+SWOTotal+HO'!BI30</f>
        <v>0</v>
      </c>
      <c r="K12" s="568">
        <f>'EntrySheetDD+SWOTotal+HO'!BJ30</f>
        <v>0</v>
      </c>
      <c r="L12" s="568">
        <f>'EntrySheetDD+SWOTotal+HO'!BK30</f>
        <v>0</v>
      </c>
      <c r="M12" s="506">
        <f t="shared" si="0"/>
        <v>82.5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0.5</v>
      </c>
      <c r="D13" s="518">
        <f>'EntrySheetDD+SWOTotal+HO'!BM30</f>
        <v>0</v>
      </c>
      <c r="E13" s="518">
        <f>'EntrySheetDD+SWOTotal+HO'!BN30</f>
        <v>0</v>
      </c>
      <c r="F13" s="518">
        <f>'EntrySheetDD+SWOTotal+HO'!BO30</f>
        <v>0</v>
      </c>
      <c r="G13" s="568">
        <f>'EntrySheetDD+SWOTotal+HO'!BP30</f>
        <v>0</v>
      </c>
      <c r="H13" s="568">
        <f>'EntrySheetDD+SWOTotal+HO'!BQ30</f>
        <v>0</v>
      </c>
      <c r="I13" s="568">
        <f>'EntrySheetDD+SWOTotal+HO'!BR30</f>
        <v>0</v>
      </c>
      <c r="J13" s="568">
        <f>'EntrySheetDD+SWOTotal+HO'!BS30</f>
        <v>0</v>
      </c>
      <c r="K13" s="568">
        <f>'EntrySheetDD+SWOTotal+HO'!BT30</f>
        <v>0</v>
      </c>
      <c r="L13" s="568">
        <f>'EntrySheetDD+SWOTotal+HO'!BU30</f>
        <v>0</v>
      </c>
      <c r="M13" s="506">
        <f t="shared" si="0"/>
        <v>0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0</v>
      </c>
      <c r="D14" s="518">
        <f>'EntrySheetDD+SWOTotal+HO'!BW30</f>
        <v>0</v>
      </c>
      <c r="E14" s="518">
        <f>'EntrySheetDD+SWOTotal+HO'!BX30</f>
        <v>0</v>
      </c>
      <c r="F14" s="518">
        <f>'EntrySheetDD+SWOTotal+HO'!BY30</f>
        <v>0</v>
      </c>
      <c r="G14" s="568">
        <f>'EntrySheetDD+SWOTotal+HO'!BZ30</f>
        <v>0</v>
      </c>
      <c r="H14" s="568">
        <f>'EntrySheetDD+SWOTotal+HO'!CA30</f>
        <v>0</v>
      </c>
      <c r="I14" s="568">
        <f>'EntrySheetDD+SWOTotal+HO'!CB30</f>
        <v>0</v>
      </c>
      <c r="J14" s="568">
        <f>'EntrySheetDD+SWOTotal+HO'!CC30</f>
        <v>0</v>
      </c>
      <c r="K14" s="568">
        <f>'EntrySheetDD+SWOTotal+HO'!CD30</f>
        <v>0</v>
      </c>
      <c r="L14" s="568">
        <f>'EntrySheetDD+SWOTotal+HO'!CE30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0</v>
      </c>
      <c r="D15" s="518">
        <f>'EntrySheetDD+SWOTotal+HO'!CG30</f>
        <v>0</v>
      </c>
      <c r="E15" s="518">
        <f>'EntrySheetDD+SWOTotal+HO'!CH30</f>
        <v>0</v>
      </c>
      <c r="F15" s="518">
        <f>'EntrySheetDD+SWOTotal+HO'!CI30</f>
        <v>0</v>
      </c>
      <c r="G15" s="568">
        <f>'EntrySheetDD+SWOTotal+HO'!CJ30</f>
        <v>0</v>
      </c>
      <c r="H15" s="568">
        <f>'EntrySheetDD+SWOTotal+HO'!CK30</f>
        <v>0</v>
      </c>
      <c r="I15" s="568">
        <f>'EntrySheetDD+SWOTotal+HO'!CL30</f>
        <v>0</v>
      </c>
      <c r="J15" s="568">
        <f>'EntrySheetDD+SWOTotal+HO'!CM30</f>
        <v>0</v>
      </c>
      <c r="K15" s="568">
        <f>'EntrySheetDD+SWOTotal+HO'!CN30</f>
        <v>0</v>
      </c>
      <c r="L15" s="568">
        <f>'EntrySheetDD+SWOTotal+HO'!CO30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0</v>
      </c>
      <c r="D16" s="518">
        <f>'EntrySheetDD+SWOTotal+HO'!CQ30</f>
        <v>0</v>
      </c>
      <c r="E16" s="518">
        <f>'EntrySheetDD+SWOTotal+HO'!CR30</f>
        <v>0</v>
      </c>
      <c r="F16" s="518">
        <f>'EntrySheetDD+SWOTotal+HO'!CS30</f>
        <v>0</v>
      </c>
      <c r="G16" s="568">
        <f>'EntrySheetDD+SWOTotal+HO'!CT30</f>
        <v>0</v>
      </c>
      <c r="H16" s="568">
        <f>'EntrySheetDD+SWOTotal+HO'!CU30</f>
        <v>0</v>
      </c>
      <c r="I16" s="568">
        <f>'EntrySheetDD+SWOTotal+HO'!CV30</f>
        <v>0</v>
      </c>
      <c r="J16" s="568">
        <f>'EntrySheetDD+SWOTotal+HO'!CW30</f>
        <v>0</v>
      </c>
      <c r="K16" s="568">
        <f>'EntrySheetDD+SWOTotal+HO'!CX30</f>
        <v>0</v>
      </c>
      <c r="L16" s="568">
        <f>'EntrySheetDD+SWOTotal+HO'!CY30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0.05</v>
      </c>
      <c r="D17" s="518">
        <f>'EntrySheetDD+SWOTotal+HO'!DA30</f>
        <v>0</v>
      </c>
      <c r="E17" s="518">
        <f>'EntrySheetDD+SWOTotal+HO'!DB30</f>
        <v>0</v>
      </c>
      <c r="F17" s="518">
        <f>'EntrySheetDD+SWOTotal+HO'!DC30</f>
        <v>0</v>
      </c>
      <c r="G17" s="568">
        <f>'EntrySheetDD+SWOTotal+HO'!DD30</f>
        <v>0</v>
      </c>
      <c r="H17" s="568">
        <f>'EntrySheetDD+SWOTotal+HO'!DE30</f>
        <v>0</v>
      </c>
      <c r="I17" s="568">
        <f>'EntrySheetDD+SWOTotal+HO'!DF30</f>
        <v>0</v>
      </c>
      <c r="J17" s="568">
        <f>'EntrySheetDD+SWOTotal+HO'!DG30</f>
        <v>0</v>
      </c>
      <c r="K17" s="568">
        <f>'EntrySheetDD+SWOTotal+HO'!DH30</f>
        <v>0</v>
      </c>
      <c r="L17" s="568">
        <f>'EntrySheetDD+SWOTotal+HO'!DI30</f>
        <v>0</v>
      </c>
      <c r="M17" s="506">
        <f t="shared" si="0"/>
        <v>0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0</v>
      </c>
      <c r="D18" s="518">
        <f>'EntrySheetDD+SWOTotal+HO'!DK30</f>
        <v>0</v>
      </c>
      <c r="E18" s="518">
        <f>'EntrySheetDD+SWOTotal+HO'!DL30</f>
        <v>0</v>
      </c>
      <c r="F18" s="518">
        <f>'EntrySheetDD+SWOTotal+HO'!DM30</f>
        <v>0</v>
      </c>
      <c r="G18" s="568">
        <f>'EntrySheetDD+SWOTotal+HO'!DN30</f>
        <v>0</v>
      </c>
      <c r="H18" s="568">
        <f>'EntrySheetDD+SWOTotal+HO'!DO30</f>
        <v>0</v>
      </c>
      <c r="I18" s="568">
        <f>'EntrySheetDD+SWOTotal+HO'!DP30</f>
        <v>0</v>
      </c>
      <c r="J18" s="568">
        <f>'EntrySheetDD+SWOTotal+HO'!DQ30</f>
        <v>0</v>
      </c>
      <c r="K18" s="568">
        <f>'EntrySheetDD+SWOTotal+HO'!DR30</f>
        <v>0</v>
      </c>
      <c r="L18" s="568">
        <f>'EntrySheetDD+SWOTotal+HO'!DS30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0</v>
      </c>
      <c r="D19" s="518">
        <f>'EntrySheetDD+SWOTotal+HO'!DU30</f>
        <v>0</v>
      </c>
      <c r="E19" s="518">
        <f>'EntrySheetDD+SWOTotal+HO'!DV30</f>
        <v>0</v>
      </c>
      <c r="F19" s="518">
        <f>'EntrySheetDD+SWOTotal+HO'!DW30</f>
        <v>0</v>
      </c>
      <c r="G19" s="568">
        <f>'EntrySheetDD+SWOTotal+HO'!DX30</f>
        <v>0</v>
      </c>
      <c r="H19" s="568">
        <f>'EntrySheetDD+SWOTotal+HO'!DY30</f>
        <v>0</v>
      </c>
      <c r="I19" s="568">
        <f>'EntrySheetDD+SWOTotal+HO'!DZ30</f>
        <v>0</v>
      </c>
      <c r="J19" s="568">
        <f>'EntrySheetDD+SWOTotal+HO'!EA30</f>
        <v>0</v>
      </c>
      <c r="K19" s="568">
        <f>'EntrySheetDD+SWOTotal+HO'!EB30</f>
        <v>0</v>
      </c>
      <c r="L19" s="568">
        <f>'EntrySheetDD+SWOTotal+HO'!EC30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0.25</v>
      </c>
      <c r="D20" s="518">
        <f>'EntrySheetDD+SWOTotal+HO'!EE30</f>
        <v>0.24</v>
      </c>
      <c r="E20" s="518">
        <f>'EntrySheetDD+SWOTotal+HO'!EF30</f>
        <v>0.24</v>
      </c>
      <c r="F20" s="518">
        <f>'EntrySheetDD+SWOTotal+HO'!EG30</f>
        <v>0.24</v>
      </c>
      <c r="G20" s="568">
        <f>'EntrySheetDD+SWOTotal+HO'!EH30</f>
        <v>0</v>
      </c>
      <c r="H20" s="568">
        <f>'EntrySheetDD+SWOTotal+HO'!EI30</f>
        <v>0</v>
      </c>
      <c r="I20" s="568">
        <f>'EntrySheetDD+SWOTotal+HO'!EJ30</f>
        <v>0</v>
      </c>
      <c r="J20" s="568">
        <f>'EntrySheetDD+SWOTotal+HO'!EK30</f>
        <v>0</v>
      </c>
      <c r="K20" s="568">
        <f>'EntrySheetDD+SWOTotal+HO'!EL30</f>
        <v>0</v>
      </c>
      <c r="L20" s="568">
        <f>'EntrySheetDD+SWOTotal+HO'!EM30</f>
        <v>0</v>
      </c>
      <c r="M20" s="506">
        <f t="shared" si="0"/>
        <v>96</v>
      </c>
      <c r="N20" s="506">
        <f t="shared" si="1"/>
        <v>100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0</v>
      </c>
      <c r="D21" s="518">
        <f>'EntrySheetDD+SWOTotal+HO'!EO30</f>
        <v>0</v>
      </c>
      <c r="E21" s="518">
        <f>'EntrySheetDD+SWOTotal+HO'!EP30</f>
        <v>0</v>
      </c>
      <c r="F21" s="518">
        <f>'EntrySheetDD+SWOTotal+HO'!EQ30</f>
        <v>0</v>
      </c>
      <c r="G21" s="568">
        <f>'EntrySheetDD+SWOTotal+HO'!ER30</f>
        <v>0</v>
      </c>
      <c r="H21" s="568">
        <f>'EntrySheetDD+SWOTotal+HO'!ES30</f>
        <v>0</v>
      </c>
      <c r="I21" s="568">
        <f>'EntrySheetDD+SWOTotal+HO'!ET30</f>
        <v>0</v>
      </c>
      <c r="J21" s="568">
        <f>'EntrySheetDD+SWOTotal+HO'!EU30</f>
        <v>0</v>
      </c>
      <c r="K21" s="568">
        <f>'EntrySheetDD+SWOTotal+HO'!EV30</f>
        <v>0</v>
      </c>
      <c r="L21" s="568">
        <f>'EntrySheetDD+SWOTotal+HO'!EW30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0</v>
      </c>
      <c r="D22" s="518">
        <f>'EntrySheetDD+SWOTotal+HO'!EY30</f>
        <v>0</v>
      </c>
      <c r="E22" s="518">
        <f>'EntrySheetDD+SWOTotal+HO'!EZ30</f>
        <v>0</v>
      </c>
      <c r="F22" s="518">
        <f>'EntrySheetDD+SWOTotal+HO'!FA30</f>
        <v>0</v>
      </c>
      <c r="G22" s="568">
        <f>'EntrySheetDD+SWOTotal+HO'!FB30</f>
        <v>0</v>
      </c>
      <c r="H22" s="568">
        <f>'EntrySheetDD+SWOTotal+HO'!FC30</f>
        <v>0</v>
      </c>
      <c r="I22" s="568">
        <f>'EntrySheetDD+SWOTotal+HO'!FD30</f>
        <v>0</v>
      </c>
      <c r="J22" s="568">
        <f>'EntrySheetDD+SWOTotal+HO'!FE30</f>
        <v>0</v>
      </c>
      <c r="K22" s="568">
        <f>'EntrySheetDD+SWOTotal+HO'!FF30</f>
        <v>0</v>
      </c>
      <c r="L22" s="568">
        <f>'EntrySheetDD+SWOTotal+HO'!FG30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0</v>
      </c>
      <c r="D23" s="518">
        <f>'EntrySheetDD+SWOTotal+HO'!FI30</f>
        <v>0</v>
      </c>
      <c r="E23" s="518">
        <f>'EntrySheetDD+SWOTotal+HO'!FJ30</f>
        <v>0</v>
      </c>
      <c r="F23" s="518">
        <f>'EntrySheetDD+SWOTotal+HO'!FK30</f>
        <v>0</v>
      </c>
      <c r="G23" s="568">
        <f>'EntrySheetDD+SWOTotal+HO'!FL30</f>
        <v>0</v>
      </c>
      <c r="H23" s="568">
        <f>'EntrySheetDD+SWOTotal+HO'!FM30</f>
        <v>0</v>
      </c>
      <c r="I23" s="568">
        <f>'EntrySheetDD+SWOTotal+HO'!FN30</f>
        <v>0</v>
      </c>
      <c r="J23" s="568">
        <f>'EntrySheetDD+SWOTotal+HO'!FO30</f>
        <v>0</v>
      </c>
      <c r="K23" s="568">
        <f>'EntrySheetDD+SWOTotal+HO'!FP30</f>
        <v>0</v>
      </c>
      <c r="L23" s="568">
        <f>'EntrySheetDD+SWOTotal+HO'!FQ30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</v>
      </c>
      <c r="D24" s="518">
        <f>'EntrySheetDD+SWOTotal+HO'!FS30</f>
        <v>0</v>
      </c>
      <c r="E24" s="518">
        <f>'EntrySheetDD+SWOTotal+HO'!FT30</f>
        <v>0</v>
      </c>
      <c r="F24" s="518">
        <f>'EntrySheetDD+SWOTotal+HO'!FU30</f>
        <v>0</v>
      </c>
      <c r="G24" s="568">
        <f>'EntrySheetDD+SWOTotal+HO'!FV30</f>
        <v>0</v>
      </c>
      <c r="H24" s="568">
        <f>'EntrySheetDD+SWOTotal+HO'!FW30</f>
        <v>0</v>
      </c>
      <c r="I24" s="568">
        <f>'EntrySheetDD+SWOTotal+HO'!FX30</f>
        <v>0</v>
      </c>
      <c r="J24" s="568">
        <f>'EntrySheetDD+SWOTotal+HO'!FY30</f>
        <v>0</v>
      </c>
      <c r="K24" s="568">
        <f>'EntrySheetDD+SWOTotal+HO'!FZ30</f>
        <v>0</v>
      </c>
      <c r="L24" s="568">
        <f>'EntrySheetDD+SWOTotal+HO'!GA30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0</v>
      </c>
      <c r="D25" s="518">
        <f>'EntrySheetDD+SWOTotal+HO'!GC30</f>
        <v>0</v>
      </c>
      <c r="E25" s="518">
        <f>'EntrySheetDD+SWOTotal+HO'!GD30</f>
        <v>0</v>
      </c>
      <c r="F25" s="518">
        <f>'EntrySheetDD+SWOTotal+HO'!GE30</f>
        <v>0</v>
      </c>
      <c r="G25" s="568">
        <f>'EntrySheetDD+SWOTotal+HO'!GF30</f>
        <v>0</v>
      </c>
      <c r="H25" s="568">
        <f>'EntrySheetDD+SWOTotal+HO'!GG30</f>
        <v>0</v>
      </c>
      <c r="I25" s="568">
        <f>'EntrySheetDD+SWOTotal+HO'!GH30</f>
        <v>0</v>
      </c>
      <c r="J25" s="568">
        <f>'EntrySheetDD+SWOTotal+HO'!GI30</f>
        <v>0</v>
      </c>
      <c r="K25" s="568">
        <f>'EntrySheetDD+SWOTotal+HO'!GJ30</f>
        <v>0</v>
      </c>
      <c r="L25" s="568">
        <f>'EntrySheetDD+SWOTotal+HO'!GK30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0</v>
      </c>
      <c r="D26" s="518">
        <f>'EntrySheetDD+SWOTotal+HO'!GM30</f>
        <v>0</v>
      </c>
      <c r="E26" s="518">
        <f>'EntrySheetDD+SWOTotal+HO'!GN30</f>
        <v>0</v>
      </c>
      <c r="F26" s="518">
        <f>'EntrySheetDD+SWOTotal+HO'!GO30</f>
        <v>0</v>
      </c>
      <c r="G26" s="568">
        <f>'EntrySheetDD+SWOTotal+HO'!GP30</f>
        <v>0</v>
      </c>
      <c r="H26" s="568">
        <f>'EntrySheetDD+SWOTotal+HO'!GQ30</f>
        <v>0</v>
      </c>
      <c r="I26" s="568">
        <f>'EntrySheetDD+SWOTotal+HO'!GR30</f>
        <v>0</v>
      </c>
      <c r="J26" s="568">
        <f>'EntrySheetDD+SWOTotal+HO'!GS30</f>
        <v>0</v>
      </c>
      <c r="K26" s="568">
        <f>'EntrySheetDD+SWOTotal+HO'!GT30</f>
        <v>0</v>
      </c>
      <c r="L26" s="568">
        <f>'EntrySheetDD+SWOTotal+HO'!GU30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</v>
      </c>
      <c r="D27" s="518">
        <f>'EntrySheetDD+SWOTotal+HO'!GW30</f>
        <v>0</v>
      </c>
      <c r="E27" s="518">
        <f>'EntrySheetDD+SWOTotal+HO'!GX30</f>
        <v>0</v>
      </c>
      <c r="F27" s="518">
        <f>'EntrySheetDD+SWOTotal+HO'!GY30</f>
        <v>0</v>
      </c>
      <c r="G27" s="568">
        <f>'EntrySheetDD+SWOTotal+HO'!GZ30</f>
        <v>0</v>
      </c>
      <c r="H27" s="568">
        <f>'EntrySheetDD+SWOTotal+HO'!HA30</f>
        <v>0</v>
      </c>
      <c r="I27" s="568">
        <f>'EntrySheetDD+SWOTotal+HO'!HB30</f>
        <v>0</v>
      </c>
      <c r="J27" s="568">
        <f>'EntrySheetDD+SWOTotal+HO'!HC30</f>
        <v>0</v>
      </c>
      <c r="K27" s="568">
        <f>'EntrySheetDD+SWOTotal+HO'!HD30</f>
        <v>0</v>
      </c>
      <c r="L27" s="568">
        <f>'EntrySheetDD+SWOTotal+HO'!HE30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</v>
      </c>
      <c r="D28" s="518">
        <f>'EntrySheetDD+SWOTotal+HO'!HG30</f>
        <v>0</v>
      </c>
      <c r="E28" s="518">
        <f>'EntrySheetDD+SWOTotal+HO'!HH30</f>
        <v>0</v>
      </c>
      <c r="F28" s="518">
        <f>'EntrySheetDD+SWOTotal+HO'!HI30</f>
        <v>0</v>
      </c>
      <c r="G28" s="568">
        <f>'EntrySheetDD+SWOTotal+HO'!HJ30</f>
        <v>0</v>
      </c>
      <c r="H28" s="568">
        <f>'EntrySheetDD+SWOTotal+HO'!HK30</f>
        <v>0</v>
      </c>
      <c r="I28" s="568">
        <f>'EntrySheetDD+SWOTotal+HO'!HL30</f>
        <v>0</v>
      </c>
      <c r="J28" s="568">
        <f>'EntrySheetDD+SWOTotal+HO'!HM30</f>
        <v>0</v>
      </c>
      <c r="K28" s="568">
        <f>'EntrySheetDD+SWOTotal+HO'!HN30</f>
        <v>0</v>
      </c>
      <c r="L28" s="568">
        <f>'EntrySheetDD+SWOTotal+HO'!HO30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</v>
      </c>
      <c r="D29" s="518">
        <f>'EntrySheetDD+SWOTotal+HO'!HQ30</f>
        <v>0</v>
      </c>
      <c r="E29" s="518">
        <f>'EntrySheetDD+SWOTotal+HO'!HR30</f>
        <v>0</v>
      </c>
      <c r="F29" s="518">
        <f>'EntrySheetDD+SWOTotal+HO'!HS30</f>
        <v>0</v>
      </c>
      <c r="G29" s="568">
        <f>'EntrySheetDD+SWOTotal+HO'!HT30</f>
        <v>0</v>
      </c>
      <c r="H29" s="568">
        <f>'EntrySheetDD+SWOTotal+HO'!HU30</f>
        <v>0</v>
      </c>
      <c r="I29" s="568">
        <f>'EntrySheetDD+SWOTotal+HO'!HV30</f>
        <v>0</v>
      </c>
      <c r="J29" s="568">
        <f>'EntrySheetDD+SWOTotal+HO'!HW30</f>
        <v>0</v>
      </c>
      <c r="K29" s="568">
        <f>'EntrySheetDD+SWOTotal+HO'!HX30</f>
        <v>0</v>
      </c>
      <c r="L29" s="568">
        <f>'EntrySheetDD+SWOTotal+HO'!HY30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'EntrySheetDD+SWOTotal+HO'!IA30</f>
        <v>0</v>
      </c>
      <c r="E30" s="518">
        <f>'EntrySheetDD+SWOTotal+HO'!IB30</f>
        <v>0</v>
      </c>
      <c r="F30" s="518">
        <f>'EntrySheetDD+SWOTotal+HO'!IC30</f>
        <v>0</v>
      </c>
      <c r="G30" s="568">
        <f>'EntrySheetDD+SWOTotal+HO'!ID30</f>
        <v>0</v>
      </c>
      <c r="H30" s="568">
        <f>'EntrySheetDD+SWOTotal+HO'!IE30</f>
        <v>0</v>
      </c>
      <c r="I30" s="568">
        <f>'EntrySheetDD+SWOTotal+HO'!IF30</f>
        <v>0</v>
      </c>
      <c r="J30" s="568">
        <f>'EntrySheetDD+SWOTotal+HO'!IG30</f>
        <v>0</v>
      </c>
      <c r="K30" s="568">
        <f>'EntrySheetDD+SWOTotal+HO'!IH30</f>
        <v>0</v>
      </c>
      <c r="L30" s="568">
        <f>'EntrySheetDD+SWOTotal+HO'!II30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0.09</v>
      </c>
      <c r="D31" s="518">
        <f>'EntrySheetDD+SWOTotal+HO'!IK30</f>
        <v>0</v>
      </c>
      <c r="E31" s="518">
        <f>'EntrySheetDD+SWOTotal+HO'!IL30</f>
        <v>0</v>
      </c>
      <c r="F31" s="518">
        <f>'EntrySheetDD+SWOTotal+HO'!IM30</f>
        <v>0</v>
      </c>
      <c r="G31" s="568">
        <f>'EntrySheetDD+SWOTotal+HO'!IN30</f>
        <v>0</v>
      </c>
      <c r="H31" s="568">
        <f>'EntrySheetDD+SWOTotal+HO'!IO30</f>
        <v>0</v>
      </c>
      <c r="I31" s="568">
        <f>'EntrySheetDD+SWOTotal+HO'!IP30</f>
        <v>0</v>
      </c>
      <c r="J31" s="568">
        <f>'EntrySheetDD+SWOTotal+HO'!IQ30</f>
        <v>0</v>
      </c>
      <c r="K31" s="568">
        <f>'EntrySheetDD+SWOTotal+HO'!IR30</f>
        <v>0</v>
      </c>
      <c r="L31" s="568">
        <f>'EntrySheetDD+SWOTotal+HO'!IS30</f>
        <v>0</v>
      </c>
      <c r="M31" s="506">
        <f t="shared" si="0"/>
        <v>0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0</v>
      </c>
      <c r="D32" s="518">
        <f>'EntrySheetDD+SWOTotal+HO'!IU30</f>
        <v>0</v>
      </c>
      <c r="E32" s="518">
        <f>'EntrySheetDD+SWOTotal+HO'!IV30</f>
        <v>0</v>
      </c>
      <c r="F32" s="518">
        <f>'EntrySheetDD+SWOTotal+HO'!IW30</f>
        <v>0</v>
      </c>
      <c r="G32" s="568">
        <f>'EntrySheetDD+SWOTotal+HO'!IX30</f>
        <v>0</v>
      </c>
      <c r="H32" s="568">
        <f>'EntrySheetDD+SWOTotal+HO'!IY30</f>
        <v>0</v>
      </c>
      <c r="I32" s="568">
        <f>'EntrySheetDD+SWOTotal+HO'!IZ30</f>
        <v>0</v>
      </c>
      <c r="J32" s="568">
        <f>'EntrySheetDD+SWOTotal+HO'!JA30</f>
        <v>0</v>
      </c>
      <c r="K32" s="568">
        <f>'EntrySheetDD+SWOTotal+HO'!JB30</f>
        <v>0</v>
      </c>
      <c r="L32" s="568">
        <f>'EntrySheetDD+SWOTotal+HO'!JC30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0</v>
      </c>
      <c r="D33" s="518">
        <f>'EntrySheetDD+SWOTotal+HO'!JE30</f>
        <v>0</v>
      </c>
      <c r="E33" s="518">
        <f>'EntrySheetDD+SWOTotal+HO'!JF30</f>
        <v>0</v>
      </c>
      <c r="F33" s="518">
        <f>'EntrySheetDD+SWOTotal+HO'!JG30</f>
        <v>0</v>
      </c>
      <c r="G33" s="568">
        <f>'EntrySheetDD+SWOTotal+HO'!JH30</f>
        <v>0</v>
      </c>
      <c r="H33" s="568">
        <f>'EntrySheetDD+SWOTotal+HO'!JI30</f>
        <v>0</v>
      </c>
      <c r="I33" s="568">
        <f>'EntrySheetDD+SWOTotal+HO'!JJ30</f>
        <v>0</v>
      </c>
      <c r="J33" s="568">
        <f>'EntrySheetDD+SWOTotal+HO'!JK30</f>
        <v>0</v>
      </c>
      <c r="K33" s="568">
        <f>'EntrySheetDD+SWOTotal+HO'!JL30</f>
        <v>0</v>
      </c>
      <c r="L33" s="568">
        <f>'EntrySheetDD+SWOTotal+HO'!JM30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0.25</v>
      </c>
      <c r="D34" s="518">
        <f>'EntrySheetDD+SWOTotal+HO'!JO30</f>
        <v>0</v>
      </c>
      <c r="E34" s="518">
        <f>'EntrySheetDD+SWOTotal+HO'!JP30</f>
        <v>0</v>
      </c>
      <c r="F34" s="518">
        <f>'EntrySheetDD+SWOTotal+HO'!JQ30</f>
        <v>0</v>
      </c>
      <c r="G34" s="568">
        <f>'EntrySheetDD+SWOTotal+HO'!JR30</f>
        <v>0</v>
      </c>
      <c r="H34" s="568">
        <f>'EntrySheetDD+SWOTotal+HO'!JS30</f>
        <v>0</v>
      </c>
      <c r="I34" s="568">
        <f>'EntrySheetDD+SWOTotal+HO'!JT30</f>
        <v>0</v>
      </c>
      <c r="J34" s="568">
        <f>'EntrySheetDD+SWOTotal+HO'!JU30</f>
        <v>0</v>
      </c>
      <c r="K34" s="568">
        <f>'EntrySheetDD+SWOTotal+HO'!JV30</f>
        <v>0</v>
      </c>
      <c r="L34" s="568">
        <f>'EntrySheetDD+SWOTotal+HO'!JW30</f>
        <v>0</v>
      </c>
      <c r="M34" s="506">
        <f t="shared" si="0"/>
        <v>0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</v>
      </c>
      <c r="D35" s="518">
        <f>'EntrySheetDD+SWOTotal+HO'!JY30</f>
        <v>0</v>
      </c>
      <c r="E35" s="518">
        <f>'EntrySheetDD+SWOTotal+HO'!JZ30</f>
        <v>0</v>
      </c>
      <c r="F35" s="518">
        <f>'EntrySheetDD+SWOTotal+HO'!KA30</f>
        <v>0</v>
      </c>
      <c r="G35" s="568">
        <f>'EntrySheetDD+SWOTotal+HO'!KB30</f>
        <v>0</v>
      </c>
      <c r="H35" s="568">
        <f>'EntrySheetDD+SWOTotal+HO'!KC30</f>
        <v>0</v>
      </c>
      <c r="I35" s="568">
        <f>'EntrySheetDD+SWOTotal+HO'!KD30</f>
        <v>0</v>
      </c>
      <c r="J35" s="568">
        <f>'EntrySheetDD+SWOTotal+HO'!KE30</f>
        <v>0</v>
      </c>
      <c r="K35" s="568">
        <f>'EntrySheetDD+SWOTotal+HO'!KF30</f>
        <v>0</v>
      </c>
      <c r="L35" s="568">
        <f>'EntrySheetDD+SWOTotal+HO'!KG30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0.05</v>
      </c>
      <c r="D36" s="518">
        <f>'EntrySheetDD+SWOTotal+HO'!KI30</f>
        <v>0</v>
      </c>
      <c r="E36" s="518">
        <f>'EntrySheetDD+SWOTotal+HO'!KJ30</f>
        <v>0</v>
      </c>
      <c r="F36" s="518">
        <f>'EntrySheetDD+SWOTotal+HO'!KK30</f>
        <v>0</v>
      </c>
      <c r="G36" s="568">
        <f>'EntrySheetDD+SWOTotal+HO'!KL30</f>
        <v>0</v>
      </c>
      <c r="H36" s="568">
        <f>'EntrySheetDD+SWOTotal+HO'!KM30</f>
        <v>0</v>
      </c>
      <c r="I36" s="568">
        <f>'EntrySheetDD+SWOTotal+HO'!KN30</f>
        <v>0</v>
      </c>
      <c r="J36" s="568">
        <f>'EntrySheetDD+SWOTotal+HO'!KO30</f>
        <v>0</v>
      </c>
      <c r="K36" s="568">
        <f>'EntrySheetDD+SWOTotal+HO'!KP30</f>
        <v>0</v>
      </c>
      <c r="L36" s="568">
        <f>'EntrySheetDD+SWOTotal+HO'!KQ30</f>
        <v>0</v>
      </c>
      <c r="M36" s="506">
        <f t="shared" si="0"/>
        <v>0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</v>
      </c>
      <c r="D37" s="518">
        <f>'EntrySheetDD+SWOTotal+HO'!KS30</f>
        <v>0</v>
      </c>
      <c r="E37" s="518">
        <f>'EntrySheetDD+SWOTotal+HO'!KT30</f>
        <v>0</v>
      </c>
      <c r="F37" s="518">
        <f>'EntrySheetDD+SWOTotal+HO'!KU30</f>
        <v>0</v>
      </c>
      <c r="G37" s="568">
        <f>'EntrySheetDD+SWOTotal+HO'!KV30</f>
        <v>0</v>
      </c>
      <c r="H37" s="568">
        <f>'EntrySheetDD+SWOTotal+HO'!KW30</f>
        <v>0</v>
      </c>
      <c r="I37" s="568">
        <f>'EntrySheetDD+SWOTotal+HO'!KX30</f>
        <v>0</v>
      </c>
      <c r="J37" s="568">
        <f>'EntrySheetDD+SWOTotal+HO'!KY30</f>
        <v>0</v>
      </c>
      <c r="K37" s="568">
        <f>'EntrySheetDD+SWOTotal+HO'!KZ30</f>
        <v>0</v>
      </c>
      <c r="L37" s="568">
        <f>'EntrySheetDD+SWOTotal+HO'!LA30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</v>
      </c>
      <c r="D38" s="518">
        <f>'EntrySheetDD+SWOTotal+HO'!LC30</f>
        <v>0</v>
      </c>
      <c r="E38" s="518">
        <f>'EntrySheetDD+SWOTotal+HO'!LD30</f>
        <v>0</v>
      </c>
      <c r="F38" s="518">
        <f>'EntrySheetDD+SWOTotal+HO'!LE30</f>
        <v>0</v>
      </c>
      <c r="G38" s="568">
        <f>'EntrySheetDD+SWOTotal+HO'!LF30</f>
        <v>0</v>
      </c>
      <c r="H38" s="568">
        <f>'EntrySheetDD+SWOTotal+HO'!LG30</f>
        <v>0</v>
      </c>
      <c r="I38" s="568">
        <f>'EntrySheetDD+SWOTotal+HO'!LH30</f>
        <v>0</v>
      </c>
      <c r="J38" s="568">
        <f>'EntrySheetDD+SWOTotal+HO'!LI30</f>
        <v>0</v>
      </c>
      <c r="K38" s="568">
        <f>'EntrySheetDD+SWOTotal+HO'!LJ30</f>
        <v>0</v>
      </c>
      <c r="L38" s="568">
        <f>'EntrySheetDD+SWOTotal+HO'!LK30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0.17</v>
      </c>
      <c r="D39" s="518">
        <f>'EntrySheetDD+SWOTotal+HO'!LM30</f>
        <v>0</v>
      </c>
      <c r="E39" s="518">
        <f>'EntrySheetDD+SWOTotal+HO'!LN30</f>
        <v>0</v>
      </c>
      <c r="F39" s="518">
        <f>'EntrySheetDD+SWOTotal+HO'!LO30</f>
        <v>0</v>
      </c>
      <c r="G39" s="568">
        <f>'EntrySheetDD+SWOTotal+HO'!LP30</f>
        <v>0</v>
      </c>
      <c r="H39" s="568">
        <f>'EntrySheetDD+SWOTotal+HO'!LQ30</f>
        <v>0</v>
      </c>
      <c r="I39" s="568">
        <f>'EntrySheetDD+SWOTotal+HO'!LR30</f>
        <v>0</v>
      </c>
      <c r="J39" s="568">
        <f>'EntrySheetDD+SWOTotal+HO'!LS30</f>
        <v>0</v>
      </c>
      <c r="K39" s="568">
        <f>'EntrySheetDD+SWOTotal+HO'!LT30</f>
        <v>0</v>
      </c>
      <c r="L39" s="568">
        <f>'EntrySheetDD+SWOTotal+HO'!LU30</f>
        <v>0</v>
      </c>
      <c r="M39" s="509">
        <f t="shared" si="0"/>
        <v>0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3.4999999999999996</v>
      </c>
      <c r="D40" s="510">
        <f t="shared" ref="D40:L40" si="2">SUM(D7:D39)</f>
        <v>3.08</v>
      </c>
      <c r="E40" s="510">
        <f t="shared" si="2"/>
        <v>2.2699999999999996</v>
      </c>
      <c r="F40" s="510">
        <f t="shared" si="2"/>
        <v>3.08</v>
      </c>
      <c r="G40" s="569">
        <f t="shared" si="2"/>
        <v>0</v>
      </c>
      <c r="H40" s="569">
        <f t="shared" si="2"/>
        <v>20</v>
      </c>
      <c r="I40" s="569">
        <f t="shared" si="2"/>
        <v>20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>
        <f t="shared" si="0"/>
        <v>88.000000000000014</v>
      </c>
      <c r="N40" s="512">
        <f t="shared" si="1"/>
        <v>100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'EntrySheetDD+SWOTotal+HO'!MQ30</f>
        <v>0</v>
      </c>
      <c r="E41" s="528">
        <f>'EntrySheetDD+SWOTotal+HO'!MR30</f>
        <v>0</v>
      </c>
      <c r="F41" s="528">
        <f>'EntrySheetDD+SWOTotal+HO'!MS30</f>
        <v>0</v>
      </c>
      <c r="G41" s="570">
        <f>'EntrySheetDD+SWOTotal+HO'!MT30</f>
        <v>0</v>
      </c>
      <c r="H41" s="570">
        <f>'EntrySheetDD+SWOTotal+HO'!MU30</f>
        <v>0</v>
      </c>
      <c r="I41" s="570">
        <f>'EntrySheetDD+SWOTotal+HO'!MV30</f>
        <v>0</v>
      </c>
      <c r="J41" s="570">
        <f>'EntrySheetDD+SWOTotal+HO'!MW30</f>
        <v>0</v>
      </c>
      <c r="K41" s="570">
        <f>'EntrySheetDD+SWOTotal+HO'!MX30</f>
        <v>0</v>
      </c>
      <c r="L41" s="570">
        <f>'EntrySheetDD+SWOTotal+HO'!MY30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3.4999999999999996</v>
      </c>
      <c r="D43" s="516">
        <f t="shared" si="3"/>
        <v>3.08</v>
      </c>
      <c r="E43" s="516">
        <f t="shared" si="3"/>
        <v>2.2699999999999996</v>
      </c>
      <c r="F43" s="516">
        <f t="shared" si="3"/>
        <v>3.08</v>
      </c>
      <c r="G43" s="572">
        <f t="shared" si="3"/>
        <v>0</v>
      </c>
      <c r="H43" s="572">
        <f t="shared" si="3"/>
        <v>20</v>
      </c>
      <c r="I43" s="572">
        <f t="shared" si="3"/>
        <v>20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>
        <f t="shared" si="0"/>
        <v>88.000000000000014</v>
      </c>
      <c r="N43" s="512">
        <f t="shared" si="1"/>
        <v>100</v>
      </c>
    </row>
    <row r="44" spans="1:14" x14ac:dyDescent="0.25">
      <c r="G44" s="573"/>
      <c r="H44" s="573"/>
      <c r="I44" s="573"/>
      <c r="J44" s="573"/>
      <c r="K44" s="573"/>
      <c r="L44" s="573"/>
    </row>
    <row r="45" spans="1:14" x14ac:dyDescent="0.25">
      <c r="G45" s="573"/>
      <c r="H45" s="573"/>
      <c r="I45" s="573"/>
      <c r="J45" s="573"/>
      <c r="K45" s="573"/>
      <c r="L45" s="573"/>
    </row>
    <row r="46" spans="1:14" x14ac:dyDescent="0.25">
      <c r="G46" s="573"/>
      <c r="H46" s="573"/>
      <c r="I46" s="573"/>
      <c r="J46" s="573"/>
      <c r="K46" s="573"/>
      <c r="L46" s="573"/>
    </row>
    <row r="47" spans="1:14" x14ac:dyDescent="0.25">
      <c r="G47" s="573"/>
      <c r="H47" s="573"/>
      <c r="I47" s="573"/>
      <c r="J47" s="573"/>
      <c r="K47" s="573"/>
      <c r="L47" s="573"/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1"/>
  <sheetViews>
    <sheetView view="pageBreakPreview" zoomScale="60" workbookViewId="0">
      <pane xSplit="2" ySplit="6" topLeftCell="C34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392</v>
      </c>
      <c r="B3" s="2004"/>
      <c r="C3" s="2024" t="s">
        <v>486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600</v>
      </c>
      <c r="D7" s="518">
        <f>'EntrySheetDD+SWOTotal+HO'!E31</f>
        <v>95.24</v>
      </c>
      <c r="E7" s="518">
        <f>'EntrySheetDD+SWOTotal+HO'!F31</f>
        <v>16.010000000000002</v>
      </c>
      <c r="F7" s="518">
        <f>'EntrySheetDD+SWOTotal+HO'!G31</f>
        <v>95.24</v>
      </c>
      <c r="G7" s="568">
        <v>11</v>
      </c>
      <c r="H7" s="568">
        <f>'EntrySheetDD+SWOTotal+HO'!I31</f>
        <v>0</v>
      </c>
      <c r="I7" s="568">
        <f>'EntrySheetDD+SWOTotal+HO'!J31</f>
        <v>3</v>
      </c>
      <c r="J7" s="568">
        <f>'EntrySheetDD+SWOTotal+HO'!K31</f>
        <v>0</v>
      </c>
      <c r="K7" s="568">
        <f>'EntrySheetDD+SWOTotal+HO'!L31</f>
        <v>0</v>
      </c>
      <c r="L7" s="568">
        <f>'EntrySheetDD+SWOTotal+HO'!M31</f>
        <v>0</v>
      </c>
      <c r="M7" s="514">
        <f>F7/C7*100</f>
        <v>15.873333333333333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70</v>
      </c>
      <c r="D8" s="518">
        <f>'EntrySheetDD+SWOTotal+HO'!O31</f>
        <v>41.99</v>
      </c>
      <c r="E8" s="518">
        <f>'EntrySheetDD+SWOTotal+HO'!P31</f>
        <v>8.68</v>
      </c>
      <c r="F8" s="518">
        <f>'EntrySheetDD+SWOTotal+HO'!Q31</f>
        <v>41.99</v>
      </c>
      <c r="G8" s="568">
        <v>2</v>
      </c>
      <c r="H8" s="568">
        <f>'EntrySheetDD+SWOTotal+HO'!S31</f>
        <v>1</v>
      </c>
      <c r="I8" s="568">
        <f>'EntrySheetDD+SWOTotal+HO'!T31</f>
        <v>1</v>
      </c>
      <c r="J8" s="568">
        <f>'EntrySheetDD+SWOTotal+HO'!U31</f>
        <v>0</v>
      </c>
      <c r="K8" s="568">
        <f>'EntrySheetDD+SWOTotal+HO'!V31</f>
        <v>1</v>
      </c>
      <c r="L8" s="568">
        <f>'EntrySheetDD+SWOTotal+HO'!W31</f>
        <v>1</v>
      </c>
      <c r="M8" s="506">
        <f t="shared" ref="M8:M43" si="0">F8/C8*100</f>
        <v>59.985714285714288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100</v>
      </c>
      <c r="D9" s="518">
        <f>'EntrySheetDD+SWOTotal+HO'!Y31</f>
        <v>86.6</v>
      </c>
      <c r="E9" s="518">
        <f>'EntrySheetDD+SWOTotal+HO'!Z31</f>
        <v>16.440000000000001</v>
      </c>
      <c r="F9" s="518">
        <f>'EntrySheetDD+SWOTotal+HO'!AA31</f>
        <v>86.6</v>
      </c>
      <c r="G9" s="568">
        <v>4</v>
      </c>
      <c r="H9" s="568">
        <f>'EntrySheetDD+SWOTotal+HO'!AC31</f>
        <v>4</v>
      </c>
      <c r="I9" s="568">
        <f>'EntrySheetDD+SWOTotal+HO'!AD31</f>
        <v>0</v>
      </c>
      <c r="J9" s="568">
        <f>'EntrySheetDD+SWOTotal+HO'!AE31</f>
        <v>0</v>
      </c>
      <c r="K9" s="568">
        <f>'EntrySheetDD+SWOTotal+HO'!AF31</f>
        <v>0</v>
      </c>
      <c r="L9" s="568">
        <f>'EntrySheetDD+SWOTotal+HO'!AG31</f>
        <v>0</v>
      </c>
      <c r="M9" s="506">
        <f t="shared" si="0"/>
        <v>86.6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80</v>
      </c>
      <c r="D10" s="518">
        <f>'EntrySheetDD+SWOTotal+HO'!AI31</f>
        <v>42.18</v>
      </c>
      <c r="E10" s="518">
        <f>'EntrySheetDD+SWOTotal+HO'!AJ31</f>
        <v>5.08</v>
      </c>
      <c r="F10" s="518">
        <f>'EntrySheetDD+SWOTotal+HO'!AK31</f>
        <v>42.18</v>
      </c>
      <c r="G10" s="568">
        <v>4</v>
      </c>
      <c r="H10" s="568">
        <f>'EntrySheetDD+SWOTotal+HO'!AM31</f>
        <v>0</v>
      </c>
      <c r="I10" s="568">
        <f>'EntrySheetDD+SWOTotal+HO'!AN31</f>
        <v>4</v>
      </c>
      <c r="J10" s="568">
        <f>'EntrySheetDD+SWOTotal+HO'!AO31</f>
        <v>0</v>
      </c>
      <c r="K10" s="568">
        <f>'EntrySheetDD+SWOTotal+HO'!AP31</f>
        <v>0</v>
      </c>
      <c r="L10" s="568">
        <f>'EntrySheetDD+SWOTotal+HO'!AQ31</f>
        <v>0</v>
      </c>
      <c r="M10" s="506">
        <f t="shared" si="0"/>
        <v>52.725000000000001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30</v>
      </c>
      <c r="D11" s="518">
        <f>'EntrySheetDD+SWOTotal+HO'!AS31</f>
        <v>17.899999999999999</v>
      </c>
      <c r="E11" s="518">
        <f>'EntrySheetDD+SWOTotal+HO'!AT31</f>
        <v>4.5</v>
      </c>
      <c r="F11" s="518">
        <f>'EntrySheetDD+SWOTotal+HO'!AU31</f>
        <v>17.8</v>
      </c>
      <c r="G11" s="568">
        <v>1</v>
      </c>
      <c r="H11" s="568">
        <f>'EntrySheetDD+SWOTotal+HO'!AW31</f>
        <v>0</v>
      </c>
      <c r="I11" s="568">
        <f>'EntrySheetDD+SWOTotal+HO'!AX31</f>
        <v>0</v>
      </c>
      <c r="J11" s="568">
        <f>'EntrySheetDD+SWOTotal+HO'!AY31</f>
        <v>0</v>
      </c>
      <c r="K11" s="568">
        <f>'EntrySheetDD+SWOTotal+HO'!AZ31</f>
        <v>0</v>
      </c>
      <c r="L11" s="568">
        <f>'EntrySheetDD+SWOTotal+HO'!BA31</f>
        <v>0</v>
      </c>
      <c r="M11" s="506">
        <f t="shared" si="0"/>
        <v>59.333333333333336</v>
      </c>
      <c r="N11" s="506">
        <f t="shared" si="1"/>
        <v>99.441340782122921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175</v>
      </c>
      <c r="D12" s="518">
        <f>'EntrySheetDD+SWOTotal+HO'!BC31</f>
        <v>94.24</v>
      </c>
      <c r="E12" s="518">
        <f>'EntrySheetDD+SWOTotal+HO'!BD31</f>
        <v>24.31</v>
      </c>
      <c r="F12" s="518">
        <f>'EntrySheetDD+SWOTotal+HO'!BE31</f>
        <v>94.24</v>
      </c>
      <c r="G12" s="568">
        <v>8</v>
      </c>
      <c r="H12" s="568">
        <f>'EntrySheetDD+SWOTotal+HO'!BG31</f>
        <v>0</v>
      </c>
      <c r="I12" s="568">
        <f>'EntrySheetDD+SWOTotal+HO'!BH31</f>
        <v>0</v>
      </c>
      <c r="J12" s="568">
        <f>'EntrySheetDD+SWOTotal+HO'!BI31</f>
        <v>0</v>
      </c>
      <c r="K12" s="568">
        <f>'EntrySheetDD+SWOTotal+HO'!BJ31</f>
        <v>0</v>
      </c>
      <c r="L12" s="568">
        <f>'EntrySheetDD+SWOTotal+HO'!BK31</f>
        <v>0</v>
      </c>
      <c r="M12" s="506">
        <f t="shared" si="0"/>
        <v>53.851428571428571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120</v>
      </c>
      <c r="D13" s="518">
        <f>'EntrySheetDD+SWOTotal+HO'!BM31</f>
        <v>52.63</v>
      </c>
      <c r="E13" s="518">
        <f>'EntrySheetDD+SWOTotal+HO'!BN31</f>
        <v>5.16</v>
      </c>
      <c r="F13" s="518">
        <f>'EntrySheetDD+SWOTotal+HO'!BO31</f>
        <v>52.63</v>
      </c>
      <c r="G13" s="568">
        <v>2</v>
      </c>
      <c r="H13" s="568">
        <f>'EntrySheetDD+SWOTotal+HO'!BQ31</f>
        <v>2</v>
      </c>
      <c r="I13" s="568">
        <f>'EntrySheetDD+SWOTotal+HO'!BR31</f>
        <v>2</v>
      </c>
      <c r="J13" s="568">
        <f>'EntrySheetDD+SWOTotal+HO'!BS31</f>
        <v>0</v>
      </c>
      <c r="K13" s="568">
        <f>'EntrySheetDD+SWOTotal+HO'!BT31</f>
        <v>0</v>
      </c>
      <c r="L13" s="568">
        <f>'EntrySheetDD+SWOTotal+HO'!BU31</f>
        <v>0</v>
      </c>
      <c r="M13" s="506">
        <f t="shared" si="0"/>
        <v>43.858333333333341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180</v>
      </c>
      <c r="D14" s="518">
        <f>'EntrySheetDD+SWOTotal+HO'!BW31</f>
        <v>105</v>
      </c>
      <c r="E14" s="518">
        <f>'EntrySheetDD+SWOTotal+HO'!BX31</f>
        <v>14.17</v>
      </c>
      <c r="F14" s="518">
        <f>'EntrySheetDD+SWOTotal+HO'!BY31</f>
        <v>104.98</v>
      </c>
      <c r="G14" s="568">
        <v>4</v>
      </c>
      <c r="H14" s="568">
        <f>'EntrySheetDD+SWOTotal+HO'!CA31</f>
        <v>4</v>
      </c>
      <c r="I14" s="568">
        <f>'EntrySheetDD+SWOTotal+HO'!CB31</f>
        <v>4</v>
      </c>
      <c r="J14" s="568">
        <f>'EntrySheetDD+SWOTotal+HO'!CC31</f>
        <v>0</v>
      </c>
      <c r="K14" s="568">
        <f>'EntrySheetDD+SWOTotal+HO'!CD31</f>
        <v>0</v>
      </c>
      <c r="L14" s="568">
        <f>'EntrySheetDD+SWOTotal+HO'!CE31</f>
        <v>0</v>
      </c>
      <c r="M14" s="506">
        <f t="shared" si="0"/>
        <v>58.322222222222223</v>
      </c>
      <c r="N14" s="506">
        <f t="shared" si="1"/>
        <v>99.980952380952388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300</v>
      </c>
      <c r="D15" s="518">
        <f>'EntrySheetDD+SWOTotal+HO'!CG31</f>
        <v>107.79</v>
      </c>
      <c r="E15" s="518">
        <f>'EntrySheetDD+SWOTotal+HO'!CH31</f>
        <v>10.89</v>
      </c>
      <c r="F15" s="518">
        <f>'EntrySheetDD+SWOTotal+HO'!CI31</f>
        <v>107.77</v>
      </c>
      <c r="G15" s="568">
        <v>9</v>
      </c>
      <c r="H15" s="568">
        <f>'EntrySheetDD+SWOTotal+HO'!CK31</f>
        <v>0</v>
      </c>
      <c r="I15" s="568">
        <f>'EntrySheetDD+SWOTotal+HO'!CL31</f>
        <v>0</v>
      </c>
      <c r="J15" s="568">
        <f>'EntrySheetDD+SWOTotal+HO'!CM31</f>
        <v>0</v>
      </c>
      <c r="K15" s="568">
        <f>'EntrySheetDD+SWOTotal+HO'!CN31</f>
        <v>0</v>
      </c>
      <c r="L15" s="568">
        <f>'EntrySheetDD+SWOTotal+HO'!CO31</f>
        <v>0</v>
      </c>
      <c r="M15" s="506">
        <f t="shared" si="0"/>
        <v>35.923333333333332</v>
      </c>
      <c r="N15" s="506">
        <f t="shared" si="1"/>
        <v>99.981445403098618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80</v>
      </c>
      <c r="D16" s="518">
        <f>'EntrySheetDD+SWOTotal+HO'!CQ31</f>
        <v>76.66</v>
      </c>
      <c r="E16" s="518">
        <f>'EntrySheetDD+SWOTotal+HO'!CR31</f>
        <v>15.34</v>
      </c>
      <c r="F16" s="518">
        <f>'EntrySheetDD+SWOTotal+HO'!CS31</f>
        <v>76.66</v>
      </c>
      <c r="G16" s="568">
        <v>2</v>
      </c>
      <c r="H16" s="568">
        <f>'EntrySheetDD+SWOTotal+HO'!CU31</f>
        <v>2</v>
      </c>
      <c r="I16" s="568">
        <f>'EntrySheetDD+SWOTotal+HO'!CV31</f>
        <v>2</v>
      </c>
      <c r="J16" s="568">
        <f>'EntrySheetDD+SWOTotal+HO'!CW31</f>
        <v>0</v>
      </c>
      <c r="K16" s="568">
        <f>'EntrySheetDD+SWOTotal+HO'!CX31</f>
        <v>2</v>
      </c>
      <c r="L16" s="568">
        <f>'EntrySheetDD+SWOTotal+HO'!CY31</f>
        <v>2</v>
      </c>
      <c r="M16" s="506">
        <f t="shared" si="0"/>
        <v>95.824999999999989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75</v>
      </c>
      <c r="D17" s="518">
        <f>'EntrySheetDD+SWOTotal+HO'!DA31</f>
        <v>122.8</v>
      </c>
      <c r="E17" s="518">
        <f>'EntrySheetDD+SWOTotal+HO'!DB31</f>
        <v>10</v>
      </c>
      <c r="F17" s="518">
        <f>'EntrySheetDD+SWOTotal+HO'!DC31</f>
        <v>121.75</v>
      </c>
      <c r="G17" s="568">
        <v>4</v>
      </c>
      <c r="H17" s="568">
        <f>'EntrySheetDD+SWOTotal+HO'!DE31</f>
        <v>4</v>
      </c>
      <c r="I17" s="568">
        <f>'EntrySheetDD+SWOTotal+HO'!DF31</f>
        <v>4</v>
      </c>
      <c r="J17" s="568">
        <f>'EntrySheetDD+SWOTotal+HO'!DG31</f>
        <v>0</v>
      </c>
      <c r="K17" s="568">
        <f>'EntrySheetDD+SWOTotal+HO'!DH31</f>
        <v>0</v>
      </c>
      <c r="L17" s="568">
        <f>'EntrySheetDD+SWOTotal+HO'!DI31</f>
        <v>0</v>
      </c>
      <c r="M17" s="506">
        <f t="shared" si="0"/>
        <v>162.33333333333334</v>
      </c>
      <c r="N17" s="506">
        <f t="shared" si="1"/>
        <v>99.144951140065146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40</v>
      </c>
      <c r="D18" s="518">
        <f>'EntrySheetDD+SWOTotal+HO'!DK31</f>
        <v>18.46</v>
      </c>
      <c r="E18" s="518">
        <f>'EntrySheetDD+SWOTotal+HO'!DL31</f>
        <v>4.32</v>
      </c>
      <c r="F18" s="518">
        <f>'EntrySheetDD+SWOTotal+HO'!DM31</f>
        <v>18.46</v>
      </c>
      <c r="G18" s="568">
        <v>1</v>
      </c>
      <c r="H18" s="568">
        <f>'EntrySheetDD+SWOTotal+HO'!DO31</f>
        <v>0</v>
      </c>
      <c r="I18" s="568">
        <f>'EntrySheetDD+SWOTotal+HO'!DP31</f>
        <v>0</v>
      </c>
      <c r="J18" s="568">
        <f>'EntrySheetDD+SWOTotal+HO'!DQ31</f>
        <v>0</v>
      </c>
      <c r="K18" s="568">
        <f>'EntrySheetDD+SWOTotal+HO'!DR31</f>
        <v>0</v>
      </c>
      <c r="L18" s="568">
        <f>'EntrySheetDD+SWOTotal+HO'!DS31</f>
        <v>0</v>
      </c>
      <c r="M18" s="506">
        <f t="shared" si="0"/>
        <v>46.150000000000006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120</v>
      </c>
      <c r="D19" s="518">
        <f>'EntrySheetDD+SWOTotal+HO'!DU31</f>
        <v>92.99</v>
      </c>
      <c r="E19" s="518">
        <f>'EntrySheetDD+SWOTotal+HO'!DV31</f>
        <v>13.65</v>
      </c>
      <c r="F19" s="518">
        <f>'EntrySheetDD+SWOTotal+HO'!DW31</f>
        <v>92.86</v>
      </c>
      <c r="G19" s="568">
        <v>3</v>
      </c>
      <c r="H19" s="568">
        <f>'EntrySheetDD+SWOTotal+HO'!DY31</f>
        <v>0</v>
      </c>
      <c r="I19" s="568">
        <f>'EntrySheetDD+SWOTotal+HO'!DZ31</f>
        <v>3</v>
      </c>
      <c r="J19" s="568">
        <f>'EntrySheetDD+SWOTotal+HO'!EA31</f>
        <v>0</v>
      </c>
      <c r="K19" s="568">
        <f>'EntrySheetDD+SWOTotal+HO'!EB31</f>
        <v>3</v>
      </c>
      <c r="L19" s="568">
        <f>'EntrySheetDD+SWOTotal+HO'!EC31</f>
        <v>3</v>
      </c>
      <c r="M19" s="506">
        <f t="shared" si="0"/>
        <v>77.38333333333334</v>
      </c>
      <c r="N19" s="506">
        <f t="shared" si="1"/>
        <v>99.860200021507694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250</v>
      </c>
      <c r="D20" s="518">
        <f>'EntrySheetDD+SWOTotal+HO'!EE31</f>
        <v>110.37</v>
      </c>
      <c r="E20" s="518">
        <f>'EntrySheetDD+SWOTotal+HO'!EF31</f>
        <v>15.24</v>
      </c>
      <c r="F20" s="518">
        <f>'EntrySheetDD+SWOTotal+HO'!EG31</f>
        <v>110.35</v>
      </c>
      <c r="G20" s="568">
        <v>7</v>
      </c>
      <c r="H20" s="568">
        <f>'EntrySheetDD+SWOTotal+HO'!EI31</f>
        <v>0</v>
      </c>
      <c r="I20" s="568">
        <f>'EntrySheetDD+SWOTotal+HO'!EJ31</f>
        <v>0</v>
      </c>
      <c r="J20" s="568">
        <f>'EntrySheetDD+SWOTotal+HO'!EK31</f>
        <v>0</v>
      </c>
      <c r="K20" s="568">
        <f>'EntrySheetDD+SWOTotal+HO'!EL31</f>
        <v>0</v>
      </c>
      <c r="L20" s="568">
        <f>'EntrySheetDD+SWOTotal+HO'!EM31</f>
        <v>0</v>
      </c>
      <c r="M20" s="506">
        <f t="shared" si="0"/>
        <v>44.139999999999993</v>
      </c>
      <c r="N20" s="506">
        <f t="shared" si="1"/>
        <v>99.981879133822588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116.86</v>
      </c>
      <c r="D21" s="518">
        <f>'EntrySheetDD+SWOTotal+HO'!EO31</f>
        <v>122.59</v>
      </c>
      <c r="E21" s="518">
        <f>'EntrySheetDD+SWOTotal+HO'!EP31</f>
        <v>22.18</v>
      </c>
      <c r="F21" s="518">
        <f>'EntrySheetDD+SWOTotal+HO'!EQ31</f>
        <v>122.59</v>
      </c>
      <c r="G21" s="568">
        <v>4</v>
      </c>
      <c r="H21" s="568">
        <f>'EntrySheetDD+SWOTotal+HO'!ES31</f>
        <v>0</v>
      </c>
      <c r="I21" s="568">
        <f>'EntrySheetDD+SWOTotal+HO'!ET31</f>
        <v>0</v>
      </c>
      <c r="J21" s="568">
        <f>'EntrySheetDD+SWOTotal+HO'!EU31</f>
        <v>0</v>
      </c>
      <c r="K21" s="568">
        <f>'EntrySheetDD+SWOTotal+HO'!EV31</f>
        <v>0</v>
      </c>
      <c r="L21" s="568">
        <f>'EntrySheetDD+SWOTotal+HO'!EW31</f>
        <v>0</v>
      </c>
      <c r="M21" s="506">
        <f t="shared" si="0"/>
        <v>104.90330309772378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220</v>
      </c>
      <c r="D22" s="518">
        <f>'EntrySheetDD+SWOTotal+HO'!EY31</f>
        <v>130.41999999999999</v>
      </c>
      <c r="E22" s="518">
        <f>'EntrySheetDD+SWOTotal+HO'!EZ31</f>
        <v>35.99</v>
      </c>
      <c r="F22" s="518">
        <f>'EntrySheetDD+SWOTotal+HO'!FA31</f>
        <v>130.4</v>
      </c>
      <c r="G22" s="568">
        <v>7</v>
      </c>
      <c r="H22" s="568">
        <f>'EntrySheetDD+SWOTotal+HO'!FC31</f>
        <v>7</v>
      </c>
      <c r="I22" s="568">
        <f>'EntrySheetDD+SWOTotal+HO'!FD31</f>
        <v>7</v>
      </c>
      <c r="J22" s="568">
        <f>'EntrySheetDD+SWOTotal+HO'!FE31</f>
        <v>0</v>
      </c>
      <c r="K22" s="568">
        <f>'EntrySheetDD+SWOTotal+HO'!FF31</f>
        <v>0</v>
      </c>
      <c r="L22" s="568">
        <f>'EntrySheetDD+SWOTotal+HO'!FG31</f>
        <v>0</v>
      </c>
      <c r="M22" s="506">
        <f t="shared" si="0"/>
        <v>59.27272727272728</v>
      </c>
      <c r="N22" s="506">
        <f t="shared" si="1"/>
        <v>99.984664928691942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120</v>
      </c>
      <c r="D23" s="518">
        <f>'EntrySheetDD+SWOTotal+HO'!FI31</f>
        <v>10.74</v>
      </c>
      <c r="E23" s="518">
        <f>'EntrySheetDD+SWOTotal+HO'!FJ31</f>
        <v>0.93</v>
      </c>
      <c r="F23" s="518">
        <f>'EntrySheetDD+SWOTotal+HO'!FK31</f>
        <v>10.73</v>
      </c>
      <c r="G23" s="568">
        <v>4</v>
      </c>
      <c r="H23" s="568">
        <f>'EntrySheetDD+SWOTotal+HO'!FM31</f>
        <v>0</v>
      </c>
      <c r="I23" s="568">
        <f>'EntrySheetDD+SWOTotal+HO'!FN31</f>
        <v>2</v>
      </c>
      <c r="J23" s="568">
        <f>'EntrySheetDD+SWOTotal+HO'!FO31</f>
        <v>0</v>
      </c>
      <c r="K23" s="568">
        <f>'EntrySheetDD+SWOTotal+HO'!FP31</f>
        <v>2</v>
      </c>
      <c r="L23" s="568">
        <f>'EntrySheetDD+SWOTotal+HO'!FQ31</f>
        <v>2</v>
      </c>
      <c r="M23" s="506">
        <f t="shared" si="0"/>
        <v>8.9416666666666664</v>
      </c>
      <c r="N23" s="506">
        <f t="shared" si="1"/>
        <v>99.906890130353815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</v>
      </c>
      <c r="D24" s="518">
        <f>'EntrySheetDD+SWOTotal+HO'!FS31</f>
        <v>0</v>
      </c>
      <c r="E24" s="518">
        <f>'EntrySheetDD+SWOTotal+HO'!FT31</f>
        <v>0</v>
      </c>
      <c r="F24" s="518">
        <f>'EntrySheetDD+SWOTotal+HO'!FU31</f>
        <v>0</v>
      </c>
      <c r="G24" s="568">
        <v>0</v>
      </c>
      <c r="H24" s="568">
        <f>'EntrySheetDD+SWOTotal+HO'!FW31</f>
        <v>0</v>
      </c>
      <c r="I24" s="568">
        <f>'EntrySheetDD+SWOTotal+HO'!FX31</f>
        <v>0</v>
      </c>
      <c r="J24" s="568">
        <f>'EntrySheetDD+SWOTotal+HO'!FY31</f>
        <v>0</v>
      </c>
      <c r="K24" s="568">
        <f>'EntrySheetDD+SWOTotal+HO'!FZ31</f>
        <v>0</v>
      </c>
      <c r="L24" s="568">
        <f>'EntrySheetDD+SWOTotal+HO'!GA31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250</v>
      </c>
      <c r="D25" s="518">
        <f>'EntrySheetDD+SWOTotal+HO'!GC31</f>
        <v>67.81</v>
      </c>
      <c r="E25" s="518">
        <f>'EntrySheetDD+SWOTotal+HO'!GD31</f>
        <v>5.52</v>
      </c>
      <c r="F25" s="518">
        <f>'EntrySheetDD+SWOTotal+HO'!GE31</f>
        <v>67.81</v>
      </c>
      <c r="G25" s="568">
        <v>5</v>
      </c>
      <c r="H25" s="568">
        <f>'EntrySheetDD+SWOTotal+HO'!GG31</f>
        <v>3</v>
      </c>
      <c r="I25" s="568">
        <f>'EntrySheetDD+SWOTotal+HO'!GH31</f>
        <v>3</v>
      </c>
      <c r="J25" s="568">
        <f>'EntrySheetDD+SWOTotal+HO'!GI31</f>
        <v>0</v>
      </c>
      <c r="K25" s="568">
        <f>'EntrySheetDD+SWOTotal+HO'!GJ31</f>
        <v>3</v>
      </c>
      <c r="L25" s="568">
        <f>'EntrySheetDD+SWOTotal+HO'!GK31</f>
        <v>3</v>
      </c>
      <c r="M25" s="506">
        <f t="shared" si="0"/>
        <v>27.124000000000002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0</v>
      </c>
      <c r="D26" s="518">
        <f>'EntrySheetDD+SWOTotal+HO'!GM31</f>
        <v>0</v>
      </c>
      <c r="E26" s="518">
        <f>'EntrySheetDD+SWOTotal+HO'!GN31</f>
        <v>0</v>
      </c>
      <c r="F26" s="518">
        <f>'EntrySheetDD+SWOTotal+HO'!GO31</f>
        <v>0</v>
      </c>
      <c r="G26" s="568">
        <v>0</v>
      </c>
      <c r="H26" s="568">
        <f>'EntrySheetDD+SWOTotal+HO'!GQ31</f>
        <v>0</v>
      </c>
      <c r="I26" s="568">
        <f>'EntrySheetDD+SWOTotal+HO'!GR31</f>
        <v>0</v>
      </c>
      <c r="J26" s="568">
        <f>'EntrySheetDD+SWOTotal+HO'!GS31</f>
        <v>0</v>
      </c>
      <c r="K26" s="568">
        <f>'EntrySheetDD+SWOTotal+HO'!GT31</f>
        <v>0</v>
      </c>
      <c r="L26" s="568">
        <f>'EntrySheetDD+SWOTotal+HO'!GU31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</v>
      </c>
      <c r="D27" s="518">
        <f>'EntrySheetDD+SWOTotal+HO'!GW31</f>
        <v>0</v>
      </c>
      <c r="E27" s="518">
        <f>'EntrySheetDD+SWOTotal+HO'!GX31</f>
        <v>0</v>
      </c>
      <c r="F27" s="518">
        <f>'EntrySheetDD+SWOTotal+HO'!GY31</f>
        <v>0</v>
      </c>
      <c r="G27" s="568">
        <v>0</v>
      </c>
      <c r="H27" s="568">
        <f>'EntrySheetDD+SWOTotal+HO'!HA31</f>
        <v>0</v>
      </c>
      <c r="I27" s="568">
        <f>'EntrySheetDD+SWOTotal+HO'!HB31</f>
        <v>0</v>
      </c>
      <c r="J27" s="568">
        <f>'EntrySheetDD+SWOTotal+HO'!HC31</f>
        <v>0</v>
      </c>
      <c r="K27" s="568">
        <f>'EntrySheetDD+SWOTotal+HO'!HD31</f>
        <v>0</v>
      </c>
      <c r="L27" s="568">
        <f>'EntrySheetDD+SWOTotal+HO'!HE31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</v>
      </c>
      <c r="D28" s="518">
        <f>'EntrySheetDD+SWOTotal+HO'!HG31</f>
        <v>0</v>
      </c>
      <c r="E28" s="518">
        <f>'EntrySheetDD+SWOTotal+HO'!HH31</f>
        <v>0</v>
      </c>
      <c r="F28" s="518">
        <f>'EntrySheetDD+SWOTotal+HO'!HI31</f>
        <v>0</v>
      </c>
      <c r="G28" s="568">
        <v>0</v>
      </c>
      <c r="H28" s="568">
        <f>'EntrySheetDD+SWOTotal+HO'!HK31</f>
        <v>0</v>
      </c>
      <c r="I28" s="568">
        <f>'EntrySheetDD+SWOTotal+HO'!HL31</f>
        <v>0</v>
      </c>
      <c r="J28" s="568">
        <f>'EntrySheetDD+SWOTotal+HO'!HM31</f>
        <v>0</v>
      </c>
      <c r="K28" s="568">
        <f>'EntrySheetDD+SWOTotal+HO'!HN31</f>
        <v>0</v>
      </c>
      <c r="L28" s="568">
        <f>'EntrySheetDD+SWOTotal+HO'!HO31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</v>
      </c>
      <c r="D29" s="518">
        <f>'EntrySheetDD+SWOTotal+HO'!HQ31</f>
        <v>0</v>
      </c>
      <c r="E29" s="518">
        <f>'EntrySheetDD+SWOTotal+HO'!HR31</f>
        <v>0</v>
      </c>
      <c r="F29" s="518">
        <f>'EntrySheetDD+SWOTotal+HO'!HS31</f>
        <v>0</v>
      </c>
      <c r="G29" s="568">
        <v>0</v>
      </c>
      <c r="H29" s="568">
        <f>'EntrySheetDD+SWOTotal+HO'!HU31</f>
        <v>0</v>
      </c>
      <c r="I29" s="568">
        <f>'EntrySheetDD+SWOTotal+HO'!HV31</f>
        <v>0</v>
      </c>
      <c r="J29" s="568">
        <f>'EntrySheetDD+SWOTotal+HO'!HW31</f>
        <v>0</v>
      </c>
      <c r="K29" s="568">
        <f>'EntrySheetDD+SWOTotal+HO'!HX31</f>
        <v>0</v>
      </c>
      <c r="L29" s="568">
        <f>'EntrySheetDD+SWOTotal+HO'!HY31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'EntrySheetDD+SWOTotal+HO'!IA31</f>
        <v>0</v>
      </c>
      <c r="E30" s="518">
        <f>'EntrySheetDD+SWOTotal+HO'!IB31</f>
        <v>0</v>
      </c>
      <c r="F30" s="518">
        <f>'EntrySheetDD+SWOTotal+HO'!IC31</f>
        <v>0</v>
      </c>
      <c r="G30" s="568">
        <v>0</v>
      </c>
      <c r="H30" s="568">
        <f>'EntrySheetDD+SWOTotal+HO'!IE31</f>
        <v>0</v>
      </c>
      <c r="I30" s="568">
        <f>'EntrySheetDD+SWOTotal+HO'!IF31</f>
        <v>0</v>
      </c>
      <c r="J30" s="568">
        <f>'EntrySheetDD+SWOTotal+HO'!IG31</f>
        <v>0</v>
      </c>
      <c r="K30" s="568">
        <f>'EntrySheetDD+SWOTotal+HO'!IH31</f>
        <v>0</v>
      </c>
      <c r="L30" s="568">
        <f>'EntrySheetDD+SWOTotal+HO'!II31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</v>
      </c>
      <c r="D31" s="518">
        <f>'EntrySheetDD+SWOTotal+HO'!IK31</f>
        <v>0</v>
      </c>
      <c r="E31" s="518">
        <f>'EntrySheetDD+SWOTotal+HO'!IL31</f>
        <v>0</v>
      </c>
      <c r="F31" s="518">
        <f>'EntrySheetDD+SWOTotal+HO'!IM31</f>
        <v>0</v>
      </c>
      <c r="G31" s="568">
        <v>0</v>
      </c>
      <c r="H31" s="568">
        <f>'EntrySheetDD+SWOTotal+HO'!IO31</f>
        <v>0</v>
      </c>
      <c r="I31" s="568">
        <f>'EntrySheetDD+SWOTotal+HO'!IP31</f>
        <v>0</v>
      </c>
      <c r="J31" s="568">
        <f>'EntrySheetDD+SWOTotal+HO'!IQ31</f>
        <v>0</v>
      </c>
      <c r="K31" s="568">
        <f>'EntrySheetDD+SWOTotal+HO'!IR31</f>
        <v>0</v>
      </c>
      <c r="L31" s="568">
        <f>'EntrySheetDD+SWOTotal+HO'!IS31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0</v>
      </c>
      <c r="D32" s="518">
        <f>'EntrySheetDD+SWOTotal+HO'!IU31</f>
        <v>0</v>
      </c>
      <c r="E32" s="518">
        <f>'EntrySheetDD+SWOTotal+HO'!IV31</f>
        <v>0</v>
      </c>
      <c r="F32" s="518">
        <f>'EntrySheetDD+SWOTotal+HO'!IW31</f>
        <v>0</v>
      </c>
      <c r="G32" s="568">
        <v>0</v>
      </c>
      <c r="H32" s="568">
        <f>'EntrySheetDD+SWOTotal+HO'!IY31</f>
        <v>0</v>
      </c>
      <c r="I32" s="568">
        <f>'EntrySheetDD+SWOTotal+HO'!IZ31</f>
        <v>0</v>
      </c>
      <c r="J32" s="568">
        <f>'EntrySheetDD+SWOTotal+HO'!JA31</f>
        <v>0</v>
      </c>
      <c r="K32" s="568">
        <f>'EntrySheetDD+SWOTotal+HO'!JB31</f>
        <v>0</v>
      </c>
      <c r="L32" s="568">
        <f>'EntrySheetDD+SWOTotal+HO'!JC31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50</v>
      </c>
      <c r="D33" s="518">
        <f>'EntrySheetDD+SWOTotal+HO'!JE31</f>
        <v>48.8</v>
      </c>
      <c r="E33" s="518">
        <f>'EntrySheetDD+SWOTotal+HO'!JF31</f>
        <v>0.84</v>
      </c>
      <c r="F33" s="518">
        <f>'EntrySheetDD+SWOTotal+HO'!JG31</f>
        <v>48.73</v>
      </c>
      <c r="G33" s="568">
        <v>1</v>
      </c>
      <c r="H33" s="568">
        <f>'EntrySheetDD+SWOTotal+HO'!JI31</f>
        <v>0</v>
      </c>
      <c r="I33" s="568">
        <f>'EntrySheetDD+SWOTotal+HO'!JJ31</f>
        <v>0</v>
      </c>
      <c r="J33" s="568">
        <f>'EntrySheetDD+SWOTotal+HO'!JK31</f>
        <v>0</v>
      </c>
      <c r="K33" s="568">
        <f>'EntrySheetDD+SWOTotal+HO'!JL31</f>
        <v>0</v>
      </c>
      <c r="L33" s="568">
        <f>'EntrySheetDD+SWOTotal+HO'!JM31</f>
        <v>0</v>
      </c>
      <c r="M33" s="506">
        <f t="shared" si="0"/>
        <v>97.46</v>
      </c>
      <c r="N33" s="506">
        <f t="shared" si="1"/>
        <v>99.856557377049185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80</v>
      </c>
      <c r="D34" s="518">
        <f>'EntrySheetDD+SWOTotal+HO'!JO31</f>
        <v>37.72</v>
      </c>
      <c r="E34" s="518">
        <f>'EntrySheetDD+SWOTotal+HO'!JP31</f>
        <v>2.5</v>
      </c>
      <c r="F34" s="518">
        <f>'EntrySheetDD+SWOTotal+HO'!JQ31</f>
        <v>37.72</v>
      </c>
      <c r="G34" s="568">
        <v>2</v>
      </c>
      <c r="H34" s="568">
        <f>'EntrySheetDD+SWOTotal+HO'!JS31</f>
        <v>0</v>
      </c>
      <c r="I34" s="568">
        <f>'EntrySheetDD+SWOTotal+HO'!JT31</f>
        <v>2</v>
      </c>
      <c r="J34" s="568">
        <f>'EntrySheetDD+SWOTotal+HO'!JU31</f>
        <v>0</v>
      </c>
      <c r="K34" s="568">
        <f>'EntrySheetDD+SWOTotal+HO'!JV31</f>
        <v>2</v>
      </c>
      <c r="L34" s="568">
        <f>'EntrySheetDD+SWOTotal+HO'!JW31</f>
        <v>0</v>
      </c>
      <c r="M34" s="506">
        <f t="shared" si="0"/>
        <v>47.15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</v>
      </c>
      <c r="D35" s="518">
        <f>'EntrySheetDD+SWOTotal+HO'!JY31</f>
        <v>0</v>
      </c>
      <c r="E35" s="518">
        <f>'EntrySheetDD+SWOTotal+HO'!JZ31</f>
        <v>0</v>
      </c>
      <c r="F35" s="518">
        <f>'EntrySheetDD+SWOTotal+HO'!KA31</f>
        <v>0</v>
      </c>
      <c r="G35" s="568">
        <v>0</v>
      </c>
      <c r="H35" s="568">
        <f>'EntrySheetDD+SWOTotal+HO'!KC31</f>
        <v>0</v>
      </c>
      <c r="I35" s="568">
        <f>'EntrySheetDD+SWOTotal+HO'!KD31</f>
        <v>0</v>
      </c>
      <c r="J35" s="568">
        <f>'EntrySheetDD+SWOTotal+HO'!KE31</f>
        <v>0</v>
      </c>
      <c r="K35" s="568">
        <f>'EntrySheetDD+SWOTotal+HO'!KF31</f>
        <v>0</v>
      </c>
      <c r="L35" s="568">
        <f>'EntrySheetDD+SWOTotal+HO'!KG31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0</v>
      </c>
      <c r="D36" s="518">
        <f>'EntrySheetDD+SWOTotal+HO'!KI31</f>
        <v>0</v>
      </c>
      <c r="E36" s="518">
        <f>'EntrySheetDD+SWOTotal+HO'!KJ31</f>
        <v>0</v>
      </c>
      <c r="F36" s="518">
        <f>'EntrySheetDD+SWOTotal+HO'!KK31</f>
        <v>0</v>
      </c>
      <c r="G36" s="568">
        <v>0</v>
      </c>
      <c r="H36" s="568">
        <f>'EntrySheetDD+SWOTotal+HO'!KM31</f>
        <v>0</v>
      </c>
      <c r="I36" s="568">
        <f>'EntrySheetDD+SWOTotal+HO'!KN31</f>
        <v>0</v>
      </c>
      <c r="J36" s="568">
        <f>'EntrySheetDD+SWOTotal+HO'!KO31</f>
        <v>0</v>
      </c>
      <c r="K36" s="568">
        <f>'EntrySheetDD+SWOTotal+HO'!KP31</f>
        <v>0</v>
      </c>
      <c r="L36" s="568">
        <f>'EntrySheetDD+SWOTotal+HO'!KQ31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</v>
      </c>
      <c r="D37" s="518">
        <f>'EntrySheetDD+SWOTotal+HO'!KS31</f>
        <v>0</v>
      </c>
      <c r="E37" s="518">
        <f>'EntrySheetDD+SWOTotal+HO'!KT31</f>
        <v>0</v>
      </c>
      <c r="F37" s="518">
        <f>'EntrySheetDD+SWOTotal+HO'!KU31</f>
        <v>0</v>
      </c>
      <c r="G37" s="568">
        <v>0</v>
      </c>
      <c r="H37" s="568">
        <f>'EntrySheetDD+SWOTotal+HO'!KW31</f>
        <v>0</v>
      </c>
      <c r="I37" s="568">
        <f>'EntrySheetDD+SWOTotal+HO'!KX31</f>
        <v>0</v>
      </c>
      <c r="J37" s="568">
        <f>'EntrySheetDD+SWOTotal+HO'!KY31</f>
        <v>0</v>
      </c>
      <c r="K37" s="568">
        <f>'EntrySheetDD+SWOTotal+HO'!KZ31</f>
        <v>0</v>
      </c>
      <c r="L37" s="568">
        <f>'EntrySheetDD+SWOTotal+HO'!LA31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</v>
      </c>
      <c r="D38" s="518">
        <f>'EntrySheetDD+SWOTotal+HO'!LC31</f>
        <v>0</v>
      </c>
      <c r="E38" s="518">
        <f>'EntrySheetDD+SWOTotal+HO'!LD31</f>
        <v>0</v>
      </c>
      <c r="F38" s="518">
        <f>'EntrySheetDD+SWOTotal+HO'!LE31</f>
        <v>0</v>
      </c>
      <c r="G38" s="568">
        <v>0</v>
      </c>
      <c r="H38" s="568">
        <f>'EntrySheetDD+SWOTotal+HO'!LG31</f>
        <v>0</v>
      </c>
      <c r="I38" s="568">
        <f>'EntrySheetDD+SWOTotal+HO'!LH31</f>
        <v>0</v>
      </c>
      <c r="J38" s="568">
        <f>'EntrySheetDD+SWOTotal+HO'!LI31</f>
        <v>0</v>
      </c>
      <c r="K38" s="568">
        <f>'EntrySheetDD+SWOTotal+HO'!LJ31</f>
        <v>0</v>
      </c>
      <c r="L38" s="568">
        <f>'EntrySheetDD+SWOTotal+HO'!LK31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50</v>
      </c>
      <c r="D39" s="518">
        <f>'EntrySheetDD+SWOTotal+HO'!LM31</f>
        <v>18.5</v>
      </c>
      <c r="E39" s="518">
        <f>'EntrySheetDD+SWOTotal+HO'!LN31</f>
        <v>2</v>
      </c>
      <c r="F39" s="518">
        <f>'EntrySheetDD+SWOTotal+HO'!LO31</f>
        <v>18.18</v>
      </c>
      <c r="G39" s="568">
        <v>2</v>
      </c>
      <c r="H39" s="568">
        <f>'EntrySheetDD+SWOTotal+HO'!LQ31</f>
        <v>2</v>
      </c>
      <c r="I39" s="568">
        <f>'EntrySheetDD+SWOTotal+HO'!LR31</f>
        <v>0</v>
      </c>
      <c r="J39" s="568">
        <f>'EntrySheetDD+SWOTotal+HO'!LS31</f>
        <v>0</v>
      </c>
      <c r="K39" s="568">
        <f>'EntrySheetDD+SWOTotal+HO'!LT31</f>
        <v>2</v>
      </c>
      <c r="L39" s="568">
        <f>'EntrySheetDD+SWOTotal+HO'!LU31</f>
        <v>2</v>
      </c>
      <c r="M39" s="509">
        <f t="shared" si="0"/>
        <v>36.36</v>
      </c>
      <c r="N39" s="509">
        <f t="shared" si="1"/>
        <v>98.27027027027026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3106.86</v>
      </c>
      <c r="D40" s="510">
        <f t="shared" ref="D40:L40" si="2">SUM(D7:D39)</f>
        <v>1501.4299999999998</v>
      </c>
      <c r="E40" s="510">
        <f t="shared" si="2"/>
        <v>233.75000000000003</v>
      </c>
      <c r="F40" s="510">
        <f t="shared" si="2"/>
        <v>1499.67</v>
      </c>
      <c r="G40" s="569">
        <f t="shared" si="2"/>
        <v>87</v>
      </c>
      <c r="H40" s="569">
        <f t="shared" si="2"/>
        <v>29</v>
      </c>
      <c r="I40" s="569">
        <f t="shared" si="2"/>
        <v>37</v>
      </c>
      <c r="J40" s="569">
        <f t="shared" si="2"/>
        <v>0</v>
      </c>
      <c r="K40" s="569">
        <f t="shared" si="2"/>
        <v>15</v>
      </c>
      <c r="L40" s="569">
        <f t="shared" si="2"/>
        <v>13</v>
      </c>
      <c r="M40" s="511">
        <f t="shared" si="0"/>
        <v>48.269635580618377</v>
      </c>
      <c r="N40" s="512">
        <f t="shared" si="1"/>
        <v>99.882778417908284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'EntrySheetDD+SWOTotal+HO'!MQ31</f>
        <v>1000</v>
      </c>
      <c r="E41" s="528">
        <f>'EntrySheetDD+SWOTotal+HO'!MR31</f>
        <v>0</v>
      </c>
      <c r="F41" s="528">
        <f>'EntrySheetDD+SWOTotal+HO'!MS31</f>
        <v>1000</v>
      </c>
      <c r="G41" s="570">
        <f>'EntrySheetDD+SWOTotal+HO'!MT31</f>
        <v>0</v>
      </c>
      <c r="H41" s="570">
        <f>'EntrySheetDD+SWOTotal+HO'!MU31</f>
        <v>0</v>
      </c>
      <c r="I41" s="570">
        <f>'EntrySheetDD+SWOTotal+HO'!MV31</f>
        <v>0</v>
      </c>
      <c r="J41" s="570">
        <f>'EntrySheetDD+SWOTotal+HO'!MW31</f>
        <v>0</v>
      </c>
      <c r="K41" s="570">
        <f>'EntrySheetDD+SWOTotal+HO'!MX31</f>
        <v>0</v>
      </c>
      <c r="L41" s="570">
        <f>'EntrySheetDD+SWOTotal+HO'!MY31</f>
        <v>0</v>
      </c>
      <c r="M41" s="514" t="e">
        <f t="shared" si="0"/>
        <v>#DIV/0!</v>
      </c>
      <c r="N41" s="514">
        <f t="shared" si="1"/>
        <v>100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3106.86</v>
      </c>
      <c r="D43" s="516">
        <f t="shared" si="3"/>
        <v>2501.4299999999998</v>
      </c>
      <c r="E43" s="516">
        <f t="shared" si="3"/>
        <v>233.75000000000003</v>
      </c>
      <c r="F43" s="516">
        <f t="shared" si="3"/>
        <v>2499.67</v>
      </c>
      <c r="G43" s="572">
        <f t="shared" si="3"/>
        <v>87</v>
      </c>
      <c r="H43" s="572">
        <f t="shared" si="3"/>
        <v>29</v>
      </c>
      <c r="I43" s="572">
        <f t="shared" si="3"/>
        <v>37</v>
      </c>
      <c r="J43" s="572">
        <f t="shared" si="3"/>
        <v>0</v>
      </c>
      <c r="K43" s="572">
        <f t="shared" si="3"/>
        <v>15</v>
      </c>
      <c r="L43" s="572">
        <f t="shared" si="3"/>
        <v>13</v>
      </c>
      <c r="M43" s="511">
        <f t="shared" si="0"/>
        <v>80.456473738758746</v>
      </c>
      <c r="N43" s="512">
        <f t="shared" si="1"/>
        <v>99.929640245779424</v>
      </c>
    </row>
    <row r="44" spans="1:14" x14ac:dyDescent="0.25">
      <c r="G44" s="573"/>
      <c r="H44" s="573"/>
      <c r="I44" s="573"/>
      <c r="J44" s="573"/>
      <c r="K44" s="573"/>
      <c r="L44" s="573"/>
    </row>
    <row r="45" spans="1:14" x14ac:dyDescent="0.25">
      <c r="G45" s="573"/>
      <c r="H45" s="573"/>
      <c r="I45" s="573"/>
      <c r="J45" s="573"/>
      <c r="K45" s="573"/>
      <c r="L45" s="573"/>
    </row>
    <row r="46" spans="1:14" x14ac:dyDescent="0.25">
      <c r="G46" s="573"/>
      <c r="H46" s="573"/>
      <c r="I46" s="573"/>
      <c r="J46" s="573"/>
      <c r="K46" s="573"/>
      <c r="L46" s="573"/>
    </row>
    <row r="47" spans="1:14" x14ac:dyDescent="0.25">
      <c r="G47" s="573"/>
      <c r="H47" s="573"/>
      <c r="I47" s="573"/>
      <c r="J47" s="573"/>
      <c r="K47" s="573"/>
      <c r="L47" s="573"/>
    </row>
    <row r="48" spans="1:14" x14ac:dyDescent="0.25">
      <c r="G48" s="573"/>
      <c r="H48" s="573"/>
      <c r="I48" s="573"/>
      <c r="J48" s="573"/>
      <c r="K48" s="573"/>
      <c r="L48" s="573"/>
    </row>
    <row r="49" spans="7:12" x14ac:dyDescent="0.25">
      <c r="G49" s="573"/>
      <c r="H49" s="573"/>
      <c r="I49" s="573"/>
      <c r="J49" s="573"/>
      <c r="K49" s="573"/>
      <c r="L49" s="573"/>
    </row>
    <row r="50" spans="7:12" x14ac:dyDescent="0.25">
      <c r="G50" s="573"/>
      <c r="H50" s="573"/>
      <c r="I50" s="573"/>
      <c r="J50" s="573"/>
      <c r="K50" s="573"/>
      <c r="L50" s="573"/>
    </row>
    <row r="51" spans="7:12" x14ac:dyDescent="0.25">
      <c r="G51" s="573"/>
      <c r="H51" s="573"/>
      <c r="I51" s="573"/>
      <c r="J51" s="573"/>
      <c r="K51" s="573"/>
      <c r="L51" s="573"/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"/>
  <sheetViews>
    <sheetView view="pageBreakPreview" zoomScale="60" workbookViewId="0">
      <pane xSplit="2" ySplit="6" topLeftCell="C12" activePane="bottomRight" state="frozen"/>
      <selection activeCell="A2" sqref="A2:N2"/>
      <selection pane="topRight" activeCell="A2" sqref="A2:N2"/>
      <selection pane="bottomLeft" activeCell="A2" sqref="A2:N2"/>
      <selection pane="bottomRight" activeCell="D17" sqref="D17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393</v>
      </c>
      <c r="B3" s="2004"/>
      <c r="C3" s="2024" t="s">
        <v>487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475</v>
      </c>
      <c r="D7" s="518">
        <f>'EntrySheetDD+SWOTotal+HO'!E32</f>
        <v>437.7</v>
      </c>
      <c r="E7" s="518">
        <f>'EntrySheetDD+SWOTotal+HO'!F32</f>
        <v>100.08</v>
      </c>
      <c r="F7" s="518">
        <f>'EntrySheetDD+SWOTotal+HO'!G32</f>
        <v>437.7</v>
      </c>
      <c r="G7" s="568">
        <v>7</v>
      </c>
      <c r="H7" s="568">
        <f>'EntrySheetDD+SWOTotal+HO'!I32</f>
        <v>0</v>
      </c>
      <c r="I7" s="568">
        <f>'EntrySheetDD+SWOTotal+HO'!J32</f>
        <v>0</v>
      </c>
      <c r="J7" s="568">
        <f>'EntrySheetDD+SWOTotal+HO'!K32</f>
        <v>0</v>
      </c>
      <c r="K7" s="568">
        <f>'EntrySheetDD+SWOTotal+HO'!L32</f>
        <v>0</v>
      </c>
      <c r="L7" s="568">
        <f>'EntrySheetDD+SWOTotal+HO'!M32</f>
        <v>0</v>
      </c>
      <c r="M7" s="514">
        <f>F7/C7*100</f>
        <v>92.147368421052633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60</v>
      </c>
      <c r="D8" s="518">
        <f>'EntrySheetDD+SWOTotal+HO'!O32</f>
        <v>0</v>
      </c>
      <c r="E8" s="518">
        <f>'EntrySheetDD+SWOTotal+HO'!P32</f>
        <v>0</v>
      </c>
      <c r="F8" s="518">
        <f>'EntrySheetDD+SWOTotal+HO'!Q32</f>
        <v>0</v>
      </c>
      <c r="G8" s="568">
        <v>1</v>
      </c>
      <c r="H8" s="568">
        <f>'EntrySheetDD+SWOTotal+HO'!S32</f>
        <v>0</v>
      </c>
      <c r="I8" s="568">
        <f>'EntrySheetDD+SWOTotal+HO'!T32</f>
        <v>0</v>
      </c>
      <c r="J8" s="568">
        <f>'EntrySheetDD+SWOTotal+HO'!U32</f>
        <v>0</v>
      </c>
      <c r="K8" s="568">
        <f>'EntrySheetDD+SWOTotal+HO'!V32</f>
        <v>0</v>
      </c>
      <c r="L8" s="568">
        <f>'EntrySheetDD+SWOTotal+HO'!W32</f>
        <v>0</v>
      </c>
      <c r="M8" s="506">
        <f t="shared" ref="M8:M43" si="0">F8/C8*100</f>
        <v>0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0</v>
      </c>
      <c r="D9" s="518">
        <f>'EntrySheetDD+SWOTotal+HO'!Y32</f>
        <v>0</v>
      </c>
      <c r="E9" s="518">
        <f>'EntrySheetDD+SWOTotal+HO'!Z32</f>
        <v>0</v>
      </c>
      <c r="F9" s="518">
        <f>'EntrySheetDD+SWOTotal+HO'!AA32</f>
        <v>0</v>
      </c>
      <c r="G9" s="568">
        <v>0</v>
      </c>
      <c r="H9" s="568">
        <f>'EntrySheetDD+SWOTotal+HO'!AC32</f>
        <v>0</v>
      </c>
      <c r="I9" s="568">
        <f>'EntrySheetDD+SWOTotal+HO'!AD32</f>
        <v>0</v>
      </c>
      <c r="J9" s="568">
        <f>'EntrySheetDD+SWOTotal+HO'!AE32</f>
        <v>0</v>
      </c>
      <c r="K9" s="568">
        <f>'EntrySheetDD+SWOTotal+HO'!AF32</f>
        <v>0</v>
      </c>
      <c r="L9" s="568">
        <f>'EntrySheetDD+SWOTotal+HO'!AG32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0</v>
      </c>
      <c r="D10" s="518">
        <f>'EntrySheetDD+SWOTotal+HO'!AI32</f>
        <v>0</v>
      </c>
      <c r="E10" s="518">
        <f>'EntrySheetDD+SWOTotal+HO'!AJ32</f>
        <v>0</v>
      </c>
      <c r="F10" s="518">
        <f>'EntrySheetDD+SWOTotal+HO'!AK32</f>
        <v>0</v>
      </c>
      <c r="G10" s="568">
        <v>0</v>
      </c>
      <c r="H10" s="568">
        <f>'EntrySheetDD+SWOTotal+HO'!AM32</f>
        <v>0</v>
      </c>
      <c r="I10" s="568">
        <f>'EntrySheetDD+SWOTotal+HO'!AN32</f>
        <v>0</v>
      </c>
      <c r="J10" s="568">
        <f>'EntrySheetDD+SWOTotal+HO'!AO32</f>
        <v>0</v>
      </c>
      <c r="K10" s="568">
        <f>'EntrySheetDD+SWOTotal+HO'!AP32</f>
        <v>0</v>
      </c>
      <c r="L10" s="568">
        <f>'EntrySheetDD+SWOTotal+HO'!AQ32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0</v>
      </c>
      <c r="D11" s="518">
        <f>'EntrySheetDD+SWOTotal+HO'!AS32</f>
        <v>0</v>
      </c>
      <c r="E11" s="518">
        <f>'EntrySheetDD+SWOTotal+HO'!AT32</f>
        <v>0</v>
      </c>
      <c r="F11" s="518">
        <f>'EntrySheetDD+SWOTotal+HO'!AU32</f>
        <v>0</v>
      </c>
      <c r="G11" s="568">
        <v>0</v>
      </c>
      <c r="H11" s="568">
        <f>'EntrySheetDD+SWOTotal+HO'!AW32</f>
        <v>0</v>
      </c>
      <c r="I11" s="568">
        <f>'EntrySheetDD+SWOTotal+HO'!AX32</f>
        <v>0</v>
      </c>
      <c r="J11" s="568">
        <f>'EntrySheetDD+SWOTotal+HO'!AY32</f>
        <v>0</v>
      </c>
      <c r="K11" s="568">
        <f>'EntrySheetDD+SWOTotal+HO'!AZ32</f>
        <v>0</v>
      </c>
      <c r="L11" s="568">
        <f>'EntrySheetDD+SWOTotal+HO'!BA32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100</v>
      </c>
      <c r="D12" s="518">
        <f>'EntrySheetDD+SWOTotal+HO'!BC32</f>
        <v>68.150000000000006</v>
      </c>
      <c r="E12" s="518">
        <f>'EntrySheetDD+SWOTotal+HO'!BD32</f>
        <v>4.5599999999999996</v>
      </c>
      <c r="F12" s="518">
        <f>'EntrySheetDD+SWOTotal+HO'!BE32</f>
        <v>68.150000000000006</v>
      </c>
      <c r="G12" s="568">
        <v>4</v>
      </c>
      <c r="H12" s="568">
        <f>'EntrySheetDD+SWOTotal+HO'!BG32</f>
        <v>0</v>
      </c>
      <c r="I12" s="568">
        <f>'EntrySheetDD+SWOTotal+HO'!BH32</f>
        <v>0</v>
      </c>
      <c r="J12" s="568">
        <f>'EntrySheetDD+SWOTotal+HO'!BI32</f>
        <v>0</v>
      </c>
      <c r="K12" s="568">
        <f>'EntrySheetDD+SWOTotal+HO'!BJ32</f>
        <v>0</v>
      </c>
      <c r="L12" s="568">
        <f>'EntrySheetDD+SWOTotal+HO'!BK32</f>
        <v>0</v>
      </c>
      <c r="M12" s="506">
        <f t="shared" si="0"/>
        <v>68.150000000000006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0</v>
      </c>
      <c r="D13" s="518">
        <f>'EntrySheetDD+SWOTotal+HO'!BM32</f>
        <v>0</v>
      </c>
      <c r="E13" s="518">
        <f>'EntrySheetDD+SWOTotal+HO'!BN32</f>
        <v>0</v>
      </c>
      <c r="F13" s="518">
        <f>'EntrySheetDD+SWOTotal+HO'!BO32</f>
        <v>0</v>
      </c>
      <c r="G13" s="568">
        <v>0</v>
      </c>
      <c r="H13" s="568">
        <f>'EntrySheetDD+SWOTotal+HO'!BQ32</f>
        <v>0</v>
      </c>
      <c r="I13" s="568">
        <f>'EntrySheetDD+SWOTotal+HO'!BR32</f>
        <v>0</v>
      </c>
      <c r="J13" s="568">
        <f>'EntrySheetDD+SWOTotal+HO'!BS32</f>
        <v>0</v>
      </c>
      <c r="K13" s="568">
        <f>'EntrySheetDD+SWOTotal+HO'!BT32</f>
        <v>0</v>
      </c>
      <c r="L13" s="568">
        <f>'EntrySheetDD+SWOTotal+HO'!BU32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0</v>
      </c>
      <c r="D14" s="518">
        <f>'EntrySheetDD+SWOTotal+HO'!BW32</f>
        <v>0</v>
      </c>
      <c r="E14" s="518">
        <f>'EntrySheetDD+SWOTotal+HO'!BX32</f>
        <v>0</v>
      </c>
      <c r="F14" s="518">
        <f>'EntrySheetDD+SWOTotal+HO'!BY32</f>
        <v>0</v>
      </c>
      <c r="G14" s="568">
        <v>0</v>
      </c>
      <c r="H14" s="568">
        <f>'EntrySheetDD+SWOTotal+HO'!CA32</f>
        <v>0</v>
      </c>
      <c r="I14" s="568">
        <f>'EntrySheetDD+SWOTotal+HO'!CB32</f>
        <v>0</v>
      </c>
      <c r="J14" s="568">
        <f>'EntrySheetDD+SWOTotal+HO'!CC32</f>
        <v>0</v>
      </c>
      <c r="K14" s="568">
        <f>'EntrySheetDD+SWOTotal+HO'!CD32</f>
        <v>0</v>
      </c>
      <c r="L14" s="568">
        <f>'EntrySheetDD+SWOTotal+HO'!CE32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405</v>
      </c>
      <c r="D15" s="518">
        <f>'EntrySheetDD+SWOTotal+HO'!CG32</f>
        <v>367.59</v>
      </c>
      <c r="E15" s="518">
        <f>'EntrySheetDD+SWOTotal+HO'!CH32</f>
        <v>0</v>
      </c>
      <c r="F15" s="518">
        <f>'EntrySheetDD+SWOTotal+HO'!CI32</f>
        <v>367.55</v>
      </c>
      <c r="G15" s="568">
        <v>4</v>
      </c>
      <c r="H15" s="568">
        <f>'EntrySheetDD+SWOTotal+HO'!CK32</f>
        <v>0</v>
      </c>
      <c r="I15" s="568">
        <f>'EntrySheetDD+SWOTotal+HO'!CL32</f>
        <v>4</v>
      </c>
      <c r="J15" s="568">
        <f>'EntrySheetDD+SWOTotal+HO'!CM32</f>
        <v>0</v>
      </c>
      <c r="K15" s="568">
        <f>'EntrySheetDD+SWOTotal+HO'!CN32</f>
        <v>0</v>
      </c>
      <c r="L15" s="568">
        <f>'EntrySheetDD+SWOTotal+HO'!CO32</f>
        <v>0</v>
      </c>
      <c r="M15" s="506">
        <f t="shared" si="0"/>
        <v>90.753086419753089</v>
      </c>
      <c r="N15" s="506">
        <f t="shared" si="1"/>
        <v>99.989118311161903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0</v>
      </c>
      <c r="D16" s="518">
        <f>'EntrySheetDD+SWOTotal+HO'!CQ32</f>
        <v>0</v>
      </c>
      <c r="E16" s="518">
        <f>'EntrySheetDD+SWOTotal+HO'!CR32</f>
        <v>0</v>
      </c>
      <c r="F16" s="518">
        <f>'EntrySheetDD+SWOTotal+HO'!CS32</f>
        <v>0</v>
      </c>
      <c r="G16" s="568">
        <v>0</v>
      </c>
      <c r="H16" s="568">
        <f>'EntrySheetDD+SWOTotal+HO'!CU32</f>
        <v>0</v>
      </c>
      <c r="I16" s="568">
        <f>'EntrySheetDD+SWOTotal+HO'!CV32</f>
        <v>0</v>
      </c>
      <c r="J16" s="568">
        <f>'EntrySheetDD+SWOTotal+HO'!CW32</f>
        <v>0</v>
      </c>
      <c r="K16" s="568">
        <f>'EntrySheetDD+SWOTotal+HO'!CX32</f>
        <v>0</v>
      </c>
      <c r="L16" s="568">
        <f>'EntrySheetDD+SWOTotal+HO'!CY32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75</v>
      </c>
      <c r="D17" s="518">
        <f>'EntrySheetDD+SWOTotal+HO'!DA32</f>
        <v>0</v>
      </c>
      <c r="E17" s="518">
        <f>'EntrySheetDD+SWOTotal+HO'!DB32</f>
        <v>0</v>
      </c>
      <c r="F17" s="518">
        <f>'EntrySheetDD+SWOTotal+HO'!DC32</f>
        <v>0</v>
      </c>
      <c r="G17" s="568">
        <v>1</v>
      </c>
      <c r="H17" s="568">
        <f>'EntrySheetDD+SWOTotal+HO'!DE32</f>
        <v>0</v>
      </c>
      <c r="I17" s="568">
        <f>'EntrySheetDD+SWOTotal+HO'!DF32</f>
        <v>0</v>
      </c>
      <c r="J17" s="568">
        <f>'EntrySheetDD+SWOTotal+HO'!DG32</f>
        <v>0</v>
      </c>
      <c r="K17" s="568">
        <f>'EntrySheetDD+SWOTotal+HO'!DH32</f>
        <v>0</v>
      </c>
      <c r="L17" s="568">
        <f>'EntrySheetDD+SWOTotal+HO'!DI32</f>
        <v>0</v>
      </c>
      <c r="M17" s="506">
        <f t="shared" si="0"/>
        <v>0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0</v>
      </c>
      <c r="D18" s="518">
        <f>'EntrySheetDD+SWOTotal+HO'!DK32</f>
        <v>0</v>
      </c>
      <c r="E18" s="518">
        <f>'EntrySheetDD+SWOTotal+HO'!DL32</f>
        <v>0</v>
      </c>
      <c r="F18" s="518">
        <f>'EntrySheetDD+SWOTotal+HO'!DM32</f>
        <v>0</v>
      </c>
      <c r="G18" s="568">
        <v>0</v>
      </c>
      <c r="H18" s="568">
        <f>'EntrySheetDD+SWOTotal+HO'!DO32</f>
        <v>0</v>
      </c>
      <c r="I18" s="568">
        <f>'EntrySheetDD+SWOTotal+HO'!DP32</f>
        <v>0</v>
      </c>
      <c r="J18" s="568">
        <f>'EntrySheetDD+SWOTotal+HO'!DQ32</f>
        <v>0</v>
      </c>
      <c r="K18" s="568">
        <f>'EntrySheetDD+SWOTotal+HO'!DR32</f>
        <v>0</v>
      </c>
      <c r="L18" s="568">
        <f>'EntrySheetDD+SWOTotal+HO'!DS32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0</v>
      </c>
      <c r="D19" s="518">
        <f>'EntrySheetDD+SWOTotal+HO'!DU32</f>
        <v>0</v>
      </c>
      <c r="E19" s="518">
        <f>'EntrySheetDD+SWOTotal+HO'!DV32</f>
        <v>0</v>
      </c>
      <c r="F19" s="518">
        <f>'EntrySheetDD+SWOTotal+HO'!DW32</f>
        <v>0</v>
      </c>
      <c r="G19" s="568">
        <v>0</v>
      </c>
      <c r="H19" s="568">
        <f>'EntrySheetDD+SWOTotal+HO'!DY32</f>
        <v>0</v>
      </c>
      <c r="I19" s="568">
        <f>'EntrySheetDD+SWOTotal+HO'!DZ32</f>
        <v>0</v>
      </c>
      <c r="J19" s="568">
        <f>'EntrySheetDD+SWOTotal+HO'!EA32</f>
        <v>0</v>
      </c>
      <c r="K19" s="568">
        <f>'EntrySheetDD+SWOTotal+HO'!EB32</f>
        <v>0</v>
      </c>
      <c r="L19" s="568">
        <f>'EntrySheetDD+SWOTotal+HO'!EC32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75</v>
      </c>
      <c r="D20" s="518">
        <f>'EntrySheetDD+SWOTotal+HO'!EE32</f>
        <v>105</v>
      </c>
      <c r="E20" s="518">
        <f>'EntrySheetDD+SWOTotal+HO'!EF32</f>
        <v>16.73</v>
      </c>
      <c r="F20" s="518">
        <f>'EntrySheetDD+SWOTotal+HO'!EG32</f>
        <v>105</v>
      </c>
      <c r="G20" s="568">
        <v>3</v>
      </c>
      <c r="H20" s="568">
        <f>'EntrySheetDD+SWOTotal+HO'!EI32</f>
        <v>0</v>
      </c>
      <c r="I20" s="568">
        <f>'EntrySheetDD+SWOTotal+HO'!EJ32</f>
        <v>0</v>
      </c>
      <c r="J20" s="568">
        <f>'EntrySheetDD+SWOTotal+HO'!EK32</f>
        <v>0</v>
      </c>
      <c r="K20" s="568">
        <f>'EntrySheetDD+SWOTotal+HO'!EL32</f>
        <v>0</v>
      </c>
      <c r="L20" s="568">
        <f>'EntrySheetDD+SWOTotal+HO'!EM32</f>
        <v>0</v>
      </c>
      <c r="M20" s="506">
        <f t="shared" si="0"/>
        <v>140</v>
      </c>
      <c r="N20" s="506">
        <f t="shared" si="1"/>
        <v>100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0</v>
      </c>
      <c r="D21" s="518">
        <f>'EntrySheetDD+SWOTotal+HO'!EO32</f>
        <v>0</v>
      </c>
      <c r="E21" s="518">
        <f>'EntrySheetDD+SWOTotal+HO'!EP32</f>
        <v>0</v>
      </c>
      <c r="F21" s="518">
        <f>'EntrySheetDD+SWOTotal+HO'!EQ32</f>
        <v>0</v>
      </c>
      <c r="G21" s="568">
        <v>0</v>
      </c>
      <c r="H21" s="568">
        <f>'EntrySheetDD+SWOTotal+HO'!ES32</f>
        <v>0</v>
      </c>
      <c r="I21" s="568">
        <f>'EntrySheetDD+SWOTotal+HO'!ET32</f>
        <v>0</v>
      </c>
      <c r="J21" s="568">
        <f>'EntrySheetDD+SWOTotal+HO'!EU32</f>
        <v>0</v>
      </c>
      <c r="K21" s="568">
        <f>'EntrySheetDD+SWOTotal+HO'!EV32</f>
        <v>0</v>
      </c>
      <c r="L21" s="568">
        <f>'EntrySheetDD+SWOTotal+HO'!EW32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0</v>
      </c>
      <c r="D22" s="518">
        <f>'EntrySheetDD+SWOTotal+HO'!EY32</f>
        <v>0</v>
      </c>
      <c r="E22" s="518">
        <f>'EntrySheetDD+SWOTotal+HO'!EZ32</f>
        <v>0</v>
      </c>
      <c r="F22" s="518">
        <f>'EntrySheetDD+SWOTotal+HO'!FA32</f>
        <v>0</v>
      </c>
      <c r="G22" s="568">
        <v>0</v>
      </c>
      <c r="H22" s="568">
        <f>'EntrySheetDD+SWOTotal+HO'!FC32</f>
        <v>0</v>
      </c>
      <c r="I22" s="568">
        <f>'EntrySheetDD+SWOTotal+HO'!FD32</f>
        <v>0</v>
      </c>
      <c r="J22" s="568">
        <f>'EntrySheetDD+SWOTotal+HO'!FE32</f>
        <v>0</v>
      </c>
      <c r="K22" s="568">
        <f>'EntrySheetDD+SWOTotal+HO'!FF32</f>
        <v>0</v>
      </c>
      <c r="L22" s="568">
        <f>'EntrySheetDD+SWOTotal+HO'!FG32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0</v>
      </c>
      <c r="D23" s="518">
        <f>'EntrySheetDD+SWOTotal+HO'!FI32</f>
        <v>0</v>
      </c>
      <c r="E23" s="518">
        <f>'EntrySheetDD+SWOTotal+HO'!FJ32</f>
        <v>0</v>
      </c>
      <c r="F23" s="518">
        <f>'EntrySheetDD+SWOTotal+HO'!FK32</f>
        <v>0</v>
      </c>
      <c r="G23" s="568">
        <v>2</v>
      </c>
      <c r="H23" s="568">
        <f>'EntrySheetDD+SWOTotal+HO'!FM32</f>
        <v>0</v>
      </c>
      <c r="I23" s="568">
        <f>'EntrySheetDD+SWOTotal+HO'!FN32</f>
        <v>0</v>
      </c>
      <c r="J23" s="568">
        <f>'EntrySheetDD+SWOTotal+HO'!FO32</f>
        <v>0</v>
      </c>
      <c r="K23" s="568">
        <f>'EntrySheetDD+SWOTotal+HO'!FP32</f>
        <v>0</v>
      </c>
      <c r="L23" s="568">
        <f>'EntrySheetDD+SWOTotal+HO'!FQ32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</v>
      </c>
      <c r="D24" s="518">
        <f>'EntrySheetDD+SWOTotal+HO'!FS32</f>
        <v>0</v>
      </c>
      <c r="E24" s="518">
        <f>'EntrySheetDD+SWOTotal+HO'!FT32</f>
        <v>0</v>
      </c>
      <c r="F24" s="518">
        <f>'EntrySheetDD+SWOTotal+HO'!FU32</f>
        <v>0</v>
      </c>
      <c r="G24" s="568">
        <v>0</v>
      </c>
      <c r="H24" s="568">
        <f>'EntrySheetDD+SWOTotal+HO'!FW32</f>
        <v>0</v>
      </c>
      <c r="I24" s="568">
        <f>'EntrySheetDD+SWOTotal+HO'!FX32</f>
        <v>0</v>
      </c>
      <c r="J24" s="568">
        <f>'EntrySheetDD+SWOTotal+HO'!FY32</f>
        <v>0</v>
      </c>
      <c r="K24" s="568">
        <f>'EntrySheetDD+SWOTotal+HO'!FZ32</f>
        <v>0</v>
      </c>
      <c r="L24" s="568">
        <f>'EntrySheetDD+SWOTotal+HO'!GA32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0</v>
      </c>
      <c r="D25" s="518">
        <f>'EntrySheetDD+SWOTotal+HO'!GC32</f>
        <v>0</v>
      </c>
      <c r="E25" s="518">
        <f>'EntrySheetDD+SWOTotal+HO'!GD32</f>
        <v>0</v>
      </c>
      <c r="F25" s="518">
        <f>'EntrySheetDD+SWOTotal+HO'!GE32</f>
        <v>0</v>
      </c>
      <c r="G25" s="568">
        <v>2</v>
      </c>
      <c r="H25" s="568">
        <f>'EntrySheetDD+SWOTotal+HO'!GG32</f>
        <v>0</v>
      </c>
      <c r="I25" s="568">
        <f>'EntrySheetDD+SWOTotal+HO'!GH32</f>
        <v>0</v>
      </c>
      <c r="J25" s="568">
        <f>'EntrySheetDD+SWOTotal+HO'!GI32</f>
        <v>0</v>
      </c>
      <c r="K25" s="568">
        <f>'EntrySheetDD+SWOTotal+HO'!GJ32</f>
        <v>0</v>
      </c>
      <c r="L25" s="568">
        <f>'EntrySheetDD+SWOTotal+HO'!GK32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0</v>
      </c>
      <c r="D26" s="518">
        <f>'EntrySheetDD+SWOTotal+HO'!GM32</f>
        <v>0</v>
      </c>
      <c r="E26" s="518">
        <f>'EntrySheetDD+SWOTotal+HO'!GN32</f>
        <v>0</v>
      </c>
      <c r="F26" s="518">
        <f>'EntrySheetDD+SWOTotal+HO'!GO32</f>
        <v>0</v>
      </c>
      <c r="G26" s="568">
        <v>0</v>
      </c>
      <c r="H26" s="568">
        <f>'EntrySheetDD+SWOTotal+HO'!GQ32</f>
        <v>0</v>
      </c>
      <c r="I26" s="568">
        <f>'EntrySheetDD+SWOTotal+HO'!GR32</f>
        <v>0</v>
      </c>
      <c r="J26" s="568">
        <f>'EntrySheetDD+SWOTotal+HO'!GS32</f>
        <v>0</v>
      </c>
      <c r="K26" s="568">
        <f>'EntrySheetDD+SWOTotal+HO'!GT32</f>
        <v>0</v>
      </c>
      <c r="L26" s="568">
        <f>'EntrySheetDD+SWOTotal+HO'!GU32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</v>
      </c>
      <c r="D27" s="518">
        <f>'EntrySheetDD+SWOTotal+HO'!GW32</f>
        <v>0</v>
      </c>
      <c r="E27" s="518">
        <f>'EntrySheetDD+SWOTotal+HO'!GX32</f>
        <v>0</v>
      </c>
      <c r="F27" s="518">
        <f>'EntrySheetDD+SWOTotal+HO'!GY32</f>
        <v>0</v>
      </c>
      <c r="G27" s="568">
        <v>0</v>
      </c>
      <c r="H27" s="568">
        <f>'EntrySheetDD+SWOTotal+HO'!HA32</f>
        <v>0</v>
      </c>
      <c r="I27" s="568">
        <f>'EntrySheetDD+SWOTotal+HO'!HB32</f>
        <v>0</v>
      </c>
      <c r="J27" s="568">
        <f>'EntrySheetDD+SWOTotal+HO'!HC32</f>
        <v>0</v>
      </c>
      <c r="K27" s="568">
        <f>'EntrySheetDD+SWOTotal+HO'!HD32</f>
        <v>0</v>
      </c>
      <c r="L27" s="568">
        <f>'EntrySheetDD+SWOTotal+HO'!HE32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</v>
      </c>
      <c r="D28" s="518">
        <f>'EntrySheetDD+SWOTotal+HO'!HG32</f>
        <v>0</v>
      </c>
      <c r="E28" s="518">
        <f>'EntrySheetDD+SWOTotal+HO'!HH32</f>
        <v>0</v>
      </c>
      <c r="F28" s="518">
        <f>'EntrySheetDD+SWOTotal+HO'!HI32</f>
        <v>0</v>
      </c>
      <c r="G28" s="568">
        <v>0</v>
      </c>
      <c r="H28" s="568">
        <f>'EntrySheetDD+SWOTotal+HO'!HK32</f>
        <v>0</v>
      </c>
      <c r="I28" s="568">
        <f>'EntrySheetDD+SWOTotal+HO'!HL32</f>
        <v>0</v>
      </c>
      <c r="J28" s="568">
        <f>'EntrySheetDD+SWOTotal+HO'!HM32</f>
        <v>0</v>
      </c>
      <c r="K28" s="568">
        <f>'EntrySheetDD+SWOTotal+HO'!HN32</f>
        <v>0</v>
      </c>
      <c r="L28" s="568">
        <f>'EntrySheetDD+SWOTotal+HO'!HO32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</v>
      </c>
      <c r="D29" s="518">
        <f>'EntrySheetDD+SWOTotal+HO'!HQ32</f>
        <v>0</v>
      </c>
      <c r="E29" s="518">
        <f>'EntrySheetDD+SWOTotal+HO'!HR32</f>
        <v>0</v>
      </c>
      <c r="F29" s="518">
        <f>'EntrySheetDD+SWOTotal+HO'!HS32</f>
        <v>0</v>
      </c>
      <c r="G29" s="568">
        <v>0</v>
      </c>
      <c r="H29" s="568">
        <f>'EntrySheetDD+SWOTotal+HO'!HU32</f>
        <v>0</v>
      </c>
      <c r="I29" s="568">
        <f>'EntrySheetDD+SWOTotal+HO'!HV32</f>
        <v>0</v>
      </c>
      <c r="J29" s="568">
        <f>'EntrySheetDD+SWOTotal+HO'!HW32</f>
        <v>0</v>
      </c>
      <c r="K29" s="568">
        <f>'EntrySheetDD+SWOTotal+HO'!HX32</f>
        <v>0</v>
      </c>
      <c r="L29" s="568">
        <f>'EntrySheetDD+SWOTotal+HO'!HY32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'EntrySheetDD+SWOTotal+HO'!IA32</f>
        <v>0</v>
      </c>
      <c r="E30" s="518">
        <f>'EntrySheetDD+SWOTotal+HO'!IB32</f>
        <v>0</v>
      </c>
      <c r="F30" s="518">
        <f>'EntrySheetDD+SWOTotal+HO'!IC32</f>
        <v>0</v>
      </c>
      <c r="G30" s="568">
        <v>0</v>
      </c>
      <c r="H30" s="568">
        <f>'EntrySheetDD+SWOTotal+HO'!IE32</f>
        <v>0</v>
      </c>
      <c r="I30" s="568">
        <f>'EntrySheetDD+SWOTotal+HO'!IF32</f>
        <v>0</v>
      </c>
      <c r="J30" s="568">
        <f>'EntrySheetDD+SWOTotal+HO'!IG32</f>
        <v>0</v>
      </c>
      <c r="K30" s="568">
        <f>'EntrySheetDD+SWOTotal+HO'!IH32</f>
        <v>0</v>
      </c>
      <c r="L30" s="568">
        <f>'EntrySheetDD+SWOTotal+HO'!II32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</v>
      </c>
      <c r="D31" s="518">
        <f>'EntrySheetDD+SWOTotal+HO'!IK32</f>
        <v>0</v>
      </c>
      <c r="E31" s="518">
        <f>'EntrySheetDD+SWOTotal+HO'!IL32</f>
        <v>0</v>
      </c>
      <c r="F31" s="518">
        <f>'EntrySheetDD+SWOTotal+HO'!IM32</f>
        <v>0</v>
      </c>
      <c r="G31" s="568">
        <v>0</v>
      </c>
      <c r="H31" s="568">
        <f>'EntrySheetDD+SWOTotal+HO'!IO32</f>
        <v>0</v>
      </c>
      <c r="I31" s="568">
        <f>'EntrySheetDD+SWOTotal+HO'!IP32</f>
        <v>0</v>
      </c>
      <c r="J31" s="568">
        <f>'EntrySheetDD+SWOTotal+HO'!IQ32</f>
        <v>0</v>
      </c>
      <c r="K31" s="568">
        <f>'EntrySheetDD+SWOTotal+HO'!IR32</f>
        <v>0</v>
      </c>
      <c r="L31" s="568">
        <f>'EntrySheetDD+SWOTotal+HO'!IS32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0</v>
      </c>
      <c r="D32" s="518">
        <f>'EntrySheetDD+SWOTotal+HO'!IU32</f>
        <v>0</v>
      </c>
      <c r="E32" s="518">
        <f>'EntrySheetDD+SWOTotal+HO'!IV32</f>
        <v>0</v>
      </c>
      <c r="F32" s="518">
        <f>'EntrySheetDD+SWOTotal+HO'!IW32</f>
        <v>0</v>
      </c>
      <c r="G32" s="568">
        <v>0</v>
      </c>
      <c r="H32" s="568">
        <f>'EntrySheetDD+SWOTotal+HO'!IY32</f>
        <v>0</v>
      </c>
      <c r="I32" s="568">
        <f>'EntrySheetDD+SWOTotal+HO'!IZ32</f>
        <v>0</v>
      </c>
      <c r="J32" s="568">
        <f>'EntrySheetDD+SWOTotal+HO'!JA32</f>
        <v>0</v>
      </c>
      <c r="K32" s="568">
        <f>'EntrySheetDD+SWOTotal+HO'!JB32</f>
        <v>0</v>
      </c>
      <c r="L32" s="568">
        <f>'EntrySheetDD+SWOTotal+HO'!JC32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0</v>
      </c>
      <c r="D33" s="518">
        <f>'EntrySheetDD+SWOTotal+HO'!JE32</f>
        <v>0</v>
      </c>
      <c r="E33" s="518">
        <f>'EntrySheetDD+SWOTotal+HO'!JF32</f>
        <v>0</v>
      </c>
      <c r="F33" s="518">
        <f>'EntrySheetDD+SWOTotal+HO'!JG32</f>
        <v>0</v>
      </c>
      <c r="G33" s="568">
        <v>0</v>
      </c>
      <c r="H33" s="568">
        <f>'EntrySheetDD+SWOTotal+HO'!JI32</f>
        <v>0</v>
      </c>
      <c r="I33" s="568">
        <f>'EntrySheetDD+SWOTotal+HO'!JJ32</f>
        <v>0</v>
      </c>
      <c r="J33" s="568">
        <f>'EntrySheetDD+SWOTotal+HO'!JK32</f>
        <v>0</v>
      </c>
      <c r="K33" s="568">
        <f>'EntrySheetDD+SWOTotal+HO'!JL32</f>
        <v>0</v>
      </c>
      <c r="L33" s="568">
        <f>'EntrySheetDD+SWOTotal+HO'!JM32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0</v>
      </c>
      <c r="D34" s="518">
        <f>'EntrySheetDD+SWOTotal+HO'!JO32</f>
        <v>0</v>
      </c>
      <c r="E34" s="518">
        <f>'EntrySheetDD+SWOTotal+HO'!JP32</f>
        <v>0</v>
      </c>
      <c r="F34" s="518">
        <f>'EntrySheetDD+SWOTotal+HO'!JQ32</f>
        <v>0</v>
      </c>
      <c r="G34" s="568">
        <v>0</v>
      </c>
      <c r="H34" s="568">
        <f>'EntrySheetDD+SWOTotal+HO'!JS32</f>
        <v>0</v>
      </c>
      <c r="I34" s="568">
        <f>'EntrySheetDD+SWOTotal+HO'!JT32</f>
        <v>0</v>
      </c>
      <c r="J34" s="568">
        <f>'EntrySheetDD+SWOTotal+HO'!JU32</f>
        <v>0</v>
      </c>
      <c r="K34" s="568">
        <f>'EntrySheetDD+SWOTotal+HO'!JV32</f>
        <v>0</v>
      </c>
      <c r="L34" s="568">
        <f>'EntrySheetDD+SWOTotal+HO'!JW32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</v>
      </c>
      <c r="D35" s="518">
        <f>'EntrySheetDD+SWOTotal+HO'!JY32</f>
        <v>0</v>
      </c>
      <c r="E35" s="518">
        <f>'EntrySheetDD+SWOTotal+HO'!JZ32</f>
        <v>0</v>
      </c>
      <c r="F35" s="518">
        <f>'EntrySheetDD+SWOTotal+HO'!KA32</f>
        <v>0</v>
      </c>
      <c r="G35" s="568">
        <v>0</v>
      </c>
      <c r="H35" s="568">
        <f>'EntrySheetDD+SWOTotal+HO'!KC32</f>
        <v>0</v>
      </c>
      <c r="I35" s="568">
        <f>'EntrySheetDD+SWOTotal+HO'!KD32</f>
        <v>0</v>
      </c>
      <c r="J35" s="568">
        <f>'EntrySheetDD+SWOTotal+HO'!KE32</f>
        <v>0</v>
      </c>
      <c r="K35" s="568">
        <f>'EntrySheetDD+SWOTotal+HO'!KF32</f>
        <v>0</v>
      </c>
      <c r="L35" s="568">
        <f>'EntrySheetDD+SWOTotal+HO'!KG32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0</v>
      </c>
      <c r="D36" s="518">
        <f>'EntrySheetDD+SWOTotal+HO'!KI32</f>
        <v>0</v>
      </c>
      <c r="E36" s="518">
        <f>'EntrySheetDD+SWOTotal+HO'!KJ32</f>
        <v>0</v>
      </c>
      <c r="F36" s="518">
        <f>'EntrySheetDD+SWOTotal+HO'!KK32</f>
        <v>0</v>
      </c>
      <c r="G36" s="568">
        <v>0</v>
      </c>
      <c r="H36" s="568">
        <f>'EntrySheetDD+SWOTotal+HO'!KM32</f>
        <v>0</v>
      </c>
      <c r="I36" s="568">
        <f>'EntrySheetDD+SWOTotal+HO'!KN32</f>
        <v>0</v>
      </c>
      <c r="J36" s="568">
        <f>'EntrySheetDD+SWOTotal+HO'!KO32</f>
        <v>0</v>
      </c>
      <c r="K36" s="568">
        <f>'EntrySheetDD+SWOTotal+HO'!KP32</f>
        <v>0</v>
      </c>
      <c r="L36" s="568">
        <f>'EntrySheetDD+SWOTotal+HO'!KQ32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</v>
      </c>
      <c r="D37" s="518">
        <f>'EntrySheetDD+SWOTotal+HO'!KS32</f>
        <v>0</v>
      </c>
      <c r="E37" s="518">
        <f>'EntrySheetDD+SWOTotal+HO'!KT32</f>
        <v>0</v>
      </c>
      <c r="F37" s="518">
        <f>'EntrySheetDD+SWOTotal+HO'!KU32</f>
        <v>0</v>
      </c>
      <c r="G37" s="568">
        <v>0</v>
      </c>
      <c r="H37" s="568">
        <f>'EntrySheetDD+SWOTotal+HO'!KW32</f>
        <v>0</v>
      </c>
      <c r="I37" s="568">
        <f>'EntrySheetDD+SWOTotal+HO'!KX32</f>
        <v>0</v>
      </c>
      <c r="J37" s="568">
        <f>'EntrySheetDD+SWOTotal+HO'!KY32</f>
        <v>0</v>
      </c>
      <c r="K37" s="568">
        <f>'EntrySheetDD+SWOTotal+HO'!KZ32</f>
        <v>0</v>
      </c>
      <c r="L37" s="568">
        <f>'EntrySheetDD+SWOTotal+HO'!LA32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</v>
      </c>
      <c r="D38" s="518">
        <f>'EntrySheetDD+SWOTotal+HO'!LC32</f>
        <v>0</v>
      </c>
      <c r="E38" s="518">
        <f>'EntrySheetDD+SWOTotal+HO'!LD32</f>
        <v>0</v>
      </c>
      <c r="F38" s="518">
        <f>'EntrySheetDD+SWOTotal+HO'!LE32</f>
        <v>0</v>
      </c>
      <c r="G38" s="568">
        <v>0</v>
      </c>
      <c r="H38" s="568">
        <f>'EntrySheetDD+SWOTotal+HO'!LG32</f>
        <v>0</v>
      </c>
      <c r="I38" s="568">
        <f>'EntrySheetDD+SWOTotal+HO'!LH32</f>
        <v>0</v>
      </c>
      <c r="J38" s="568">
        <f>'EntrySheetDD+SWOTotal+HO'!LI32</f>
        <v>0</v>
      </c>
      <c r="K38" s="568">
        <f>'EntrySheetDD+SWOTotal+HO'!LJ32</f>
        <v>0</v>
      </c>
      <c r="L38" s="568">
        <f>'EntrySheetDD+SWOTotal+HO'!LK32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</v>
      </c>
      <c r="D39" s="518">
        <f>'EntrySheetDD+SWOTotal+HO'!LM32</f>
        <v>0</v>
      </c>
      <c r="E39" s="518">
        <f>'EntrySheetDD+SWOTotal+HO'!LN32</f>
        <v>0</v>
      </c>
      <c r="F39" s="518">
        <f>'EntrySheetDD+SWOTotal+HO'!LO32</f>
        <v>0</v>
      </c>
      <c r="G39" s="568">
        <v>0</v>
      </c>
      <c r="H39" s="568">
        <f>'EntrySheetDD+SWOTotal+HO'!LQ32</f>
        <v>0</v>
      </c>
      <c r="I39" s="568">
        <f>'EntrySheetDD+SWOTotal+HO'!LR32</f>
        <v>0</v>
      </c>
      <c r="J39" s="568">
        <f>'EntrySheetDD+SWOTotal+HO'!LS32</f>
        <v>0</v>
      </c>
      <c r="K39" s="568">
        <f>'EntrySheetDD+SWOTotal+HO'!LT32</f>
        <v>0</v>
      </c>
      <c r="L39" s="568">
        <f>'EntrySheetDD+SWOTotal+HO'!LU32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1190</v>
      </c>
      <c r="D40" s="510">
        <f t="shared" ref="D40:L40" si="2">SUM(D7:D39)</f>
        <v>978.44</v>
      </c>
      <c r="E40" s="510">
        <f>SUM(E7:E39)</f>
        <v>121.37</v>
      </c>
      <c r="F40" s="510">
        <f t="shared" si="2"/>
        <v>978.40000000000009</v>
      </c>
      <c r="G40" s="569">
        <f t="shared" si="2"/>
        <v>24</v>
      </c>
      <c r="H40" s="569">
        <f t="shared" si="2"/>
        <v>0</v>
      </c>
      <c r="I40" s="569">
        <f t="shared" si="2"/>
        <v>4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>
        <f t="shared" si="0"/>
        <v>82.21848739495799</v>
      </c>
      <c r="N40" s="512">
        <f t="shared" si="1"/>
        <v>99.995911859695028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'EntrySheetDD+SWOTotal+HO'!MQ32</f>
        <v>0</v>
      </c>
      <c r="E41" s="528">
        <f>'EntrySheetDD+SWOTotal+HO'!MR32</f>
        <v>0</v>
      </c>
      <c r="F41" s="528">
        <f>'EntrySheetDD+SWOTotal+HO'!MS32</f>
        <v>0</v>
      </c>
      <c r="G41" s="570">
        <f>'EntrySheetDD+SWOTotal+HO'!MT32</f>
        <v>0</v>
      </c>
      <c r="H41" s="570">
        <f>'EntrySheetDD+SWOTotal+HO'!MU32</f>
        <v>0</v>
      </c>
      <c r="I41" s="570">
        <f>'EntrySheetDD+SWOTotal+HO'!MV32</f>
        <v>0</v>
      </c>
      <c r="J41" s="570">
        <f>'EntrySheetDD+SWOTotal+HO'!MW32</f>
        <v>0</v>
      </c>
      <c r="K41" s="570">
        <f>'EntrySheetDD+SWOTotal+HO'!MX32</f>
        <v>0</v>
      </c>
      <c r="L41" s="570">
        <f>'EntrySheetDD+SWOTotal+HO'!MY32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1190</v>
      </c>
      <c r="D43" s="516">
        <f t="shared" si="3"/>
        <v>978.44</v>
      </c>
      <c r="E43" s="516">
        <f t="shared" si="3"/>
        <v>121.37</v>
      </c>
      <c r="F43" s="516">
        <f t="shared" si="3"/>
        <v>978.40000000000009</v>
      </c>
      <c r="G43" s="572">
        <f t="shared" si="3"/>
        <v>24</v>
      </c>
      <c r="H43" s="572">
        <f t="shared" si="3"/>
        <v>0</v>
      </c>
      <c r="I43" s="572">
        <f t="shared" si="3"/>
        <v>4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>
        <f t="shared" si="0"/>
        <v>82.21848739495799</v>
      </c>
      <c r="N43" s="512">
        <f t="shared" si="1"/>
        <v>99.995911859695028</v>
      </c>
    </row>
    <row r="44" spans="1:14" x14ac:dyDescent="0.25">
      <c r="G44" s="573"/>
      <c r="H44" s="573"/>
      <c r="I44" s="573"/>
      <c r="J44" s="573"/>
      <c r="K44" s="573"/>
      <c r="L44" s="573"/>
    </row>
    <row r="45" spans="1:14" x14ac:dyDescent="0.25">
      <c r="G45" s="573"/>
      <c r="H45" s="573"/>
      <c r="I45" s="573"/>
      <c r="J45" s="573"/>
      <c r="K45" s="573"/>
      <c r="L45" s="573"/>
    </row>
    <row r="46" spans="1:14" x14ac:dyDescent="0.25">
      <c r="G46" s="573"/>
      <c r="H46" s="573"/>
      <c r="I46" s="573"/>
      <c r="J46" s="573"/>
      <c r="K46" s="573"/>
      <c r="L46" s="573"/>
    </row>
    <row r="47" spans="1:14" x14ac:dyDescent="0.25">
      <c r="G47" s="573"/>
      <c r="H47" s="573"/>
      <c r="I47" s="573"/>
      <c r="J47" s="573"/>
      <c r="K47" s="573"/>
      <c r="L47" s="573"/>
    </row>
    <row r="48" spans="1:14" x14ac:dyDescent="0.25">
      <c r="G48" s="573"/>
      <c r="H48" s="573"/>
      <c r="I48" s="573"/>
      <c r="J48" s="573"/>
      <c r="K48" s="573"/>
      <c r="L48" s="573"/>
    </row>
    <row r="49" spans="7:12" x14ac:dyDescent="0.25">
      <c r="G49" s="573"/>
      <c r="H49" s="573"/>
      <c r="I49" s="573"/>
      <c r="J49" s="573"/>
      <c r="K49" s="573"/>
      <c r="L49" s="573"/>
    </row>
    <row r="50" spans="7:12" x14ac:dyDescent="0.25">
      <c r="G50" s="573"/>
      <c r="H50" s="573"/>
      <c r="I50" s="573"/>
      <c r="J50" s="573"/>
      <c r="K50" s="573"/>
      <c r="L50" s="573"/>
    </row>
    <row r="51" spans="7:12" x14ac:dyDescent="0.25">
      <c r="G51" s="573"/>
      <c r="H51" s="573"/>
      <c r="I51" s="573"/>
      <c r="J51" s="573"/>
      <c r="K51" s="573"/>
      <c r="L51" s="573"/>
    </row>
    <row r="52" spans="7:12" x14ac:dyDescent="0.25">
      <c r="G52" s="573"/>
      <c r="H52" s="573"/>
      <c r="I52" s="573"/>
      <c r="J52" s="573"/>
      <c r="K52" s="573"/>
      <c r="L52" s="573"/>
    </row>
    <row r="53" spans="7:12" x14ac:dyDescent="0.25">
      <c r="G53" s="573"/>
      <c r="H53" s="573"/>
      <c r="I53" s="573"/>
      <c r="J53" s="573"/>
      <c r="K53" s="573"/>
      <c r="L53" s="573"/>
    </row>
    <row r="54" spans="7:12" x14ac:dyDescent="0.25">
      <c r="G54" s="573"/>
      <c r="H54" s="573"/>
      <c r="I54" s="573"/>
      <c r="J54" s="573"/>
      <c r="K54" s="573"/>
      <c r="L54" s="573"/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A2" sqref="A2:N2"/>
      <selection pane="topRight" activeCell="A2" sqref="A2:N2"/>
      <selection pane="bottomLeft" activeCell="A2" sqref="A2:N2"/>
      <selection pane="bottomRight" activeCell="C7" sqref="C7:C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394</v>
      </c>
      <c r="B3" s="2004"/>
      <c r="C3" s="2024" t="s">
        <v>488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514.5</v>
      </c>
      <c r="D7" s="518">
        <f>'EntrySheetDD+SWOTotal+HO'!E33</f>
        <v>429.2</v>
      </c>
      <c r="E7" s="518">
        <f>'EntrySheetDD+SWOTotal+HO'!F33</f>
        <v>94.59</v>
      </c>
      <c r="F7" s="518">
        <f>'EntrySheetDD+SWOTotal+HO'!G33</f>
        <v>429.2</v>
      </c>
      <c r="G7" s="568">
        <v>14</v>
      </c>
      <c r="H7" s="568">
        <f>'EntrySheetDD+SWOTotal+HO'!I33</f>
        <v>0</v>
      </c>
      <c r="I7" s="568">
        <f>'EntrySheetDD+SWOTotal+HO'!J33</f>
        <v>0</v>
      </c>
      <c r="J7" s="568">
        <f>'EntrySheetDD+SWOTotal+HO'!K33</f>
        <v>0</v>
      </c>
      <c r="K7" s="568">
        <f>'EntrySheetDD+SWOTotal+HO'!L33</f>
        <v>0</v>
      </c>
      <c r="L7" s="568">
        <f>'EntrySheetDD+SWOTotal+HO'!M33</f>
        <v>0</v>
      </c>
      <c r="M7" s="514">
        <f>F7/C7*100</f>
        <v>83.420796890184647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183.75</v>
      </c>
      <c r="D8" s="518">
        <f>'EntrySheetDD+SWOTotal+HO'!O33</f>
        <v>177.22</v>
      </c>
      <c r="E8" s="518">
        <f>'EntrySheetDD+SWOTotal+HO'!P33</f>
        <v>49.94</v>
      </c>
      <c r="F8" s="518">
        <f>'EntrySheetDD+SWOTotal+HO'!Q33</f>
        <v>177.22</v>
      </c>
      <c r="G8" s="568">
        <v>5</v>
      </c>
      <c r="H8" s="568">
        <f>'EntrySheetDD+SWOTotal+HO'!S33</f>
        <v>5</v>
      </c>
      <c r="I8" s="568">
        <f>'EntrySheetDD+SWOTotal+HO'!T33</f>
        <v>5</v>
      </c>
      <c r="J8" s="568">
        <f>'EntrySheetDD+SWOTotal+HO'!U33</f>
        <v>5</v>
      </c>
      <c r="K8" s="568">
        <f>'EntrySheetDD+SWOTotal+HO'!V33</f>
        <v>5</v>
      </c>
      <c r="L8" s="568">
        <f>'EntrySheetDD+SWOTotal+HO'!W33</f>
        <v>5</v>
      </c>
      <c r="M8" s="506">
        <f t="shared" ref="M8:M43" si="0">F8/C8*100</f>
        <v>96.446258503401367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147</v>
      </c>
      <c r="D9" s="518">
        <f>'EntrySheetDD+SWOTotal+HO'!Y33</f>
        <v>95.89</v>
      </c>
      <c r="E9" s="518">
        <f>'EntrySheetDD+SWOTotal+HO'!Z33</f>
        <v>15.78</v>
      </c>
      <c r="F9" s="518">
        <f>'EntrySheetDD+SWOTotal+HO'!AA33</f>
        <v>95.89</v>
      </c>
      <c r="G9" s="568">
        <v>4</v>
      </c>
      <c r="H9" s="568">
        <f>'EntrySheetDD+SWOTotal+HO'!AC33</f>
        <v>4</v>
      </c>
      <c r="I9" s="568">
        <f>'EntrySheetDD+SWOTotal+HO'!AD33</f>
        <v>4</v>
      </c>
      <c r="J9" s="568">
        <f>'EntrySheetDD+SWOTotal+HO'!AE33</f>
        <v>0</v>
      </c>
      <c r="K9" s="568">
        <f>'EntrySheetDD+SWOTotal+HO'!AF33</f>
        <v>0</v>
      </c>
      <c r="L9" s="568">
        <f>'EntrySheetDD+SWOTotal+HO'!AG33</f>
        <v>0</v>
      </c>
      <c r="M9" s="506">
        <f t="shared" si="0"/>
        <v>65.231292517006807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147</v>
      </c>
      <c r="D10" s="518">
        <f>'EntrySheetDD+SWOTotal+HO'!AI33</f>
        <v>89.68</v>
      </c>
      <c r="E10" s="518">
        <f>'EntrySheetDD+SWOTotal+HO'!AJ33</f>
        <v>14.35</v>
      </c>
      <c r="F10" s="518">
        <f>'EntrySheetDD+SWOTotal+HO'!AK33</f>
        <v>89.68</v>
      </c>
      <c r="G10" s="568">
        <v>4</v>
      </c>
      <c r="H10" s="568">
        <f>'EntrySheetDD+SWOTotal+HO'!AM33</f>
        <v>0</v>
      </c>
      <c r="I10" s="568">
        <f>'EntrySheetDD+SWOTotal+HO'!AN33</f>
        <v>4</v>
      </c>
      <c r="J10" s="568">
        <f>'EntrySheetDD+SWOTotal+HO'!AO33</f>
        <v>0</v>
      </c>
      <c r="K10" s="568">
        <f>'EntrySheetDD+SWOTotal+HO'!AP33</f>
        <v>0</v>
      </c>
      <c r="L10" s="568">
        <f>'EntrySheetDD+SWOTotal+HO'!AQ33</f>
        <v>0</v>
      </c>
      <c r="M10" s="506">
        <f t="shared" si="0"/>
        <v>61.006802721088441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330.75</v>
      </c>
      <c r="D11" s="518">
        <f>'EntrySheetDD+SWOTotal+HO'!AS33</f>
        <v>263.77999999999997</v>
      </c>
      <c r="E11" s="518">
        <f>'EntrySheetDD+SWOTotal+HO'!AT33</f>
        <v>15.03</v>
      </c>
      <c r="F11" s="518">
        <f>'EntrySheetDD+SWOTotal+HO'!AU33</f>
        <v>263.77</v>
      </c>
      <c r="G11" s="568">
        <v>9</v>
      </c>
      <c r="H11" s="568">
        <f>'EntrySheetDD+SWOTotal+HO'!AW33</f>
        <v>0</v>
      </c>
      <c r="I11" s="568">
        <f>'EntrySheetDD+SWOTotal+HO'!AX33</f>
        <v>6</v>
      </c>
      <c r="J11" s="568">
        <f>'EntrySheetDD+SWOTotal+HO'!AY33</f>
        <v>0</v>
      </c>
      <c r="K11" s="568">
        <f>'EntrySheetDD+SWOTotal+HO'!AZ33</f>
        <v>6</v>
      </c>
      <c r="L11" s="568">
        <f>'EntrySheetDD+SWOTotal+HO'!BA33</f>
        <v>6</v>
      </c>
      <c r="M11" s="506">
        <f t="shared" si="0"/>
        <v>79.749055177626602</v>
      </c>
      <c r="N11" s="506">
        <f t="shared" si="1"/>
        <v>99.996208962013796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73.5</v>
      </c>
      <c r="D12" s="518">
        <f>'EntrySheetDD+SWOTotal+HO'!BC33</f>
        <v>69.11</v>
      </c>
      <c r="E12" s="518">
        <f>'EntrySheetDD+SWOTotal+HO'!BD33</f>
        <v>24.29</v>
      </c>
      <c r="F12" s="518">
        <f>'EntrySheetDD+SWOTotal+HO'!BE33</f>
        <v>69.11</v>
      </c>
      <c r="G12" s="568">
        <v>2</v>
      </c>
      <c r="H12" s="568">
        <f>'EntrySheetDD+SWOTotal+HO'!BG33</f>
        <v>0</v>
      </c>
      <c r="I12" s="568">
        <f>'EntrySheetDD+SWOTotal+HO'!BH33</f>
        <v>0</v>
      </c>
      <c r="J12" s="568">
        <f>'EntrySheetDD+SWOTotal+HO'!BI33</f>
        <v>0</v>
      </c>
      <c r="K12" s="568">
        <f>'EntrySheetDD+SWOTotal+HO'!BJ33</f>
        <v>0</v>
      </c>
      <c r="L12" s="568">
        <f>'EntrySheetDD+SWOTotal+HO'!BK33</f>
        <v>0</v>
      </c>
      <c r="M12" s="506">
        <f t="shared" si="0"/>
        <v>94.027210884353735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330.75</v>
      </c>
      <c r="D13" s="518">
        <f>'EntrySheetDD+SWOTotal+HO'!BM33</f>
        <v>340</v>
      </c>
      <c r="E13" s="518">
        <f>'EntrySheetDD+SWOTotal+HO'!BN33</f>
        <v>37.619999999999997</v>
      </c>
      <c r="F13" s="518">
        <f>'EntrySheetDD+SWOTotal+HO'!BO33</f>
        <v>340</v>
      </c>
      <c r="G13" s="568">
        <v>9</v>
      </c>
      <c r="H13" s="568">
        <f>'EntrySheetDD+SWOTotal+HO'!BQ33</f>
        <v>9</v>
      </c>
      <c r="I13" s="568">
        <f>'EntrySheetDD+SWOTotal+HO'!BR33</f>
        <v>9</v>
      </c>
      <c r="J13" s="568">
        <f>'EntrySheetDD+SWOTotal+HO'!BS33</f>
        <v>0</v>
      </c>
      <c r="K13" s="568">
        <f>'EntrySheetDD+SWOTotal+HO'!BT33</f>
        <v>0</v>
      </c>
      <c r="L13" s="568">
        <f>'EntrySheetDD+SWOTotal+HO'!BU33</f>
        <v>0</v>
      </c>
      <c r="M13" s="506">
        <f t="shared" si="0"/>
        <v>102.79667422524565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220.5</v>
      </c>
      <c r="D14" s="518">
        <f>'EntrySheetDD+SWOTotal+HO'!BW33</f>
        <v>196</v>
      </c>
      <c r="E14" s="518">
        <f>'EntrySheetDD+SWOTotal+HO'!BX33</f>
        <v>25</v>
      </c>
      <c r="F14" s="518">
        <f>'EntrySheetDD+SWOTotal+HO'!BY33</f>
        <v>196</v>
      </c>
      <c r="G14" s="568">
        <v>6</v>
      </c>
      <c r="H14" s="568">
        <f>'EntrySheetDD+SWOTotal+HO'!CA33</f>
        <v>6</v>
      </c>
      <c r="I14" s="568">
        <f>'EntrySheetDD+SWOTotal+HO'!CB33</f>
        <v>6</v>
      </c>
      <c r="J14" s="568">
        <f>'EntrySheetDD+SWOTotal+HO'!CC33</f>
        <v>0</v>
      </c>
      <c r="K14" s="568">
        <f>'EntrySheetDD+SWOTotal+HO'!CD33</f>
        <v>6</v>
      </c>
      <c r="L14" s="568">
        <f>'EntrySheetDD+SWOTotal+HO'!CE33</f>
        <v>6</v>
      </c>
      <c r="M14" s="506">
        <f t="shared" si="0"/>
        <v>88.888888888888886</v>
      </c>
      <c r="N14" s="506">
        <f t="shared" si="1"/>
        <v>100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147</v>
      </c>
      <c r="D15" s="518">
        <f>'EntrySheetDD+SWOTotal+HO'!CG33</f>
        <v>130.04</v>
      </c>
      <c r="E15" s="518">
        <f>'EntrySheetDD+SWOTotal+HO'!CH33</f>
        <v>25.37</v>
      </c>
      <c r="F15" s="518">
        <f>'EntrySheetDD+SWOTotal+HO'!CI33</f>
        <v>129.87</v>
      </c>
      <c r="G15" s="568">
        <v>4</v>
      </c>
      <c r="H15" s="568">
        <f>'EntrySheetDD+SWOTotal+HO'!CK33</f>
        <v>0</v>
      </c>
      <c r="I15" s="568">
        <f>'EntrySheetDD+SWOTotal+HO'!CL33</f>
        <v>3</v>
      </c>
      <c r="J15" s="568">
        <f>'EntrySheetDD+SWOTotal+HO'!CM33</f>
        <v>0</v>
      </c>
      <c r="K15" s="568">
        <f>'EntrySheetDD+SWOTotal+HO'!CN33</f>
        <v>3</v>
      </c>
      <c r="L15" s="568">
        <f>'EntrySheetDD+SWOTotal+HO'!CO33</f>
        <v>0</v>
      </c>
      <c r="M15" s="506">
        <f t="shared" si="0"/>
        <v>88.34693877551021</v>
      </c>
      <c r="N15" s="506">
        <f t="shared" si="1"/>
        <v>99.869270993540454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36.75</v>
      </c>
      <c r="D16" s="518">
        <f>'EntrySheetDD+SWOTotal+HO'!CQ33</f>
        <v>34.39</v>
      </c>
      <c r="E16" s="518">
        <f>'EntrySheetDD+SWOTotal+HO'!CR33</f>
        <v>0</v>
      </c>
      <c r="F16" s="518">
        <f>'EntrySheetDD+SWOTotal+HO'!CS33</f>
        <v>34.39</v>
      </c>
      <c r="G16" s="568">
        <v>1</v>
      </c>
      <c r="H16" s="568">
        <f>'EntrySheetDD+SWOTotal+HO'!CU33</f>
        <v>1</v>
      </c>
      <c r="I16" s="568">
        <f>'EntrySheetDD+SWOTotal+HO'!CV33</f>
        <v>1</v>
      </c>
      <c r="J16" s="568">
        <f>'EntrySheetDD+SWOTotal+HO'!CW33</f>
        <v>0</v>
      </c>
      <c r="K16" s="568">
        <f>'EntrySheetDD+SWOTotal+HO'!CX33</f>
        <v>1</v>
      </c>
      <c r="L16" s="568">
        <f>'EntrySheetDD+SWOTotal+HO'!CY33</f>
        <v>1</v>
      </c>
      <c r="M16" s="506">
        <f t="shared" si="0"/>
        <v>93.578231292517017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183.75</v>
      </c>
      <c r="D17" s="518">
        <f>'EntrySheetDD+SWOTotal+HO'!DA33</f>
        <v>265</v>
      </c>
      <c r="E17" s="518">
        <f>'EntrySheetDD+SWOTotal+HO'!DB33</f>
        <v>30.6</v>
      </c>
      <c r="F17" s="518">
        <f>'EntrySheetDD+SWOTotal+HO'!DC33</f>
        <v>252.39</v>
      </c>
      <c r="G17" s="568">
        <v>5</v>
      </c>
      <c r="H17" s="568">
        <f>'EntrySheetDD+SWOTotal+HO'!DE33</f>
        <v>14</v>
      </c>
      <c r="I17" s="568">
        <f>'EntrySheetDD+SWOTotal+HO'!DF33</f>
        <v>29</v>
      </c>
      <c r="J17" s="568">
        <f>'EntrySheetDD+SWOTotal+HO'!DG33</f>
        <v>0</v>
      </c>
      <c r="K17" s="568">
        <f>'EntrySheetDD+SWOTotal+HO'!DH33</f>
        <v>29</v>
      </c>
      <c r="L17" s="568">
        <f>'EntrySheetDD+SWOTotal+HO'!DI33</f>
        <v>29</v>
      </c>
      <c r="M17" s="506">
        <f t="shared" si="0"/>
        <v>137.35510204081632</v>
      </c>
      <c r="N17" s="506">
        <f t="shared" si="1"/>
        <v>95.24150943396225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0</v>
      </c>
      <c r="D18" s="518">
        <f>'EntrySheetDD+SWOTotal+HO'!DK33</f>
        <v>0</v>
      </c>
      <c r="E18" s="518">
        <f>'EntrySheetDD+SWOTotal+HO'!DL33</f>
        <v>0</v>
      </c>
      <c r="F18" s="518">
        <f>'EntrySheetDD+SWOTotal+HO'!DM33</f>
        <v>0</v>
      </c>
      <c r="G18" s="568">
        <v>0</v>
      </c>
      <c r="H18" s="568">
        <f>'EntrySheetDD+SWOTotal+HO'!DO33</f>
        <v>0</v>
      </c>
      <c r="I18" s="568">
        <f>'EntrySheetDD+SWOTotal+HO'!DP33</f>
        <v>0</v>
      </c>
      <c r="J18" s="568">
        <f>'EntrySheetDD+SWOTotal+HO'!DQ33</f>
        <v>0</v>
      </c>
      <c r="K18" s="568">
        <f>'EntrySheetDD+SWOTotal+HO'!DR33</f>
        <v>0</v>
      </c>
      <c r="L18" s="568">
        <f>'EntrySheetDD+SWOTotal+HO'!DS33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110.25</v>
      </c>
      <c r="D19" s="518">
        <f>'EntrySheetDD+SWOTotal+HO'!DU33</f>
        <v>105</v>
      </c>
      <c r="E19" s="518">
        <f>'EntrySheetDD+SWOTotal+HO'!DV33</f>
        <v>13.64</v>
      </c>
      <c r="F19" s="518">
        <f>'EntrySheetDD+SWOTotal+HO'!DW33</f>
        <v>103.36</v>
      </c>
      <c r="G19" s="568">
        <v>3</v>
      </c>
      <c r="H19" s="568">
        <f>'EntrySheetDD+SWOTotal+HO'!DY33</f>
        <v>0</v>
      </c>
      <c r="I19" s="568">
        <f>'EntrySheetDD+SWOTotal+HO'!DZ33</f>
        <v>3</v>
      </c>
      <c r="J19" s="568">
        <f>'EntrySheetDD+SWOTotal+HO'!EA33</f>
        <v>0</v>
      </c>
      <c r="K19" s="568">
        <f>'EntrySheetDD+SWOTotal+HO'!EB33</f>
        <v>3</v>
      </c>
      <c r="L19" s="568">
        <f>'EntrySheetDD+SWOTotal+HO'!EC33</f>
        <v>3</v>
      </c>
      <c r="M19" s="506">
        <f t="shared" si="0"/>
        <v>93.750566893424036</v>
      </c>
      <c r="N19" s="506">
        <f t="shared" si="1"/>
        <v>98.438095238095229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147</v>
      </c>
      <c r="D20" s="518">
        <f>'EntrySheetDD+SWOTotal+HO'!EE33</f>
        <v>121.34</v>
      </c>
      <c r="E20" s="518">
        <f>'EntrySheetDD+SWOTotal+HO'!EF33</f>
        <v>11.99</v>
      </c>
      <c r="F20" s="518">
        <f>'EntrySheetDD+SWOTotal+HO'!EG33</f>
        <v>121.33</v>
      </c>
      <c r="G20" s="568">
        <v>4</v>
      </c>
      <c r="H20" s="568">
        <f>'EntrySheetDD+SWOTotal+HO'!EI33</f>
        <v>0</v>
      </c>
      <c r="I20" s="568">
        <f>'EntrySheetDD+SWOTotal+HO'!EJ33</f>
        <v>4</v>
      </c>
      <c r="J20" s="568">
        <f>'EntrySheetDD+SWOTotal+HO'!EK33</f>
        <v>0</v>
      </c>
      <c r="K20" s="568">
        <f>'EntrySheetDD+SWOTotal+HO'!EL33</f>
        <v>4</v>
      </c>
      <c r="L20" s="568">
        <f>'EntrySheetDD+SWOTotal+HO'!EM33</f>
        <v>0</v>
      </c>
      <c r="M20" s="506">
        <f t="shared" si="0"/>
        <v>82.537414965986386</v>
      </c>
      <c r="N20" s="506">
        <f t="shared" si="1"/>
        <v>99.991758694577214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36.75</v>
      </c>
      <c r="D21" s="518">
        <f>'EntrySheetDD+SWOTotal+HO'!EO33</f>
        <v>41.63</v>
      </c>
      <c r="E21" s="518">
        <f>'EntrySheetDD+SWOTotal+HO'!EP33</f>
        <v>18.98</v>
      </c>
      <c r="F21" s="518">
        <f>'EntrySheetDD+SWOTotal+HO'!EQ33</f>
        <v>41.63</v>
      </c>
      <c r="G21" s="568">
        <v>1</v>
      </c>
      <c r="H21" s="568">
        <f>'EntrySheetDD+SWOTotal+HO'!ES33</f>
        <v>0</v>
      </c>
      <c r="I21" s="568">
        <f>'EntrySheetDD+SWOTotal+HO'!ET33</f>
        <v>0</v>
      </c>
      <c r="J21" s="568">
        <f>'EntrySheetDD+SWOTotal+HO'!EU33</f>
        <v>0</v>
      </c>
      <c r="K21" s="568">
        <f>'EntrySheetDD+SWOTotal+HO'!EV33</f>
        <v>0</v>
      </c>
      <c r="L21" s="568">
        <f>'EntrySheetDD+SWOTotal+HO'!EW33</f>
        <v>0</v>
      </c>
      <c r="M21" s="506">
        <f t="shared" si="0"/>
        <v>113.27891156462586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90</v>
      </c>
      <c r="D22" s="518">
        <f>'EntrySheetDD+SWOTotal+HO'!EY33</f>
        <v>82.68</v>
      </c>
      <c r="E22" s="518">
        <f>'EntrySheetDD+SWOTotal+HO'!EZ33</f>
        <v>11.4</v>
      </c>
      <c r="F22" s="518">
        <f>'EntrySheetDD+SWOTotal+HO'!FA33</f>
        <v>82.59</v>
      </c>
      <c r="G22" s="568">
        <v>3</v>
      </c>
      <c r="H22" s="568">
        <f>'EntrySheetDD+SWOTotal+HO'!FC33</f>
        <v>3</v>
      </c>
      <c r="I22" s="568">
        <f>'EntrySheetDD+SWOTotal+HO'!FD33</f>
        <v>3</v>
      </c>
      <c r="J22" s="568">
        <f>'EntrySheetDD+SWOTotal+HO'!FE33</f>
        <v>0</v>
      </c>
      <c r="K22" s="568">
        <f>'EntrySheetDD+SWOTotal+HO'!FF33</f>
        <v>0</v>
      </c>
      <c r="L22" s="568">
        <f>'EntrySheetDD+SWOTotal+HO'!FG33</f>
        <v>0</v>
      </c>
      <c r="M22" s="506">
        <f t="shared" si="0"/>
        <v>91.76666666666668</v>
      </c>
      <c r="N22" s="506">
        <f t="shared" si="1"/>
        <v>99.89114658925979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0</v>
      </c>
      <c r="D23" s="518">
        <f>'EntrySheetDD+SWOTotal+HO'!FI33</f>
        <v>0</v>
      </c>
      <c r="E23" s="518">
        <f>'EntrySheetDD+SWOTotal+HO'!FJ33</f>
        <v>0</v>
      </c>
      <c r="F23" s="518">
        <f>'EntrySheetDD+SWOTotal+HO'!FK33</f>
        <v>0</v>
      </c>
      <c r="G23" s="568">
        <v>0</v>
      </c>
      <c r="H23" s="568">
        <f>'EntrySheetDD+SWOTotal+HO'!FM33</f>
        <v>0</v>
      </c>
      <c r="I23" s="568">
        <f>'EntrySheetDD+SWOTotal+HO'!FN33</f>
        <v>0</v>
      </c>
      <c r="J23" s="568">
        <f>'EntrySheetDD+SWOTotal+HO'!FO33</f>
        <v>0</v>
      </c>
      <c r="K23" s="568">
        <f>'EntrySheetDD+SWOTotal+HO'!FP33</f>
        <v>0</v>
      </c>
      <c r="L23" s="568">
        <f>'EntrySheetDD+SWOTotal+HO'!FQ33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</v>
      </c>
      <c r="D24" s="518">
        <f>'EntrySheetDD+SWOTotal+HO'!FS33</f>
        <v>0</v>
      </c>
      <c r="E24" s="518">
        <f>'EntrySheetDD+SWOTotal+HO'!FT33</f>
        <v>0</v>
      </c>
      <c r="F24" s="518">
        <f>'EntrySheetDD+SWOTotal+HO'!FU33</f>
        <v>0</v>
      </c>
      <c r="G24" s="568">
        <v>0</v>
      </c>
      <c r="H24" s="568">
        <f>'EntrySheetDD+SWOTotal+HO'!FW33</f>
        <v>0</v>
      </c>
      <c r="I24" s="568">
        <f>'EntrySheetDD+SWOTotal+HO'!FX33</f>
        <v>0</v>
      </c>
      <c r="J24" s="568">
        <f>'EntrySheetDD+SWOTotal+HO'!FY33</f>
        <v>0</v>
      </c>
      <c r="K24" s="568">
        <f>'EntrySheetDD+SWOTotal+HO'!FZ33</f>
        <v>0</v>
      </c>
      <c r="L24" s="568">
        <f>'EntrySheetDD+SWOTotal+HO'!GA33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36.75</v>
      </c>
      <c r="D25" s="518">
        <f>'EntrySheetDD+SWOTotal+HO'!GC33</f>
        <v>51.15</v>
      </c>
      <c r="E25" s="518">
        <f>'EntrySheetDD+SWOTotal+HO'!GD33</f>
        <v>5.89</v>
      </c>
      <c r="F25" s="518">
        <f>'EntrySheetDD+SWOTotal+HO'!GE33</f>
        <v>51.15</v>
      </c>
      <c r="G25" s="568">
        <v>1</v>
      </c>
      <c r="H25" s="568">
        <f>'EntrySheetDD+SWOTotal+HO'!GG33</f>
        <v>1</v>
      </c>
      <c r="I25" s="568">
        <f>'EntrySheetDD+SWOTotal+HO'!GH33</f>
        <v>1</v>
      </c>
      <c r="J25" s="568">
        <f>'EntrySheetDD+SWOTotal+HO'!GI33</f>
        <v>0</v>
      </c>
      <c r="K25" s="568">
        <f>'EntrySheetDD+SWOTotal+HO'!GJ33</f>
        <v>1</v>
      </c>
      <c r="L25" s="568">
        <f>'EntrySheetDD+SWOTotal+HO'!GK33</f>
        <v>1</v>
      </c>
      <c r="M25" s="506">
        <f t="shared" si="0"/>
        <v>139.18367346938777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0</v>
      </c>
      <c r="D26" s="518">
        <f>'EntrySheetDD+SWOTotal+HO'!GM33</f>
        <v>0</v>
      </c>
      <c r="E26" s="518">
        <f>'EntrySheetDD+SWOTotal+HO'!GN33</f>
        <v>0</v>
      </c>
      <c r="F26" s="518">
        <f>'EntrySheetDD+SWOTotal+HO'!GO33</f>
        <v>0</v>
      </c>
      <c r="G26" s="568">
        <v>0</v>
      </c>
      <c r="H26" s="568">
        <f>'EntrySheetDD+SWOTotal+HO'!GQ33</f>
        <v>0</v>
      </c>
      <c r="I26" s="568">
        <f>'EntrySheetDD+SWOTotal+HO'!GR33</f>
        <v>0</v>
      </c>
      <c r="J26" s="568">
        <f>'EntrySheetDD+SWOTotal+HO'!GS33</f>
        <v>0</v>
      </c>
      <c r="K26" s="568">
        <f>'EntrySheetDD+SWOTotal+HO'!GT33</f>
        <v>0</v>
      </c>
      <c r="L26" s="568">
        <f>'EntrySheetDD+SWOTotal+HO'!GU33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</v>
      </c>
      <c r="D27" s="518">
        <f>'EntrySheetDD+SWOTotal+HO'!GW33</f>
        <v>0</v>
      </c>
      <c r="E27" s="518">
        <f>'EntrySheetDD+SWOTotal+HO'!GX33</f>
        <v>0</v>
      </c>
      <c r="F27" s="518">
        <f>'EntrySheetDD+SWOTotal+HO'!GY33</f>
        <v>0</v>
      </c>
      <c r="G27" s="568">
        <v>0</v>
      </c>
      <c r="H27" s="568">
        <f>'EntrySheetDD+SWOTotal+HO'!HA33</f>
        <v>0</v>
      </c>
      <c r="I27" s="568">
        <f>'EntrySheetDD+SWOTotal+HO'!HB33</f>
        <v>0</v>
      </c>
      <c r="J27" s="568">
        <f>'EntrySheetDD+SWOTotal+HO'!HC33</f>
        <v>0</v>
      </c>
      <c r="K27" s="568">
        <f>'EntrySheetDD+SWOTotal+HO'!HD33</f>
        <v>0</v>
      </c>
      <c r="L27" s="568">
        <f>'EntrySheetDD+SWOTotal+HO'!HE33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</v>
      </c>
      <c r="D28" s="518">
        <f>'EntrySheetDD+SWOTotal+HO'!HG33</f>
        <v>0</v>
      </c>
      <c r="E28" s="518">
        <f>'EntrySheetDD+SWOTotal+HO'!HH33</f>
        <v>0</v>
      </c>
      <c r="F28" s="518">
        <f>'EntrySheetDD+SWOTotal+HO'!HI33</f>
        <v>0</v>
      </c>
      <c r="G28" s="568">
        <v>0</v>
      </c>
      <c r="H28" s="568">
        <f>'EntrySheetDD+SWOTotal+HO'!HK33</f>
        <v>0</v>
      </c>
      <c r="I28" s="568">
        <f>'EntrySheetDD+SWOTotal+HO'!HL33</f>
        <v>0</v>
      </c>
      <c r="J28" s="568">
        <f>'EntrySheetDD+SWOTotal+HO'!HM33</f>
        <v>0</v>
      </c>
      <c r="K28" s="568">
        <f>'EntrySheetDD+SWOTotal+HO'!HN33</f>
        <v>0</v>
      </c>
      <c r="L28" s="568">
        <f>'EntrySheetDD+SWOTotal+HO'!HO33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</v>
      </c>
      <c r="D29" s="518">
        <f>'EntrySheetDD+SWOTotal+HO'!HQ33</f>
        <v>0</v>
      </c>
      <c r="E29" s="518">
        <f>'EntrySheetDD+SWOTotal+HO'!HR33</f>
        <v>0</v>
      </c>
      <c r="F29" s="518">
        <f>'EntrySheetDD+SWOTotal+HO'!HS33</f>
        <v>0</v>
      </c>
      <c r="G29" s="568">
        <v>0</v>
      </c>
      <c r="H29" s="568">
        <f>'EntrySheetDD+SWOTotal+HO'!HU33</f>
        <v>0</v>
      </c>
      <c r="I29" s="568">
        <f>'EntrySheetDD+SWOTotal+HO'!HV33</f>
        <v>0</v>
      </c>
      <c r="J29" s="568">
        <f>'EntrySheetDD+SWOTotal+HO'!HW33</f>
        <v>0</v>
      </c>
      <c r="K29" s="568">
        <f>'EntrySheetDD+SWOTotal+HO'!HX33</f>
        <v>0</v>
      </c>
      <c r="L29" s="568">
        <f>'EntrySheetDD+SWOTotal+HO'!HY33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'EntrySheetDD+SWOTotal+HO'!IA33</f>
        <v>0</v>
      </c>
      <c r="E30" s="518">
        <f>'EntrySheetDD+SWOTotal+HO'!IB33</f>
        <v>0</v>
      </c>
      <c r="F30" s="518">
        <f>'EntrySheetDD+SWOTotal+HO'!IC33</f>
        <v>0</v>
      </c>
      <c r="G30" s="568">
        <v>0</v>
      </c>
      <c r="H30" s="568">
        <f>'EntrySheetDD+SWOTotal+HO'!IE33</f>
        <v>0</v>
      </c>
      <c r="I30" s="568">
        <f>'EntrySheetDD+SWOTotal+HO'!IF33</f>
        <v>0</v>
      </c>
      <c r="J30" s="568">
        <f>'EntrySheetDD+SWOTotal+HO'!IG33</f>
        <v>0</v>
      </c>
      <c r="K30" s="568">
        <f>'EntrySheetDD+SWOTotal+HO'!IH33</f>
        <v>0</v>
      </c>
      <c r="L30" s="568">
        <f>'EntrySheetDD+SWOTotal+HO'!II33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120.25</v>
      </c>
      <c r="D31" s="518">
        <f>'EntrySheetDD+SWOTotal+HO'!IK33</f>
        <v>130</v>
      </c>
      <c r="E31" s="518">
        <f>'EntrySheetDD+SWOTotal+HO'!IL33</f>
        <v>24.12</v>
      </c>
      <c r="F31" s="518">
        <f>'EntrySheetDD+SWOTotal+HO'!IM33</f>
        <v>130</v>
      </c>
      <c r="G31" s="568">
        <v>3</v>
      </c>
      <c r="H31" s="568">
        <f>'EntrySheetDD+SWOTotal+HO'!IO33</f>
        <v>3</v>
      </c>
      <c r="I31" s="568">
        <f>'EntrySheetDD+SWOTotal+HO'!IP33</f>
        <v>3</v>
      </c>
      <c r="J31" s="568">
        <f>'EntrySheetDD+SWOTotal+HO'!IQ33</f>
        <v>0</v>
      </c>
      <c r="K31" s="568">
        <f>'EntrySheetDD+SWOTotal+HO'!IR33</f>
        <v>0</v>
      </c>
      <c r="L31" s="568">
        <f>'EntrySheetDD+SWOTotal+HO'!IS33</f>
        <v>0</v>
      </c>
      <c r="M31" s="506">
        <f t="shared" si="0"/>
        <v>108.10810810810811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120.5</v>
      </c>
      <c r="D32" s="518">
        <f>'EntrySheetDD+SWOTotal+HO'!IU33</f>
        <v>109.03</v>
      </c>
      <c r="E32" s="518">
        <f>'EntrySheetDD+SWOTotal+HO'!IV33</f>
        <v>6.83</v>
      </c>
      <c r="F32" s="518">
        <f>'EntrySheetDD+SWOTotal+HO'!IW33</f>
        <v>109.03</v>
      </c>
      <c r="G32" s="568">
        <v>3</v>
      </c>
      <c r="H32" s="568">
        <f>'EntrySheetDD+SWOTotal+HO'!IY33</f>
        <v>3</v>
      </c>
      <c r="I32" s="568">
        <f>'EntrySheetDD+SWOTotal+HO'!IZ33</f>
        <v>3</v>
      </c>
      <c r="J32" s="568">
        <f>'EntrySheetDD+SWOTotal+HO'!JA33</f>
        <v>0</v>
      </c>
      <c r="K32" s="568">
        <f>'EntrySheetDD+SWOTotal+HO'!JB33</f>
        <v>0</v>
      </c>
      <c r="L32" s="568">
        <f>'EntrySheetDD+SWOTotal+HO'!JC33</f>
        <v>0</v>
      </c>
      <c r="M32" s="506">
        <f t="shared" si="0"/>
        <v>90.481327800829874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0</v>
      </c>
      <c r="D33" s="518">
        <f>'EntrySheetDD+SWOTotal+HO'!JE33</f>
        <v>0</v>
      </c>
      <c r="E33" s="518">
        <f>'EntrySheetDD+SWOTotal+HO'!JF33</f>
        <v>0</v>
      </c>
      <c r="F33" s="518">
        <f>'EntrySheetDD+SWOTotal+HO'!JG33</f>
        <v>0</v>
      </c>
      <c r="G33" s="568">
        <v>0</v>
      </c>
      <c r="H33" s="568">
        <f>'EntrySheetDD+SWOTotal+HO'!JI33</f>
        <v>0</v>
      </c>
      <c r="I33" s="568">
        <f>'EntrySheetDD+SWOTotal+HO'!JJ33</f>
        <v>0</v>
      </c>
      <c r="J33" s="568">
        <f>'EntrySheetDD+SWOTotal+HO'!JK33</f>
        <v>0</v>
      </c>
      <c r="K33" s="568">
        <f>'EntrySheetDD+SWOTotal+HO'!JL33</f>
        <v>0</v>
      </c>
      <c r="L33" s="568">
        <f>'EntrySheetDD+SWOTotal+HO'!JM33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0</v>
      </c>
      <c r="D34" s="518">
        <f>'EntrySheetDD+SWOTotal+HO'!JO33</f>
        <v>0</v>
      </c>
      <c r="E34" s="518">
        <f>'EntrySheetDD+SWOTotal+HO'!JP33</f>
        <v>0</v>
      </c>
      <c r="F34" s="518">
        <f>'EntrySheetDD+SWOTotal+HO'!JQ33</f>
        <v>0</v>
      </c>
      <c r="G34" s="568">
        <v>0</v>
      </c>
      <c r="H34" s="568">
        <f>'EntrySheetDD+SWOTotal+HO'!JS33</f>
        <v>0</v>
      </c>
      <c r="I34" s="568">
        <f>'EntrySheetDD+SWOTotal+HO'!JT33</f>
        <v>0</v>
      </c>
      <c r="J34" s="568">
        <f>'EntrySheetDD+SWOTotal+HO'!JU33</f>
        <v>0</v>
      </c>
      <c r="K34" s="568">
        <f>'EntrySheetDD+SWOTotal+HO'!JV33</f>
        <v>0</v>
      </c>
      <c r="L34" s="568">
        <f>'EntrySheetDD+SWOTotal+HO'!JW33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</v>
      </c>
      <c r="D35" s="518">
        <f>'EntrySheetDD+SWOTotal+HO'!JY33</f>
        <v>0</v>
      </c>
      <c r="E35" s="518">
        <f>'EntrySheetDD+SWOTotal+HO'!JZ33</f>
        <v>0</v>
      </c>
      <c r="F35" s="518">
        <f>'EntrySheetDD+SWOTotal+HO'!KA33</f>
        <v>0</v>
      </c>
      <c r="G35" s="568">
        <v>0</v>
      </c>
      <c r="H35" s="568">
        <f>'EntrySheetDD+SWOTotal+HO'!KC33</f>
        <v>0</v>
      </c>
      <c r="I35" s="568">
        <f>'EntrySheetDD+SWOTotal+HO'!KD33</f>
        <v>0</v>
      </c>
      <c r="J35" s="568">
        <f>'EntrySheetDD+SWOTotal+HO'!KE33</f>
        <v>0</v>
      </c>
      <c r="K35" s="568">
        <f>'EntrySheetDD+SWOTotal+HO'!KF33</f>
        <v>0</v>
      </c>
      <c r="L35" s="568">
        <f>'EntrySheetDD+SWOTotal+HO'!KG33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147</v>
      </c>
      <c r="D36" s="518">
        <f>'EntrySheetDD+SWOTotal+HO'!KI33</f>
        <v>147</v>
      </c>
      <c r="E36" s="518">
        <f>'EntrySheetDD+SWOTotal+HO'!KJ33</f>
        <v>31.54</v>
      </c>
      <c r="F36" s="518">
        <f>'EntrySheetDD+SWOTotal+HO'!KK33</f>
        <v>123.88</v>
      </c>
      <c r="G36" s="568">
        <v>4</v>
      </c>
      <c r="H36" s="568">
        <f>'EntrySheetDD+SWOTotal+HO'!KM33</f>
        <v>4</v>
      </c>
      <c r="I36" s="568">
        <f>'EntrySheetDD+SWOTotal+HO'!KN33</f>
        <v>4</v>
      </c>
      <c r="J36" s="568">
        <f>'EntrySheetDD+SWOTotal+HO'!KO33</f>
        <v>0</v>
      </c>
      <c r="K36" s="568">
        <f>'EntrySheetDD+SWOTotal+HO'!KP33</f>
        <v>4</v>
      </c>
      <c r="L36" s="568">
        <f>'EntrySheetDD+SWOTotal+HO'!KQ33</f>
        <v>4</v>
      </c>
      <c r="M36" s="506">
        <f t="shared" si="0"/>
        <v>84.27210884353741</v>
      </c>
      <c r="N36" s="506">
        <f t="shared" si="1"/>
        <v>84.27210884353741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</v>
      </c>
      <c r="D37" s="518">
        <f>'EntrySheetDD+SWOTotal+HO'!KS33</f>
        <v>0</v>
      </c>
      <c r="E37" s="518">
        <f>'EntrySheetDD+SWOTotal+HO'!KT33</f>
        <v>0</v>
      </c>
      <c r="F37" s="518">
        <f>'EntrySheetDD+SWOTotal+HO'!KU33</f>
        <v>0</v>
      </c>
      <c r="G37" s="568">
        <v>0</v>
      </c>
      <c r="H37" s="568">
        <f>'EntrySheetDD+SWOTotal+HO'!KW33</f>
        <v>0</v>
      </c>
      <c r="I37" s="568">
        <f>'EntrySheetDD+SWOTotal+HO'!KX33</f>
        <v>0</v>
      </c>
      <c r="J37" s="568">
        <f>'EntrySheetDD+SWOTotal+HO'!KY33</f>
        <v>0</v>
      </c>
      <c r="K37" s="568">
        <f>'EntrySheetDD+SWOTotal+HO'!KZ33</f>
        <v>0</v>
      </c>
      <c r="L37" s="568">
        <f>'EntrySheetDD+SWOTotal+HO'!LA33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</v>
      </c>
      <c r="D38" s="518">
        <f>'EntrySheetDD+SWOTotal+HO'!LC33</f>
        <v>0</v>
      </c>
      <c r="E38" s="518">
        <f>'EntrySheetDD+SWOTotal+HO'!LD33</f>
        <v>0</v>
      </c>
      <c r="F38" s="518">
        <f>'EntrySheetDD+SWOTotal+HO'!LE33</f>
        <v>0</v>
      </c>
      <c r="G38" s="568">
        <v>0</v>
      </c>
      <c r="H38" s="568">
        <f>'EntrySheetDD+SWOTotal+HO'!LG33</f>
        <v>0</v>
      </c>
      <c r="I38" s="568">
        <f>'EntrySheetDD+SWOTotal+HO'!LH33</f>
        <v>0</v>
      </c>
      <c r="J38" s="568">
        <f>'EntrySheetDD+SWOTotal+HO'!LI33</f>
        <v>0</v>
      </c>
      <c r="K38" s="568">
        <f>'EntrySheetDD+SWOTotal+HO'!LJ33</f>
        <v>0</v>
      </c>
      <c r="L38" s="568">
        <f>'EntrySheetDD+SWOTotal+HO'!LK33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110.25</v>
      </c>
      <c r="D39" s="518">
        <f>'EntrySheetDD+SWOTotal+HO'!LM33</f>
        <v>200</v>
      </c>
      <c r="E39" s="518">
        <f>'EntrySheetDD+SWOTotal+HO'!LN33</f>
        <v>80.73</v>
      </c>
      <c r="F39" s="518">
        <f>'EntrySheetDD+SWOTotal+HO'!LO33</f>
        <v>199.94</v>
      </c>
      <c r="G39" s="568">
        <v>3</v>
      </c>
      <c r="H39" s="568">
        <f>'EntrySheetDD+SWOTotal+HO'!LQ33</f>
        <v>0</v>
      </c>
      <c r="I39" s="568">
        <f>'EntrySheetDD+SWOTotal+HO'!LR33</f>
        <v>0</v>
      </c>
      <c r="J39" s="568">
        <f>'EntrySheetDD+SWOTotal+HO'!LS33</f>
        <v>0</v>
      </c>
      <c r="K39" s="568">
        <f>'EntrySheetDD+SWOTotal+HO'!LT33</f>
        <v>0</v>
      </c>
      <c r="L39" s="568">
        <f>'EntrySheetDD+SWOTotal+HO'!LU33</f>
        <v>0</v>
      </c>
      <c r="M39" s="509">
        <f t="shared" si="0"/>
        <v>181.3514739229025</v>
      </c>
      <c r="N39" s="509">
        <f t="shared" si="1"/>
        <v>99.97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3234</v>
      </c>
      <c r="D40" s="510">
        <f t="shared" ref="D40:L40" si="2">SUM(D7:D39)</f>
        <v>3078.1400000000003</v>
      </c>
      <c r="E40" s="510">
        <f t="shared" si="2"/>
        <v>537.69000000000005</v>
      </c>
      <c r="F40" s="510">
        <f t="shared" si="2"/>
        <v>3040.4300000000007</v>
      </c>
      <c r="G40" s="569">
        <f t="shared" si="2"/>
        <v>88</v>
      </c>
      <c r="H40" s="569">
        <f t="shared" si="2"/>
        <v>53</v>
      </c>
      <c r="I40" s="569">
        <f t="shared" si="2"/>
        <v>88</v>
      </c>
      <c r="J40" s="569">
        <f t="shared" si="2"/>
        <v>5</v>
      </c>
      <c r="K40" s="569">
        <f t="shared" si="2"/>
        <v>62</v>
      </c>
      <c r="L40" s="569">
        <f t="shared" si="2"/>
        <v>55</v>
      </c>
      <c r="M40" s="511">
        <f t="shared" si="0"/>
        <v>94.014533085961688</v>
      </c>
      <c r="N40" s="512">
        <f t="shared" si="1"/>
        <v>98.774909523283554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'EntrySheetDD+SWOTotal+HO'!MQ33</f>
        <v>110.24</v>
      </c>
      <c r="E41" s="528">
        <f>'EntrySheetDD+SWOTotal+HO'!MR33</f>
        <v>0</v>
      </c>
      <c r="F41" s="528">
        <f>'EntrySheetDD+SWOTotal+HO'!MS33</f>
        <v>109.83</v>
      </c>
      <c r="G41" s="570">
        <f>'EntrySheetDD+SWOTotal+HO'!MT33</f>
        <v>0</v>
      </c>
      <c r="H41" s="570">
        <f>'EntrySheetDD+SWOTotal+HO'!MU33</f>
        <v>1</v>
      </c>
      <c r="I41" s="570">
        <f>'EntrySheetDD+SWOTotal+HO'!MV33</f>
        <v>1</v>
      </c>
      <c r="J41" s="570">
        <f>'EntrySheetDD+SWOTotal+HO'!MW33</f>
        <v>0</v>
      </c>
      <c r="K41" s="570">
        <f>'EntrySheetDD+SWOTotal+HO'!MX33</f>
        <v>0</v>
      </c>
      <c r="L41" s="570">
        <f>'EntrySheetDD+SWOTotal+HO'!MY33</f>
        <v>0</v>
      </c>
      <c r="M41" s="514" t="e">
        <f t="shared" si="0"/>
        <v>#DIV/0!</v>
      </c>
      <c r="N41" s="514">
        <f t="shared" si="1"/>
        <v>99.628084179970983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3234</v>
      </c>
      <c r="D43" s="516">
        <f t="shared" si="3"/>
        <v>3188.38</v>
      </c>
      <c r="E43" s="516">
        <f t="shared" si="3"/>
        <v>537.69000000000005</v>
      </c>
      <c r="F43" s="516">
        <f t="shared" si="3"/>
        <v>3150.2600000000007</v>
      </c>
      <c r="G43" s="572">
        <f t="shared" si="3"/>
        <v>88</v>
      </c>
      <c r="H43" s="572">
        <f t="shared" si="3"/>
        <v>54</v>
      </c>
      <c r="I43" s="572">
        <f t="shared" si="3"/>
        <v>89</v>
      </c>
      <c r="J43" s="572">
        <f t="shared" si="3"/>
        <v>5</v>
      </c>
      <c r="K43" s="572">
        <f t="shared" si="3"/>
        <v>62</v>
      </c>
      <c r="L43" s="572">
        <f t="shared" si="3"/>
        <v>55</v>
      </c>
      <c r="M43" s="511">
        <f t="shared" si="0"/>
        <v>97.410636982065583</v>
      </c>
      <c r="N43" s="512">
        <f t="shared" si="1"/>
        <v>98.804408508396136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7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395</v>
      </c>
      <c r="B3" s="2004"/>
      <c r="C3" s="2024" t="s">
        <v>489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160</v>
      </c>
      <c r="D7" s="518">
        <f>'EntrySheetDD+SWOTotal+HO'!E34</f>
        <v>147</v>
      </c>
      <c r="E7" s="518">
        <f>'EntrySheetDD+SWOTotal+HO'!F34</f>
        <v>55.4</v>
      </c>
      <c r="F7" s="518">
        <f>'EntrySheetDD+SWOTotal+HO'!G34</f>
        <v>147</v>
      </c>
      <c r="G7" s="568">
        <v>1</v>
      </c>
      <c r="H7" s="568">
        <f>'EntrySheetDD+SWOTotal+HO'!I34</f>
        <v>0</v>
      </c>
      <c r="I7" s="568">
        <f>'EntrySheetDD+SWOTotal+HO'!J34</f>
        <v>0</v>
      </c>
      <c r="J7" s="568">
        <f>'EntrySheetDD+SWOTotal+HO'!K34</f>
        <v>0</v>
      </c>
      <c r="K7" s="568">
        <f>'EntrySheetDD+SWOTotal+HO'!L34</f>
        <v>0</v>
      </c>
      <c r="L7" s="568">
        <f>'EntrySheetDD+SWOTotal+HO'!M34</f>
        <v>0</v>
      </c>
      <c r="M7" s="514">
        <f>F7/C7*100</f>
        <v>91.875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2">
        <v>350</v>
      </c>
      <c r="D8" s="518">
        <f>'EntrySheetDD+SWOTotal+HO'!O34</f>
        <v>269.87</v>
      </c>
      <c r="E8" s="518">
        <f>'EntrySheetDD+SWOTotal+HO'!P34</f>
        <v>36.849999999999994</v>
      </c>
      <c r="F8" s="518">
        <f>'EntrySheetDD+SWOTotal+HO'!Q34</f>
        <v>269.87</v>
      </c>
      <c r="G8" s="568">
        <v>2</v>
      </c>
      <c r="H8" s="568">
        <f>'EntrySheetDD+SWOTotal+HO'!S34</f>
        <v>2</v>
      </c>
      <c r="I8" s="568">
        <f>'EntrySheetDD+SWOTotal+HO'!T34</f>
        <v>2</v>
      </c>
      <c r="J8" s="568">
        <f>'EntrySheetDD+SWOTotal+HO'!U34</f>
        <v>2</v>
      </c>
      <c r="K8" s="568">
        <f>'EntrySheetDD+SWOTotal+HO'!V34</f>
        <v>2</v>
      </c>
      <c r="L8" s="568">
        <f>'EntrySheetDD+SWOTotal+HO'!W34</f>
        <v>2</v>
      </c>
      <c r="M8" s="506">
        <f t="shared" ref="M8:M43" si="0">F8/C8*100</f>
        <v>77.105714285714285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2">
        <v>90</v>
      </c>
      <c r="D9" s="518">
        <f>'EntrySheetDD+SWOTotal+HO'!Y34</f>
        <v>67.599999999999994</v>
      </c>
      <c r="E9" s="518">
        <f>'EntrySheetDD+SWOTotal+HO'!Z34</f>
        <v>10.9</v>
      </c>
      <c r="F9" s="518">
        <f>'EntrySheetDD+SWOTotal+HO'!AA34</f>
        <v>67.599999999999994</v>
      </c>
      <c r="G9" s="568">
        <v>1</v>
      </c>
      <c r="H9" s="568">
        <f>'EntrySheetDD+SWOTotal+HO'!AC34</f>
        <v>0</v>
      </c>
      <c r="I9" s="568">
        <f>'EntrySheetDD+SWOTotal+HO'!AD34</f>
        <v>0</v>
      </c>
      <c r="J9" s="568">
        <f>'EntrySheetDD+SWOTotal+HO'!AE34</f>
        <v>0</v>
      </c>
      <c r="K9" s="568">
        <f>'EntrySheetDD+SWOTotal+HO'!AF34</f>
        <v>0</v>
      </c>
      <c r="L9" s="568">
        <f>'EntrySheetDD+SWOTotal+HO'!AG34</f>
        <v>0</v>
      </c>
      <c r="M9" s="506">
        <f t="shared" si="0"/>
        <v>75.1111111111111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2">
        <v>0</v>
      </c>
      <c r="D10" s="518">
        <f>'EntrySheetDD+SWOTotal+HO'!AI34</f>
        <v>0</v>
      </c>
      <c r="E10" s="518">
        <f>'EntrySheetDD+SWOTotal+HO'!AJ34</f>
        <v>0</v>
      </c>
      <c r="F10" s="518">
        <f>'EntrySheetDD+SWOTotal+HO'!AK34</f>
        <v>0</v>
      </c>
      <c r="G10" s="568">
        <v>0</v>
      </c>
      <c r="H10" s="568">
        <f>'EntrySheetDD+SWOTotal+HO'!AM34</f>
        <v>0</v>
      </c>
      <c r="I10" s="568">
        <f>'EntrySheetDD+SWOTotal+HO'!AN34</f>
        <v>0</v>
      </c>
      <c r="J10" s="568">
        <f>'EntrySheetDD+SWOTotal+HO'!AO34</f>
        <v>0</v>
      </c>
      <c r="K10" s="568">
        <f>'EntrySheetDD+SWOTotal+HO'!AP34</f>
        <v>0</v>
      </c>
      <c r="L10" s="568">
        <f>'EntrySheetDD+SWOTotal+HO'!AQ34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2">
        <v>0</v>
      </c>
      <c r="D11" s="518">
        <f>'EntrySheetDD+SWOTotal+HO'!AS34</f>
        <v>0</v>
      </c>
      <c r="E11" s="518">
        <f>'EntrySheetDD+SWOTotal+HO'!AT34</f>
        <v>0</v>
      </c>
      <c r="F11" s="518">
        <f>'EntrySheetDD+SWOTotal+HO'!AU34</f>
        <v>0</v>
      </c>
      <c r="G11" s="568">
        <v>0</v>
      </c>
      <c r="H11" s="568">
        <f>'EntrySheetDD+SWOTotal+HO'!AW34</f>
        <v>0</v>
      </c>
      <c r="I11" s="568">
        <f>'EntrySheetDD+SWOTotal+HO'!AX34</f>
        <v>0</v>
      </c>
      <c r="J11" s="568">
        <f>'EntrySheetDD+SWOTotal+HO'!AY34</f>
        <v>0</v>
      </c>
      <c r="K11" s="568">
        <f>'EntrySheetDD+SWOTotal+HO'!AZ34</f>
        <v>0</v>
      </c>
      <c r="L11" s="568">
        <f>'EntrySheetDD+SWOTotal+HO'!BA34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2">
        <v>75</v>
      </c>
      <c r="D12" s="518">
        <f>'EntrySheetDD+SWOTotal+HO'!BC34</f>
        <v>50.95</v>
      </c>
      <c r="E12" s="518">
        <f>'EntrySheetDD+SWOTotal+HO'!BD34</f>
        <v>16.670000000000002</v>
      </c>
      <c r="F12" s="518">
        <f>'EntrySheetDD+SWOTotal+HO'!BE34</f>
        <v>50.95</v>
      </c>
      <c r="G12" s="568">
        <v>1</v>
      </c>
      <c r="H12" s="568">
        <f>'EntrySheetDD+SWOTotal+HO'!BG34</f>
        <v>0</v>
      </c>
      <c r="I12" s="568">
        <f>'EntrySheetDD+SWOTotal+HO'!BH34</f>
        <v>0</v>
      </c>
      <c r="J12" s="568">
        <f>'EntrySheetDD+SWOTotal+HO'!BI34</f>
        <v>0</v>
      </c>
      <c r="K12" s="568">
        <f>'EntrySheetDD+SWOTotal+HO'!BJ34</f>
        <v>0</v>
      </c>
      <c r="L12" s="568">
        <f>'EntrySheetDD+SWOTotal+HO'!BK34</f>
        <v>0</v>
      </c>
      <c r="M12" s="506">
        <f t="shared" si="0"/>
        <v>67.933333333333337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2">
        <v>90</v>
      </c>
      <c r="D13" s="518">
        <f>'EntrySheetDD+SWOTotal+HO'!BM34</f>
        <v>46.77</v>
      </c>
      <c r="E13" s="518">
        <f>'EntrySheetDD+SWOTotal+HO'!BN34</f>
        <v>1.6</v>
      </c>
      <c r="F13" s="518">
        <f>'EntrySheetDD+SWOTotal+HO'!BO34</f>
        <v>46.77</v>
      </c>
      <c r="G13" s="568">
        <v>1</v>
      </c>
      <c r="H13" s="568">
        <f>'EntrySheetDD+SWOTotal+HO'!BQ34</f>
        <v>1</v>
      </c>
      <c r="I13" s="568">
        <f>'EntrySheetDD+SWOTotal+HO'!BR34</f>
        <v>1</v>
      </c>
      <c r="J13" s="568">
        <f>'EntrySheetDD+SWOTotal+HO'!BS34</f>
        <v>0</v>
      </c>
      <c r="K13" s="568">
        <f>'EntrySheetDD+SWOTotal+HO'!BT34</f>
        <v>0</v>
      </c>
      <c r="L13" s="568">
        <f>'EntrySheetDD+SWOTotal+HO'!BU34</f>
        <v>0</v>
      </c>
      <c r="M13" s="506">
        <f t="shared" si="0"/>
        <v>51.966666666666669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2">
        <v>175</v>
      </c>
      <c r="D14" s="518">
        <f>'EntrySheetDD+SWOTotal+HO'!BW34</f>
        <v>135.06</v>
      </c>
      <c r="E14" s="518">
        <f>'EntrySheetDD+SWOTotal+HO'!BX34</f>
        <v>22.27</v>
      </c>
      <c r="F14" s="518">
        <f>'EntrySheetDD+SWOTotal+HO'!BY34</f>
        <v>134.63999999999999</v>
      </c>
      <c r="G14" s="568">
        <v>2</v>
      </c>
      <c r="H14" s="568">
        <f>'EntrySheetDD+SWOTotal+HO'!CA34</f>
        <v>2</v>
      </c>
      <c r="I14" s="568">
        <f>'EntrySheetDD+SWOTotal+HO'!CB34</f>
        <v>2</v>
      </c>
      <c r="J14" s="568">
        <f>'EntrySheetDD+SWOTotal+HO'!CC34</f>
        <v>0</v>
      </c>
      <c r="K14" s="568">
        <f>'EntrySheetDD+SWOTotal+HO'!CD34</f>
        <v>0</v>
      </c>
      <c r="L14" s="568">
        <f>'EntrySheetDD+SWOTotal+HO'!CE34</f>
        <v>0</v>
      </c>
      <c r="M14" s="506">
        <f t="shared" si="0"/>
        <v>76.937142857142845</v>
      </c>
      <c r="N14" s="506">
        <f t="shared" si="1"/>
        <v>99.689027099067076</v>
      </c>
    </row>
    <row r="15" spans="1:14" s="502" customFormat="1" ht="24.6" customHeight="1" x14ac:dyDescent="0.25">
      <c r="A15" s="563">
        <v>9</v>
      </c>
      <c r="B15" s="523" t="s">
        <v>324</v>
      </c>
      <c r="C15" s="582">
        <v>150.32</v>
      </c>
      <c r="D15" s="518">
        <f>'EntrySheetDD+SWOTotal+HO'!CG34</f>
        <v>166.79</v>
      </c>
      <c r="E15" s="518">
        <f>'EntrySheetDD+SWOTotal+HO'!CH34</f>
        <v>44.69</v>
      </c>
      <c r="F15" s="518">
        <f>'EntrySheetDD+SWOTotal+HO'!CI34</f>
        <v>165.32</v>
      </c>
      <c r="G15" s="568">
        <v>2</v>
      </c>
      <c r="H15" s="568">
        <f>'EntrySheetDD+SWOTotal+HO'!CK34</f>
        <v>0</v>
      </c>
      <c r="I15" s="568">
        <f>'EntrySheetDD+SWOTotal+HO'!CL34</f>
        <v>0</v>
      </c>
      <c r="J15" s="568">
        <f>'EntrySheetDD+SWOTotal+HO'!CM34</f>
        <v>0</v>
      </c>
      <c r="K15" s="568">
        <f>'EntrySheetDD+SWOTotal+HO'!CN34</f>
        <v>0</v>
      </c>
      <c r="L15" s="568">
        <f>'EntrySheetDD+SWOTotal+HO'!CO34</f>
        <v>0</v>
      </c>
      <c r="M15" s="506">
        <f t="shared" si="0"/>
        <v>109.9787120808941</v>
      </c>
      <c r="N15" s="506">
        <f t="shared" si="1"/>
        <v>99.118652197373947</v>
      </c>
    </row>
    <row r="16" spans="1:14" s="502" customFormat="1" ht="24.6" customHeight="1" x14ac:dyDescent="0.25">
      <c r="A16" s="563">
        <v>10</v>
      </c>
      <c r="B16" s="523" t="s">
        <v>325</v>
      </c>
      <c r="C16" s="582">
        <v>75</v>
      </c>
      <c r="D16" s="518">
        <f>'EntrySheetDD+SWOTotal+HO'!CQ34</f>
        <v>69.97</v>
      </c>
      <c r="E16" s="518">
        <f>'EntrySheetDD+SWOTotal+HO'!CR34</f>
        <v>12.07</v>
      </c>
      <c r="F16" s="518">
        <f>'EntrySheetDD+SWOTotal+HO'!CS34</f>
        <v>69.97</v>
      </c>
      <c r="G16" s="568">
        <v>1</v>
      </c>
      <c r="H16" s="568">
        <f>'EntrySheetDD+SWOTotal+HO'!CU34</f>
        <v>1</v>
      </c>
      <c r="I16" s="568">
        <f>'EntrySheetDD+SWOTotal+HO'!CV34</f>
        <v>1</v>
      </c>
      <c r="J16" s="568">
        <f>'EntrySheetDD+SWOTotal+HO'!CW34</f>
        <v>0</v>
      </c>
      <c r="K16" s="568">
        <f>'EntrySheetDD+SWOTotal+HO'!CX34</f>
        <v>1</v>
      </c>
      <c r="L16" s="568">
        <f>'EntrySheetDD+SWOTotal+HO'!CY34</f>
        <v>1</v>
      </c>
      <c r="M16" s="506">
        <f t="shared" si="0"/>
        <v>93.293333333333322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2">
        <v>170</v>
      </c>
      <c r="D17" s="518">
        <f>'EntrySheetDD+SWOTotal+HO'!DA34</f>
        <v>215.1</v>
      </c>
      <c r="E17" s="518">
        <f>'EntrySheetDD+SWOTotal+HO'!DB34</f>
        <v>36</v>
      </c>
      <c r="F17" s="518">
        <f>'EntrySheetDD+SWOTotal+HO'!DC34</f>
        <v>192.71</v>
      </c>
      <c r="G17" s="568">
        <v>2</v>
      </c>
      <c r="H17" s="568">
        <f>'EntrySheetDD+SWOTotal+HO'!DE34</f>
        <v>2</v>
      </c>
      <c r="I17" s="568">
        <f>'EntrySheetDD+SWOTotal+HO'!DF34</f>
        <v>2</v>
      </c>
      <c r="J17" s="568">
        <f>'EntrySheetDD+SWOTotal+HO'!DG34</f>
        <v>0</v>
      </c>
      <c r="K17" s="568">
        <f>'EntrySheetDD+SWOTotal+HO'!DH34</f>
        <v>2</v>
      </c>
      <c r="L17" s="568">
        <f>'EntrySheetDD+SWOTotal+HO'!DI34</f>
        <v>2</v>
      </c>
      <c r="M17" s="506">
        <f t="shared" si="0"/>
        <v>113.35882352941178</v>
      </c>
      <c r="N17" s="506">
        <f t="shared" si="1"/>
        <v>89.590887959088803</v>
      </c>
    </row>
    <row r="18" spans="1:14" s="502" customFormat="1" ht="24.6" customHeight="1" x14ac:dyDescent="0.25">
      <c r="A18" s="563">
        <v>12</v>
      </c>
      <c r="B18" s="523" t="s">
        <v>327</v>
      </c>
      <c r="C18" s="582">
        <v>100</v>
      </c>
      <c r="D18" s="518">
        <f>'EntrySheetDD+SWOTotal+HO'!DK34</f>
        <v>84.39</v>
      </c>
      <c r="E18" s="518">
        <f>'EntrySheetDD+SWOTotal+HO'!DL34</f>
        <v>22.69</v>
      </c>
      <c r="F18" s="518">
        <f>'EntrySheetDD+SWOTotal+HO'!DM34</f>
        <v>84.39</v>
      </c>
      <c r="G18" s="568">
        <v>1</v>
      </c>
      <c r="H18" s="568">
        <f>'EntrySheetDD+SWOTotal+HO'!DO34</f>
        <v>0</v>
      </c>
      <c r="I18" s="568">
        <f>'EntrySheetDD+SWOTotal+HO'!DP34</f>
        <v>0</v>
      </c>
      <c r="J18" s="568">
        <f>'EntrySheetDD+SWOTotal+HO'!DQ34</f>
        <v>0</v>
      </c>
      <c r="K18" s="568">
        <f>'EntrySheetDD+SWOTotal+HO'!DR34</f>
        <v>0</v>
      </c>
      <c r="L18" s="568">
        <f>'EntrySheetDD+SWOTotal+HO'!DS34</f>
        <v>0</v>
      </c>
      <c r="M18" s="506">
        <f t="shared" si="0"/>
        <v>84.39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2">
        <v>100</v>
      </c>
      <c r="D19" s="518">
        <f>'EntrySheetDD+SWOTotal+HO'!DU34</f>
        <v>61.53</v>
      </c>
      <c r="E19" s="518">
        <f>'EntrySheetDD+SWOTotal+HO'!DV34</f>
        <v>6.12</v>
      </c>
      <c r="F19" s="518">
        <f>'EntrySheetDD+SWOTotal+HO'!DW34</f>
        <v>60.59</v>
      </c>
      <c r="G19" s="568">
        <v>1</v>
      </c>
      <c r="H19" s="568">
        <f>'EntrySheetDD+SWOTotal+HO'!DY34</f>
        <v>0</v>
      </c>
      <c r="I19" s="568">
        <f>'EntrySheetDD+SWOTotal+HO'!DZ34</f>
        <v>1</v>
      </c>
      <c r="J19" s="568">
        <f>'EntrySheetDD+SWOTotal+HO'!EA34</f>
        <v>0</v>
      </c>
      <c r="K19" s="568">
        <f>'EntrySheetDD+SWOTotal+HO'!EB34</f>
        <v>8</v>
      </c>
      <c r="L19" s="568">
        <f>'EntrySheetDD+SWOTotal+HO'!EC34</f>
        <v>8</v>
      </c>
      <c r="M19" s="506">
        <f t="shared" si="0"/>
        <v>60.589999999999996</v>
      </c>
      <c r="N19" s="506">
        <f t="shared" si="1"/>
        <v>98.472289939866727</v>
      </c>
    </row>
    <row r="20" spans="1:14" s="502" customFormat="1" ht="24.6" customHeight="1" x14ac:dyDescent="0.25">
      <c r="A20" s="563">
        <v>14</v>
      </c>
      <c r="B20" s="523" t="s">
        <v>329</v>
      </c>
      <c r="C20" s="582">
        <v>100</v>
      </c>
      <c r="D20" s="518">
        <f>'EntrySheetDD+SWOTotal+HO'!EE34</f>
        <v>57.94</v>
      </c>
      <c r="E20" s="518">
        <f>'EntrySheetDD+SWOTotal+HO'!EF34</f>
        <v>11.68</v>
      </c>
      <c r="F20" s="518">
        <f>'EntrySheetDD+SWOTotal+HO'!EG34</f>
        <v>57.91</v>
      </c>
      <c r="G20" s="568">
        <v>1</v>
      </c>
      <c r="H20" s="568">
        <f>'EntrySheetDD+SWOTotal+HO'!EI34</f>
        <v>0</v>
      </c>
      <c r="I20" s="568">
        <f>'EntrySheetDD+SWOTotal+HO'!EJ34</f>
        <v>0</v>
      </c>
      <c r="J20" s="568">
        <f>'EntrySheetDD+SWOTotal+HO'!EK34</f>
        <v>0</v>
      </c>
      <c r="K20" s="568">
        <f>'EntrySheetDD+SWOTotal+HO'!EL34</f>
        <v>0</v>
      </c>
      <c r="L20" s="568">
        <f>'EntrySheetDD+SWOTotal+HO'!EM34</f>
        <v>0</v>
      </c>
      <c r="M20" s="506">
        <f t="shared" si="0"/>
        <v>57.91</v>
      </c>
      <c r="N20" s="506">
        <f t="shared" si="1"/>
        <v>99.94822229892992</v>
      </c>
    </row>
    <row r="21" spans="1:14" s="502" customFormat="1" ht="24.6" customHeight="1" x14ac:dyDescent="0.25">
      <c r="A21" s="563">
        <v>15</v>
      </c>
      <c r="B21" s="523" t="s">
        <v>330</v>
      </c>
      <c r="C21" s="582">
        <v>100</v>
      </c>
      <c r="D21" s="518">
        <f>'EntrySheetDD+SWOTotal+HO'!EO34</f>
        <v>76.03</v>
      </c>
      <c r="E21" s="518">
        <f>'EntrySheetDD+SWOTotal+HO'!EP34</f>
        <v>20.67</v>
      </c>
      <c r="F21" s="518">
        <f>'EntrySheetDD+SWOTotal+HO'!EQ34</f>
        <v>76.03</v>
      </c>
      <c r="G21" s="568">
        <v>1</v>
      </c>
      <c r="H21" s="568">
        <f>'EntrySheetDD+SWOTotal+HO'!ES34</f>
        <v>0</v>
      </c>
      <c r="I21" s="568">
        <f>'EntrySheetDD+SWOTotal+HO'!ET34</f>
        <v>0</v>
      </c>
      <c r="J21" s="568">
        <f>'EntrySheetDD+SWOTotal+HO'!EU34</f>
        <v>0</v>
      </c>
      <c r="K21" s="568">
        <f>'EntrySheetDD+SWOTotal+HO'!EV34</f>
        <v>0</v>
      </c>
      <c r="L21" s="568">
        <f>'EntrySheetDD+SWOTotal+HO'!EW34</f>
        <v>0</v>
      </c>
      <c r="M21" s="506">
        <f t="shared" si="0"/>
        <v>76.03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2">
        <v>100</v>
      </c>
      <c r="D22" s="518">
        <f>'EntrySheetDD+SWOTotal+HO'!EY34</f>
        <v>43.32</v>
      </c>
      <c r="E22" s="518">
        <f>'EntrySheetDD+SWOTotal+HO'!EZ34</f>
        <v>7.82</v>
      </c>
      <c r="F22" s="518">
        <f>'EntrySheetDD+SWOTotal+HO'!FA34</f>
        <v>38.68</v>
      </c>
      <c r="G22" s="568">
        <v>1</v>
      </c>
      <c r="H22" s="568">
        <f>'EntrySheetDD+SWOTotal+HO'!FC34</f>
        <v>1</v>
      </c>
      <c r="I22" s="568">
        <f>'EntrySheetDD+SWOTotal+HO'!FD34</f>
        <v>1</v>
      </c>
      <c r="J22" s="568">
        <f>'EntrySheetDD+SWOTotal+HO'!FE34</f>
        <v>0</v>
      </c>
      <c r="K22" s="568">
        <f>'EntrySheetDD+SWOTotal+HO'!FF34</f>
        <v>0</v>
      </c>
      <c r="L22" s="568">
        <f>'EntrySheetDD+SWOTotal+HO'!FG34</f>
        <v>0</v>
      </c>
      <c r="M22" s="506">
        <f t="shared" si="0"/>
        <v>38.68</v>
      </c>
      <c r="N22" s="506">
        <f t="shared" si="1"/>
        <v>89.289012003693443</v>
      </c>
    </row>
    <row r="23" spans="1:14" s="502" customFormat="1" ht="24.6" customHeight="1" x14ac:dyDescent="0.25">
      <c r="A23" s="563">
        <v>17</v>
      </c>
      <c r="B23" s="523" t="s">
        <v>332</v>
      </c>
      <c r="C23" s="582">
        <v>100</v>
      </c>
      <c r="D23" s="518">
        <f>'EntrySheetDD+SWOTotal+HO'!FI34</f>
        <v>43.35</v>
      </c>
      <c r="E23" s="518">
        <f>'EntrySheetDD+SWOTotal+HO'!FJ34</f>
        <v>3.93</v>
      </c>
      <c r="F23" s="518">
        <f>'EntrySheetDD+SWOTotal+HO'!FK34</f>
        <v>43.19</v>
      </c>
      <c r="G23" s="568">
        <v>1</v>
      </c>
      <c r="H23" s="568">
        <f>'EntrySheetDD+SWOTotal+HO'!FM34</f>
        <v>0</v>
      </c>
      <c r="I23" s="568">
        <f>'EntrySheetDD+SWOTotal+HO'!FN34</f>
        <v>1</v>
      </c>
      <c r="J23" s="568">
        <f>'EntrySheetDD+SWOTotal+HO'!FO34</f>
        <v>0</v>
      </c>
      <c r="K23" s="568">
        <f>'EntrySheetDD+SWOTotal+HO'!FP34</f>
        <v>1</v>
      </c>
      <c r="L23" s="568">
        <f>'EntrySheetDD+SWOTotal+HO'!FQ34</f>
        <v>1</v>
      </c>
      <c r="M23" s="506">
        <f t="shared" si="0"/>
        <v>43.19</v>
      </c>
      <c r="N23" s="506">
        <f t="shared" si="1"/>
        <v>99.630911188004603</v>
      </c>
    </row>
    <row r="24" spans="1:14" s="502" customFormat="1" ht="24.6" customHeight="1" x14ac:dyDescent="0.25">
      <c r="A24" s="563">
        <v>18</v>
      </c>
      <c r="B24" s="523" t="s">
        <v>333</v>
      </c>
      <c r="C24" s="582">
        <v>0</v>
      </c>
      <c r="D24" s="518">
        <f>'EntrySheetDD+SWOTotal+HO'!FS34</f>
        <v>0</v>
      </c>
      <c r="E24" s="518">
        <f>'EntrySheetDD+SWOTotal+HO'!FT34</f>
        <v>0</v>
      </c>
      <c r="F24" s="518">
        <f>'EntrySheetDD+SWOTotal+HO'!FU34</f>
        <v>0</v>
      </c>
      <c r="G24" s="568">
        <v>0</v>
      </c>
      <c r="H24" s="568">
        <f>'EntrySheetDD+SWOTotal+HO'!FW34</f>
        <v>0</v>
      </c>
      <c r="I24" s="568">
        <f>'EntrySheetDD+SWOTotal+HO'!FX34</f>
        <v>0</v>
      </c>
      <c r="J24" s="568">
        <f>'EntrySheetDD+SWOTotal+HO'!FY34</f>
        <v>0</v>
      </c>
      <c r="K24" s="568">
        <f>'EntrySheetDD+SWOTotal+HO'!FZ34</f>
        <v>0</v>
      </c>
      <c r="L24" s="568">
        <f>'EntrySheetDD+SWOTotal+HO'!GA34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2">
        <v>100</v>
      </c>
      <c r="D25" s="518">
        <f>'EntrySheetDD+SWOTotal+HO'!GC34</f>
        <v>71.13</v>
      </c>
      <c r="E25" s="518">
        <f>'EntrySheetDD+SWOTotal+HO'!GD34</f>
        <v>1.8</v>
      </c>
      <c r="F25" s="518">
        <f>'EntrySheetDD+SWOTotal+HO'!GE34</f>
        <v>71.13</v>
      </c>
      <c r="G25" s="568">
        <v>1</v>
      </c>
      <c r="H25" s="568">
        <f>'EntrySheetDD+SWOTotal+HO'!GG34</f>
        <v>0</v>
      </c>
      <c r="I25" s="568">
        <f>'EntrySheetDD+SWOTotal+HO'!GH34</f>
        <v>0</v>
      </c>
      <c r="J25" s="568">
        <f>'EntrySheetDD+SWOTotal+HO'!GI34</f>
        <v>0</v>
      </c>
      <c r="K25" s="568">
        <f>'EntrySheetDD+SWOTotal+HO'!GJ34</f>
        <v>0</v>
      </c>
      <c r="L25" s="568">
        <f>'EntrySheetDD+SWOTotal+HO'!GK34</f>
        <v>0</v>
      </c>
      <c r="M25" s="506">
        <f t="shared" si="0"/>
        <v>71.13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2">
        <v>0</v>
      </c>
      <c r="D26" s="518">
        <f>'EntrySheetDD+SWOTotal+HO'!GM34</f>
        <v>0</v>
      </c>
      <c r="E26" s="518">
        <f>'EntrySheetDD+SWOTotal+HO'!GN34</f>
        <v>0</v>
      </c>
      <c r="F26" s="518">
        <f>'EntrySheetDD+SWOTotal+HO'!GO34</f>
        <v>0</v>
      </c>
      <c r="G26" s="568">
        <v>0</v>
      </c>
      <c r="H26" s="568">
        <f>'EntrySheetDD+SWOTotal+HO'!GQ34</f>
        <v>0</v>
      </c>
      <c r="I26" s="568">
        <f>'EntrySheetDD+SWOTotal+HO'!GR34</f>
        <v>0</v>
      </c>
      <c r="J26" s="568">
        <f>'EntrySheetDD+SWOTotal+HO'!GS34</f>
        <v>0</v>
      </c>
      <c r="K26" s="568">
        <f>'EntrySheetDD+SWOTotal+HO'!GT34</f>
        <v>0</v>
      </c>
      <c r="L26" s="568">
        <f>'EntrySheetDD+SWOTotal+HO'!GU34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2">
        <v>0</v>
      </c>
      <c r="D27" s="518">
        <f>'EntrySheetDD+SWOTotal+HO'!GW34</f>
        <v>0</v>
      </c>
      <c r="E27" s="518">
        <f>'EntrySheetDD+SWOTotal+HO'!GX34</f>
        <v>0</v>
      </c>
      <c r="F27" s="518">
        <f>'EntrySheetDD+SWOTotal+HO'!GY34</f>
        <v>0</v>
      </c>
      <c r="G27" s="568">
        <v>0</v>
      </c>
      <c r="H27" s="568">
        <f>'EntrySheetDD+SWOTotal+HO'!HA34</f>
        <v>0</v>
      </c>
      <c r="I27" s="568">
        <f>'EntrySheetDD+SWOTotal+HO'!HB34</f>
        <v>0</v>
      </c>
      <c r="J27" s="568">
        <f>'EntrySheetDD+SWOTotal+HO'!HC34</f>
        <v>0</v>
      </c>
      <c r="K27" s="568">
        <f>'EntrySheetDD+SWOTotal+HO'!HD34</f>
        <v>0</v>
      </c>
      <c r="L27" s="568">
        <f>'EntrySheetDD+SWOTotal+HO'!HE34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2">
        <v>0</v>
      </c>
      <c r="D28" s="518">
        <f>'EntrySheetDD+SWOTotal+HO'!HG34</f>
        <v>0</v>
      </c>
      <c r="E28" s="518">
        <f>'EntrySheetDD+SWOTotal+HO'!HH34</f>
        <v>0</v>
      </c>
      <c r="F28" s="518">
        <f>'EntrySheetDD+SWOTotal+HO'!HI34</f>
        <v>0</v>
      </c>
      <c r="G28" s="568">
        <v>0</v>
      </c>
      <c r="H28" s="568">
        <f>'EntrySheetDD+SWOTotal+HO'!HK34</f>
        <v>0</v>
      </c>
      <c r="I28" s="568">
        <f>'EntrySheetDD+SWOTotal+HO'!HL34</f>
        <v>0</v>
      </c>
      <c r="J28" s="568">
        <f>'EntrySheetDD+SWOTotal+HO'!HM34</f>
        <v>0</v>
      </c>
      <c r="K28" s="568">
        <f>'EntrySheetDD+SWOTotal+HO'!HN34</f>
        <v>0</v>
      </c>
      <c r="L28" s="568">
        <f>'EntrySheetDD+SWOTotal+HO'!HO34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2">
        <v>0</v>
      </c>
      <c r="D29" s="518">
        <f>'EntrySheetDD+SWOTotal+HO'!HQ34</f>
        <v>0</v>
      </c>
      <c r="E29" s="518">
        <f>'EntrySheetDD+SWOTotal+HO'!HR34</f>
        <v>0</v>
      </c>
      <c r="F29" s="518">
        <f>'EntrySheetDD+SWOTotal+HO'!HS34</f>
        <v>0</v>
      </c>
      <c r="G29" s="568">
        <v>0</v>
      </c>
      <c r="H29" s="568">
        <f>'EntrySheetDD+SWOTotal+HO'!HU34</f>
        <v>0</v>
      </c>
      <c r="I29" s="568">
        <f>'EntrySheetDD+SWOTotal+HO'!HV34</f>
        <v>0</v>
      </c>
      <c r="J29" s="568">
        <f>'EntrySheetDD+SWOTotal+HO'!HW34</f>
        <v>0</v>
      </c>
      <c r="K29" s="568">
        <f>'EntrySheetDD+SWOTotal+HO'!HX34</f>
        <v>0</v>
      </c>
      <c r="L29" s="568">
        <f>'EntrySheetDD+SWOTotal+HO'!HY34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2">
        <v>0</v>
      </c>
      <c r="D30" s="518">
        <f>'EntrySheetDD+SWOTotal+HO'!IA34</f>
        <v>0</v>
      </c>
      <c r="E30" s="518">
        <f>'EntrySheetDD+SWOTotal+HO'!IB34</f>
        <v>0</v>
      </c>
      <c r="F30" s="518">
        <f>'EntrySheetDD+SWOTotal+HO'!IC34</f>
        <v>0</v>
      </c>
      <c r="G30" s="568">
        <v>0</v>
      </c>
      <c r="H30" s="568">
        <f>'EntrySheetDD+SWOTotal+HO'!IE34</f>
        <v>0</v>
      </c>
      <c r="I30" s="568">
        <f>'EntrySheetDD+SWOTotal+HO'!IF34</f>
        <v>0</v>
      </c>
      <c r="J30" s="568">
        <f>'EntrySheetDD+SWOTotal+HO'!IG34</f>
        <v>0</v>
      </c>
      <c r="K30" s="568">
        <f>'EntrySheetDD+SWOTotal+HO'!IH34</f>
        <v>0</v>
      </c>
      <c r="L30" s="568">
        <f>'EntrySheetDD+SWOTotal+HO'!II34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2">
        <v>0</v>
      </c>
      <c r="D31" s="518">
        <f>'EntrySheetDD+SWOTotal+HO'!IK34</f>
        <v>0</v>
      </c>
      <c r="E31" s="518">
        <f>'EntrySheetDD+SWOTotal+HO'!IL34</f>
        <v>0</v>
      </c>
      <c r="F31" s="518">
        <f>'EntrySheetDD+SWOTotal+HO'!IM34</f>
        <v>0</v>
      </c>
      <c r="G31" s="568">
        <v>0</v>
      </c>
      <c r="H31" s="568">
        <f>'EntrySheetDD+SWOTotal+HO'!IO34</f>
        <v>0</v>
      </c>
      <c r="I31" s="568">
        <f>'EntrySheetDD+SWOTotal+HO'!IP34</f>
        <v>0</v>
      </c>
      <c r="J31" s="568">
        <f>'EntrySheetDD+SWOTotal+HO'!IQ34</f>
        <v>0</v>
      </c>
      <c r="K31" s="568">
        <f>'EntrySheetDD+SWOTotal+HO'!IR34</f>
        <v>0</v>
      </c>
      <c r="L31" s="568">
        <f>'EntrySheetDD+SWOTotal+HO'!IS34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2">
        <v>0</v>
      </c>
      <c r="D32" s="518">
        <f>'EntrySheetDD+SWOTotal+HO'!IU34</f>
        <v>0</v>
      </c>
      <c r="E32" s="518">
        <f>'EntrySheetDD+SWOTotal+HO'!IV34</f>
        <v>0</v>
      </c>
      <c r="F32" s="518">
        <f>'EntrySheetDD+SWOTotal+HO'!IW34</f>
        <v>0</v>
      </c>
      <c r="G32" s="568">
        <v>0</v>
      </c>
      <c r="H32" s="568">
        <f>'EntrySheetDD+SWOTotal+HO'!IY34</f>
        <v>0</v>
      </c>
      <c r="I32" s="568">
        <f>'EntrySheetDD+SWOTotal+HO'!IZ34</f>
        <v>0</v>
      </c>
      <c r="J32" s="568">
        <f>'EntrySheetDD+SWOTotal+HO'!JA34</f>
        <v>0</v>
      </c>
      <c r="K32" s="568">
        <f>'EntrySheetDD+SWOTotal+HO'!JB34</f>
        <v>0</v>
      </c>
      <c r="L32" s="568">
        <f>'EntrySheetDD+SWOTotal+HO'!JC34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2">
        <v>0</v>
      </c>
      <c r="D33" s="518">
        <f>'EntrySheetDD+SWOTotal+HO'!JE34</f>
        <v>0</v>
      </c>
      <c r="E33" s="518">
        <f>'EntrySheetDD+SWOTotal+HO'!JF34</f>
        <v>0</v>
      </c>
      <c r="F33" s="518">
        <f>'EntrySheetDD+SWOTotal+HO'!JG34</f>
        <v>0</v>
      </c>
      <c r="G33" s="568">
        <v>0</v>
      </c>
      <c r="H33" s="568">
        <f>'EntrySheetDD+SWOTotal+HO'!JI34</f>
        <v>0</v>
      </c>
      <c r="I33" s="568">
        <f>'EntrySheetDD+SWOTotal+HO'!JJ34</f>
        <v>0</v>
      </c>
      <c r="J33" s="568">
        <f>'EntrySheetDD+SWOTotal+HO'!JK34</f>
        <v>0</v>
      </c>
      <c r="K33" s="568">
        <f>'EntrySheetDD+SWOTotal+HO'!JL34</f>
        <v>0</v>
      </c>
      <c r="L33" s="568">
        <f>'EntrySheetDD+SWOTotal+HO'!JM34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2">
        <v>0</v>
      </c>
      <c r="D34" s="518">
        <f>'EntrySheetDD+SWOTotal+HO'!JO34</f>
        <v>0</v>
      </c>
      <c r="E34" s="518">
        <f>'EntrySheetDD+SWOTotal+HO'!JP34</f>
        <v>0</v>
      </c>
      <c r="F34" s="518">
        <f>'EntrySheetDD+SWOTotal+HO'!JQ34</f>
        <v>0</v>
      </c>
      <c r="G34" s="568">
        <v>0</v>
      </c>
      <c r="H34" s="568">
        <f>'EntrySheetDD+SWOTotal+HO'!JS34</f>
        <v>0</v>
      </c>
      <c r="I34" s="568">
        <f>'EntrySheetDD+SWOTotal+HO'!JT34</f>
        <v>0</v>
      </c>
      <c r="J34" s="568">
        <f>'EntrySheetDD+SWOTotal+HO'!JU34</f>
        <v>0</v>
      </c>
      <c r="K34" s="568">
        <f>'EntrySheetDD+SWOTotal+HO'!JV34</f>
        <v>0</v>
      </c>
      <c r="L34" s="568">
        <f>'EntrySheetDD+SWOTotal+HO'!JW34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2">
        <v>0</v>
      </c>
      <c r="D35" s="518">
        <f>'EntrySheetDD+SWOTotal+HO'!JY34</f>
        <v>0</v>
      </c>
      <c r="E35" s="518">
        <f>'EntrySheetDD+SWOTotal+HO'!JZ34</f>
        <v>0</v>
      </c>
      <c r="F35" s="518">
        <f>'EntrySheetDD+SWOTotal+HO'!KA34</f>
        <v>0</v>
      </c>
      <c r="G35" s="568">
        <v>0</v>
      </c>
      <c r="H35" s="568">
        <f>'EntrySheetDD+SWOTotal+HO'!KC34</f>
        <v>0</v>
      </c>
      <c r="I35" s="568">
        <f>'EntrySheetDD+SWOTotal+HO'!KD34</f>
        <v>0</v>
      </c>
      <c r="J35" s="568">
        <f>'EntrySheetDD+SWOTotal+HO'!KE34</f>
        <v>0</v>
      </c>
      <c r="K35" s="568">
        <f>'EntrySheetDD+SWOTotal+HO'!KF34</f>
        <v>0</v>
      </c>
      <c r="L35" s="568">
        <f>'EntrySheetDD+SWOTotal+HO'!KG34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2">
        <v>0</v>
      </c>
      <c r="D36" s="518">
        <f>'EntrySheetDD+SWOTotal+HO'!KI34</f>
        <v>0</v>
      </c>
      <c r="E36" s="518">
        <f>'EntrySheetDD+SWOTotal+HO'!KJ34</f>
        <v>0</v>
      </c>
      <c r="F36" s="518">
        <f>'EntrySheetDD+SWOTotal+HO'!KK34</f>
        <v>0</v>
      </c>
      <c r="G36" s="568">
        <v>0</v>
      </c>
      <c r="H36" s="568">
        <f>'EntrySheetDD+SWOTotal+HO'!KM34</f>
        <v>0</v>
      </c>
      <c r="I36" s="568">
        <f>'EntrySheetDD+SWOTotal+HO'!KN34</f>
        <v>0</v>
      </c>
      <c r="J36" s="568">
        <f>'EntrySheetDD+SWOTotal+HO'!KO34</f>
        <v>0</v>
      </c>
      <c r="K36" s="568">
        <f>'EntrySheetDD+SWOTotal+HO'!KP34</f>
        <v>0</v>
      </c>
      <c r="L36" s="568">
        <f>'EntrySheetDD+SWOTotal+HO'!KQ34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2">
        <v>0</v>
      </c>
      <c r="D37" s="518">
        <f>'EntrySheetDD+SWOTotal+HO'!KS34</f>
        <v>0</v>
      </c>
      <c r="E37" s="518">
        <f>'EntrySheetDD+SWOTotal+HO'!KT34</f>
        <v>0</v>
      </c>
      <c r="F37" s="518">
        <f>'EntrySheetDD+SWOTotal+HO'!KU34</f>
        <v>0</v>
      </c>
      <c r="G37" s="568">
        <v>0</v>
      </c>
      <c r="H37" s="568">
        <f>'EntrySheetDD+SWOTotal+HO'!KW34</f>
        <v>0</v>
      </c>
      <c r="I37" s="568">
        <f>'EntrySheetDD+SWOTotal+HO'!KX34</f>
        <v>0</v>
      </c>
      <c r="J37" s="568">
        <f>'EntrySheetDD+SWOTotal+HO'!KY34</f>
        <v>0</v>
      </c>
      <c r="K37" s="568">
        <f>'EntrySheetDD+SWOTotal+HO'!KZ34</f>
        <v>0</v>
      </c>
      <c r="L37" s="568">
        <f>'EntrySheetDD+SWOTotal+HO'!LA34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2">
        <v>0</v>
      </c>
      <c r="D38" s="518">
        <f>'EntrySheetDD+SWOTotal+HO'!LC34</f>
        <v>0</v>
      </c>
      <c r="E38" s="518">
        <f>'EntrySheetDD+SWOTotal+HO'!LD34</f>
        <v>0</v>
      </c>
      <c r="F38" s="518">
        <f>'EntrySheetDD+SWOTotal+HO'!LE34</f>
        <v>0</v>
      </c>
      <c r="G38" s="568">
        <v>0</v>
      </c>
      <c r="H38" s="568">
        <f>'EntrySheetDD+SWOTotal+HO'!LG34</f>
        <v>0</v>
      </c>
      <c r="I38" s="568">
        <f>'EntrySheetDD+SWOTotal+HO'!LH34</f>
        <v>0</v>
      </c>
      <c r="J38" s="568">
        <f>'EntrySheetDD+SWOTotal+HO'!LI34</f>
        <v>0</v>
      </c>
      <c r="K38" s="568">
        <f>'EntrySheetDD+SWOTotal+HO'!LJ34</f>
        <v>0</v>
      </c>
      <c r="L38" s="568">
        <f>'EntrySheetDD+SWOTotal+HO'!LK34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2">
        <v>0</v>
      </c>
      <c r="D39" s="518">
        <f>'EntrySheetDD+SWOTotal+HO'!LM34</f>
        <v>0</v>
      </c>
      <c r="E39" s="518">
        <f>'EntrySheetDD+SWOTotal+HO'!LN34</f>
        <v>0</v>
      </c>
      <c r="F39" s="518">
        <f>'EntrySheetDD+SWOTotal+HO'!LO34</f>
        <v>0</v>
      </c>
      <c r="G39" s="568">
        <v>0</v>
      </c>
      <c r="H39" s="568">
        <f>'EntrySheetDD+SWOTotal+HO'!LQ34</f>
        <v>0</v>
      </c>
      <c r="I39" s="568">
        <f>'EntrySheetDD+SWOTotal+HO'!LR34</f>
        <v>0</v>
      </c>
      <c r="J39" s="568">
        <f>'EntrySheetDD+SWOTotal+HO'!LS34</f>
        <v>0</v>
      </c>
      <c r="K39" s="568">
        <f>'EntrySheetDD+SWOTotal+HO'!LT34</f>
        <v>0</v>
      </c>
      <c r="L39" s="568">
        <f>'EntrySheetDD+SWOTotal+HO'!LU34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2035.32</v>
      </c>
      <c r="D40" s="510">
        <f t="shared" ref="D40:L40" si="2">SUM(D7:D39)</f>
        <v>1606.7999999999997</v>
      </c>
      <c r="E40" s="510">
        <f t="shared" si="2"/>
        <v>311.16000000000003</v>
      </c>
      <c r="F40" s="510">
        <f t="shared" si="2"/>
        <v>1576.7500000000005</v>
      </c>
      <c r="G40" s="569">
        <f t="shared" si="2"/>
        <v>20</v>
      </c>
      <c r="H40" s="569">
        <f t="shared" si="2"/>
        <v>9</v>
      </c>
      <c r="I40" s="569">
        <f t="shared" si="2"/>
        <v>11</v>
      </c>
      <c r="J40" s="569">
        <f t="shared" si="2"/>
        <v>2</v>
      </c>
      <c r="K40" s="569">
        <f t="shared" si="2"/>
        <v>14</v>
      </c>
      <c r="L40" s="569">
        <f t="shared" si="2"/>
        <v>14</v>
      </c>
      <c r="M40" s="511">
        <f t="shared" si="0"/>
        <v>77.469390562663392</v>
      </c>
      <c r="N40" s="512">
        <f t="shared" si="1"/>
        <v>98.129823251182529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'EntrySheetDD+SWOTotal+HO'!MQ34</f>
        <v>0</v>
      </c>
      <c r="E41" s="528">
        <f>'EntrySheetDD+SWOTotal+HO'!MR34</f>
        <v>0</v>
      </c>
      <c r="F41" s="528">
        <f>'EntrySheetDD+SWOTotal+HO'!MS34</f>
        <v>0</v>
      </c>
      <c r="G41" s="570">
        <f>'EntrySheetDD+SWOTotal+HO'!MT34</f>
        <v>0</v>
      </c>
      <c r="H41" s="570">
        <f>'EntrySheetDD+SWOTotal+HO'!MU34</f>
        <v>0</v>
      </c>
      <c r="I41" s="570">
        <f>'EntrySheetDD+SWOTotal+HO'!MV34</f>
        <v>0</v>
      </c>
      <c r="J41" s="570">
        <f>'EntrySheetDD+SWOTotal+HO'!MW34</f>
        <v>0</v>
      </c>
      <c r="K41" s="570">
        <f>'EntrySheetDD+SWOTotal+HO'!MX34</f>
        <v>0</v>
      </c>
      <c r="L41" s="570">
        <f>'EntrySheetDD+SWOTotal+HO'!MY34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3605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>
        <f t="shared" si="0"/>
        <v>0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5640.32</v>
      </c>
      <c r="D43" s="516">
        <f t="shared" si="3"/>
        <v>1606.7999999999997</v>
      </c>
      <c r="E43" s="516">
        <f t="shared" si="3"/>
        <v>311.16000000000003</v>
      </c>
      <c r="F43" s="516">
        <f t="shared" si="3"/>
        <v>1576.7500000000005</v>
      </c>
      <c r="G43" s="572">
        <f t="shared" si="3"/>
        <v>20</v>
      </c>
      <c r="H43" s="572">
        <f t="shared" si="3"/>
        <v>9</v>
      </c>
      <c r="I43" s="572">
        <f t="shared" si="3"/>
        <v>11</v>
      </c>
      <c r="J43" s="572">
        <f t="shared" si="3"/>
        <v>2</v>
      </c>
      <c r="K43" s="572">
        <f t="shared" si="3"/>
        <v>14</v>
      </c>
      <c r="L43" s="572">
        <f t="shared" si="3"/>
        <v>14</v>
      </c>
      <c r="M43" s="511">
        <f t="shared" si="0"/>
        <v>27.954974185861804</v>
      </c>
      <c r="N43" s="512">
        <f t="shared" si="1"/>
        <v>98.129823251182529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4"/>
  <sheetViews>
    <sheetView view="pageBreakPreview" zoomScale="60" workbookViewId="0">
      <pane xSplit="2" ySplit="6" topLeftCell="C7" activePane="bottomRight" state="frozen"/>
      <selection activeCell="A2" sqref="A2:N2"/>
      <selection pane="topRight" activeCell="A2" sqref="A2:N2"/>
      <selection pane="bottomLeft" activeCell="A2" sqref="A2:N2"/>
      <selection pane="bottomRight" activeCell="C7" sqref="C7:C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396</v>
      </c>
      <c r="B3" s="2004"/>
      <c r="C3" s="2024" t="s">
        <v>490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91">
        <v>0.45</v>
      </c>
      <c r="D7" s="518">
        <f>'EntrySheetDD+SWOTotal+HO'!E35</f>
        <v>0.6</v>
      </c>
      <c r="E7" s="518">
        <f>'EntrySheetDD+SWOTotal+HO'!F35</f>
        <v>0</v>
      </c>
      <c r="F7" s="518">
        <f>'EntrySheetDD+SWOTotal+HO'!G35</f>
        <v>0.6</v>
      </c>
      <c r="G7" s="568">
        <v>8.74999513889159</v>
      </c>
      <c r="H7" s="568">
        <f>'EntrySheetDD+SWOTotal+HO'!I35</f>
        <v>0</v>
      </c>
      <c r="I7" s="568">
        <f>'EntrySheetDD+SWOTotal+HO'!J35</f>
        <v>12</v>
      </c>
      <c r="J7" s="568">
        <f>'EntrySheetDD+SWOTotal+HO'!K35</f>
        <v>0</v>
      </c>
      <c r="K7" s="568">
        <f>'EntrySheetDD+SWOTotal+HO'!L35</f>
        <v>12</v>
      </c>
      <c r="L7" s="568">
        <f>'EntrySheetDD+SWOTotal+HO'!M35</f>
        <v>12</v>
      </c>
      <c r="M7" s="514">
        <f>F7/C7*100</f>
        <v>133.33333333333331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0.45</v>
      </c>
      <c r="D8" s="518">
        <f>'EntrySheetDD+SWOTotal+HO'!O35</f>
        <v>0.76</v>
      </c>
      <c r="E8" s="518">
        <f>'EntrySheetDD+SWOTotal+HO'!P35</f>
        <v>0.46</v>
      </c>
      <c r="F8" s="518">
        <f>'EntrySheetDD+SWOTotal+HO'!Q35</f>
        <v>0.76</v>
      </c>
      <c r="G8" s="568">
        <v>8.74999513889159</v>
      </c>
      <c r="H8" s="568">
        <f>'EntrySheetDD+SWOTotal+HO'!S35</f>
        <v>9</v>
      </c>
      <c r="I8" s="568">
        <f>'EntrySheetDD+SWOTotal+HO'!T35</f>
        <v>15</v>
      </c>
      <c r="J8" s="568">
        <f>'EntrySheetDD+SWOTotal+HO'!U35</f>
        <v>0</v>
      </c>
      <c r="K8" s="568">
        <f>'EntrySheetDD+SWOTotal+HO'!V35</f>
        <v>15</v>
      </c>
      <c r="L8" s="568">
        <f>'EntrySheetDD+SWOTotal+HO'!W35</f>
        <v>15</v>
      </c>
      <c r="M8" s="506">
        <f t="shared" ref="M8:M43" si="0">F8/C8*100</f>
        <v>168.88888888888889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0.45</v>
      </c>
      <c r="D9" s="518">
        <f>'EntrySheetDD+SWOTotal+HO'!Y35</f>
        <v>0.45</v>
      </c>
      <c r="E9" s="518">
        <f>'EntrySheetDD+SWOTotal+HO'!Z35</f>
        <v>0.45</v>
      </c>
      <c r="F9" s="518">
        <f>'EntrySheetDD+SWOTotal+HO'!AA35</f>
        <v>0.45</v>
      </c>
      <c r="G9" s="568">
        <v>8.74999513889159</v>
      </c>
      <c r="H9" s="568">
        <f>'EntrySheetDD+SWOTotal+HO'!AC35</f>
        <v>9</v>
      </c>
      <c r="I9" s="568">
        <f>'EntrySheetDD+SWOTotal+HO'!AD35</f>
        <v>9</v>
      </c>
      <c r="J9" s="568">
        <f>'EntrySheetDD+SWOTotal+HO'!AE35</f>
        <v>0</v>
      </c>
      <c r="K9" s="568">
        <f>'EntrySheetDD+SWOTotal+HO'!AF35</f>
        <v>9</v>
      </c>
      <c r="L9" s="568">
        <f>'EntrySheetDD+SWOTotal+HO'!AG35</f>
        <v>9</v>
      </c>
      <c r="M9" s="506">
        <f t="shared" si="0"/>
        <v>100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0.4</v>
      </c>
      <c r="D10" s="518">
        <f>'EntrySheetDD+SWOTotal+HO'!AI35</f>
        <v>0</v>
      </c>
      <c r="E10" s="518">
        <f>'EntrySheetDD+SWOTotal+HO'!AJ35</f>
        <v>0</v>
      </c>
      <c r="F10" s="518">
        <f>'EntrySheetDD+SWOTotal+HO'!AK35</f>
        <v>0</v>
      </c>
      <c r="G10" s="568">
        <v>7.7777734567925254</v>
      </c>
      <c r="H10" s="568">
        <f>'EntrySheetDD+SWOTotal+HO'!AM35</f>
        <v>0</v>
      </c>
      <c r="I10" s="568">
        <f>'EntrySheetDD+SWOTotal+HO'!AN35</f>
        <v>0</v>
      </c>
      <c r="J10" s="568">
        <f>'EntrySheetDD+SWOTotal+HO'!AO35</f>
        <v>0</v>
      </c>
      <c r="K10" s="568">
        <f>'EntrySheetDD+SWOTotal+HO'!AP35</f>
        <v>0</v>
      </c>
      <c r="L10" s="568">
        <f>'EntrySheetDD+SWOTotal+HO'!AQ35</f>
        <v>0</v>
      </c>
      <c r="M10" s="506">
        <f t="shared" si="0"/>
        <v>0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0.3</v>
      </c>
      <c r="D11" s="518">
        <f>'EntrySheetDD+SWOTotal+HO'!AS35</f>
        <v>0</v>
      </c>
      <c r="E11" s="518">
        <f>'EntrySheetDD+SWOTotal+HO'!AT35</f>
        <v>0</v>
      </c>
      <c r="F11" s="518">
        <f>'EntrySheetDD+SWOTotal+HO'!AU35</f>
        <v>0</v>
      </c>
      <c r="G11" s="568">
        <v>5.8333300925943936</v>
      </c>
      <c r="H11" s="568">
        <f>'EntrySheetDD+SWOTotal+HO'!AW35</f>
        <v>0</v>
      </c>
      <c r="I11" s="568">
        <f>'EntrySheetDD+SWOTotal+HO'!AX35</f>
        <v>0</v>
      </c>
      <c r="J11" s="568">
        <f>'EntrySheetDD+SWOTotal+HO'!AY35</f>
        <v>0</v>
      </c>
      <c r="K11" s="568">
        <f>'EntrySheetDD+SWOTotal+HO'!AZ35</f>
        <v>0</v>
      </c>
      <c r="L11" s="568">
        <f>'EntrySheetDD+SWOTotal+HO'!BA35</f>
        <v>0</v>
      </c>
      <c r="M11" s="506">
        <f t="shared" si="0"/>
        <v>0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0.4</v>
      </c>
      <c r="D12" s="518">
        <f>'EntrySheetDD+SWOTotal+HO'!BC35</f>
        <v>0.45</v>
      </c>
      <c r="E12" s="518">
        <f>'EntrySheetDD+SWOTotal+HO'!BD35</f>
        <v>0</v>
      </c>
      <c r="F12" s="518">
        <f>'EntrySheetDD+SWOTotal+HO'!BE35</f>
        <v>0.45</v>
      </c>
      <c r="G12" s="568">
        <v>7.7777734567925254</v>
      </c>
      <c r="H12" s="568">
        <f>'EntrySheetDD+SWOTotal+HO'!BG35</f>
        <v>9</v>
      </c>
      <c r="I12" s="568">
        <f>'EntrySheetDD+SWOTotal+HO'!BH35</f>
        <v>9</v>
      </c>
      <c r="J12" s="568">
        <f>'EntrySheetDD+SWOTotal+HO'!BI35</f>
        <v>0</v>
      </c>
      <c r="K12" s="568">
        <f>'EntrySheetDD+SWOTotal+HO'!BJ35</f>
        <v>9</v>
      </c>
      <c r="L12" s="568">
        <f>'EntrySheetDD+SWOTotal+HO'!BK35</f>
        <v>9</v>
      </c>
      <c r="M12" s="506">
        <f t="shared" si="0"/>
        <v>112.5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0.3</v>
      </c>
      <c r="D13" s="518">
        <f>'EntrySheetDD+SWOTotal+HO'!BM35</f>
        <v>0</v>
      </c>
      <c r="E13" s="518">
        <f>'EntrySheetDD+SWOTotal+HO'!BN35</f>
        <v>0</v>
      </c>
      <c r="F13" s="518">
        <f>'EntrySheetDD+SWOTotal+HO'!BO35</f>
        <v>0</v>
      </c>
      <c r="G13" s="568">
        <v>5.8333300925943936</v>
      </c>
      <c r="H13" s="568">
        <f>'EntrySheetDD+SWOTotal+HO'!BQ35</f>
        <v>0</v>
      </c>
      <c r="I13" s="568">
        <f>'EntrySheetDD+SWOTotal+HO'!BR35</f>
        <v>0</v>
      </c>
      <c r="J13" s="568">
        <f>'EntrySheetDD+SWOTotal+HO'!BS35</f>
        <v>0</v>
      </c>
      <c r="K13" s="568">
        <f>'EntrySheetDD+SWOTotal+HO'!BT35</f>
        <v>0</v>
      </c>
      <c r="L13" s="568">
        <f>'EntrySheetDD+SWOTotal+HO'!BU35</f>
        <v>0</v>
      </c>
      <c r="M13" s="506">
        <f t="shared" si="0"/>
        <v>0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1</v>
      </c>
      <c r="D14" s="518">
        <f>'EntrySheetDD+SWOTotal+HO'!BW35</f>
        <v>1</v>
      </c>
      <c r="E14" s="518">
        <f>'EntrySheetDD+SWOTotal+HO'!BX35</f>
        <v>0.49</v>
      </c>
      <c r="F14" s="518">
        <f>'EntrySheetDD+SWOTotal+HO'!BY35</f>
        <v>0.49</v>
      </c>
      <c r="G14" s="568">
        <v>19.444433641981313</v>
      </c>
      <c r="H14" s="568">
        <f>'EntrySheetDD+SWOTotal+HO'!CA35</f>
        <v>10</v>
      </c>
      <c r="I14" s="568">
        <f>'EntrySheetDD+SWOTotal+HO'!CB35</f>
        <v>10</v>
      </c>
      <c r="J14" s="568">
        <f>'EntrySheetDD+SWOTotal+HO'!CC35</f>
        <v>0</v>
      </c>
      <c r="K14" s="568">
        <f>'EntrySheetDD+SWOTotal+HO'!CD35</f>
        <v>10</v>
      </c>
      <c r="L14" s="568">
        <f>'EntrySheetDD+SWOTotal+HO'!CE35</f>
        <v>10</v>
      </c>
      <c r="M14" s="506">
        <f t="shared" si="0"/>
        <v>49</v>
      </c>
      <c r="N14" s="506">
        <f t="shared" si="1"/>
        <v>49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0.4</v>
      </c>
      <c r="D15" s="518">
        <f>'EntrySheetDD+SWOTotal+HO'!CG35</f>
        <v>0.94</v>
      </c>
      <c r="E15" s="518">
        <f>'EntrySheetDD+SWOTotal+HO'!CH35</f>
        <v>0.34</v>
      </c>
      <c r="F15" s="518">
        <f>'EntrySheetDD+SWOTotal+HO'!CI35</f>
        <v>0.94</v>
      </c>
      <c r="G15" s="568">
        <v>7.7777734567925254</v>
      </c>
      <c r="H15" s="568">
        <f>'EntrySheetDD+SWOTotal+HO'!CK35</f>
        <v>7</v>
      </c>
      <c r="I15" s="568">
        <f>'EntrySheetDD+SWOTotal+HO'!CL35</f>
        <v>19</v>
      </c>
      <c r="J15" s="568">
        <f>'EntrySheetDD+SWOTotal+HO'!CM35</f>
        <v>0</v>
      </c>
      <c r="K15" s="568">
        <f>'EntrySheetDD+SWOTotal+HO'!CN35</f>
        <v>19</v>
      </c>
      <c r="L15" s="568">
        <f>'EntrySheetDD+SWOTotal+HO'!CO35</f>
        <v>17</v>
      </c>
      <c r="M15" s="506">
        <f t="shared" si="0"/>
        <v>234.99999999999997</v>
      </c>
      <c r="N15" s="506">
        <f t="shared" si="1"/>
        <v>100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0.45</v>
      </c>
      <c r="D16" s="518">
        <f>'EntrySheetDD+SWOTotal+HO'!CQ35</f>
        <v>0.55000000000000004</v>
      </c>
      <c r="E16" s="518">
        <f>'EntrySheetDD+SWOTotal+HO'!CR35</f>
        <v>0.55000000000000004</v>
      </c>
      <c r="F16" s="518">
        <f>'EntrySheetDD+SWOTotal+HO'!CS35</f>
        <v>0.55000000000000004</v>
      </c>
      <c r="G16" s="568">
        <v>8.74999513889159</v>
      </c>
      <c r="H16" s="568">
        <f>'EntrySheetDD+SWOTotal+HO'!CU35</f>
        <v>11</v>
      </c>
      <c r="I16" s="568">
        <f>'EntrySheetDD+SWOTotal+HO'!CV35</f>
        <v>11</v>
      </c>
      <c r="J16" s="568">
        <f>'EntrySheetDD+SWOTotal+HO'!CW35</f>
        <v>0</v>
      </c>
      <c r="K16" s="568">
        <f>'EntrySheetDD+SWOTotal+HO'!CX35</f>
        <v>11</v>
      </c>
      <c r="L16" s="568">
        <f>'EntrySheetDD+SWOTotal+HO'!CY35</f>
        <v>11</v>
      </c>
      <c r="M16" s="506">
        <f t="shared" si="0"/>
        <v>122.22222222222223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0.45</v>
      </c>
      <c r="D17" s="518">
        <f>'EntrySheetDD+SWOTotal+HO'!DA35</f>
        <v>0.5</v>
      </c>
      <c r="E17" s="518">
        <f>'EntrySheetDD+SWOTotal+HO'!DB35</f>
        <v>0</v>
      </c>
      <c r="F17" s="518">
        <f>'EntrySheetDD+SWOTotal+HO'!DC35</f>
        <v>0</v>
      </c>
      <c r="G17" s="568">
        <v>8.74999513889159</v>
      </c>
      <c r="H17" s="568">
        <f>'EntrySheetDD+SWOTotal+HO'!DE35</f>
        <v>0</v>
      </c>
      <c r="I17" s="568">
        <f>'EntrySheetDD+SWOTotal+HO'!DF35</f>
        <v>0</v>
      </c>
      <c r="J17" s="568">
        <f>'EntrySheetDD+SWOTotal+HO'!DG35</f>
        <v>0</v>
      </c>
      <c r="K17" s="568">
        <f>'EntrySheetDD+SWOTotal+HO'!DH35</f>
        <v>0</v>
      </c>
      <c r="L17" s="568">
        <f>'EntrySheetDD+SWOTotal+HO'!DI35</f>
        <v>0</v>
      </c>
      <c r="M17" s="506">
        <f t="shared" si="0"/>
        <v>0</v>
      </c>
      <c r="N17" s="506">
        <f t="shared" si="1"/>
        <v>0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0.4</v>
      </c>
      <c r="D18" s="518">
        <f>'EntrySheetDD+SWOTotal+HO'!DK35</f>
        <v>0.45</v>
      </c>
      <c r="E18" s="518">
        <f>'EntrySheetDD+SWOTotal+HO'!DL35</f>
        <v>0.3</v>
      </c>
      <c r="F18" s="518">
        <f>'EntrySheetDD+SWOTotal+HO'!DM35</f>
        <v>0.45</v>
      </c>
      <c r="G18" s="568">
        <v>7.7777734567925254</v>
      </c>
      <c r="H18" s="568">
        <f>'EntrySheetDD+SWOTotal+HO'!DO35</f>
        <v>3</v>
      </c>
      <c r="I18" s="568">
        <f>'EntrySheetDD+SWOTotal+HO'!DP35</f>
        <v>3</v>
      </c>
      <c r="J18" s="568">
        <f>'EntrySheetDD+SWOTotal+HO'!DQ35</f>
        <v>0</v>
      </c>
      <c r="K18" s="568">
        <f>'EntrySheetDD+SWOTotal+HO'!DR35</f>
        <v>3</v>
      </c>
      <c r="L18" s="568">
        <f>'EntrySheetDD+SWOTotal+HO'!DS35</f>
        <v>3</v>
      </c>
      <c r="M18" s="506">
        <f t="shared" si="0"/>
        <v>112.5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0.4</v>
      </c>
      <c r="D19" s="518">
        <f>'EntrySheetDD+SWOTotal+HO'!DU35</f>
        <v>0</v>
      </c>
      <c r="E19" s="518">
        <f>'EntrySheetDD+SWOTotal+HO'!DV35</f>
        <v>0</v>
      </c>
      <c r="F19" s="518">
        <f>'EntrySheetDD+SWOTotal+HO'!DW35</f>
        <v>0</v>
      </c>
      <c r="G19" s="568">
        <v>7.7777734567925254</v>
      </c>
      <c r="H19" s="568">
        <f>'EntrySheetDD+SWOTotal+HO'!DY35</f>
        <v>0</v>
      </c>
      <c r="I19" s="568">
        <f>'EntrySheetDD+SWOTotal+HO'!DZ35</f>
        <v>0</v>
      </c>
      <c r="J19" s="568">
        <f>'EntrySheetDD+SWOTotal+HO'!EA35</f>
        <v>0</v>
      </c>
      <c r="K19" s="568">
        <f>'EntrySheetDD+SWOTotal+HO'!EB35</f>
        <v>0</v>
      </c>
      <c r="L19" s="568">
        <f>'EntrySheetDD+SWOTotal+HO'!EC35</f>
        <v>0</v>
      </c>
      <c r="M19" s="506">
        <f t="shared" si="0"/>
        <v>0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0.45</v>
      </c>
      <c r="D20" s="518">
        <f>'EntrySheetDD+SWOTotal+HO'!EE35</f>
        <v>0.6</v>
      </c>
      <c r="E20" s="518">
        <f>'EntrySheetDD+SWOTotal+HO'!EF35</f>
        <v>0</v>
      </c>
      <c r="F20" s="518">
        <f>'EntrySheetDD+SWOTotal+HO'!EG35</f>
        <v>0.51</v>
      </c>
      <c r="G20" s="568">
        <v>8.74999513889159</v>
      </c>
      <c r="H20" s="568">
        <f>'EntrySheetDD+SWOTotal+HO'!EI35</f>
        <v>0</v>
      </c>
      <c r="I20" s="568">
        <f>'EntrySheetDD+SWOTotal+HO'!EJ35</f>
        <v>10</v>
      </c>
      <c r="J20" s="568">
        <f>'EntrySheetDD+SWOTotal+HO'!EK35</f>
        <v>0</v>
      </c>
      <c r="K20" s="568">
        <f>'EntrySheetDD+SWOTotal+HO'!EL35</f>
        <v>10</v>
      </c>
      <c r="L20" s="568">
        <f>'EntrySheetDD+SWOTotal+HO'!EM35</f>
        <v>10</v>
      </c>
      <c r="M20" s="506">
        <f t="shared" si="0"/>
        <v>113.33333333333333</v>
      </c>
      <c r="N20" s="506">
        <f t="shared" si="1"/>
        <v>85.000000000000014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0.45</v>
      </c>
      <c r="D21" s="518">
        <f>'EntrySheetDD+SWOTotal+HO'!EO35</f>
        <v>0.49</v>
      </c>
      <c r="E21" s="518">
        <f>'EntrySheetDD+SWOTotal+HO'!EP35</f>
        <v>0</v>
      </c>
      <c r="F21" s="518">
        <f>'EntrySheetDD+SWOTotal+HO'!EQ35</f>
        <v>0.49</v>
      </c>
      <c r="G21" s="568">
        <v>8.74999513889159</v>
      </c>
      <c r="H21" s="568">
        <f>'EntrySheetDD+SWOTotal+HO'!ES35</f>
        <v>0</v>
      </c>
      <c r="I21" s="568">
        <f>'EntrySheetDD+SWOTotal+HO'!ET35</f>
        <v>0</v>
      </c>
      <c r="J21" s="568">
        <f>'EntrySheetDD+SWOTotal+HO'!EU35</f>
        <v>0</v>
      </c>
      <c r="K21" s="568">
        <f>'EntrySheetDD+SWOTotal+HO'!EV35</f>
        <v>0</v>
      </c>
      <c r="L21" s="568">
        <f>'EntrySheetDD+SWOTotal+HO'!EW35</f>
        <v>0</v>
      </c>
      <c r="M21" s="506">
        <f t="shared" si="0"/>
        <v>108.88888888888889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0.45</v>
      </c>
      <c r="D22" s="518">
        <f>'EntrySheetDD+SWOTotal+HO'!EY35</f>
        <v>0.25</v>
      </c>
      <c r="E22" s="518">
        <f>'EntrySheetDD+SWOTotal+HO'!EZ35</f>
        <v>0.25</v>
      </c>
      <c r="F22" s="518">
        <f>'EntrySheetDD+SWOTotal+HO'!FA35</f>
        <v>0.25</v>
      </c>
      <c r="G22" s="568">
        <v>8.74999513889159</v>
      </c>
      <c r="H22" s="568">
        <f>'EntrySheetDD+SWOTotal+HO'!FC35</f>
        <v>5</v>
      </c>
      <c r="I22" s="568">
        <f>'EntrySheetDD+SWOTotal+HO'!FD35</f>
        <v>5</v>
      </c>
      <c r="J22" s="568">
        <f>'EntrySheetDD+SWOTotal+HO'!FE35</f>
        <v>4</v>
      </c>
      <c r="K22" s="568">
        <f>'EntrySheetDD+SWOTotal+HO'!FF35</f>
        <v>5</v>
      </c>
      <c r="L22" s="568">
        <f>'EntrySheetDD+SWOTotal+HO'!FG35</f>
        <v>5</v>
      </c>
      <c r="M22" s="506">
        <f t="shared" si="0"/>
        <v>55.555555555555557</v>
      </c>
      <c r="N22" s="506">
        <f t="shared" si="1"/>
        <v>100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0.45</v>
      </c>
      <c r="D23" s="518">
        <f>'EntrySheetDD+SWOTotal+HO'!FI35</f>
        <v>0.45</v>
      </c>
      <c r="E23" s="518">
        <f>'EntrySheetDD+SWOTotal+HO'!FJ35</f>
        <v>0.45</v>
      </c>
      <c r="F23" s="518">
        <f>'EntrySheetDD+SWOTotal+HO'!FK35</f>
        <v>0.45</v>
      </c>
      <c r="G23" s="568">
        <v>8.74999513889159</v>
      </c>
      <c r="H23" s="568">
        <f>'EntrySheetDD+SWOTotal+HO'!FM35</f>
        <v>9</v>
      </c>
      <c r="I23" s="568">
        <f>'EntrySheetDD+SWOTotal+HO'!FN35</f>
        <v>9</v>
      </c>
      <c r="J23" s="568">
        <f>'EntrySheetDD+SWOTotal+HO'!FO35</f>
        <v>0</v>
      </c>
      <c r="K23" s="568">
        <f>'EntrySheetDD+SWOTotal+HO'!FP35</f>
        <v>9</v>
      </c>
      <c r="L23" s="568">
        <f>'EntrySheetDD+SWOTotal+HO'!FQ35</f>
        <v>9</v>
      </c>
      <c r="M23" s="506">
        <f t="shared" si="0"/>
        <v>100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0.45</v>
      </c>
      <c r="D24" s="518">
        <f>'EntrySheetDD+SWOTotal+HO'!FS35</f>
        <v>0.47</v>
      </c>
      <c r="E24" s="518">
        <f>'EntrySheetDD+SWOTotal+HO'!FT35</f>
        <v>0.47</v>
      </c>
      <c r="F24" s="518">
        <f>'EntrySheetDD+SWOTotal+HO'!FU35</f>
        <v>0.47</v>
      </c>
      <c r="G24" s="568">
        <v>8.74999513889159</v>
      </c>
      <c r="H24" s="568">
        <f>'EntrySheetDD+SWOTotal+HO'!FW35</f>
        <v>9</v>
      </c>
      <c r="I24" s="568">
        <f>'EntrySheetDD+SWOTotal+HO'!FX35</f>
        <v>9</v>
      </c>
      <c r="J24" s="568">
        <f>'EntrySheetDD+SWOTotal+HO'!FY35</f>
        <v>0</v>
      </c>
      <c r="K24" s="568">
        <f>'EntrySheetDD+SWOTotal+HO'!FZ35</f>
        <v>9</v>
      </c>
      <c r="L24" s="568">
        <f>'EntrySheetDD+SWOTotal+HO'!GA35</f>
        <v>9</v>
      </c>
      <c r="M24" s="506">
        <f t="shared" si="0"/>
        <v>104.44444444444443</v>
      </c>
      <c r="N24" s="506">
        <f t="shared" si="1"/>
        <v>100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1</v>
      </c>
      <c r="D25" s="518">
        <f>'EntrySheetDD+SWOTotal+HO'!GC35</f>
        <v>0.5</v>
      </c>
      <c r="E25" s="518">
        <f>'EntrySheetDD+SWOTotal+HO'!GD35</f>
        <v>0</v>
      </c>
      <c r="F25" s="518">
        <f>'EntrySheetDD+SWOTotal+HO'!GE35</f>
        <v>0.5</v>
      </c>
      <c r="G25" s="568">
        <v>19.444433641981313</v>
      </c>
      <c r="H25" s="568">
        <f>'EntrySheetDD+SWOTotal+HO'!GG35</f>
        <v>0</v>
      </c>
      <c r="I25" s="568">
        <f>'EntrySheetDD+SWOTotal+HO'!GH35</f>
        <v>10</v>
      </c>
      <c r="J25" s="568">
        <f>'EntrySheetDD+SWOTotal+HO'!GI35</f>
        <v>0</v>
      </c>
      <c r="K25" s="568">
        <f>'EntrySheetDD+SWOTotal+HO'!GJ35</f>
        <v>10</v>
      </c>
      <c r="L25" s="568">
        <f>'EntrySheetDD+SWOTotal+HO'!GK35</f>
        <v>10</v>
      </c>
      <c r="M25" s="506">
        <f t="shared" si="0"/>
        <v>50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0.4</v>
      </c>
      <c r="D26" s="518">
        <f>'EntrySheetDD+SWOTotal+HO'!GM35</f>
        <v>0</v>
      </c>
      <c r="E26" s="518">
        <f>'EntrySheetDD+SWOTotal+HO'!GN35</f>
        <v>0</v>
      </c>
      <c r="F26" s="518">
        <f>'EntrySheetDD+SWOTotal+HO'!GO35</f>
        <v>0</v>
      </c>
      <c r="G26" s="568">
        <v>7.7777734567925254</v>
      </c>
      <c r="H26" s="568">
        <f>'EntrySheetDD+SWOTotal+HO'!GQ35</f>
        <v>0</v>
      </c>
      <c r="I26" s="568">
        <f>'EntrySheetDD+SWOTotal+HO'!GR35</f>
        <v>0</v>
      </c>
      <c r="J26" s="568">
        <f>'EntrySheetDD+SWOTotal+HO'!GS35</f>
        <v>0</v>
      </c>
      <c r="K26" s="568">
        <f>'EntrySheetDD+SWOTotal+HO'!GT35</f>
        <v>0</v>
      </c>
      <c r="L26" s="568">
        <f>'EntrySheetDD+SWOTotal+HO'!GU35</f>
        <v>0</v>
      </c>
      <c r="M26" s="506">
        <f t="shared" si="0"/>
        <v>0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0.4</v>
      </c>
      <c r="D27" s="518">
        <f>'EntrySheetDD+SWOTotal+HO'!GW35</f>
        <v>0.37</v>
      </c>
      <c r="E27" s="518">
        <f>'EntrySheetDD+SWOTotal+HO'!GX35</f>
        <v>0.37</v>
      </c>
      <c r="F27" s="518">
        <f>'EntrySheetDD+SWOTotal+HO'!GY35</f>
        <v>0.37</v>
      </c>
      <c r="G27" s="568">
        <v>7.7777734567925254</v>
      </c>
      <c r="H27" s="568">
        <f>'EntrySheetDD+SWOTotal+HO'!HA35</f>
        <v>0</v>
      </c>
      <c r="I27" s="568">
        <f>'EntrySheetDD+SWOTotal+HO'!HB35</f>
        <v>7</v>
      </c>
      <c r="J27" s="568">
        <f>'EntrySheetDD+SWOTotal+HO'!HC35</f>
        <v>0</v>
      </c>
      <c r="K27" s="568">
        <f>'EntrySheetDD+SWOTotal+HO'!HD35</f>
        <v>7</v>
      </c>
      <c r="L27" s="568">
        <f>'EntrySheetDD+SWOTotal+HO'!HE35</f>
        <v>7</v>
      </c>
      <c r="M27" s="506">
        <f t="shared" si="0"/>
        <v>92.5</v>
      </c>
      <c r="N27" s="506">
        <f t="shared" si="1"/>
        <v>100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0.45</v>
      </c>
      <c r="D28" s="518">
        <f>'EntrySheetDD+SWOTotal+HO'!HG35</f>
        <v>0.55000000000000004</v>
      </c>
      <c r="E28" s="518">
        <f>'EntrySheetDD+SWOTotal+HO'!HH35</f>
        <v>15</v>
      </c>
      <c r="F28" s="518">
        <f>'EntrySheetDD+SWOTotal+HO'!HI35</f>
        <v>0.55000000000000004</v>
      </c>
      <c r="G28" s="568">
        <v>8.74999513889159</v>
      </c>
      <c r="H28" s="568">
        <f>'EntrySheetDD+SWOTotal+HO'!HK35</f>
        <v>4</v>
      </c>
      <c r="I28" s="568">
        <f>'EntrySheetDD+SWOTotal+HO'!HL35</f>
        <v>10</v>
      </c>
      <c r="J28" s="568">
        <f>'EntrySheetDD+SWOTotal+HO'!HM35</f>
        <v>0</v>
      </c>
      <c r="K28" s="568">
        <f>'EntrySheetDD+SWOTotal+HO'!HN35</f>
        <v>10</v>
      </c>
      <c r="L28" s="568">
        <f>'EntrySheetDD+SWOTotal+HO'!HO35</f>
        <v>10</v>
      </c>
      <c r="M28" s="506">
        <f t="shared" si="0"/>
        <v>122.22222222222223</v>
      </c>
      <c r="N28" s="506">
        <f t="shared" si="1"/>
        <v>100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0.45</v>
      </c>
      <c r="D29" s="518">
        <f>'EntrySheetDD+SWOTotal+HO'!HQ35</f>
        <v>0.45</v>
      </c>
      <c r="E29" s="518">
        <f>'EntrySheetDD+SWOTotal+HO'!HR35</f>
        <v>0.45</v>
      </c>
      <c r="F29" s="518">
        <f>'EntrySheetDD+SWOTotal+HO'!HS35</f>
        <v>0.45</v>
      </c>
      <c r="G29" s="568">
        <v>8.74999513889159</v>
      </c>
      <c r="H29" s="568">
        <f>'EntrySheetDD+SWOTotal+HO'!HU35</f>
        <v>9</v>
      </c>
      <c r="I29" s="568">
        <f>'EntrySheetDD+SWOTotal+HO'!HV35</f>
        <v>9</v>
      </c>
      <c r="J29" s="568">
        <f>'EntrySheetDD+SWOTotal+HO'!HW35</f>
        <v>0</v>
      </c>
      <c r="K29" s="568">
        <f>'EntrySheetDD+SWOTotal+HO'!HX35</f>
        <v>9</v>
      </c>
      <c r="L29" s="568">
        <f>'EntrySheetDD+SWOTotal+HO'!HY35</f>
        <v>9</v>
      </c>
      <c r="M29" s="506">
        <f t="shared" si="0"/>
        <v>100</v>
      </c>
      <c r="N29" s="506">
        <f t="shared" si="1"/>
        <v>100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'EntrySheetDD+SWOTotal+HO'!IA35</f>
        <v>0</v>
      </c>
      <c r="E30" s="518">
        <f>'EntrySheetDD+SWOTotal+HO'!IB35</f>
        <v>0</v>
      </c>
      <c r="F30" s="518">
        <f>'EntrySheetDD+SWOTotal+HO'!IC35</f>
        <v>0</v>
      </c>
      <c r="G30" s="568">
        <v>0</v>
      </c>
      <c r="H30" s="568">
        <f>'EntrySheetDD+SWOTotal+HO'!IE35</f>
        <v>0</v>
      </c>
      <c r="I30" s="568">
        <f>'EntrySheetDD+SWOTotal+HO'!IF35</f>
        <v>0</v>
      </c>
      <c r="J30" s="568">
        <f>'EntrySheetDD+SWOTotal+HO'!IG35</f>
        <v>0</v>
      </c>
      <c r="K30" s="568">
        <f>'EntrySheetDD+SWOTotal+HO'!IH35</f>
        <v>0</v>
      </c>
      <c r="L30" s="568">
        <f>'EntrySheetDD+SWOTotal+HO'!II35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0.45</v>
      </c>
      <c r="D31" s="518">
        <f>'EntrySheetDD+SWOTotal+HO'!IK35</f>
        <v>0.51</v>
      </c>
      <c r="E31" s="518">
        <f>'EntrySheetDD+SWOTotal+HO'!IL35</f>
        <v>0.3</v>
      </c>
      <c r="F31" s="518">
        <f>'EntrySheetDD+SWOTotal+HO'!IM35</f>
        <v>0.51</v>
      </c>
      <c r="G31" s="568">
        <v>8.74999513889159</v>
      </c>
      <c r="H31" s="568">
        <f>'EntrySheetDD+SWOTotal+HO'!IO35</f>
        <v>6</v>
      </c>
      <c r="I31" s="568">
        <f>'EntrySheetDD+SWOTotal+HO'!IP35</f>
        <v>10</v>
      </c>
      <c r="J31" s="568">
        <f>'EntrySheetDD+SWOTotal+HO'!IQ35</f>
        <v>0</v>
      </c>
      <c r="K31" s="568">
        <f>'EntrySheetDD+SWOTotal+HO'!IR35</f>
        <v>10</v>
      </c>
      <c r="L31" s="568">
        <f>'EntrySheetDD+SWOTotal+HO'!IS35</f>
        <v>10</v>
      </c>
      <c r="M31" s="506">
        <f t="shared" si="0"/>
        <v>113.33333333333333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0.45</v>
      </c>
      <c r="D32" s="518">
        <f>'EntrySheetDD+SWOTotal+HO'!IU35</f>
        <v>0.45</v>
      </c>
      <c r="E32" s="518">
        <f>'EntrySheetDD+SWOTotal+HO'!IV35</f>
        <v>0.45</v>
      </c>
      <c r="F32" s="518">
        <f>'EntrySheetDD+SWOTotal+HO'!IW35</f>
        <v>0.45</v>
      </c>
      <c r="G32" s="568">
        <v>8.74999513889159</v>
      </c>
      <c r="H32" s="568">
        <f>'EntrySheetDD+SWOTotal+HO'!IY35</f>
        <v>9</v>
      </c>
      <c r="I32" s="568">
        <f>'EntrySheetDD+SWOTotal+HO'!IZ35</f>
        <v>9</v>
      </c>
      <c r="J32" s="568">
        <f>'EntrySheetDD+SWOTotal+HO'!JA35</f>
        <v>0</v>
      </c>
      <c r="K32" s="568">
        <f>'EntrySheetDD+SWOTotal+HO'!JB35</f>
        <v>9</v>
      </c>
      <c r="L32" s="568">
        <f>'EntrySheetDD+SWOTotal+HO'!JC35</f>
        <v>9</v>
      </c>
      <c r="M32" s="506">
        <f t="shared" si="0"/>
        <v>100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0.4</v>
      </c>
      <c r="D33" s="518">
        <f>'EntrySheetDD+SWOTotal+HO'!JE35</f>
        <v>0</v>
      </c>
      <c r="E33" s="518">
        <f>'EntrySheetDD+SWOTotal+HO'!JF35</f>
        <v>0</v>
      </c>
      <c r="F33" s="518">
        <f>'EntrySheetDD+SWOTotal+HO'!JG35</f>
        <v>0</v>
      </c>
      <c r="G33" s="568">
        <v>7.7777734567925254</v>
      </c>
      <c r="H33" s="568">
        <f>'EntrySheetDD+SWOTotal+HO'!JI35</f>
        <v>0</v>
      </c>
      <c r="I33" s="568">
        <f>'EntrySheetDD+SWOTotal+HO'!JJ35</f>
        <v>0</v>
      </c>
      <c r="J33" s="568">
        <f>'EntrySheetDD+SWOTotal+HO'!JK35</f>
        <v>0</v>
      </c>
      <c r="K33" s="568">
        <f>'EntrySheetDD+SWOTotal+HO'!JL35</f>
        <v>0</v>
      </c>
      <c r="L33" s="568">
        <f>'EntrySheetDD+SWOTotal+HO'!JM35</f>
        <v>0</v>
      </c>
      <c r="M33" s="506">
        <f t="shared" si="0"/>
        <v>0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0.4</v>
      </c>
      <c r="D34" s="518">
        <f>'EntrySheetDD+SWOTotal+HO'!JO35</f>
        <v>0</v>
      </c>
      <c r="E34" s="518">
        <f>'EntrySheetDD+SWOTotal+HO'!JP35</f>
        <v>0</v>
      </c>
      <c r="F34" s="518">
        <f>'EntrySheetDD+SWOTotal+HO'!JQ35</f>
        <v>0</v>
      </c>
      <c r="G34" s="568">
        <v>7.7777734567925254</v>
      </c>
      <c r="H34" s="568">
        <f>'EntrySheetDD+SWOTotal+HO'!JS35</f>
        <v>0</v>
      </c>
      <c r="I34" s="568">
        <f>'EntrySheetDD+SWOTotal+HO'!JT35</f>
        <v>0</v>
      </c>
      <c r="J34" s="568">
        <f>'EntrySheetDD+SWOTotal+HO'!JU35</f>
        <v>0</v>
      </c>
      <c r="K34" s="568">
        <f>'EntrySheetDD+SWOTotal+HO'!JV35</f>
        <v>0</v>
      </c>
      <c r="L34" s="568">
        <f>'EntrySheetDD+SWOTotal+HO'!JW35</f>
        <v>0</v>
      </c>
      <c r="M34" s="506">
        <f t="shared" si="0"/>
        <v>0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0.25</v>
      </c>
      <c r="D35" s="518">
        <f>'EntrySheetDD+SWOTotal+HO'!JY35</f>
        <v>0.26</v>
      </c>
      <c r="E35" s="518">
        <f>'EntrySheetDD+SWOTotal+HO'!JZ35</f>
        <v>0.26</v>
      </c>
      <c r="F35" s="518">
        <f>'EntrySheetDD+SWOTotal+HO'!KA35</f>
        <v>0.26</v>
      </c>
      <c r="G35" s="568">
        <v>4.8611084104953282</v>
      </c>
      <c r="H35" s="568">
        <f>'EntrySheetDD+SWOTotal+HO'!KC35</f>
        <v>5</v>
      </c>
      <c r="I35" s="568">
        <f>'EntrySheetDD+SWOTotal+HO'!KD35</f>
        <v>5</v>
      </c>
      <c r="J35" s="568">
        <f>'EntrySheetDD+SWOTotal+HO'!KE35</f>
        <v>0</v>
      </c>
      <c r="K35" s="568">
        <f>'EntrySheetDD+SWOTotal+HO'!KF35</f>
        <v>5</v>
      </c>
      <c r="L35" s="568">
        <f>'EntrySheetDD+SWOTotal+HO'!KG35</f>
        <v>5</v>
      </c>
      <c r="M35" s="506">
        <f t="shared" si="0"/>
        <v>104</v>
      </c>
      <c r="N35" s="506">
        <f t="shared" si="1"/>
        <v>100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0.4</v>
      </c>
      <c r="D36" s="518">
        <f>'EntrySheetDD+SWOTotal+HO'!KI35</f>
        <v>0</v>
      </c>
      <c r="E36" s="518">
        <f>'EntrySheetDD+SWOTotal+HO'!KJ35</f>
        <v>0</v>
      </c>
      <c r="F36" s="518">
        <f>'EntrySheetDD+SWOTotal+HO'!KK35</f>
        <v>0</v>
      </c>
      <c r="G36" s="568">
        <v>7.7777734567925254</v>
      </c>
      <c r="H36" s="568">
        <f>'EntrySheetDD+SWOTotal+HO'!KM35</f>
        <v>0</v>
      </c>
      <c r="I36" s="568">
        <f>'EntrySheetDD+SWOTotal+HO'!KN35</f>
        <v>0</v>
      </c>
      <c r="J36" s="568">
        <f>'EntrySheetDD+SWOTotal+HO'!KO35</f>
        <v>0</v>
      </c>
      <c r="K36" s="568">
        <f>'EntrySheetDD+SWOTotal+HO'!KP35</f>
        <v>0</v>
      </c>
      <c r="L36" s="568">
        <f>'EntrySheetDD+SWOTotal+HO'!KQ35</f>
        <v>0</v>
      </c>
      <c r="M36" s="506">
        <f t="shared" si="0"/>
        <v>0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0.45</v>
      </c>
      <c r="D37" s="518">
        <f>'EntrySheetDD+SWOTotal+HO'!KS35</f>
        <v>0.9</v>
      </c>
      <c r="E37" s="518">
        <f>'EntrySheetDD+SWOTotal+HO'!KT35</f>
        <v>0</v>
      </c>
      <c r="F37" s="518">
        <f>'EntrySheetDD+SWOTotal+HO'!KU35</f>
        <v>0.86</v>
      </c>
      <c r="G37" s="568">
        <v>8.74999513889159</v>
      </c>
      <c r="H37" s="568">
        <f>'EntrySheetDD+SWOTotal+HO'!KW35</f>
        <v>0</v>
      </c>
      <c r="I37" s="568">
        <f>'EntrySheetDD+SWOTotal+HO'!KX35</f>
        <v>17</v>
      </c>
      <c r="J37" s="568">
        <f>'EntrySheetDD+SWOTotal+HO'!KY35</f>
        <v>0</v>
      </c>
      <c r="K37" s="568">
        <f>'EntrySheetDD+SWOTotal+HO'!KZ35</f>
        <v>17</v>
      </c>
      <c r="L37" s="568">
        <f>'EntrySheetDD+SWOTotal+HO'!LA35</f>
        <v>17</v>
      </c>
      <c r="M37" s="506">
        <f t="shared" si="0"/>
        <v>191.11111111111109</v>
      </c>
      <c r="N37" s="506">
        <f t="shared" si="1"/>
        <v>95.555555555555543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0.4</v>
      </c>
      <c r="D38" s="518">
        <f>'EntrySheetDD+SWOTotal+HO'!LC35</f>
        <v>0.5</v>
      </c>
      <c r="E38" s="518">
        <f>'EntrySheetDD+SWOTotal+HO'!LD35</f>
        <v>0</v>
      </c>
      <c r="F38" s="518">
        <f>'EntrySheetDD+SWOTotal+HO'!LE35</f>
        <v>0.5</v>
      </c>
      <c r="G38" s="568">
        <v>7.7777734567925254</v>
      </c>
      <c r="H38" s="568">
        <f>'EntrySheetDD+SWOTotal+HO'!LG35</f>
        <v>0</v>
      </c>
      <c r="I38" s="568">
        <f>'EntrySheetDD+SWOTotal+HO'!LH35</f>
        <v>10</v>
      </c>
      <c r="J38" s="568">
        <f>'EntrySheetDD+SWOTotal+HO'!LI35</f>
        <v>0</v>
      </c>
      <c r="K38" s="568">
        <f>'EntrySheetDD+SWOTotal+HO'!LJ35</f>
        <v>10</v>
      </c>
      <c r="L38" s="568">
        <f>'EntrySheetDD+SWOTotal+HO'!LK35</f>
        <v>10</v>
      </c>
      <c r="M38" s="506">
        <f t="shared" si="0"/>
        <v>125</v>
      </c>
      <c r="N38" s="506">
        <f t="shared" si="1"/>
        <v>100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0.4</v>
      </c>
      <c r="D39" s="518">
        <f>'EntrySheetDD+SWOTotal+HO'!LM35</f>
        <v>0.33</v>
      </c>
      <c r="E39" s="518">
        <f>'EntrySheetDD+SWOTotal+HO'!LN35</f>
        <v>0.33</v>
      </c>
      <c r="F39" s="518">
        <f>'EntrySheetDD+SWOTotal+HO'!LO35</f>
        <v>0.33</v>
      </c>
      <c r="G39" s="568">
        <v>7.7777734567925254</v>
      </c>
      <c r="H39" s="568">
        <f>'EntrySheetDD+SWOTotal+HO'!LQ35</f>
        <v>0</v>
      </c>
      <c r="I39" s="568">
        <f>'EntrySheetDD+SWOTotal+HO'!LR35</f>
        <v>0</v>
      </c>
      <c r="J39" s="568">
        <f>'EntrySheetDD+SWOTotal+HO'!LS35</f>
        <v>0</v>
      </c>
      <c r="K39" s="568">
        <f>'EntrySheetDD+SWOTotal+HO'!LT35</f>
        <v>0</v>
      </c>
      <c r="L39" s="568">
        <f>'EntrySheetDD+SWOTotal+HO'!LU35</f>
        <v>0</v>
      </c>
      <c r="M39" s="509">
        <f t="shared" si="0"/>
        <v>82.5</v>
      </c>
      <c r="N39" s="509">
        <f t="shared" si="1"/>
        <v>100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14.4</v>
      </c>
      <c r="D40" s="510">
        <f t="shared" ref="D40:L40" si="2">SUM(D7:D39)</f>
        <v>12.779999999999998</v>
      </c>
      <c r="E40" s="510">
        <f t="shared" si="2"/>
        <v>20.919999999999998</v>
      </c>
      <c r="F40" s="510">
        <f t="shared" si="2"/>
        <v>11.639999999999999</v>
      </c>
      <c r="G40" s="569">
        <f t="shared" si="2"/>
        <v>279.99984444453088</v>
      </c>
      <c r="H40" s="569">
        <f t="shared" si="2"/>
        <v>114</v>
      </c>
      <c r="I40" s="569">
        <f t="shared" si="2"/>
        <v>208</v>
      </c>
      <c r="J40" s="569">
        <f t="shared" si="2"/>
        <v>4</v>
      </c>
      <c r="K40" s="569">
        <f t="shared" si="2"/>
        <v>208</v>
      </c>
      <c r="L40" s="569">
        <f t="shared" si="2"/>
        <v>206</v>
      </c>
      <c r="M40" s="511">
        <f t="shared" si="0"/>
        <v>80.833333333333329</v>
      </c>
      <c r="N40" s="512">
        <f t="shared" si="1"/>
        <v>91.079812206572768</v>
      </c>
    </row>
    <row r="41" spans="1:14" ht="21.75" x14ac:dyDescent="0.25">
      <c r="A41" s="2027" t="s">
        <v>362</v>
      </c>
      <c r="B41" s="2028"/>
      <c r="C41" s="587">
        <v>3.6</v>
      </c>
      <c r="D41" s="528">
        <f>'EntrySheetDD+SWOTotal+HO'!MQ35</f>
        <v>3.56</v>
      </c>
      <c r="E41" s="528">
        <f>'EntrySheetDD+SWOTotal+HO'!MR35</f>
        <v>0</v>
      </c>
      <c r="F41" s="528">
        <f>'EntrySheetDD+SWOTotal+HO'!MS35</f>
        <v>3.56</v>
      </c>
      <c r="G41" s="570">
        <v>70</v>
      </c>
      <c r="H41" s="570">
        <f>'EntrySheetDD+SWOTotal+HO'!MU35</f>
        <v>0</v>
      </c>
      <c r="I41" s="570">
        <f>'EntrySheetDD+SWOTotal+HO'!MV35</f>
        <v>16</v>
      </c>
      <c r="J41" s="570">
        <f>'EntrySheetDD+SWOTotal+HO'!MW35</f>
        <v>0</v>
      </c>
      <c r="K41" s="570">
        <f>'EntrySheetDD+SWOTotal+HO'!MX35</f>
        <v>16</v>
      </c>
      <c r="L41" s="570">
        <f>'EntrySheetDD+SWOTotal+HO'!MY35</f>
        <v>16</v>
      </c>
      <c r="M41" s="514">
        <f t="shared" si="0"/>
        <v>98.888888888888886</v>
      </c>
      <c r="N41" s="514">
        <f t="shared" si="1"/>
        <v>100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18</v>
      </c>
      <c r="D43" s="516">
        <f t="shared" si="3"/>
        <v>16.339999999999996</v>
      </c>
      <c r="E43" s="516">
        <f t="shared" si="3"/>
        <v>20.919999999999998</v>
      </c>
      <c r="F43" s="516">
        <f t="shared" si="3"/>
        <v>15.2</v>
      </c>
      <c r="G43" s="572">
        <f t="shared" si="3"/>
        <v>349.99984444453088</v>
      </c>
      <c r="H43" s="572">
        <f t="shared" si="3"/>
        <v>114</v>
      </c>
      <c r="I43" s="572">
        <f t="shared" si="3"/>
        <v>224</v>
      </c>
      <c r="J43" s="572">
        <f t="shared" si="3"/>
        <v>4</v>
      </c>
      <c r="K43" s="572">
        <f t="shared" si="3"/>
        <v>224</v>
      </c>
      <c r="L43" s="572">
        <f t="shared" si="3"/>
        <v>222</v>
      </c>
      <c r="M43" s="511">
        <f t="shared" si="0"/>
        <v>84.444444444444443</v>
      </c>
      <c r="N43" s="512">
        <f t="shared" si="1"/>
        <v>93.023255813953512</v>
      </c>
    </row>
    <row r="44" spans="1:14" x14ac:dyDescent="0.25">
      <c r="G44" s="573"/>
      <c r="H44" s="573"/>
      <c r="I44" s="573"/>
      <c r="J44" s="573"/>
      <c r="K44" s="573"/>
      <c r="L44" s="573"/>
    </row>
    <row r="45" spans="1:14" x14ac:dyDescent="0.25">
      <c r="G45" s="573"/>
      <c r="H45" s="573"/>
      <c r="I45" s="573"/>
      <c r="J45" s="573"/>
      <c r="K45" s="573"/>
      <c r="L45" s="573"/>
    </row>
    <row r="46" spans="1:14" x14ac:dyDescent="0.25">
      <c r="G46" s="573"/>
      <c r="H46" s="573"/>
      <c r="I46" s="573"/>
      <c r="J46" s="573"/>
      <c r="K46" s="573"/>
      <c r="L46" s="573"/>
    </row>
    <row r="47" spans="1:14" x14ac:dyDescent="0.25">
      <c r="G47" s="573"/>
      <c r="H47" s="573"/>
      <c r="I47" s="573"/>
      <c r="J47" s="573"/>
      <c r="K47" s="573"/>
      <c r="L47" s="573"/>
    </row>
    <row r="48" spans="1:14" x14ac:dyDescent="0.25">
      <c r="G48" s="573"/>
      <c r="H48" s="573"/>
      <c r="I48" s="573"/>
      <c r="J48" s="573"/>
      <c r="K48" s="573"/>
      <c r="L48" s="573"/>
    </row>
    <row r="49" spans="7:12" x14ac:dyDescent="0.25">
      <c r="G49" s="573"/>
      <c r="H49" s="573"/>
      <c r="I49" s="573"/>
      <c r="J49" s="573"/>
      <c r="K49" s="573"/>
      <c r="L49" s="573"/>
    </row>
    <row r="50" spans="7:12" x14ac:dyDescent="0.25">
      <c r="G50" s="573"/>
      <c r="H50" s="573"/>
      <c r="I50" s="573"/>
      <c r="J50" s="573"/>
      <c r="K50" s="573"/>
      <c r="L50" s="573"/>
    </row>
    <row r="51" spans="7:12" x14ac:dyDescent="0.25">
      <c r="G51" s="573"/>
      <c r="H51" s="573"/>
      <c r="I51" s="573"/>
      <c r="J51" s="573"/>
      <c r="K51" s="573"/>
      <c r="L51" s="573"/>
    </row>
    <row r="52" spans="7:12" x14ac:dyDescent="0.25">
      <c r="G52" s="573"/>
      <c r="H52" s="573"/>
      <c r="I52" s="573"/>
      <c r="J52" s="573"/>
      <c r="K52" s="573"/>
      <c r="L52" s="573"/>
    </row>
    <row r="53" spans="7:12" x14ac:dyDescent="0.25">
      <c r="G53" s="573"/>
      <c r="H53" s="573"/>
      <c r="I53" s="573"/>
      <c r="J53" s="573"/>
      <c r="K53" s="573"/>
      <c r="L53" s="573"/>
    </row>
    <row r="54" spans="7:12" x14ac:dyDescent="0.25">
      <c r="G54" s="573"/>
      <c r="H54" s="573"/>
      <c r="I54" s="573"/>
      <c r="J54" s="573"/>
      <c r="K54" s="573"/>
      <c r="L54" s="573"/>
    </row>
    <row r="55" spans="7:12" x14ac:dyDescent="0.25">
      <c r="G55" s="573"/>
      <c r="H55" s="573"/>
      <c r="I55" s="573"/>
      <c r="J55" s="573"/>
      <c r="K55" s="573"/>
      <c r="L55" s="573"/>
    </row>
    <row r="56" spans="7:12" x14ac:dyDescent="0.25">
      <c r="G56" s="573"/>
      <c r="H56" s="573"/>
      <c r="I56" s="573"/>
      <c r="J56" s="573"/>
      <c r="K56" s="573"/>
      <c r="L56" s="573"/>
    </row>
    <row r="57" spans="7:12" x14ac:dyDescent="0.25">
      <c r="G57" s="573"/>
      <c r="H57" s="573"/>
      <c r="I57" s="573"/>
      <c r="J57" s="573"/>
      <c r="K57" s="573"/>
      <c r="L57" s="573"/>
    </row>
    <row r="58" spans="7:12" x14ac:dyDescent="0.25">
      <c r="G58" s="573"/>
      <c r="H58" s="573"/>
      <c r="I58" s="573"/>
      <c r="J58" s="573"/>
      <c r="K58" s="573"/>
      <c r="L58" s="573"/>
    </row>
    <row r="59" spans="7:12" x14ac:dyDescent="0.25">
      <c r="G59" s="573"/>
      <c r="H59" s="573"/>
      <c r="I59" s="573"/>
      <c r="J59" s="573"/>
      <c r="K59" s="573"/>
      <c r="L59" s="573"/>
    </row>
    <row r="60" spans="7:12" x14ac:dyDescent="0.25">
      <c r="G60" s="573"/>
      <c r="H60" s="573"/>
      <c r="I60" s="573"/>
      <c r="J60" s="573"/>
      <c r="K60" s="573"/>
      <c r="L60" s="573"/>
    </row>
    <row r="61" spans="7:12" x14ac:dyDescent="0.25">
      <c r="G61" s="573"/>
      <c r="H61" s="573"/>
      <c r="I61" s="573"/>
      <c r="J61" s="573"/>
      <c r="K61" s="573"/>
      <c r="L61" s="573"/>
    </row>
    <row r="62" spans="7:12" x14ac:dyDescent="0.25">
      <c r="G62" s="573"/>
      <c r="H62" s="573"/>
      <c r="I62" s="573"/>
      <c r="J62" s="573"/>
      <c r="K62" s="573"/>
      <c r="L62" s="573"/>
    </row>
    <row r="63" spans="7:12" x14ac:dyDescent="0.25">
      <c r="G63" s="573"/>
      <c r="H63" s="573"/>
      <c r="I63" s="573"/>
      <c r="J63" s="573"/>
      <c r="K63" s="573"/>
      <c r="L63" s="573"/>
    </row>
    <row r="64" spans="7:12" x14ac:dyDescent="0.25">
      <c r="G64" s="573"/>
      <c r="H64" s="573"/>
      <c r="I64" s="573"/>
      <c r="J64" s="573"/>
      <c r="K64" s="573"/>
      <c r="L64" s="573"/>
    </row>
    <row r="65" spans="7:12" x14ac:dyDescent="0.25">
      <c r="G65" s="573"/>
      <c r="H65" s="573"/>
      <c r="I65" s="573"/>
      <c r="J65" s="573"/>
      <c r="K65" s="573"/>
      <c r="L65" s="573"/>
    </row>
    <row r="66" spans="7:12" x14ac:dyDescent="0.25">
      <c r="G66" s="573"/>
      <c r="H66" s="573"/>
      <c r="I66" s="573"/>
      <c r="J66" s="573"/>
      <c r="K66" s="573"/>
      <c r="L66" s="573"/>
    </row>
    <row r="67" spans="7:12" x14ac:dyDescent="0.25">
      <c r="G67" s="573"/>
      <c r="H67" s="573"/>
      <c r="I67" s="573"/>
      <c r="J67" s="573"/>
      <c r="K67" s="573"/>
      <c r="L67" s="573"/>
    </row>
    <row r="68" spans="7:12" x14ac:dyDescent="0.25">
      <c r="G68" s="573"/>
      <c r="H68" s="573"/>
      <c r="I68" s="573"/>
      <c r="J68" s="573"/>
      <c r="K68" s="573"/>
      <c r="L68" s="573"/>
    </row>
    <row r="69" spans="7:12" x14ac:dyDescent="0.25">
      <c r="G69" s="573"/>
      <c r="H69" s="573"/>
      <c r="I69" s="573"/>
      <c r="J69" s="573"/>
      <c r="K69" s="573"/>
      <c r="L69" s="573"/>
    </row>
    <row r="70" spans="7:12" x14ac:dyDescent="0.25">
      <c r="G70" s="573"/>
      <c r="H70" s="573"/>
      <c r="I70" s="573"/>
      <c r="J70" s="573"/>
      <c r="K70" s="573"/>
      <c r="L70" s="573"/>
    </row>
    <row r="71" spans="7:12" x14ac:dyDescent="0.25">
      <c r="G71" s="573"/>
      <c r="H71" s="573"/>
      <c r="I71" s="573"/>
      <c r="J71" s="573"/>
      <c r="K71" s="573"/>
      <c r="L71" s="573"/>
    </row>
    <row r="72" spans="7:12" x14ac:dyDescent="0.25">
      <c r="G72" s="573"/>
      <c r="H72" s="573"/>
      <c r="I72" s="573"/>
      <c r="J72" s="573"/>
      <c r="K72" s="573"/>
      <c r="L72" s="573"/>
    </row>
    <row r="73" spans="7:12" x14ac:dyDescent="0.25">
      <c r="G73" s="573"/>
      <c r="H73" s="573"/>
      <c r="I73" s="573"/>
      <c r="J73" s="573"/>
      <c r="K73" s="573"/>
      <c r="L73" s="573"/>
    </row>
    <row r="74" spans="7:12" x14ac:dyDescent="0.25">
      <c r="G74" s="573"/>
      <c r="H74" s="573"/>
      <c r="I74" s="573"/>
      <c r="J74" s="573"/>
      <c r="K74" s="573"/>
      <c r="L74" s="573"/>
    </row>
    <row r="75" spans="7:12" x14ac:dyDescent="0.25">
      <c r="G75" s="573"/>
      <c r="H75" s="573"/>
      <c r="I75" s="573"/>
      <c r="J75" s="573"/>
      <c r="K75" s="573"/>
      <c r="L75" s="573"/>
    </row>
    <row r="76" spans="7:12" x14ac:dyDescent="0.25">
      <c r="G76" s="573"/>
      <c r="H76" s="573"/>
      <c r="I76" s="573"/>
      <c r="J76" s="573"/>
      <c r="K76" s="573"/>
      <c r="L76" s="573"/>
    </row>
    <row r="77" spans="7:12" x14ac:dyDescent="0.25">
      <c r="G77" s="573"/>
      <c r="H77" s="573"/>
      <c r="I77" s="573"/>
      <c r="J77" s="573"/>
      <c r="K77" s="573"/>
      <c r="L77" s="573"/>
    </row>
    <row r="78" spans="7:12" x14ac:dyDescent="0.25">
      <c r="G78" s="573"/>
      <c r="H78" s="573"/>
      <c r="I78" s="573"/>
      <c r="J78" s="573"/>
      <c r="K78" s="573"/>
      <c r="L78" s="573"/>
    </row>
    <row r="79" spans="7:12" x14ac:dyDescent="0.25">
      <c r="G79" s="573"/>
      <c r="H79" s="573"/>
      <c r="I79" s="573"/>
      <c r="J79" s="573"/>
      <c r="K79" s="573"/>
      <c r="L79" s="573"/>
    </row>
    <row r="80" spans="7:12" x14ac:dyDescent="0.25">
      <c r="G80" s="573"/>
      <c r="H80" s="573"/>
      <c r="I80" s="573"/>
      <c r="J80" s="573"/>
      <c r="K80" s="573"/>
      <c r="L80" s="573"/>
    </row>
    <row r="81" spans="7:12" x14ac:dyDescent="0.25">
      <c r="G81" s="573"/>
      <c r="H81" s="573"/>
      <c r="I81" s="573"/>
      <c r="J81" s="573"/>
      <c r="K81" s="573"/>
      <c r="L81" s="573"/>
    </row>
    <row r="82" spans="7:12" x14ac:dyDescent="0.25">
      <c r="G82" s="573"/>
      <c r="H82" s="573"/>
      <c r="I82" s="573"/>
      <c r="J82" s="573"/>
      <c r="K82" s="573"/>
      <c r="L82" s="573"/>
    </row>
    <row r="83" spans="7:12" x14ac:dyDescent="0.25">
      <c r="G83" s="573"/>
      <c r="H83" s="573"/>
      <c r="I83" s="573"/>
      <c r="J83" s="573"/>
      <c r="K83" s="573"/>
      <c r="L83" s="573"/>
    </row>
    <row r="84" spans="7:12" x14ac:dyDescent="0.25">
      <c r="G84" s="573"/>
      <c r="H84" s="573"/>
      <c r="I84" s="573"/>
      <c r="J84" s="573"/>
      <c r="K84" s="573"/>
      <c r="L84" s="573"/>
    </row>
    <row r="85" spans="7:12" x14ac:dyDescent="0.25">
      <c r="G85" s="573"/>
      <c r="H85" s="573"/>
      <c r="I85" s="573"/>
      <c r="J85" s="573"/>
      <c r="K85" s="573"/>
      <c r="L85" s="573"/>
    </row>
    <row r="86" spans="7:12" x14ac:dyDescent="0.25">
      <c r="G86" s="573"/>
      <c r="H86" s="573"/>
      <c r="I86" s="573"/>
      <c r="J86" s="573"/>
      <c r="K86" s="573"/>
      <c r="L86" s="573"/>
    </row>
    <row r="87" spans="7:12" x14ac:dyDescent="0.25">
      <c r="G87" s="573"/>
      <c r="H87" s="573"/>
      <c r="I87" s="573"/>
      <c r="J87" s="573"/>
      <c r="K87" s="573"/>
      <c r="L87" s="573"/>
    </row>
    <row r="88" spans="7:12" x14ac:dyDescent="0.25">
      <c r="G88" s="573"/>
      <c r="H88" s="573"/>
      <c r="I88" s="573"/>
      <c r="J88" s="573"/>
      <c r="K88" s="573"/>
      <c r="L88" s="573"/>
    </row>
    <row r="89" spans="7:12" x14ac:dyDescent="0.25">
      <c r="G89" s="573"/>
      <c r="H89" s="573"/>
      <c r="I89" s="573"/>
      <c r="J89" s="573"/>
      <c r="K89" s="573"/>
      <c r="L89" s="573"/>
    </row>
    <row r="90" spans="7:12" x14ac:dyDescent="0.25">
      <c r="G90" s="573"/>
      <c r="H90" s="573"/>
      <c r="I90" s="573"/>
      <c r="J90" s="573"/>
      <c r="K90" s="573"/>
      <c r="L90" s="573"/>
    </row>
    <row r="91" spans="7:12" x14ac:dyDescent="0.25">
      <c r="G91" s="573"/>
      <c r="H91" s="573"/>
      <c r="I91" s="573"/>
      <c r="J91" s="573"/>
      <c r="K91" s="573"/>
      <c r="L91" s="573"/>
    </row>
    <row r="92" spans="7:12" x14ac:dyDescent="0.25">
      <c r="G92" s="573"/>
      <c r="H92" s="573"/>
      <c r="I92" s="573"/>
      <c r="J92" s="573"/>
      <c r="K92" s="573"/>
      <c r="L92" s="573"/>
    </row>
    <row r="93" spans="7:12" x14ac:dyDescent="0.25">
      <c r="G93" s="573"/>
      <c r="H93" s="573"/>
      <c r="I93" s="573"/>
      <c r="J93" s="573"/>
      <c r="K93" s="573"/>
      <c r="L93" s="573"/>
    </row>
    <row r="94" spans="7:12" x14ac:dyDescent="0.25">
      <c r="G94" s="573"/>
      <c r="H94" s="573"/>
      <c r="I94" s="573"/>
      <c r="J94" s="573"/>
      <c r="K94" s="573"/>
      <c r="L94" s="573"/>
    </row>
    <row r="95" spans="7:12" x14ac:dyDescent="0.25">
      <c r="G95" s="573"/>
      <c r="H95" s="573"/>
      <c r="I95" s="573"/>
      <c r="J95" s="573"/>
      <c r="K95" s="573"/>
      <c r="L95" s="573"/>
    </row>
    <row r="96" spans="7:12" x14ac:dyDescent="0.25">
      <c r="G96" s="573"/>
      <c r="H96" s="573"/>
      <c r="I96" s="573"/>
      <c r="J96" s="573"/>
      <c r="K96" s="573"/>
      <c r="L96" s="573"/>
    </row>
    <row r="97" spans="7:12" x14ac:dyDescent="0.25">
      <c r="G97" s="573"/>
      <c r="H97" s="573"/>
      <c r="I97" s="573"/>
      <c r="J97" s="573"/>
      <c r="K97" s="573"/>
      <c r="L97" s="573"/>
    </row>
    <row r="98" spans="7:12" x14ac:dyDescent="0.25">
      <c r="G98" s="573"/>
      <c r="H98" s="573"/>
      <c r="I98" s="573"/>
      <c r="J98" s="573"/>
      <c r="K98" s="573"/>
      <c r="L98" s="573"/>
    </row>
    <row r="99" spans="7:12" x14ac:dyDescent="0.25">
      <c r="G99" s="573"/>
      <c r="H99" s="573"/>
      <c r="I99" s="573"/>
      <c r="J99" s="573"/>
      <c r="K99" s="573"/>
      <c r="L99" s="573"/>
    </row>
    <row r="100" spans="7:12" x14ac:dyDescent="0.25">
      <c r="G100" s="573"/>
      <c r="H100" s="573"/>
      <c r="I100" s="573"/>
      <c r="J100" s="573"/>
      <c r="K100" s="573"/>
      <c r="L100" s="573"/>
    </row>
    <row r="101" spans="7:12" x14ac:dyDescent="0.25">
      <c r="G101" s="573"/>
      <c r="H101" s="573"/>
      <c r="I101" s="573"/>
      <c r="J101" s="573"/>
      <c r="K101" s="573"/>
      <c r="L101" s="573"/>
    </row>
    <row r="102" spans="7:12" x14ac:dyDescent="0.25">
      <c r="G102" s="573"/>
      <c r="H102" s="573"/>
      <c r="I102" s="573"/>
      <c r="J102" s="573"/>
      <c r="K102" s="573"/>
      <c r="L102" s="573"/>
    </row>
    <row r="103" spans="7:12" x14ac:dyDescent="0.25">
      <c r="G103" s="573"/>
      <c r="H103" s="573"/>
      <c r="I103" s="573"/>
      <c r="J103" s="573"/>
      <c r="K103" s="573"/>
      <c r="L103" s="573"/>
    </row>
    <row r="104" spans="7:12" x14ac:dyDescent="0.25">
      <c r="G104" s="573"/>
      <c r="H104" s="573"/>
      <c r="I104" s="573"/>
      <c r="J104" s="573"/>
      <c r="K104" s="573"/>
      <c r="L104" s="573"/>
    </row>
    <row r="105" spans="7:12" x14ac:dyDescent="0.25">
      <c r="G105" s="573"/>
      <c r="H105" s="573"/>
      <c r="I105" s="573"/>
      <c r="J105" s="573"/>
      <c r="K105" s="573"/>
      <c r="L105" s="573"/>
    </row>
    <row r="106" spans="7:12" x14ac:dyDescent="0.25">
      <c r="G106" s="573"/>
      <c r="H106" s="573"/>
      <c r="I106" s="573"/>
      <c r="J106" s="573"/>
      <c r="K106" s="573"/>
      <c r="L106" s="573"/>
    </row>
    <row r="107" spans="7:12" x14ac:dyDescent="0.25">
      <c r="G107" s="573"/>
      <c r="H107" s="573"/>
      <c r="I107" s="573"/>
      <c r="J107" s="573"/>
      <c r="K107" s="573"/>
      <c r="L107" s="573"/>
    </row>
    <row r="108" spans="7:12" x14ac:dyDescent="0.25">
      <c r="G108" s="573"/>
      <c r="H108" s="573"/>
      <c r="I108" s="573"/>
      <c r="J108" s="573"/>
      <c r="K108" s="573"/>
      <c r="L108" s="573"/>
    </row>
    <row r="109" spans="7:12" x14ac:dyDescent="0.25">
      <c r="G109" s="573"/>
      <c r="H109" s="573"/>
      <c r="I109" s="573"/>
      <c r="J109" s="573"/>
      <c r="K109" s="573"/>
      <c r="L109" s="573"/>
    </row>
    <row r="110" spans="7:12" x14ac:dyDescent="0.25">
      <c r="G110" s="573"/>
      <c r="H110" s="573"/>
      <c r="I110" s="573"/>
      <c r="J110" s="573"/>
      <c r="K110" s="573"/>
      <c r="L110" s="573"/>
    </row>
    <row r="111" spans="7:12" x14ac:dyDescent="0.25">
      <c r="G111" s="573"/>
      <c r="H111" s="573"/>
      <c r="I111" s="573"/>
      <c r="J111" s="573"/>
      <c r="K111" s="573"/>
      <c r="L111" s="573"/>
    </row>
    <row r="112" spans="7:12" x14ac:dyDescent="0.25">
      <c r="G112" s="573"/>
      <c r="H112" s="573"/>
      <c r="I112" s="573"/>
      <c r="J112" s="573"/>
      <c r="K112" s="573"/>
      <c r="L112" s="573"/>
    </row>
    <row r="113" spans="7:12" x14ac:dyDescent="0.25">
      <c r="G113" s="573"/>
      <c r="H113" s="573"/>
      <c r="I113" s="573"/>
      <c r="J113" s="573"/>
      <c r="K113" s="573"/>
      <c r="L113" s="573"/>
    </row>
    <row r="114" spans="7:12" x14ac:dyDescent="0.25">
      <c r="G114" s="573"/>
      <c r="H114" s="573"/>
      <c r="I114" s="573"/>
      <c r="J114" s="573"/>
      <c r="K114" s="573"/>
      <c r="L114" s="573"/>
    </row>
    <row r="115" spans="7:12" x14ac:dyDescent="0.25">
      <c r="G115" s="573"/>
      <c r="H115" s="573"/>
      <c r="I115" s="573"/>
      <c r="J115" s="573"/>
      <c r="K115" s="573"/>
      <c r="L115" s="573"/>
    </row>
    <row r="116" spans="7:12" x14ac:dyDescent="0.25">
      <c r="G116" s="573"/>
      <c r="H116" s="573"/>
      <c r="I116" s="573"/>
      <c r="J116" s="573"/>
      <c r="K116" s="573"/>
      <c r="L116" s="573"/>
    </row>
    <row r="117" spans="7:12" x14ac:dyDescent="0.25">
      <c r="G117" s="573"/>
      <c r="H117" s="573"/>
      <c r="I117" s="573"/>
      <c r="J117" s="573"/>
      <c r="K117" s="573"/>
      <c r="L117" s="573"/>
    </row>
    <row r="118" spans="7:12" x14ac:dyDescent="0.25">
      <c r="G118" s="573"/>
      <c r="H118" s="573"/>
      <c r="I118" s="573"/>
      <c r="J118" s="573"/>
      <c r="K118" s="573"/>
      <c r="L118" s="573"/>
    </row>
    <row r="119" spans="7:12" x14ac:dyDescent="0.25">
      <c r="G119" s="573"/>
      <c r="H119" s="573"/>
      <c r="I119" s="573"/>
      <c r="J119" s="573"/>
      <c r="K119" s="573"/>
      <c r="L119" s="573"/>
    </row>
    <row r="120" spans="7:12" x14ac:dyDescent="0.25">
      <c r="G120" s="573"/>
      <c r="H120" s="573"/>
      <c r="I120" s="573"/>
      <c r="J120" s="573"/>
      <c r="K120" s="573"/>
      <c r="L120" s="573"/>
    </row>
    <row r="121" spans="7:12" x14ac:dyDescent="0.25">
      <c r="G121" s="573"/>
      <c r="H121" s="573"/>
      <c r="I121" s="573"/>
      <c r="J121" s="573"/>
      <c r="K121" s="573"/>
      <c r="L121" s="573"/>
    </row>
    <row r="122" spans="7:12" x14ac:dyDescent="0.25">
      <c r="G122" s="573"/>
      <c r="H122" s="573"/>
      <c r="I122" s="573"/>
      <c r="J122" s="573"/>
      <c r="K122" s="573"/>
      <c r="L122" s="573"/>
    </row>
    <row r="123" spans="7:12" x14ac:dyDescent="0.25">
      <c r="G123" s="573"/>
      <c r="H123" s="573"/>
      <c r="I123" s="573"/>
      <c r="J123" s="573"/>
      <c r="K123" s="573"/>
      <c r="L123" s="573"/>
    </row>
    <row r="124" spans="7:12" x14ac:dyDescent="0.25">
      <c r="G124" s="573"/>
      <c r="H124" s="573"/>
      <c r="I124" s="573"/>
      <c r="J124" s="573"/>
      <c r="K124" s="573"/>
      <c r="L124" s="573"/>
    </row>
    <row r="125" spans="7:12" x14ac:dyDescent="0.25">
      <c r="G125" s="573"/>
      <c r="H125" s="573"/>
      <c r="I125" s="573"/>
      <c r="J125" s="573"/>
      <c r="K125" s="573"/>
      <c r="L125" s="573"/>
    </row>
    <row r="126" spans="7:12" x14ac:dyDescent="0.25">
      <c r="G126" s="573"/>
      <c r="H126" s="573"/>
      <c r="I126" s="573"/>
      <c r="J126" s="573"/>
      <c r="K126" s="573"/>
      <c r="L126" s="573"/>
    </row>
    <row r="127" spans="7:12" x14ac:dyDescent="0.25">
      <c r="G127" s="573"/>
      <c r="H127" s="573"/>
      <c r="I127" s="573"/>
      <c r="J127" s="573"/>
      <c r="K127" s="573"/>
      <c r="L127" s="573"/>
    </row>
    <row r="128" spans="7:12" x14ac:dyDescent="0.25">
      <c r="G128" s="573"/>
      <c r="H128" s="573"/>
      <c r="I128" s="573"/>
      <c r="J128" s="573"/>
      <c r="K128" s="573"/>
      <c r="L128" s="573"/>
    </row>
    <row r="129" spans="7:12" x14ac:dyDescent="0.25">
      <c r="G129" s="573"/>
      <c r="H129" s="573"/>
      <c r="I129" s="573"/>
      <c r="J129" s="573"/>
      <c r="K129" s="573"/>
      <c r="L129" s="573"/>
    </row>
    <row r="130" spans="7:12" x14ac:dyDescent="0.25">
      <c r="G130" s="573"/>
      <c r="H130" s="573"/>
      <c r="I130" s="573"/>
      <c r="J130" s="573"/>
      <c r="K130" s="573"/>
      <c r="L130" s="573"/>
    </row>
    <row r="131" spans="7:12" x14ac:dyDescent="0.25">
      <c r="G131" s="573"/>
      <c r="H131" s="573"/>
      <c r="I131" s="573"/>
      <c r="J131" s="573"/>
      <c r="K131" s="573"/>
      <c r="L131" s="573"/>
    </row>
    <row r="132" spans="7:12" x14ac:dyDescent="0.25">
      <c r="G132" s="573"/>
      <c r="H132" s="573"/>
      <c r="I132" s="573"/>
      <c r="J132" s="573"/>
      <c r="K132" s="573"/>
      <c r="L132" s="573"/>
    </row>
    <row r="133" spans="7:12" x14ac:dyDescent="0.25">
      <c r="G133" s="573"/>
      <c r="H133" s="573"/>
      <c r="I133" s="573"/>
      <c r="J133" s="573"/>
      <c r="K133" s="573"/>
      <c r="L133" s="573"/>
    </row>
    <row r="134" spans="7:12" x14ac:dyDescent="0.25">
      <c r="G134" s="573"/>
      <c r="H134" s="573"/>
      <c r="I134" s="573"/>
      <c r="J134" s="573"/>
      <c r="K134" s="573"/>
      <c r="L134" s="573"/>
    </row>
    <row r="135" spans="7:12" x14ac:dyDescent="0.25">
      <c r="G135" s="573"/>
      <c r="H135" s="573"/>
      <c r="I135" s="573"/>
      <c r="J135" s="573"/>
      <c r="K135" s="573"/>
      <c r="L135" s="573"/>
    </row>
    <row r="136" spans="7:12" x14ac:dyDescent="0.25">
      <c r="G136" s="573"/>
      <c r="H136" s="573"/>
      <c r="I136" s="573"/>
      <c r="J136" s="573"/>
      <c r="K136" s="573"/>
      <c r="L136" s="573"/>
    </row>
    <row r="137" spans="7:12" x14ac:dyDescent="0.25">
      <c r="G137" s="573"/>
      <c r="H137" s="573"/>
      <c r="I137" s="573"/>
      <c r="J137" s="573"/>
      <c r="K137" s="573"/>
      <c r="L137" s="573"/>
    </row>
    <row r="138" spans="7:12" x14ac:dyDescent="0.25">
      <c r="G138" s="573"/>
      <c r="H138" s="573"/>
      <c r="I138" s="573"/>
      <c r="J138" s="573"/>
      <c r="K138" s="573"/>
      <c r="L138" s="573"/>
    </row>
    <row r="139" spans="7:12" x14ac:dyDescent="0.25">
      <c r="G139" s="573"/>
      <c r="H139" s="573"/>
      <c r="I139" s="573"/>
      <c r="J139" s="573"/>
      <c r="K139" s="573"/>
      <c r="L139" s="573"/>
    </row>
    <row r="140" spans="7:12" x14ac:dyDescent="0.25">
      <c r="G140" s="573"/>
      <c r="H140" s="573"/>
      <c r="I140" s="573"/>
      <c r="J140" s="573"/>
      <c r="K140" s="573"/>
      <c r="L140" s="573"/>
    </row>
    <row r="141" spans="7:12" x14ac:dyDescent="0.25">
      <c r="G141" s="573"/>
      <c r="H141" s="573"/>
      <c r="I141" s="573"/>
      <c r="J141" s="573"/>
      <c r="K141" s="573"/>
      <c r="L141" s="573"/>
    </row>
    <row r="142" spans="7:12" x14ac:dyDescent="0.25">
      <c r="G142" s="573"/>
      <c r="H142" s="573"/>
      <c r="I142" s="573"/>
      <c r="J142" s="573"/>
      <c r="K142" s="573"/>
      <c r="L142" s="573"/>
    </row>
    <row r="143" spans="7:12" x14ac:dyDescent="0.25">
      <c r="G143" s="573"/>
      <c r="H143" s="573"/>
      <c r="I143" s="573"/>
      <c r="J143" s="573"/>
      <c r="K143" s="573"/>
      <c r="L143" s="573"/>
    </row>
    <row r="144" spans="7:12" x14ac:dyDescent="0.25">
      <c r="G144" s="573"/>
      <c r="H144" s="573"/>
      <c r="I144" s="573"/>
      <c r="J144" s="573"/>
      <c r="K144" s="573"/>
      <c r="L144" s="573"/>
    </row>
    <row r="145" spans="7:12" x14ac:dyDescent="0.25">
      <c r="G145" s="573"/>
      <c r="H145" s="573"/>
      <c r="I145" s="573"/>
      <c r="J145" s="573"/>
      <c r="K145" s="573"/>
      <c r="L145" s="573"/>
    </row>
    <row r="146" spans="7:12" x14ac:dyDescent="0.25">
      <c r="G146" s="573"/>
      <c r="H146" s="573"/>
      <c r="I146" s="573"/>
      <c r="J146" s="573"/>
      <c r="K146" s="573"/>
      <c r="L146" s="573"/>
    </row>
    <row r="147" spans="7:12" x14ac:dyDescent="0.25">
      <c r="G147" s="573"/>
      <c r="H147" s="573"/>
      <c r="I147" s="573"/>
      <c r="J147" s="573"/>
      <c r="K147" s="573"/>
      <c r="L147" s="573"/>
    </row>
    <row r="148" spans="7:12" x14ac:dyDescent="0.25">
      <c r="G148" s="573"/>
      <c r="H148" s="573"/>
      <c r="I148" s="573"/>
      <c r="J148" s="573"/>
      <c r="K148" s="573"/>
      <c r="L148" s="573"/>
    </row>
    <row r="149" spans="7:12" x14ac:dyDescent="0.25">
      <c r="G149" s="573"/>
      <c r="H149" s="573"/>
      <c r="I149" s="573"/>
      <c r="J149" s="573"/>
      <c r="K149" s="573"/>
      <c r="L149" s="573"/>
    </row>
    <row r="150" spans="7:12" x14ac:dyDescent="0.25">
      <c r="G150" s="573"/>
      <c r="H150" s="573"/>
      <c r="I150" s="573"/>
      <c r="J150" s="573"/>
      <c r="K150" s="573"/>
      <c r="L150" s="573"/>
    </row>
    <row r="151" spans="7:12" x14ac:dyDescent="0.25">
      <c r="G151" s="573"/>
      <c r="H151" s="573"/>
      <c r="I151" s="573"/>
      <c r="J151" s="573"/>
      <c r="K151" s="573"/>
      <c r="L151" s="573"/>
    </row>
    <row r="152" spans="7:12" x14ac:dyDescent="0.25">
      <c r="G152" s="573"/>
      <c r="H152" s="573"/>
      <c r="I152" s="573"/>
      <c r="J152" s="573"/>
      <c r="K152" s="573"/>
      <c r="L152" s="573"/>
    </row>
    <row r="153" spans="7:12" x14ac:dyDescent="0.25">
      <c r="G153" s="573"/>
      <c r="H153" s="573"/>
      <c r="I153" s="573"/>
      <c r="J153" s="573"/>
      <c r="K153" s="573"/>
      <c r="L153" s="573"/>
    </row>
    <row r="154" spans="7:12" x14ac:dyDescent="0.25">
      <c r="G154" s="573"/>
      <c r="H154" s="573"/>
      <c r="I154" s="573"/>
      <c r="J154" s="573"/>
      <c r="K154" s="573"/>
      <c r="L154" s="573"/>
    </row>
    <row r="155" spans="7:12" x14ac:dyDescent="0.25">
      <c r="G155" s="573"/>
      <c r="H155" s="573"/>
      <c r="I155" s="573"/>
      <c r="J155" s="573"/>
      <c r="K155" s="573"/>
      <c r="L155" s="573"/>
    </row>
    <row r="156" spans="7:12" x14ac:dyDescent="0.25">
      <c r="G156" s="573"/>
      <c r="H156" s="573"/>
      <c r="I156" s="573"/>
      <c r="J156" s="573"/>
      <c r="K156" s="573"/>
      <c r="L156" s="573"/>
    </row>
    <row r="157" spans="7:12" x14ac:dyDescent="0.25">
      <c r="G157" s="573"/>
      <c r="H157" s="573"/>
      <c r="I157" s="573"/>
      <c r="J157" s="573"/>
      <c r="K157" s="573"/>
      <c r="L157" s="573"/>
    </row>
    <row r="158" spans="7:12" x14ac:dyDescent="0.25">
      <c r="G158" s="573"/>
      <c r="H158" s="573"/>
      <c r="I158" s="573"/>
      <c r="J158" s="573"/>
      <c r="K158" s="573"/>
      <c r="L158" s="573"/>
    </row>
    <row r="159" spans="7:12" x14ac:dyDescent="0.25">
      <c r="G159" s="573"/>
      <c r="H159" s="573"/>
      <c r="I159" s="573"/>
      <c r="J159" s="573"/>
      <c r="K159" s="573"/>
      <c r="L159" s="573"/>
    </row>
    <row r="160" spans="7:12" x14ac:dyDescent="0.25">
      <c r="G160" s="573"/>
      <c r="H160" s="573"/>
      <c r="I160" s="573"/>
      <c r="J160" s="573"/>
      <c r="K160" s="573"/>
      <c r="L160" s="573"/>
    </row>
    <row r="161" spans="7:12" x14ac:dyDescent="0.25">
      <c r="G161" s="573"/>
      <c r="H161" s="573"/>
      <c r="I161" s="573"/>
      <c r="J161" s="573"/>
      <c r="K161" s="573"/>
      <c r="L161" s="573"/>
    </row>
    <row r="162" spans="7:12" x14ac:dyDescent="0.25">
      <c r="G162" s="573"/>
      <c r="H162" s="573"/>
      <c r="I162" s="573"/>
      <c r="J162" s="573"/>
      <c r="K162" s="573"/>
      <c r="L162" s="573"/>
    </row>
    <row r="163" spans="7:12" x14ac:dyDescent="0.25">
      <c r="G163" s="573"/>
      <c r="H163" s="573"/>
      <c r="I163" s="573"/>
      <c r="J163" s="573"/>
      <c r="K163" s="573"/>
      <c r="L163" s="573"/>
    </row>
    <row r="164" spans="7:12" x14ac:dyDescent="0.25">
      <c r="G164" s="573"/>
      <c r="H164" s="573"/>
      <c r="I164" s="573"/>
      <c r="J164" s="573"/>
      <c r="K164" s="573"/>
      <c r="L164" s="573"/>
    </row>
    <row r="165" spans="7:12" x14ac:dyDescent="0.25">
      <c r="G165" s="573"/>
      <c r="H165" s="573"/>
      <c r="I165" s="573"/>
      <c r="J165" s="573"/>
      <c r="K165" s="573"/>
      <c r="L165" s="573"/>
    </row>
    <row r="166" spans="7:12" x14ac:dyDescent="0.25">
      <c r="G166" s="573"/>
      <c r="H166" s="573"/>
      <c r="I166" s="573"/>
      <c r="J166" s="573"/>
      <c r="K166" s="573"/>
      <c r="L166" s="573"/>
    </row>
    <row r="167" spans="7:12" x14ac:dyDescent="0.25">
      <c r="G167" s="573"/>
      <c r="H167" s="573"/>
      <c r="I167" s="573"/>
      <c r="J167" s="573"/>
      <c r="K167" s="573"/>
      <c r="L167" s="573"/>
    </row>
    <row r="168" spans="7:12" x14ac:dyDescent="0.25">
      <c r="G168" s="573"/>
      <c r="H168" s="573"/>
      <c r="I168" s="573"/>
      <c r="J168" s="573"/>
      <c r="K168" s="573"/>
      <c r="L168" s="573"/>
    </row>
    <row r="169" spans="7:12" x14ac:dyDescent="0.25">
      <c r="G169" s="573"/>
      <c r="H169" s="573"/>
      <c r="I169" s="573"/>
      <c r="J169" s="573"/>
      <c r="K169" s="573"/>
      <c r="L169" s="573"/>
    </row>
    <row r="170" spans="7:12" x14ac:dyDescent="0.25">
      <c r="G170" s="573"/>
      <c r="H170" s="573"/>
      <c r="I170" s="573"/>
      <c r="J170" s="573"/>
      <c r="K170" s="573"/>
      <c r="L170" s="573"/>
    </row>
    <row r="171" spans="7:12" x14ac:dyDescent="0.25">
      <c r="G171" s="573"/>
      <c r="H171" s="573"/>
      <c r="I171" s="573"/>
      <c r="J171" s="573"/>
      <c r="K171" s="573"/>
      <c r="L171" s="573"/>
    </row>
    <row r="172" spans="7:12" x14ac:dyDescent="0.25">
      <c r="G172" s="573"/>
      <c r="H172" s="573"/>
      <c r="I172" s="573"/>
      <c r="J172" s="573"/>
      <c r="K172" s="573"/>
      <c r="L172" s="573"/>
    </row>
    <row r="173" spans="7:12" x14ac:dyDescent="0.25">
      <c r="G173" s="573"/>
      <c r="H173" s="573"/>
      <c r="I173" s="573"/>
      <c r="J173" s="573"/>
      <c r="K173" s="573"/>
      <c r="L173" s="573"/>
    </row>
    <row r="174" spans="7:12" x14ac:dyDescent="0.25">
      <c r="G174" s="573"/>
      <c r="H174" s="573"/>
      <c r="I174" s="573"/>
      <c r="J174" s="573"/>
      <c r="K174" s="573"/>
      <c r="L174" s="573"/>
    </row>
    <row r="175" spans="7:12" x14ac:dyDescent="0.25">
      <c r="G175" s="573"/>
      <c r="H175" s="573"/>
      <c r="I175" s="573"/>
      <c r="J175" s="573"/>
      <c r="K175" s="573"/>
      <c r="L175" s="573"/>
    </row>
    <row r="176" spans="7:12" x14ac:dyDescent="0.25">
      <c r="G176" s="573"/>
      <c r="H176" s="573"/>
      <c r="I176" s="573"/>
      <c r="J176" s="573"/>
      <c r="K176" s="573"/>
      <c r="L176" s="573"/>
    </row>
    <row r="177" spans="7:12" x14ac:dyDescent="0.25">
      <c r="G177" s="573"/>
      <c r="H177" s="573"/>
      <c r="I177" s="573"/>
      <c r="J177" s="573"/>
      <c r="K177" s="573"/>
      <c r="L177" s="573"/>
    </row>
    <row r="178" spans="7:12" x14ac:dyDescent="0.25">
      <c r="G178" s="573"/>
      <c r="H178" s="573"/>
      <c r="I178" s="573"/>
      <c r="J178" s="573"/>
      <c r="K178" s="573"/>
      <c r="L178" s="573"/>
    </row>
    <row r="179" spans="7:12" x14ac:dyDescent="0.25">
      <c r="G179" s="573"/>
      <c r="H179" s="573"/>
      <c r="I179" s="573"/>
      <c r="J179" s="573"/>
      <c r="K179" s="573"/>
      <c r="L179" s="573"/>
    </row>
    <row r="180" spans="7:12" x14ac:dyDescent="0.25">
      <c r="G180" s="573"/>
      <c r="H180" s="573"/>
      <c r="I180" s="573"/>
      <c r="J180" s="573"/>
      <c r="K180" s="573"/>
      <c r="L180" s="573"/>
    </row>
    <row r="181" spans="7:12" x14ac:dyDescent="0.25">
      <c r="G181" s="573"/>
      <c r="H181" s="573"/>
      <c r="I181" s="573"/>
      <c r="J181" s="573"/>
      <c r="K181" s="573"/>
      <c r="L181" s="573"/>
    </row>
    <row r="182" spans="7:12" x14ac:dyDescent="0.25">
      <c r="G182" s="573"/>
      <c r="H182" s="573"/>
      <c r="I182" s="573"/>
      <c r="J182" s="573"/>
      <c r="K182" s="573"/>
      <c r="L182" s="573"/>
    </row>
    <row r="183" spans="7:12" x14ac:dyDescent="0.25">
      <c r="G183" s="573"/>
      <c r="H183" s="573"/>
      <c r="I183" s="573"/>
      <c r="J183" s="573"/>
      <c r="K183" s="573"/>
      <c r="L183" s="573"/>
    </row>
    <row r="184" spans="7:12" x14ac:dyDescent="0.25">
      <c r="G184" s="573"/>
      <c r="H184" s="573"/>
      <c r="I184" s="573"/>
      <c r="J184" s="573"/>
      <c r="K184" s="573"/>
      <c r="L184" s="573"/>
    </row>
    <row r="185" spans="7:12" x14ac:dyDescent="0.25">
      <c r="G185" s="573"/>
      <c r="H185" s="573"/>
      <c r="I185" s="573"/>
      <c r="J185" s="573"/>
      <c r="K185" s="573"/>
      <c r="L185" s="573"/>
    </row>
    <row r="186" spans="7:12" x14ac:dyDescent="0.25">
      <c r="G186" s="573"/>
      <c r="H186" s="573"/>
      <c r="I186" s="573"/>
      <c r="J186" s="573"/>
      <c r="K186" s="573"/>
      <c r="L186" s="573"/>
    </row>
    <row r="187" spans="7:12" x14ac:dyDescent="0.25">
      <c r="G187" s="573"/>
      <c r="H187" s="573"/>
      <c r="I187" s="573"/>
      <c r="J187" s="573"/>
      <c r="K187" s="573"/>
      <c r="L187" s="573"/>
    </row>
    <row r="188" spans="7:12" x14ac:dyDescent="0.25">
      <c r="G188" s="573"/>
      <c r="H188" s="573"/>
      <c r="I188" s="573"/>
      <c r="J188" s="573"/>
      <c r="K188" s="573"/>
      <c r="L188" s="573"/>
    </row>
    <row r="189" spans="7:12" x14ac:dyDescent="0.25">
      <c r="G189" s="573"/>
      <c r="H189" s="573"/>
      <c r="I189" s="573"/>
      <c r="J189" s="573"/>
      <c r="K189" s="573"/>
      <c r="L189" s="573"/>
    </row>
    <row r="190" spans="7:12" x14ac:dyDescent="0.25">
      <c r="G190" s="573"/>
      <c r="H190" s="573"/>
      <c r="I190" s="573"/>
      <c r="J190" s="573"/>
      <c r="K190" s="573"/>
      <c r="L190" s="573"/>
    </row>
    <row r="191" spans="7:12" x14ac:dyDescent="0.25">
      <c r="G191" s="573"/>
      <c r="H191" s="573"/>
      <c r="I191" s="573"/>
      <c r="J191" s="573"/>
      <c r="K191" s="573"/>
      <c r="L191" s="573"/>
    </row>
    <row r="192" spans="7:12" x14ac:dyDescent="0.25">
      <c r="G192" s="573"/>
      <c r="H192" s="573"/>
      <c r="I192" s="573"/>
      <c r="J192" s="573"/>
      <c r="K192" s="573"/>
      <c r="L192" s="573"/>
    </row>
    <row r="193" spans="7:12" x14ac:dyDescent="0.25">
      <c r="G193" s="573"/>
      <c r="H193" s="573"/>
      <c r="I193" s="573"/>
      <c r="J193" s="573"/>
      <c r="K193" s="573"/>
      <c r="L193" s="573"/>
    </row>
    <row r="194" spans="7:12" x14ac:dyDescent="0.25">
      <c r="G194" s="573"/>
      <c r="H194" s="573"/>
      <c r="I194" s="573"/>
      <c r="J194" s="573"/>
      <c r="K194" s="573"/>
      <c r="L194" s="573"/>
    </row>
    <row r="195" spans="7:12" x14ac:dyDescent="0.25">
      <c r="G195" s="573"/>
      <c r="H195" s="573"/>
      <c r="I195" s="573"/>
      <c r="J195" s="573"/>
      <c r="K195" s="573"/>
      <c r="L195" s="573"/>
    </row>
    <row r="196" spans="7:12" x14ac:dyDescent="0.25">
      <c r="G196" s="573"/>
      <c r="H196" s="573"/>
      <c r="I196" s="573"/>
      <c r="J196" s="573"/>
      <c r="K196" s="573"/>
      <c r="L196" s="573"/>
    </row>
    <row r="197" spans="7:12" x14ac:dyDescent="0.25">
      <c r="G197" s="573"/>
      <c r="H197" s="573"/>
      <c r="I197" s="573"/>
      <c r="J197" s="573"/>
      <c r="K197" s="573"/>
      <c r="L197" s="573"/>
    </row>
    <row r="198" spans="7:12" x14ac:dyDescent="0.25">
      <c r="G198" s="573"/>
      <c r="H198" s="573"/>
      <c r="I198" s="573"/>
      <c r="J198" s="573"/>
      <c r="K198" s="573"/>
      <c r="L198" s="573"/>
    </row>
    <row r="199" spans="7:12" x14ac:dyDescent="0.25">
      <c r="G199" s="573"/>
      <c r="H199" s="573"/>
      <c r="I199" s="573"/>
      <c r="J199" s="573"/>
      <c r="K199" s="573"/>
      <c r="L199" s="573"/>
    </row>
    <row r="200" spans="7:12" x14ac:dyDescent="0.25">
      <c r="G200" s="573"/>
      <c r="H200" s="573"/>
      <c r="I200" s="573"/>
      <c r="J200" s="573"/>
      <c r="K200" s="573"/>
      <c r="L200" s="573"/>
    </row>
    <row r="201" spans="7:12" x14ac:dyDescent="0.25">
      <c r="G201" s="573"/>
      <c r="H201" s="573"/>
      <c r="I201" s="573"/>
      <c r="J201" s="573"/>
      <c r="K201" s="573"/>
      <c r="L201" s="573"/>
    </row>
    <row r="202" spans="7:12" x14ac:dyDescent="0.25">
      <c r="G202" s="573"/>
      <c r="H202" s="573"/>
      <c r="I202" s="573"/>
      <c r="J202" s="573"/>
      <c r="K202" s="573"/>
      <c r="L202" s="573"/>
    </row>
    <row r="203" spans="7:12" x14ac:dyDescent="0.25">
      <c r="G203" s="573"/>
      <c r="H203" s="573"/>
      <c r="I203" s="573"/>
      <c r="J203" s="573"/>
      <c r="K203" s="573"/>
      <c r="L203" s="573"/>
    </row>
    <row r="204" spans="7:12" x14ac:dyDescent="0.25">
      <c r="G204" s="573"/>
      <c r="H204" s="573"/>
      <c r="I204" s="573"/>
      <c r="J204" s="573"/>
      <c r="K204" s="573"/>
      <c r="L204" s="573"/>
    </row>
    <row r="205" spans="7:12" x14ac:dyDescent="0.25">
      <c r="G205" s="573"/>
      <c r="H205" s="573"/>
      <c r="I205" s="573"/>
      <c r="J205" s="573"/>
      <c r="K205" s="573"/>
      <c r="L205" s="573"/>
    </row>
    <row r="206" spans="7:12" x14ac:dyDescent="0.25">
      <c r="G206" s="573"/>
      <c r="H206" s="573"/>
      <c r="I206" s="573"/>
      <c r="J206" s="573"/>
      <c r="K206" s="573"/>
      <c r="L206" s="573"/>
    </row>
    <row r="207" spans="7:12" x14ac:dyDescent="0.25">
      <c r="G207" s="573"/>
      <c r="H207" s="573"/>
      <c r="I207" s="573"/>
      <c r="J207" s="573"/>
      <c r="K207" s="573"/>
      <c r="L207" s="573"/>
    </row>
    <row r="208" spans="7:12" x14ac:dyDescent="0.25">
      <c r="G208" s="573"/>
      <c r="H208" s="573"/>
      <c r="I208" s="573"/>
      <c r="J208" s="573"/>
      <c r="K208" s="573"/>
      <c r="L208" s="573"/>
    </row>
    <row r="209" spans="7:12" x14ac:dyDescent="0.25">
      <c r="G209" s="573"/>
      <c r="H209" s="573"/>
      <c r="I209" s="573"/>
      <c r="J209" s="573"/>
      <c r="K209" s="573"/>
      <c r="L209" s="573"/>
    </row>
    <row r="210" spans="7:12" x14ac:dyDescent="0.25">
      <c r="G210" s="573"/>
      <c r="H210" s="573"/>
      <c r="I210" s="573"/>
      <c r="J210" s="573"/>
      <c r="K210" s="573"/>
      <c r="L210" s="573"/>
    </row>
    <row r="211" spans="7:12" x14ac:dyDescent="0.25">
      <c r="G211" s="573"/>
      <c r="H211" s="573"/>
      <c r="I211" s="573"/>
      <c r="J211" s="573"/>
      <c r="K211" s="573"/>
      <c r="L211" s="573"/>
    </row>
    <row r="212" spans="7:12" x14ac:dyDescent="0.25">
      <c r="G212" s="573"/>
      <c r="H212" s="573"/>
      <c r="I212" s="573"/>
      <c r="J212" s="573"/>
      <c r="K212" s="573"/>
      <c r="L212" s="573"/>
    </row>
    <row r="213" spans="7:12" x14ac:dyDescent="0.25">
      <c r="G213" s="573"/>
      <c r="H213" s="573"/>
      <c r="I213" s="573"/>
      <c r="J213" s="573"/>
      <c r="K213" s="573"/>
      <c r="L213" s="573"/>
    </row>
    <row r="214" spans="7:12" x14ac:dyDescent="0.25">
      <c r="G214" s="573"/>
      <c r="H214" s="573"/>
      <c r="I214" s="573"/>
      <c r="J214" s="573"/>
      <c r="K214" s="573"/>
      <c r="L214" s="573"/>
    </row>
    <row r="215" spans="7:12" x14ac:dyDescent="0.25">
      <c r="G215" s="573"/>
      <c r="H215" s="573"/>
      <c r="I215" s="573"/>
      <c r="J215" s="573"/>
      <c r="K215" s="573"/>
      <c r="L215" s="573"/>
    </row>
    <row r="216" spans="7:12" x14ac:dyDescent="0.25">
      <c r="G216" s="573"/>
      <c r="H216" s="573"/>
      <c r="I216" s="573"/>
      <c r="J216" s="573"/>
      <c r="K216" s="573"/>
      <c r="L216" s="573"/>
    </row>
    <row r="217" spans="7:12" x14ac:dyDescent="0.25">
      <c r="G217" s="573"/>
      <c r="H217" s="573"/>
      <c r="I217" s="573"/>
      <c r="J217" s="573"/>
      <c r="K217" s="573"/>
      <c r="L217" s="573"/>
    </row>
    <row r="218" spans="7:12" x14ac:dyDescent="0.25">
      <c r="G218" s="573"/>
      <c r="H218" s="573"/>
      <c r="I218" s="573"/>
      <c r="J218" s="573"/>
      <c r="K218" s="573"/>
      <c r="L218" s="573"/>
    </row>
    <row r="219" spans="7:12" x14ac:dyDescent="0.25">
      <c r="G219" s="573"/>
      <c r="H219" s="573"/>
      <c r="I219" s="573"/>
      <c r="J219" s="573"/>
      <c r="K219" s="573"/>
      <c r="L219" s="573"/>
    </row>
    <row r="220" spans="7:12" x14ac:dyDescent="0.25">
      <c r="G220" s="573"/>
      <c r="H220" s="573"/>
      <c r="I220" s="573"/>
      <c r="J220" s="573"/>
      <c r="K220" s="573"/>
      <c r="L220" s="573"/>
    </row>
    <row r="221" spans="7:12" x14ac:dyDescent="0.25">
      <c r="G221" s="573"/>
      <c r="H221" s="573"/>
      <c r="I221" s="573"/>
      <c r="J221" s="573"/>
      <c r="K221" s="573"/>
      <c r="L221" s="573"/>
    </row>
    <row r="222" spans="7:12" x14ac:dyDescent="0.25">
      <c r="G222" s="573"/>
      <c r="H222" s="573"/>
      <c r="I222" s="573"/>
      <c r="J222" s="573"/>
      <c r="K222" s="573"/>
      <c r="L222" s="573"/>
    </row>
    <row r="223" spans="7:12" x14ac:dyDescent="0.25">
      <c r="G223" s="573"/>
      <c r="H223" s="573"/>
      <c r="I223" s="573"/>
      <c r="J223" s="573"/>
      <c r="K223" s="573"/>
      <c r="L223" s="573"/>
    </row>
    <row r="224" spans="7:12" x14ac:dyDescent="0.25">
      <c r="G224" s="573"/>
      <c r="H224" s="573"/>
      <c r="I224" s="573"/>
      <c r="J224" s="573"/>
      <c r="K224" s="573"/>
      <c r="L224" s="573"/>
    </row>
    <row r="225" spans="7:12" x14ac:dyDescent="0.25">
      <c r="G225" s="573"/>
      <c r="H225" s="573"/>
      <c r="I225" s="573"/>
      <c r="J225" s="573"/>
      <c r="K225" s="573"/>
      <c r="L225" s="573"/>
    </row>
    <row r="226" spans="7:12" x14ac:dyDescent="0.25">
      <c r="G226" s="573"/>
      <c r="H226" s="573"/>
      <c r="I226" s="573"/>
      <c r="J226" s="573"/>
      <c r="K226" s="573"/>
      <c r="L226" s="573"/>
    </row>
    <row r="227" spans="7:12" x14ac:dyDescent="0.25">
      <c r="G227" s="573"/>
      <c r="H227" s="573"/>
      <c r="I227" s="573"/>
      <c r="J227" s="573"/>
      <c r="K227" s="573"/>
      <c r="L227" s="573"/>
    </row>
    <row r="228" spans="7:12" x14ac:dyDescent="0.25">
      <c r="G228" s="573"/>
      <c r="H228" s="573"/>
      <c r="I228" s="573"/>
      <c r="J228" s="573"/>
      <c r="K228" s="573"/>
      <c r="L228" s="573"/>
    </row>
    <row r="229" spans="7:12" x14ac:dyDescent="0.25">
      <c r="G229" s="573"/>
      <c r="H229" s="573"/>
      <c r="I229" s="573"/>
      <c r="J229" s="573"/>
      <c r="K229" s="573"/>
      <c r="L229" s="573"/>
    </row>
    <row r="230" spans="7:12" x14ac:dyDescent="0.25">
      <c r="G230" s="573"/>
      <c r="H230" s="573"/>
      <c r="I230" s="573"/>
      <c r="J230" s="573"/>
      <c r="K230" s="573"/>
      <c r="L230" s="573"/>
    </row>
    <row r="231" spans="7:12" x14ac:dyDescent="0.25">
      <c r="G231" s="573"/>
      <c r="H231" s="573"/>
      <c r="I231" s="573"/>
      <c r="J231" s="573"/>
      <c r="K231" s="573"/>
      <c r="L231" s="573"/>
    </row>
    <row r="232" spans="7:12" x14ac:dyDescent="0.25">
      <c r="G232" s="573"/>
      <c r="H232" s="573"/>
      <c r="I232" s="573"/>
      <c r="J232" s="573"/>
      <c r="K232" s="573"/>
      <c r="L232" s="573"/>
    </row>
    <row r="233" spans="7:12" x14ac:dyDescent="0.25">
      <c r="G233" s="573"/>
      <c r="H233" s="573"/>
      <c r="I233" s="573"/>
      <c r="J233" s="573"/>
      <c r="K233" s="573"/>
      <c r="L233" s="573"/>
    </row>
    <row r="234" spans="7:12" x14ac:dyDescent="0.25">
      <c r="G234" s="573"/>
      <c r="H234" s="573"/>
      <c r="I234" s="573"/>
      <c r="J234" s="573"/>
      <c r="K234" s="573"/>
      <c r="L234" s="573"/>
    </row>
    <row r="235" spans="7:12" x14ac:dyDescent="0.25">
      <c r="G235" s="573"/>
      <c r="H235" s="573"/>
      <c r="I235" s="573"/>
      <c r="J235" s="573"/>
      <c r="K235" s="573"/>
      <c r="L235" s="573"/>
    </row>
    <row r="236" spans="7:12" x14ac:dyDescent="0.25">
      <c r="G236" s="573"/>
      <c r="H236" s="573"/>
      <c r="I236" s="573"/>
      <c r="J236" s="573"/>
      <c r="K236" s="573"/>
      <c r="L236" s="573"/>
    </row>
    <row r="237" spans="7:12" x14ac:dyDescent="0.25">
      <c r="G237" s="573"/>
      <c r="H237" s="573"/>
      <c r="I237" s="573"/>
      <c r="J237" s="573"/>
      <c r="K237" s="573"/>
      <c r="L237" s="573"/>
    </row>
    <row r="238" spans="7:12" x14ac:dyDescent="0.25">
      <c r="G238" s="573"/>
      <c r="H238" s="573"/>
      <c r="I238" s="573"/>
      <c r="J238" s="573"/>
      <c r="K238" s="573"/>
      <c r="L238" s="573"/>
    </row>
    <row r="239" spans="7:12" x14ac:dyDescent="0.25">
      <c r="G239" s="573"/>
      <c r="H239" s="573"/>
      <c r="I239" s="573"/>
      <c r="J239" s="573"/>
      <c r="K239" s="573"/>
      <c r="L239" s="573"/>
    </row>
    <row r="240" spans="7:12" x14ac:dyDescent="0.25">
      <c r="G240" s="573"/>
      <c r="H240" s="573"/>
      <c r="I240" s="573"/>
      <c r="J240" s="573"/>
      <c r="K240" s="573"/>
      <c r="L240" s="573"/>
    </row>
    <row r="241" spans="7:12" x14ac:dyDescent="0.25">
      <c r="G241" s="573"/>
      <c r="H241" s="573"/>
      <c r="I241" s="573"/>
      <c r="J241" s="573"/>
      <c r="K241" s="573"/>
      <c r="L241" s="573"/>
    </row>
    <row r="242" spans="7:12" x14ac:dyDescent="0.25">
      <c r="G242" s="573"/>
      <c r="H242" s="573"/>
      <c r="I242" s="573"/>
      <c r="J242" s="573"/>
      <c r="K242" s="573"/>
      <c r="L242" s="573"/>
    </row>
    <row r="243" spans="7:12" x14ac:dyDescent="0.25">
      <c r="G243" s="573"/>
      <c r="H243" s="573"/>
      <c r="I243" s="573"/>
      <c r="J243" s="573"/>
      <c r="K243" s="573"/>
      <c r="L243" s="573"/>
    </row>
    <row r="244" spans="7:12" x14ac:dyDescent="0.25">
      <c r="G244" s="573"/>
      <c r="H244" s="573"/>
      <c r="I244" s="573"/>
      <c r="J244" s="573"/>
      <c r="K244" s="573"/>
      <c r="L244" s="573"/>
    </row>
    <row r="245" spans="7:12" x14ac:dyDescent="0.25">
      <c r="G245" s="573"/>
      <c r="H245" s="573"/>
      <c r="I245" s="573"/>
      <c r="J245" s="573"/>
      <c r="K245" s="573"/>
      <c r="L245" s="573"/>
    </row>
    <row r="246" spans="7:12" x14ac:dyDescent="0.25">
      <c r="G246" s="573"/>
      <c r="H246" s="573"/>
      <c r="I246" s="573"/>
      <c r="J246" s="573"/>
      <c r="K246" s="573"/>
      <c r="L246" s="573"/>
    </row>
    <row r="247" spans="7:12" x14ac:dyDescent="0.25">
      <c r="G247" s="573"/>
      <c r="H247" s="573"/>
      <c r="I247" s="573"/>
      <c r="J247" s="573"/>
      <c r="K247" s="573"/>
      <c r="L247" s="573"/>
    </row>
    <row r="248" spans="7:12" x14ac:dyDescent="0.25">
      <c r="G248" s="573"/>
      <c r="H248" s="573"/>
      <c r="I248" s="573"/>
      <c r="J248" s="573"/>
      <c r="K248" s="573"/>
      <c r="L248" s="573"/>
    </row>
    <row r="249" spans="7:12" x14ac:dyDescent="0.25">
      <c r="G249" s="573"/>
      <c r="H249" s="573"/>
      <c r="I249" s="573"/>
      <c r="J249" s="573"/>
      <c r="K249" s="573"/>
      <c r="L249" s="573"/>
    </row>
    <row r="250" spans="7:12" x14ac:dyDescent="0.25">
      <c r="G250" s="573"/>
      <c r="H250" s="573"/>
      <c r="I250" s="573"/>
      <c r="J250" s="573"/>
      <c r="K250" s="573"/>
      <c r="L250" s="573"/>
    </row>
    <row r="251" spans="7:12" x14ac:dyDescent="0.25">
      <c r="G251" s="573"/>
      <c r="H251" s="573"/>
      <c r="I251" s="573"/>
      <c r="J251" s="573"/>
      <c r="K251" s="573"/>
      <c r="L251" s="573"/>
    </row>
    <row r="252" spans="7:12" x14ac:dyDescent="0.25">
      <c r="G252" s="573"/>
      <c r="H252" s="573"/>
      <c r="I252" s="573"/>
      <c r="J252" s="573"/>
      <c r="K252" s="573"/>
      <c r="L252" s="573"/>
    </row>
    <row r="253" spans="7:12" x14ac:dyDescent="0.25">
      <c r="G253" s="573"/>
      <c r="H253" s="573"/>
      <c r="I253" s="573"/>
      <c r="J253" s="573"/>
      <c r="K253" s="573"/>
      <c r="L253" s="573"/>
    </row>
    <row r="254" spans="7:12" x14ac:dyDescent="0.25">
      <c r="G254" s="573"/>
      <c r="H254" s="573"/>
      <c r="I254" s="573"/>
      <c r="J254" s="573"/>
      <c r="K254" s="573"/>
      <c r="L254" s="573"/>
    </row>
    <row r="255" spans="7:12" x14ac:dyDescent="0.25">
      <c r="G255" s="573"/>
      <c r="H255" s="573"/>
      <c r="I255" s="573"/>
      <c r="J255" s="573"/>
      <c r="K255" s="573"/>
      <c r="L255" s="573"/>
    </row>
    <row r="256" spans="7:12" x14ac:dyDescent="0.25">
      <c r="G256" s="573"/>
      <c r="H256" s="573"/>
      <c r="I256" s="573"/>
      <c r="J256" s="573"/>
      <c r="K256" s="573"/>
      <c r="L256" s="573"/>
    </row>
    <row r="257" spans="7:12" x14ac:dyDescent="0.25">
      <c r="G257" s="573"/>
      <c r="H257" s="573"/>
      <c r="I257" s="573"/>
      <c r="J257" s="573"/>
      <c r="K257" s="573"/>
      <c r="L257" s="573"/>
    </row>
    <row r="258" spans="7:12" x14ac:dyDescent="0.25">
      <c r="G258" s="573"/>
      <c r="H258" s="573"/>
      <c r="I258" s="573"/>
      <c r="J258" s="573"/>
      <c r="K258" s="573"/>
      <c r="L258" s="573"/>
    </row>
    <row r="259" spans="7:12" x14ac:dyDescent="0.25">
      <c r="G259" s="573"/>
      <c r="H259" s="573"/>
      <c r="I259" s="573"/>
      <c r="J259" s="573"/>
      <c r="K259" s="573"/>
      <c r="L259" s="573"/>
    </row>
    <row r="260" spans="7:12" x14ac:dyDescent="0.25">
      <c r="G260" s="573"/>
      <c r="H260" s="573"/>
      <c r="I260" s="573"/>
      <c r="J260" s="573"/>
      <c r="K260" s="573"/>
      <c r="L260" s="573"/>
    </row>
    <row r="261" spans="7:12" x14ac:dyDescent="0.25">
      <c r="G261" s="573"/>
      <c r="H261" s="573"/>
      <c r="I261" s="573"/>
      <c r="J261" s="573"/>
      <c r="K261" s="573"/>
      <c r="L261" s="573"/>
    </row>
    <row r="262" spans="7:12" x14ac:dyDescent="0.25">
      <c r="G262" s="573"/>
      <c r="H262" s="573"/>
      <c r="I262" s="573"/>
      <c r="J262" s="573"/>
      <c r="K262" s="573"/>
      <c r="L262" s="573"/>
    </row>
    <row r="263" spans="7:12" x14ac:dyDescent="0.25">
      <c r="G263" s="573"/>
      <c r="H263" s="573"/>
      <c r="I263" s="573"/>
      <c r="J263" s="573"/>
      <c r="K263" s="573"/>
      <c r="L263" s="573"/>
    </row>
    <row r="264" spans="7:12" x14ac:dyDescent="0.25">
      <c r="G264" s="573"/>
      <c r="H264" s="573"/>
      <c r="I264" s="573"/>
      <c r="J264" s="573"/>
      <c r="K264" s="573"/>
      <c r="L264" s="573"/>
    </row>
    <row r="265" spans="7:12" x14ac:dyDescent="0.25">
      <c r="G265" s="573"/>
      <c r="H265" s="573"/>
      <c r="I265" s="573"/>
      <c r="J265" s="573"/>
      <c r="K265" s="573"/>
      <c r="L265" s="573"/>
    </row>
    <row r="266" spans="7:12" x14ac:dyDescent="0.25">
      <c r="G266" s="573"/>
      <c r="H266" s="573"/>
      <c r="I266" s="573"/>
      <c r="J266" s="573"/>
      <c r="K266" s="573"/>
      <c r="L266" s="573"/>
    </row>
    <row r="267" spans="7:12" x14ac:dyDescent="0.25">
      <c r="G267" s="573"/>
      <c r="H267" s="573"/>
      <c r="I267" s="573"/>
      <c r="J267" s="573"/>
      <c r="K267" s="573"/>
      <c r="L267" s="573"/>
    </row>
    <row r="268" spans="7:12" x14ac:dyDescent="0.25">
      <c r="G268" s="573"/>
      <c r="H268" s="573"/>
      <c r="I268" s="573"/>
      <c r="J268" s="573"/>
      <c r="K268" s="573"/>
      <c r="L268" s="573"/>
    </row>
    <row r="269" spans="7:12" x14ac:dyDescent="0.25">
      <c r="G269" s="573"/>
      <c r="H269" s="573"/>
      <c r="I269" s="573"/>
      <c r="J269" s="573"/>
      <c r="K269" s="573"/>
      <c r="L269" s="573"/>
    </row>
    <row r="270" spans="7:12" x14ac:dyDescent="0.25">
      <c r="G270" s="573"/>
      <c r="H270" s="573"/>
      <c r="I270" s="573"/>
      <c r="J270" s="573"/>
      <c r="K270" s="573"/>
      <c r="L270" s="573"/>
    </row>
    <row r="271" spans="7:12" x14ac:dyDescent="0.25">
      <c r="G271" s="573"/>
      <c r="H271" s="573"/>
      <c r="I271" s="573"/>
      <c r="J271" s="573"/>
      <c r="K271" s="573"/>
      <c r="L271" s="573"/>
    </row>
    <row r="272" spans="7:12" x14ac:dyDescent="0.25">
      <c r="G272" s="573"/>
      <c r="H272" s="573"/>
      <c r="I272" s="573"/>
      <c r="J272" s="573"/>
      <c r="K272" s="573"/>
      <c r="L272" s="573"/>
    </row>
    <row r="273" spans="7:12" x14ac:dyDescent="0.25">
      <c r="G273" s="573"/>
      <c r="H273" s="573"/>
      <c r="I273" s="573"/>
      <c r="J273" s="573"/>
      <c r="K273" s="573"/>
      <c r="L273" s="573"/>
    </row>
    <row r="274" spans="7:12" x14ac:dyDescent="0.25">
      <c r="G274" s="573"/>
      <c r="H274" s="573"/>
      <c r="I274" s="573"/>
      <c r="J274" s="573"/>
      <c r="K274" s="573"/>
      <c r="L274" s="573"/>
    </row>
    <row r="275" spans="7:12" x14ac:dyDescent="0.25">
      <c r="G275" s="573"/>
      <c r="H275" s="573"/>
      <c r="I275" s="573"/>
      <c r="J275" s="573"/>
      <c r="K275" s="573"/>
      <c r="L275" s="573"/>
    </row>
    <row r="276" spans="7:12" x14ac:dyDescent="0.25">
      <c r="G276" s="573"/>
      <c r="H276" s="573"/>
      <c r="I276" s="573"/>
      <c r="J276" s="573"/>
      <c r="K276" s="573"/>
      <c r="L276" s="573"/>
    </row>
    <row r="277" spans="7:12" x14ac:dyDescent="0.25">
      <c r="G277" s="573"/>
      <c r="H277" s="573"/>
      <c r="I277" s="573"/>
      <c r="J277" s="573"/>
      <c r="K277" s="573"/>
      <c r="L277" s="573"/>
    </row>
    <row r="278" spans="7:12" x14ac:dyDescent="0.25">
      <c r="G278" s="573"/>
      <c r="H278" s="573"/>
      <c r="I278" s="573"/>
      <c r="J278" s="573"/>
      <c r="K278" s="573"/>
      <c r="L278" s="573"/>
    </row>
    <row r="279" spans="7:12" x14ac:dyDescent="0.25">
      <c r="G279" s="573"/>
      <c r="H279" s="573"/>
      <c r="I279" s="573"/>
      <c r="J279" s="573"/>
      <c r="K279" s="573"/>
      <c r="L279" s="573"/>
    </row>
    <row r="280" spans="7:12" x14ac:dyDescent="0.25">
      <c r="G280" s="573"/>
      <c r="H280" s="573"/>
      <c r="I280" s="573"/>
      <c r="J280" s="573"/>
      <c r="K280" s="573"/>
      <c r="L280" s="573"/>
    </row>
    <row r="281" spans="7:12" x14ac:dyDescent="0.25">
      <c r="G281" s="573"/>
      <c r="H281" s="573"/>
      <c r="I281" s="573"/>
      <c r="J281" s="573"/>
      <c r="K281" s="573"/>
      <c r="L281" s="573"/>
    </row>
    <row r="282" spans="7:12" x14ac:dyDescent="0.25">
      <c r="G282" s="573"/>
      <c r="H282" s="573"/>
      <c r="I282" s="573"/>
      <c r="J282" s="573"/>
      <c r="K282" s="573"/>
      <c r="L282" s="573"/>
    </row>
    <row r="283" spans="7:12" x14ac:dyDescent="0.25">
      <c r="G283" s="573"/>
      <c r="H283" s="573"/>
      <c r="I283" s="573"/>
      <c r="J283" s="573"/>
      <c r="K283" s="573"/>
      <c r="L283" s="573"/>
    </row>
    <row r="284" spans="7:12" x14ac:dyDescent="0.25">
      <c r="G284" s="573"/>
      <c r="H284" s="573"/>
      <c r="I284" s="573"/>
      <c r="J284" s="573"/>
      <c r="K284" s="573"/>
      <c r="L284" s="573"/>
    </row>
    <row r="285" spans="7:12" x14ac:dyDescent="0.25">
      <c r="G285" s="573"/>
      <c r="H285" s="573"/>
      <c r="I285" s="573"/>
      <c r="J285" s="573"/>
      <c r="K285" s="573"/>
      <c r="L285" s="573"/>
    </row>
    <row r="286" spans="7:12" x14ac:dyDescent="0.25">
      <c r="G286" s="573"/>
      <c r="H286" s="573"/>
      <c r="I286" s="573"/>
      <c r="J286" s="573"/>
      <c r="K286" s="573"/>
      <c r="L286" s="573"/>
    </row>
    <row r="287" spans="7:12" x14ac:dyDescent="0.25">
      <c r="G287" s="573"/>
      <c r="H287" s="573"/>
      <c r="I287" s="573"/>
      <c r="J287" s="573"/>
      <c r="K287" s="573"/>
      <c r="L287" s="573"/>
    </row>
    <row r="288" spans="7:12" x14ac:dyDescent="0.25">
      <c r="G288" s="573"/>
      <c r="H288" s="573"/>
      <c r="I288" s="573"/>
      <c r="J288" s="573"/>
      <c r="K288" s="573"/>
      <c r="L288" s="573"/>
    </row>
    <row r="289" spans="7:12" x14ac:dyDescent="0.25">
      <c r="G289" s="573"/>
      <c r="H289" s="573"/>
      <c r="I289" s="573"/>
      <c r="J289" s="573"/>
      <c r="K289" s="573"/>
      <c r="L289" s="573"/>
    </row>
    <row r="290" spans="7:12" x14ac:dyDescent="0.25">
      <c r="G290" s="573"/>
      <c r="H290" s="573"/>
      <c r="I290" s="573"/>
      <c r="J290" s="573"/>
      <c r="K290" s="573"/>
      <c r="L290" s="573"/>
    </row>
    <row r="291" spans="7:12" x14ac:dyDescent="0.25">
      <c r="G291" s="573"/>
      <c r="H291" s="573"/>
      <c r="I291" s="573"/>
      <c r="J291" s="573"/>
      <c r="K291" s="573"/>
      <c r="L291" s="573"/>
    </row>
    <row r="292" spans="7:12" x14ac:dyDescent="0.25">
      <c r="G292" s="573"/>
      <c r="H292" s="573"/>
      <c r="I292" s="573"/>
      <c r="J292" s="573"/>
      <c r="K292" s="573"/>
      <c r="L292" s="573"/>
    </row>
    <row r="293" spans="7:12" x14ac:dyDescent="0.25">
      <c r="G293" s="573"/>
      <c r="H293" s="573"/>
      <c r="I293" s="573"/>
      <c r="J293" s="573"/>
      <c r="K293" s="573"/>
      <c r="L293" s="573"/>
    </row>
    <row r="294" spans="7:12" x14ac:dyDescent="0.25">
      <c r="G294" s="573"/>
      <c r="H294" s="573"/>
      <c r="I294" s="573"/>
      <c r="J294" s="573"/>
      <c r="K294" s="573"/>
      <c r="L294" s="573"/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7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397</v>
      </c>
      <c r="B3" s="2004"/>
      <c r="C3" s="2024" t="s">
        <v>491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0</v>
      </c>
      <c r="D7" s="518">
        <f>'EntrySheetDD+SWOTotal+HO'!E36</f>
        <v>0</v>
      </c>
      <c r="E7" s="518">
        <f>'EntrySheetDD+SWOTotal+HO'!F36</f>
        <v>0</v>
      </c>
      <c r="F7" s="518">
        <f>'EntrySheetDD+SWOTotal+HO'!G36</f>
        <v>0</v>
      </c>
      <c r="G7" s="568">
        <f>'EntrySheetDD+SWOTotal+HO'!H36</f>
        <v>0</v>
      </c>
      <c r="H7" s="568">
        <f>'EntrySheetDD+SWOTotal+HO'!I36</f>
        <v>0</v>
      </c>
      <c r="I7" s="568">
        <f>'EntrySheetDD+SWOTotal+HO'!J36</f>
        <v>0</v>
      </c>
      <c r="J7" s="568">
        <f>'EntrySheetDD+SWOTotal+HO'!K36</f>
        <v>0</v>
      </c>
      <c r="K7" s="568">
        <f>'EntrySheetDD+SWOTotal+HO'!L36</f>
        <v>0</v>
      </c>
      <c r="L7" s="568">
        <f>'EntrySheetDD+SWOTotal+HO'!M36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2">
        <v>0</v>
      </c>
      <c r="D8" s="518">
        <f>'EntrySheetDD+SWOTotal+HO'!O36</f>
        <v>0</v>
      </c>
      <c r="E8" s="518">
        <f>'EntrySheetDD+SWOTotal+HO'!P36</f>
        <v>0</v>
      </c>
      <c r="F8" s="518">
        <f>'EntrySheetDD+SWOTotal+HO'!Q36</f>
        <v>0</v>
      </c>
      <c r="G8" s="568">
        <f>'EntrySheetDD+SWOTotal+HO'!R36</f>
        <v>0</v>
      </c>
      <c r="H8" s="568">
        <f>'EntrySheetDD+SWOTotal+HO'!S36</f>
        <v>0</v>
      </c>
      <c r="I8" s="568">
        <f>'EntrySheetDD+SWOTotal+HO'!T36</f>
        <v>0</v>
      </c>
      <c r="J8" s="568">
        <f>'EntrySheetDD+SWOTotal+HO'!U36</f>
        <v>0</v>
      </c>
      <c r="K8" s="568">
        <f>'EntrySheetDD+SWOTotal+HO'!V36</f>
        <v>0</v>
      </c>
      <c r="L8" s="568">
        <f>'EntrySheetDD+SWOTotal+HO'!W36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2">
        <v>0</v>
      </c>
      <c r="D9" s="518">
        <f>'EntrySheetDD+SWOTotal+HO'!Y36</f>
        <v>0</v>
      </c>
      <c r="E9" s="518">
        <f>'EntrySheetDD+SWOTotal+HO'!Z36</f>
        <v>0</v>
      </c>
      <c r="F9" s="518">
        <f>'EntrySheetDD+SWOTotal+HO'!AA36</f>
        <v>0</v>
      </c>
      <c r="G9" s="568">
        <f>'EntrySheetDD+SWOTotal+HO'!AB36</f>
        <v>0</v>
      </c>
      <c r="H9" s="568">
        <f>'EntrySheetDD+SWOTotal+HO'!AC36</f>
        <v>0</v>
      </c>
      <c r="I9" s="568">
        <f>'EntrySheetDD+SWOTotal+HO'!AD36</f>
        <v>0</v>
      </c>
      <c r="J9" s="568">
        <f>'EntrySheetDD+SWOTotal+HO'!AE36</f>
        <v>0</v>
      </c>
      <c r="K9" s="568">
        <f>'EntrySheetDD+SWOTotal+HO'!AF36</f>
        <v>0</v>
      </c>
      <c r="L9" s="568">
        <f>'EntrySheetDD+SWOTotal+HO'!AG36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2">
        <v>0</v>
      </c>
      <c r="D10" s="518">
        <f>'EntrySheetDD+SWOTotal+HO'!AI36</f>
        <v>0</v>
      </c>
      <c r="E10" s="518">
        <f>'EntrySheetDD+SWOTotal+HO'!AJ36</f>
        <v>0</v>
      </c>
      <c r="F10" s="518">
        <f>'EntrySheetDD+SWOTotal+HO'!AK36</f>
        <v>0</v>
      </c>
      <c r="G10" s="568">
        <f>'EntrySheetDD+SWOTotal+HO'!AL36</f>
        <v>0</v>
      </c>
      <c r="H10" s="568">
        <f>'EntrySheetDD+SWOTotal+HO'!AM36</f>
        <v>0</v>
      </c>
      <c r="I10" s="568">
        <f>'EntrySheetDD+SWOTotal+HO'!AN36</f>
        <v>0</v>
      </c>
      <c r="J10" s="568">
        <f>'EntrySheetDD+SWOTotal+HO'!AO36</f>
        <v>0</v>
      </c>
      <c r="K10" s="568">
        <f>'EntrySheetDD+SWOTotal+HO'!AP36</f>
        <v>0</v>
      </c>
      <c r="L10" s="568">
        <f>'EntrySheetDD+SWOTotal+HO'!AQ36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2">
        <v>0</v>
      </c>
      <c r="D11" s="518">
        <f>'EntrySheetDD+SWOTotal+HO'!AS36</f>
        <v>0</v>
      </c>
      <c r="E11" s="518">
        <f>'EntrySheetDD+SWOTotal+HO'!AT36</f>
        <v>0</v>
      </c>
      <c r="F11" s="518">
        <f>'EntrySheetDD+SWOTotal+HO'!AU36</f>
        <v>0</v>
      </c>
      <c r="G11" s="568">
        <f>'EntrySheetDD+SWOTotal+HO'!AV36</f>
        <v>0</v>
      </c>
      <c r="H11" s="568">
        <f>'EntrySheetDD+SWOTotal+HO'!AW36</f>
        <v>0</v>
      </c>
      <c r="I11" s="568">
        <f>'EntrySheetDD+SWOTotal+HO'!AX36</f>
        <v>0</v>
      </c>
      <c r="J11" s="568">
        <f>'EntrySheetDD+SWOTotal+HO'!AY36</f>
        <v>0</v>
      </c>
      <c r="K11" s="568">
        <f>'EntrySheetDD+SWOTotal+HO'!AZ36</f>
        <v>0</v>
      </c>
      <c r="L11" s="568">
        <f>'EntrySheetDD+SWOTotal+HO'!BA36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2">
        <v>0</v>
      </c>
      <c r="D12" s="518">
        <f>'EntrySheetDD+SWOTotal+HO'!BC36</f>
        <v>0</v>
      </c>
      <c r="E12" s="518">
        <f>'EntrySheetDD+SWOTotal+HO'!BD36</f>
        <v>0</v>
      </c>
      <c r="F12" s="518">
        <f>'EntrySheetDD+SWOTotal+HO'!BE36</f>
        <v>0</v>
      </c>
      <c r="G12" s="568">
        <f>'EntrySheetDD+SWOTotal+HO'!BF36</f>
        <v>0</v>
      </c>
      <c r="H12" s="568">
        <f>'EntrySheetDD+SWOTotal+HO'!BG36</f>
        <v>0</v>
      </c>
      <c r="I12" s="568">
        <f>'EntrySheetDD+SWOTotal+HO'!BH36</f>
        <v>0</v>
      </c>
      <c r="J12" s="568">
        <f>'EntrySheetDD+SWOTotal+HO'!BI36</f>
        <v>0</v>
      </c>
      <c r="K12" s="568">
        <f>'EntrySheetDD+SWOTotal+HO'!BJ36</f>
        <v>0</v>
      </c>
      <c r="L12" s="568">
        <f>'EntrySheetDD+SWOTotal+HO'!BK36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2">
        <v>0</v>
      </c>
      <c r="D13" s="518">
        <f>'EntrySheetDD+SWOTotal+HO'!BM36</f>
        <v>0</v>
      </c>
      <c r="E13" s="518">
        <f>'EntrySheetDD+SWOTotal+HO'!BN36</f>
        <v>0</v>
      </c>
      <c r="F13" s="518">
        <f>'EntrySheetDD+SWOTotal+HO'!BO36</f>
        <v>0</v>
      </c>
      <c r="G13" s="568">
        <f>'EntrySheetDD+SWOTotal+HO'!BP36</f>
        <v>0</v>
      </c>
      <c r="H13" s="568">
        <f>'EntrySheetDD+SWOTotal+HO'!BQ36</f>
        <v>0</v>
      </c>
      <c r="I13" s="568">
        <f>'EntrySheetDD+SWOTotal+HO'!BR36</f>
        <v>0</v>
      </c>
      <c r="J13" s="568">
        <f>'EntrySheetDD+SWOTotal+HO'!BS36</f>
        <v>0</v>
      </c>
      <c r="K13" s="568">
        <f>'EntrySheetDD+SWOTotal+HO'!BT36</f>
        <v>0</v>
      </c>
      <c r="L13" s="568">
        <f>'EntrySheetDD+SWOTotal+HO'!BU36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2">
        <v>0</v>
      </c>
      <c r="D14" s="518">
        <f>'EntrySheetDD+SWOTotal+HO'!BW36</f>
        <v>0</v>
      </c>
      <c r="E14" s="518">
        <f>'EntrySheetDD+SWOTotal+HO'!BX36</f>
        <v>0</v>
      </c>
      <c r="F14" s="518">
        <f>'EntrySheetDD+SWOTotal+HO'!BY36</f>
        <v>0</v>
      </c>
      <c r="G14" s="568">
        <f>'EntrySheetDD+SWOTotal+HO'!BZ36</f>
        <v>0</v>
      </c>
      <c r="H14" s="568">
        <f>'EntrySheetDD+SWOTotal+HO'!CA36</f>
        <v>0</v>
      </c>
      <c r="I14" s="568">
        <f>'EntrySheetDD+SWOTotal+HO'!CB36</f>
        <v>0</v>
      </c>
      <c r="J14" s="568">
        <f>'EntrySheetDD+SWOTotal+HO'!CC36</f>
        <v>0</v>
      </c>
      <c r="K14" s="568">
        <f>'EntrySheetDD+SWOTotal+HO'!CD36</f>
        <v>0</v>
      </c>
      <c r="L14" s="568">
        <f>'EntrySheetDD+SWOTotal+HO'!CE36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2">
        <v>0</v>
      </c>
      <c r="D15" s="518">
        <f>'EntrySheetDD+SWOTotal+HO'!CG36</f>
        <v>0</v>
      </c>
      <c r="E15" s="518">
        <f>'EntrySheetDD+SWOTotal+HO'!CH36</f>
        <v>0</v>
      </c>
      <c r="F15" s="518">
        <f>'EntrySheetDD+SWOTotal+HO'!CI36</f>
        <v>0</v>
      </c>
      <c r="G15" s="568">
        <f>'EntrySheetDD+SWOTotal+HO'!CJ36</f>
        <v>0</v>
      </c>
      <c r="H15" s="568">
        <f>'EntrySheetDD+SWOTotal+HO'!CK36</f>
        <v>0</v>
      </c>
      <c r="I15" s="568">
        <f>'EntrySheetDD+SWOTotal+HO'!CL36</f>
        <v>0</v>
      </c>
      <c r="J15" s="568">
        <f>'EntrySheetDD+SWOTotal+HO'!CM36</f>
        <v>0</v>
      </c>
      <c r="K15" s="568">
        <f>'EntrySheetDD+SWOTotal+HO'!CN36</f>
        <v>0</v>
      </c>
      <c r="L15" s="568">
        <f>'EntrySheetDD+SWOTotal+HO'!CO36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2">
        <v>0</v>
      </c>
      <c r="D16" s="518">
        <f>'EntrySheetDD+SWOTotal+HO'!CQ36</f>
        <v>0</v>
      </c>
      <c r="E16" s="518">
        <f>'EntrySheetDD+SWOTotal+HO'!CR36</f>
        <v>0</v>
      </c>
      <c r="F16" s="518">
        <f>'EntrySheetDD+SWOTotal+HO'!CS36</f>
        <v>0</v>
      </c>
      <c r="G16" s="568">
        <f>'EntrySheetDD+SWOTotal+HO'!CT36</f>
        <v>0</v>
      </c>
      <c r="H16" s="568">
        <f>'EntrySheetDD+SWOTotal+HO'!CU36</f>
        <v>0</v>
      </c>
      <c r="I16" s="568">
        <f>'EntrySheetDD+SWOTotal+HO'!CV36</f>
        <v>0</v>
      </c>
      <c r="J16" s="568">
        <f>'EntrySheetDD+SWOTotal+HO'!CW36</f>
        <v>0</v>
      </c>
      <c r="K16" s="568">
        <f>'EntrySheetDD+SWOTotal+HO'!CX36</f>
        <v>0</v>
      </c>
      <c r="L16" s="568">
        <f>'EntrySheetDD+SWOTotal+HO'!CY36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2">
        <v>0</v>
      </c>
      <c r="D17" s="518">
        <f>'EntrySheetDD+SWOTotal+HO'!DA36</f>
        <v>0</v>
      </c>
      <c r="E17" s="518">
        <f>'EntrySheetDD+SWOTotal+HO'!DB36</f>
        <v>0</v>
      </c>
      <c r="F17" s="518">
        <f>'EntrySheetDD+SWOTotal+HO'!DC36</f>
        <v>0</v>
      </c>
      <c r="G17" s="568">
        <f>'EntrySheetDD+SWOTotal+HO'!DD36</f>
        <v>0</v>
      </c>
      <c r="H17" s="568">
        <f>'EntrySheetDD+SWOTotal+HO'!DE36</f>
        <v>0</v>
      </c>
      <c r="I17" s="568">
        <f>'EntrySheetDD+SWOTotal+HO'!DF36</f>
        <v>0</v>
      </c>
      <c r="J17" s="568">
        <f>'EntrySheetDD+SWOTotal+HO'!DG36</f>
        <v>0</v>
      </c>
      <c r="K17" s="568">
        <f>'EntrySheetDD+SWOTotal+HO'!DH36</f>
        <v>0</v>
      </c>
      <c r="L17" s="568">
        <f>'EntrySheetDD+SWOTotal+HO'!DI36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2">
        <v>0</v>
      </c>
      <c r="D18" s="518">
        <f>'EntrySheetDD+SWOTotal+HO'!DK36</f>
        <v>0</v>
      </c>
      <c r="E18" s="518">
        <f>'EntrySheetDD+SWOTotal+HO'!DL36</f>
        <v>0</v>
      </c>
      <c r="F18" s="518">
        <f>'EntrySheetDD+SWOTotal+HO'!DM36</f>
        <v>0</v>
      </c>
      <c r="G18" s="568">
        <f>'EntrySheetDD+SWOTotal+HO'!DN36</f>
        <v>0</v>
      </c>
      <c r="H18" s="568">
        <f>'EntrySheetDD+SWOTotal+HO'!DO36</f>
        <v>0</v>
      </c>
      <c r="I18" s="568">
        <f>'EntrySheetDD+SWOTotal+HO'!DP36</f>
        <v>0</v>
      </c>
      <c r="J18" s="568">
        <f>'EntrySheetDD+SWOTotal+HO'!DQ36</f>
        <v>0</v>
      </c>
      <c r="K18" s="568">
        <f>'EntrySheetDD+SWOTotal+HO'!DR36</f>
        <v>0</v>
      </c>
      <c r="L18" s="568">
        <f>'EntrySheetDD+SWOTotal+HO'!DS36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2">
        <v>0</v>
      </c>
      <c r="D19" s="518">
        <f>'EntrySheetDD+SWOTotal+HO'!DU36</f>
        <v>0</v>
      </c>
      <c r="E19" s="518">
        <f>'EntrySheetDD+SWOTotal+HO'!DV36</f>
        <v>0</v>
      </c>
      <c r="F19" s="518">
        <f>'EntrySheetDD+SWOTotal+HO'!DW36</f>
        <v>0</v>
      </c>
      <c r="G19" s="568">
        <f>'EntrySheetDD+SWOTotal+HO'!DX36</f>
        <v>0</v>
      </c>
      <c r="H19" s="568">
        <f>'EntrySheetDD+SWOTotal+HO'!DY36</f>
        <v>0</v>
      </c>
      <c r="I19" s="568">
        <f>'EntrySheetDD+SWOTotal+HO'!DZ36</f>
        <v>0</v>
      </c>
      <c r="J19" s="568">
        <f>'EntrySheetDD+SWOTotal+HO'!EA36</f>
        <v>0</v>
      </c>
      <c r="K19" s="568">
        <f>'EntrySheetDD+SWOTotal+HO'!EB36</f>
        <v>0</v>
      </c>
      <c r="L19" s="568">
        <f>'EntrySheetDD+SWOTotal+HO'!EC36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2">
        <v>0</v>
      </c>
      <c r="D20" s="518">
        <f>'EntrySheetDD+SWOTotal+HO'!EE36</f>
        <v>0</v>
      </c>
      <c r="E20" s="518">
        <f>'EntrySheetDD+SWOTotal+HO'!EF36</f>
        <v>0</v>
      </c>
      <c r="F20" s="518">
        <f>'EntrySheetDD+SWOTotal+HO'!EG36</f>
        <v>0</v>
      </c>
      <c r="G20" s="568">
        <f>'EntrySheetDD+SWOTotal+HO'!EH36</f>
        <v>0</v>
      </c>
      <c r="H20" s="568">
        <f>'EntrySheetDD+SWOTotal+HO'!EI36</f>
        <v>0</v>
      </c>
      <c r="I20" s="568">
        <f>'EntrySheetDD+SWOTotal+HO'!EJ36</f>
        <v>0</v>
      </c>
      <c r="J20" s="568">
        <f>'EntrySheetDD+SWOTotal+HO'!EK36</f>
        <v>0</v>
      </c>
      <c r="K20" s="568">
        <f>'EntrySheetDD+SWOTotal+HO'!EL36</f>
        <v>0</v>
      </c>
      <c r="L20" s="568">
        <f>'EntrySheetDD+SWOTotal+HO'!EM36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2">
        <v>0</v>
      </c>
      <c r="D21" s="518">
        <f>'EntrySheetDD+SWOTotal+HO'!EO36</f>
        <v>0</v>
      </c>
      <c r="E21" s="518">
        <f>'EntrySheetDD+SWOTotal+HO'!EP36</f>
        <v>0</v>
      </c>
      <c r="F21" s="518">
        <f>'EntrySheetDD+SWOTotal+HO'!EQ36</f>
        <v>0</v>
      </c>
      <c r="G21" s="568">
        <f>'EntrySheetDD+SWOTotal+HO'!ER36</f>
        <v>0</v>
      </c>
      <c r="H21" s="568">
        <f>'EntrySheetDD+SWOTotal+HO'!ES36</f>
        <v>0</v>
      </c>
      <c r="I21" s="568">
        <f>'EntrySheetDD+SWOTotal+HO'!ET36</f>
        <v>0</v>
      </c>
      <c r="J21" s="568">
        <f>'EntrySheetDD+SWOTotal+HO'!EU36</f>
        <v>0</v>
      </c>
      <c r="K21" s="568">
        <f>'EntrySheetDD+SWOTotal+HO'!EV36</f>
        <v>0</v>
      </c>
      <c r="L21" s="568">
        <f>'EntrySheetDD+SWOTotal+HO'!EW36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2">
        <v>0</v>
      </c>
      <c r="D22" s="518">
        <f>'EntrySheetDD+SWOTotal+HO'!EY36</f>
        <v>0</v>
      </c>
      <c r="E22" s="518">
        <f>'EntrySheetDD+SWOTotal+HO'!EZ36</f>
        <v>0</v>
      </c>
      <c r="F22" s="518">
        <f>'EntrySheetDD+SWOTotal+HO'!FA36</f>
        <v>0</v>
      </c>
      <c r="G22" s="568">
        <f>'EntrySheetDD+SWOTotal+HO'!FB36</f>
        <v>0</v>
      </c>
      <c r="H22" s="568">
        <f>'EntrySheetDD+SWOTotal+HO'!FC36</f>
        <v>0</v>
      </c>
      <c r="I22" s="568">
        <f>'EntrySheetDD+SWOTotal+HO'!FD36</f>
        <v>0</v>
      </c>
      <c r="J22" s="568">
        <f>'EntrySheetDD+SWOTotal+HO'!FE36</f>
        <v>0</v>
      </c>
      <c r="K22" s="568">
        <f>'EntrySheetDD+SWOTotal+HO'!FF36</f>
        <v>0</v>
      </c>
      <c r="L22" s="568">
        <f>'EntrySheetDD+SWOTotal+HO'!FG36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2">
        <v>0</v>
      </c>
      <c r="D23" s="518">
        <f>'EntrySheetDD+SWOTotal+HO'!FI36</f>
        <v>0</v>
      </c>
      <c r="E23" s="518">
        <f>'EntrySheetDD+SWOTotal+HO'!FJ36</f>
        <v>0</v>
      </c>
      <c r="F23" s="518">
        <f>'EntrySheetDD+SWOTotal+HO'!FK36</f>
        <v>0</v>
      </c>
      <c r="G23" s="568">
        <f>'EntrySheetDD+SWOTotal+HO'!FL36</f>
        <v>0</v>
      </c>
      <c r="H23" s="568">
        <f>'EntrySheetDD+SWOTotal+HO'!FM36</f>
        <v>0</v>
      </c>
      <c r="I23" s="568">
        <f>'EntrySheetDD+SWOTotal+HO'!FN36</f>
        <v>0</v>
      </c>
      <c r="J23" s="568">
        <f>'EntrySheetDD+SWOTotal+HO'!FO36</f>
        <v>0</v>
      </c>
      <c r="K23" s="568">
        <f>'EntrySheetDD+SWOTotal+HO'!FP36</f>
        <v>0</v>
      </c>
      <c r="L23" s="568">
        <f>'EntrySheetDD+SWOTotal+HO'!FQ36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2">
        <v>0</v>
      </c>
      <c r="D24" s="518">
        <f>'EntrySheetDD+SWOTotal+HO'!FS36</f>
        <v>0</v>
      </c>
      <c r="E24" s="518">
        <f>'EntrySheetDD+SWOTotal+HO'!FT36</f>
        <v>0</v>
      </c>
      <c r="F24" s="518">
        <f>'EntrySheetDD+SWOTotal+HO'!FU36</f>
        <v>0</v>
      </c>
      <c r="G24" s="568">
        <f>'EntrySheetDD+SWOTotal+HO'!FV36</f>
        <v>0</v>
      </c>
      <c r="H24" s="568">
        <f>'EntrySheetDD+SWOTotal+HO'!FW36</f>
        <v>0</v>
      </c>
      <c r="I24" s="568">
        <f>'EntrySheetDD+SWOTotal+HO'!FX36</f>
        <v>0</v>
      </c>
      <c r="J24" s="568">
        <f>'EntrySheetDD+SWOTotal+HO'!FY36</f>
        <v>0</v>
      </c>
      <c r="K24" s="568">
        <f>'EntrySheetDD+SWOTotal+HO'!FZ36</f>
        <v>0</v>
      </c>
      <c r="L24" s="568">
        <f>'EntrySheetDD+SWOTotal+HO'!GA36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2">
        <v>0</v>
      </c>
      <c r="D25" s="518">
        <f>'EntrySheetDD+SWOTotal+HO'!GC36</f>
        <v>0</v>
      </c>
      <c r="E25" s="518">
        <f>'EntrySheetDD+SWOTotal+HO'!GD36</f>
        <v>0</v>
      </c>
      <c r="F25" s="518">
        <f>'EntrySheetDD+SWOTotal+HO'!GE36</f>
        <v>0</v>
      </c>
      <c r="G25" s="568">
        <f>'EntrySheetDD+SWOTotal+HO'!GF36</f>
        <v>0</v>
      </c>
      <c r="H25" s="568">
        <f>'EntrySheetDD+SWOTotal+HO'!GG36</f>
        <v>0</v>
      </c>
      <c r="I25" s="568">
        <f>'EntrySheetDD+SWOTotal+HO'!GH36</f>
        <v>0</v>
      </c>
      <c r="J25" s="568">
        <f>'EntrySheetDD+SWOTotal+HO'!GI36</f>
        <v>0</v>
      </c>
      <c r="K25" s="568">
        <f>'EntrySheetDD+SWOTotal+HO'!GJ36</f>
        <v>0</v>
      </c>
      <c r="L25" s="568">
        <f>'EntrySheetDD+SWOTotal+HO'!GK36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2">
        <v>0</v>
      </c>
      <c r="D26" s="518">
        <f>'EntrySheetDD+SWOTotal+HO'!GM36</f>
        <v>0</v>
      </c>
      <c r="E26" s="518">
        <f>'EntrySheetDD+SWOTotal+HO'!GN36</f>
        <v>0</v>
      </c>
      <c r="F26" s="518">
        <f>'EntrySheetDD+SWOTotal+HO'!GO36</f>
        <v>0</v>
      </c>
      <c r="G26" s="568">
        <f>'EntrySheetDD+SWOTotal+HO'!GP36</f>
        <v>0</v>
      </c>
      <c r="H26" s="568">
        <f>'EntrySheetDD+SWOTotal+HO'!GQ36</f>
        <v>0</v>
      </c>
      <c r="I26" s="568">
        <f>'EntrySheetDD+SWOTotal+HO'!GR36</f>
        <v>0</v>
      </c>
      <c r="J26" s="568">
        <f>'EntrySheetDD+SWOTotal+HO'!GS36</f>
        <v>0</v>
      </c>
      <c r="K26" s="568">
        <f>'EntrySheetDD+SWOTotal+HO'!GT36</f>
        <v>0</v>
      </c>
      <c r="L26" s="568">
        <f>'EntrySheetDD+SWOTotal+HO'!GU36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2">
        <v>0</v>
      </c>
      <c r="D27" s="518">
        <f>'EntrySheetDD+SWOTotal+HO'!GW36</f>
        <v>0</v>
      </c>
      <c r="E27" s="518">
        <f>'EntrySheetDD+SWOTotal+HO'!GX36</f>
        <v>0</v>
      </c>
      <c r="F27" s="518">
        <f>'EntrySheetDD+SWOTotal+HO'!GY36</f>
        <v>0</v>
      </c>
      <c r="G27" s="568">
        <f>'EntrySheetDD+SWOTotal+HO'!GZ36</f>
        <v>0</v>
      </c>
      <c r="H27" s="568">
        <f>'EntrySheetDD+SWOTotal+HO'!HA36</f>
        <v>0</v>
      </c>
      <c r="I27" s="568">
        <f>'EntrySheetDD+SWOTotal+HO'!HB36</f>
        <v>0</v>
      </c>
      <c r="J27" s="568">
        <f>'EntrySheetDD+SWOTotal+HO'!HC36</f>
        <v>0</v>
      </c>
      <c r="K27" s="568">
        <f>'EntrySheetDD+SWOTotal+HO'!HD36</f>
        <v>0</v>
      </c>
      <c r="L27" s="568">
        <f>'EntrySheetDD+SWOTotal+HO'!HE36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2">
        <v>0</v>
      </c>
      <c r="D28" s="518">
        <f>'EntrySheetDD+SWOTotal+HO'!HG36</f>
        <v>0</v>
      </c>
      <c r="E28" s="518">
        <f>'EntrySheetDD+SWOTotal+HO'!HH36</f>
        <v>0</v>
      </c>
      <c r="F28" s="518">
        <f>'EntrySheetDD+SWOTotal+HO'!HI36</f>
        <v>0</v>
      </c>
      <c r="G28" s="568">
        <f>'EntrySheetDD+SWOTotal+HO'!HJ36</f>
        <v>0</v>
      </c>
      <c r="H28" s="568">
        <f>'EntrySheetDD+SWOTotal+HO'!HK36</f>
        <v>0</v>
      </c>
      <c r="I28" s="568">
        <f>'EntrySheetDD+SWOTotal+HO'!HL36</f>
        <v>0</v>
      </c>
      <c r="J28" s="568">
        <f>'EntrySheetDD+SWOTotal+HO'!HM36</f>
        <v>0</v>
      </c>
      <c r="K28" s="568">
        <f>'EntrySheetDD+SWOTotal+HO'!HN36</f>
        <v>0</v>
      </c>
      <c r="L28" s="568">
        <f>'EntrySheetDD+SWOTotal+HO'!HO36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2">
        <v>0</v>
      </c>
      <c r="D29" s="518">
        <f>'EntrySheetDD+SWOTotal+HO'!HQ36</f>
        <v>0</v>
      </c>
      <c r="E29" s="518">
        <f>'EntrySheetDD+SWOTotal+HO'!HR36</f>
        <v>0</v>
      </c>
      <c r="F29" s="518">
        <f>'EntrySheetDD+SWOTotal+HO'!HS36</f>
        <v>0</v>
      </c>
      <c r="G29" s="568">
        <f>'EntrySheetDD+SWOTotal+HO'!HT36</f>
        <v>0</v>
      </c>
      <c r="H29" s="568">
        <f>'EntrySheetDD+SWOTotal+HO'!HU36</f>
        <v>0</v>
      </c>
      <c r="I29" s="568">
        <f>'EntrySheetDD+SWOTotal+HO'!HV36</f>
        <v>0</v>
      </c>
      <c r="J29" s="568">
        <f>'EntrySheetDD+SWOTotal+HO'!HW36</f>
        <v>0</v>
      </c>
      <c r="K29" s="568">
        <f>'EntrySheetDD+SWOTotal+HO'!HX36</f>
        <v>0</v>
      </c>
      <c r="L29" s="568">
        <f>'EntrySheetDD+SWOTotal+HO'!HY36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2">
        <v>0</v>
      </c>
      <c r="D30" s="518">
        <f>'EntrySheetDD+SWOTotal+HO'!IA36</f>
        <v>0</v>
      </c>
      <c r="E30" s="518">
        <f>'EntrySheetDD+SWOTotal+HO'!IB36</f>
        <v>0</v>
      </c>
      <c r="F30" s="518">
        <f>'EntrySheetDD+SWOTotal+HO'!IC36</f>
        <v>0</v>
      </c>
      <c r="G30" s="568">
        <f>'EntrySheetDD+SWOTotal+HO'!ID36</f>
        <v>0</v>
      </c>
      <c r="H30" s="568">
        <f>'EntrySheetDD+SWOTotal+HO'!IE36</f>
        <v>0</v>
      </c>
      <c r="I30" s="568">
        <f>'EntrySheetDD+SWOTotal+HO'!IF36</f>
        <v>0</v>
      </c>
      <c r="J30" s="568">
        <f>'EntrySheetDD+SWOTotal+HO'!IG36</f>
        <v>0</v>
      </c>
      <c r="K30" s="568">
        <f>'EntrySheetDD+SWOTotal+HO'!IH36</f>
        <v>0</v>
      </c>
      <c r="L30" s="568">
        <f>'EntrySheetDD+SWOTotal+HO'!II36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2">
        <v>0</v>
      </c>
      <c r="D31" s="518">
        <f>'EntrySheetDD+SWOTotal+HO'!IK36</f>
        <v>0</v>
      </c>
      <c r="E31" s="518">
        <f>'EntrySheetDD+SWOTotal+HO'!IL36</f>
        <v>0</v>
      </c>
      <c r="F31" s="518">
        <f>'EntrySheetDD+SWOTotal+HO'!IM36</f>
        <v>0</v>
      </c>
      <c r="G31" s="568">
        <f>'EntrySheetDD+SWOTotal+HO'!IN36</f>
        <v>0</v>
      </c>
      <c r="H31" s="568">
        <f>'EntrySheetDD+SWOTotal+HO'!IO36</f>
        <v>0</v>
      </c>
      <c r="I31" s="568">
        <f>'EntrySheetDD+SWOTotal+HO'!IP36</f>
        <v>0</v>
      </c>
      <c r="J31" s="568">
        <f>'EntrySheetDD+SWOTotal+HO'!IQ36</f>
        <v>0</v>
      </c>
      <c r="K31" s="568">
        <f>'EntrySheetDD+SWOTotal+HO'!IR36</f>
        <v>0</v>
      </c>
      <c r="L31" s="568">
        <f>'EntrySheetDD+SWOTotal+HO'!IS36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2">
        <v>0</v>
      </c>
      <c r="D32" s="518">
        <f>'EntrySheetDD+SWOTotal+HO'!IU36</f>
        <v>0</v>
      </c>
      <c r="E32" s="518">
        <f>'EntrySheetDD+SWOTotal+HO'!IV36</f>
        <v>0</v>
      </c>
      <c r="F32" s="518">
        <f>'EntrySheetDD+SWOTotal+HO'!IW36</f>
        <v>0</v>
      </c>
      <c r="G32" s="568">
        <f>'EntrySheetDD+SWOTotal+HO'!IX36</f>
        <v>0</v>
      </c>
      <c r="H32" s="568">
        <f>'EntrySheetDD+SWOTotal+HO'!IY36</f>
        <v>0</v>
      </c>
      <c r="I32" s="568">
        <f>'EntrySheetDD+SWOTotal+HO'!IZ36</f>
        <v>0</v>
      </c>
      <c r="J32" s="568">
        <f>'EntrySheetDD+SWOTotal+HO'!JA36</f>
        <v>0</v>
      </c>
      <c r="K32" s="568">
        <f>'EntrySheetDD+SWOTotal+HO'!JB36</f>
        <v>0</v>
      </c>
      <c r="L32" s="568">
        <f>'EntrySheetDD+SWOTotal+HO'!JC36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2">
        <v>0</v>
      </c>
      <c r="D33" s="518">
        <f>'EntrySheetDD+SWOTotal+HO'!JE36</f>
        <v>0</v>
      </c>
      <c r="E33" s="518">
        <f>'EntrySheetDD+SWOTotal+HO'!JF36</f>
        <v>0</v>
      </c>
      <c r="F33" s="518">
        <f>'EntrySheetDD+SWOTotal+HO'!JG36</f>
        <v>0</v>
      </c>
      <c r="G33" s="568">
        <f>'EntrySheetDD+SWOTotal+HO'!JH36</f>
        <v>0</v>
      </c>
      <c r="H33" s="568">
        <f>'EntrySheetDD+SWOTotal+HO'!JI36</f>
        <v>0</v>
      </c>
      <c r="I33" s="568">
        <f>'EntrySheetDD+SWOTotal+HO'!JJ36</f>
        <v>0</v>
      </c>
      <c r="J33" s="568">
        <f>'EntrySheetDD+SWOTotal+HO'!JK36</f>
        <v>0</v>
      </c>
      <c r="K33" s="568">
        <f>'EntrySheetDD+SWOTotal+HO'!JL36</f>
        <v>0</v>
      </c>
      <c r="L33" s="568">
        <f>'EntrySheetDD+SWOTotal+HO'!JM36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2">
        <v>0</v>
      </c>
      <c r="D34" s="518">
        <f>'EntrySheetDD+SWOTotal+HO'!JO36</f>
        <v>0</v>
      </c>
      <c r="E34" s="518">
        <f>'EntrySheetDD+SWOTotal+HO'!JP36</f>
        <v>0</v>
      </c>
      <c r="F34" s="518">
        <f>'EntrySheetDD+SWOTotal+HO'!JQ36</f>
        <v>0</v>
      </c>
      <c r="G34" s="568">
        <f>'EntrySheetDD+SWOTotal+HO'!JR36</f>
        <v>0</v>
      </c>
      <c r="H34" s="568">
        <f>'EntrySheetDD+SWOTotal+HO'!JS36</f>
        <v>0</v>
      </c>
      <c r="I34" s="568">
        <f>'EntrySheetDD+SWOTotal+HO'!JT36</f>
        <v>0</v>
      </c>
      <c r="J34" s="568">
        <f>'EntrySheetDD+SWOTotal+HO'!JU36</f>
        <v>0</v>
      </c>
      <c r="K34" s="568">
        <f>'EntrySheetDD+SWOTotal+HO'!JV36</f>
        <v>0</v>
      </c>
      <c r="L34" s="568">
        <f>'EntrySheetDD+SWOTotal+HO'!JW36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2">
        <v>0</v>
      </c>
      <c r="D35" s="518">
        <f>'EntrySheetDD+SWOTotal+HO'!JY36</f>
        <v>0</v>
      </c>
      <c r="E35" s="518">
        <f>'EntrySheetDD+SWOTotal+HO'!JZ36</f>
        <v>0</v>
      </c>
      <c r="F35" s="518">
        <f>'EntrySheetDD+SWOTotal+HO'!KA36</f>
        <v>0</v>
      </c>
      <c r="G35" s="568">
        <f>'EntrySheetDD+SWOTotal+HO'!KB36</f>
        <v>0</v>
      </c>
      <c r="H35" s="568">
        <f>'EntrySheetDD+SWOTotal+HO'!KC36</f>
        <v>0</v>
      </c>
      <c r="I35" s="568">
        <f>'EntrySheetDD+SWOTotal+HO'!KD36</f>
        <v>0</v>
      </c>
      <c r="J35" s="568">
        <f>'EntrySheetDD+SWOTotal+HO'!KE36</f>
        <v>0</v>
      </c>
      <c r="K35" s="568">
        <f>'EntrySheetDD+SWOTotal+HO'!KF36</f>
        <v>0</v>
      </c>
      <c r="L35" s="568">
        <f>'EntrySheetDD+SWOTotal+HO'!KG36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2">
        <v>0</v>
      </c>
      <c r="D36" s="518">
        <f>'EntrySheetDD+SWOTotal+HO'!KI36</f>
        <v>0</v>
      </c>
      <c r="E36" s="518">
        <f>'EntrySheetDD+SWOTotal+HO'!KJ36</f>
        <v>0</v>
      </c>
      <c r="F36" s="518">
        <f>'EntrySheetDD+SWOTotal+HO'!KK36</f>
        <v>0</v>
      </c>
      <c r="G36" s="568">
        <f>'EntrySheetDD+SWOTotal+HO'!KL36</f>
        <v>0</v>
      </c>
      <c r="H36" s="568">
        <f>'EntrySheetDD+SWOTotal+HO'!KM36</f>
        <v>0</v>
      </c>
      <c r="I36" s="568">
        <f>'EntrySheetDD+SWOTotal+HO'!KN36</f>
        <v>0</v>
      </c>
      <c r="J36" s="568">
        <f>'EntrySheetDD+SWOTotal+HO'!KO36</f>
        <v>0</v>
      </c>
      <c r="K36" s="568">
        <f>'EntrySheetDD+SWOTotal+HO'!KP36</f>
        <v>0</v>
      </c>
      <c r="L36" s="568">
        <f>'EntrySheetDD+SWOTotal+HO'!KQ36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2">
        <v>0</v>
      </c>
      <c r="D37" s="518">
        <f>'EntrySheetDD+SWOTotal+HO'!KS36</f>
        <v>0</v>
      </c>
      <c r="E37" s="518">
        <f>'EntrySheetDD+SWOTotal+HO'!KT36</f>
        <v>0</v>
      </c>
      <c r="F37" s="518">
        <f>'EntrySheetDD+SWOTotal+HO'!KU36</f>
        <v>0</v>
      </c>
      <c r="G37" s="568">
        <f>'EntrySheetDD+SWOTotal+HO'!KV36</f>
        <v>0</v>
      </c>
      <c r="H37" s="568">
        <f>'EntrySheetDD+SWOTotal+HO'!KW36</f>
        <v>0</v>
      </c>
      <c r="I37" s="568">
        <f>'EntrySheetDD+SWOTotal+HO'!KX36</f>
        <v>0</v>
      </c>
      <c r="J37" s="568">
        <f>'EntrySheetDD+SWOTotal+HO'!KY36</f>
        <v>0</v>
      </c>
      <c r="K37" s="568">
        <f>'EntrySheetDD+SWOTotal+HO'!KZ36</f>
        <v>0</v>
      </c>
      <c r="L37" s="568">
        <f>'EntrySheetDD+SWOTotal+HO'!LA36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2">
        <v>0</v>
      </c>
      <c r="D38" s="518">
        <f>'EntrySheetDD+SWOTotal+HO'!LC36</f>
        <v>0</v>
      </c>
      <c r="E38" s="518">
        <f>'EntrySheetDD+SWOTotal+HO'!LD36</f>
        <v>0</v>
      </c>
      <c r="F38" s="518">
        <f>'EntrySheetDD+SWOTotal+HO'!LE36</f>
        <v>0</v>
      </c>
      <c r="G38" s="568">
        <f>'EntrySheetDD+SWOTotal+HO'!LF36</f>
        <v>0</v>
      </c>
      <c r="H38" s="568">
        <f>'EntrySheetDD+SWOTotal+HO'!LG36</f>
        <v>0</v>
      </c>
      <c r="I38" s="568">
        <f>'EntrySheetDD+SWOTotal+HO'!LH36</f>
        <v>0</v>
      </c>
      <c r="J38" s="568">
        <f>'EntrySheetDD+SWOTotal+HO'!LI36</f>
        <v>0</v>
      </c>
      <c r="K38" s="568">
        <f>'EntrySheetDD+SWOTotal+HO'!LJ36</f>
        <v>0</v>
      </c>
      <c r="L38" s="568">
        <f>'EntrySheetDD+SWOTotal+HO'!LK36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2">
        <v>0</v>
      </c>
      <c r="D39" s="518">
        <f>'EntrySheetDD+SWOTotal+HO'!LM36</f>
        <v>0</v>
      </c>
      <c r="E39" s="518">
        <f>'EntrySheetDD+SWOTotal+HO'!LN36</f>
        <v>0</v>
      </c>
      <c r="F39" s="518">
        <f>'EntrySheetDD+SWOTotal+HO'!LO36</f>
        <v>0</v>
      </c>
      <c r="G39" s="568">
        <f>'EntrySheetDD+SWOTotal+HO'!LP36</f>
        <v>0</v>
      </c>
      <c r="H39" s="568">
        <f>'EntrySheetDD+SWOTotal+HO'!LQ36</f>
        <v>0</v>
      </c>
      <c r="I39" s="568">
        <f>'EntrySheetDD+SWOTotal+HO'!LR36</f>
        <v>0</v>
      </c>
      <c r="J39" s="568">
        <f>'EntrySheetDD+SWOTotal+HO'!LS36</f>
        <v>0</v>
      </c>
      <c r="K39" s="568">
        <f>'EntrySheetDD+SWOTotal+HO'!LT36</f>
        <v>0</v>
      </c>
      <c r="L39" s="568">
        <f>'EntrySheetDD+SWOTotal+HO'!LU36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>SUM(E7:E39)</f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13.5</v>
      </c>
      <c r="D41" s="528">
        <f>'EntrySheetDD+SWOTotal+HO'!MQ36</f>
        <v>13.5</v>
      </c>
      <c r="E41" s="528">
        <f>'EntrySheetDD+SWOTotal+HO'!MR36</f>
        <v>0</v>
      </c>
      <c r="F41" s="528">
        <f>'EntrySheetDD+SWOTotal+HO'!MS36</f>
        <v>7.6</v>
      </c>
      <c r="G41" s="570">
        <v>6</v>
      </c>
      <c r="H41" s="570">
        <f>'EntrySheetDD+SWOTotal+HO'!MU36</f>
        <v>0</v>
      </c>
      <c r="I41" s="570">
        <f>'EntrySheetDD+SWOTotal+HO'!MV36</f>
        <v>6</v>
      </c>
      <c r="J41" s="570">
        <f>'EntrySheetDD+SWOTotal+HO'!MW36</f>
        <v>0</v>
      </c>
      <c r="K41" s="570">
        <f>'EntrySheetDD+SWOTotal+HO'!MX36</f>
        <v>0</v>
      </c>
      <c r="L41" s="570">
        <f>'EntrySheetDD+SWOTotal+HO'!MY36</f>
        <v>0</v>
      </c>
      <c r="M41" s="514">
        <f t="shared" si="0"/>
        <v>56.296296296296291</v>
      </c>
      <c r="N41" s="514">
        <f t="shared" si="1"/>
        <v>56.296296296296291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13.5</v>
      </c>
      <c r="D43" s="516">
        <f t="shared" si="3"/>
        <v>13.5</v>
      </c>
      <c r="E43" s="516">
        <f t="shared" si="3"/>
        <v>0</v>
      </c>
      <c r="F43" s="516">
        <f t="shared" si="3"/>
        <v>7.6</v>
      </c>
      <c r="G43" s="572">
        <f t="shared" si="3"/>
        <v>6</v>
      </c>
      <c r="H43" s="572">
        <f t="shared" si="3"/>
        <v>0</v>
      </c>
      <c r="I43" s="572">
        <f t="shared" si="3"/>
        <v>6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>
        <f t="shared" si="0"/>
        <v>56.296296296296291</v>
      </c>
      <c r="N43" s="512">
        <f t="shared" si="1"/>
        <v>56.296296296296291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A2" sqref="A2:N2"/>
      <selection pane="topRight" activeCell="A2" sqref="A2:N2"/>
      <selection pane="bottomLeft" activeCell="A2" sqref="A2:N2"/>
      <selection pane="bottomRight" activeCell="C7" sqref="C7:C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46.5" customHeight="1" thickBot="1" x14ac:dyDescent="0.3">
      <c r="A3" s="2031" t="s">
        <v>398</v>
      </c>
      <c r="B3" s="2032"/>
      <c r="C3" s="2024" t="s">
        <v>492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19">
        <v>13</v>
      </c>
      <c r="N6" s="520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400</v>
      </c>
      <c r="D7" s="518">
        <f>'EntrySheetDD+SWOTotal+HO'!E37</f>
        <v>376.02</v>
      </c>
      <c r="E7" s="518">
        <f>'EntrySheetDD+SWOTotal+HO'!F37</f>
        <v>76.02</v>
      </c>
      <c r="F7" s="518">
        <f>'EntrySheetDD+SWOTotal+HO'!G37</f>
        <v>376.02</v>
      </c>
      <c r="G7" s="568">
        <v>13967.022303019583</v>
      </c>
      <c r="H7" s="568">
        <f>'EntrySheetDD+SWOTotal+HO'!I37</f>
        <v>0</v>
      </c>
      <c r="I7" s="568">
        <f>'EntrySheetDD+SWOTotal+HO'!J37</f>
        <v>16712</v>
      </c>
      <c r="J7" s="568">
        <f>'EntrySheetDD+SWOTotal+HO'!K37</f>
        <v>0</v>
      </c>
      <c r="K7" s="568">
        <f>'EntrySheetDD+SWOTotal+HO'!L37</f>
        <v>16712</v>
      </c>
      <c r="L7" s="568">
        <f>'EntrySheetDD+SWOTotal+HO'!M37</f>
        <v>16712</v>
      </c>
      <c r="M7" s="514">
        <f>F7/C7*100</f>
        <v>94.004999999999995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15</v>
      </c>
      <c r="D8" s="518">
        <f>'EntrySheetDD+SWOTotal+HO'!O37</f>
        <v>14.98</v>
      </c>
      <c r="E8" s="518">
        <f>'EntrySheetDD+SWOTotal+HO'!P37</f>
        <v>7.85</v>
      </c>
      <c r="F8" s="518">
        <f>'EntrySheetDD+SWOTotal+HO'!Q37</f>
        <v>14.98</v>
      </c>
      <c r="G8" s="568">
        <v>523.76333636323443</v>
      </c>
      <c r="H8" s="568">
        <f>'EntrySheetDD+SWOTotal+HO'!S37</f>
        <v>351</v>
      </c>
      <c r="I8" s="568">
        <f>'EntrySheetDD+SWOTotal+HO'!T37</f>
        <v>663</v>
      </c>
      <c r="J8" s="568">
        <f>'EntrySheetDD+SWOTotal+HO'!U37</f>
        <v>0</v>
      </c>
      <c r="K8" s="568">
        <f>'EntrySheetDD+SWOTotal+HO'!V37</f>
        <v>663</v>
      </c>
      <c r="L8" s="568">
        <f>'EntrySheetDD+SWOTotal+HO'!W37</f>
        <v>663</v>
      </c>
      <c r="M8" s="506">
        <f t="shared" ref="M8:M43" si="0">F8/C8*100</f>
        <v>99.866666666666674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24</v>
      </c>
      <c r="D9" s="518">
        <f>'EntrySheetDD+SWOTotal+HO'!Y37</f>
        <v>19.16</v>
      </c>
      <c r="E9" s="518">
        <f>'EntrySheetDD+SWOTotal+HO'!Z37</f>
        <v>0</v>
      </c>
      <c r="F9" s="518">
        <f>'EntrySheetDD+SWOTotal+HO'!AA37</f>
        <v>19.16</v>
      </c>
      <c r="G9" s="568">
        <v>838.021338181175</v>
      </c>
      <c r="H9" s="568">
        <f>'EntrySheetDD+SWOTotal+HO'!AC37</f>
        <v>13</v>
      </c>
      <c r="I9" s="568">
        <f>'EntrySheetDD+SWOTotal+HO'!AD37</f>
        <v>839</v>
      </c>
      <c r="J9" s="568">
        <f>'EntrySheetDD+SWOTotal+HO'!AE37</f>
        <v>0</v>
      </c>
      <c r="K9" s="568">
        <f>'EntrySheetDD+SWOTotal+HO'!AF37</f>
        <v>839</v>
      </c>
      <c r="L9" s="568">
        <f>'EntrySheetDD+SWOTotal+HO'!AG37</f>
        <v>839</v>
      </c>
      <c r="M9" s="506">
        <f t="shared" si="0"/>
        <v>79.833333333333329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15</v>
      </c>
      <c r="D10" s="518">
        <f>'EntrySheetDD+SWOTotal+HO'!AI37</f>
        <v>11.5</v>
      </c>
      <c r="E10" s="518">
        <f>'EntrySheetDD+SWOTotal+HO'!AJ37</f>
        <v>1.08</v>
      </c>
      <c r="F10" s="518">
        <f>'EntrySheetDD+SWOTotal+HO'!AK37</f>
        <v>11.5</v>
      </c>
      <c r="G10" s="568">
        <v>523.76333636323443</v>
      </c>
      <c r="H10" s="568">
        <f>'EntrySheetDD+SWOTotal+HO'!AM37</f>
        <v>193</v>
      </c>
      <c r="I10" s="568">
        <f>'EntrySheetDD+SWOTotal+HO'!AN37</f>
        <v>513</v>
      </c>
      <c r="J10" s="568">
        <f>'EntrySheetDD+SWOTotal+HO'!AO37</f>
        <v>120</v>
      </c>
      <c r="K10" s="568">
        <f>'EntrySheetDD+SWOTotal+HO'!AP37</f>
        <v>513</v>
      </c>
      <c r="L10" s="568">
        <f>'EntrySheetDD+SWOTotal+HO'!AQ37</f>
        <v>513</v>
      </c>
      <c r="M10" s="506">
        <f t="shared" si="0"/>
        <v>76.666666666666671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18</v>
      </c>
      <c r="D11" s="518">
        <f>'EntrySheetDD+SWOTotal+HO'!AS37</f>
        <v>17.7</v>
      </c>
      <c r="E11" s="518">
        <f>'EntrySheetDD+SWOTotal+HO'!AT37</f>
        <v>3.66</v>
      </c>
      <c r="F11" s="518">
        <f>'EntrySheetDD+SWOTotal+HO'!AU37</f>
        <v>17.68</v>
      </c>
      <c r="G11" s="568">
        <v>628.51600363588125</v>
      </c>
      <c r="H11" s="568">
        <f>'EntrySheetDD+SWOTotal+HO'!AW37</f>
        <v>168</v>
      </c>
      <c r="I11" s="568">
        <f>'EntrySheetDD+SWOTotal+HO'!AX37</f>
        <v>817</v>
      </c>
      <c r="J11" s="568">
        <f>'EntrySheetDD+SWOTotal+HO'!AY37</f>
        <v>0</v>
      </c>
      <c r="K11" s="568">
        <f>'EntrySheetDD+SWOTotal+HO'!AZ37</f>
        <v>817</v>
      </c>
      <c r="L11" s="568">
        <f>'EntrySheetDD+SWOTotal+HO'!BA37</f>
        <v>817</v>
      </c>
      <c r="M11" s="506">
        <f t="shared" si="0"/>
        <v>98.222222222222229</v>
      </c>
      <c r="N11" s="506">
        <f t="shared" si="1"/>
        <v>99.887005649717523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25</v>
      </c>
      <c r="D12" s="518">
        <f>'EntrySheetDD+SWOTotal+HO'!BC37</f>
        <v>17.579999999999998</v>
      </c>
      <c r="E12" s="518">
        <f>'EntrySheetDD+SWOTotal+HO'!BD37</f>
        <v>1.38</v>
      </c>
      <c r="F12" s="518">
        <f>'EntrySheetDD+SWOTotal+HO'!BE37</f>
        <v>17.579999999999998</v>
      </c>
      <c r="G12" s="568">
        <v>872.93889393872394</v>
      </c>
      <c r="H12" s="568">
        <f>'EntrySheetDD+SWOTotal+HO'!BG37</f>
        <v>80</v>
      </c>
      <c r="I12" s="568">
        <f>'EntrySheetDD+SWOTotal+HO'!BH37</f>
        <v>715</v>
      </c>
      <c r="J12" s="568">
        <f>'EntrySheetDD+SWOTotal+HO'!BI37</f>
        <v>0</v>
      </c>
      <c r="K12" s="568">
        <f>'EntrySheetDD+SWOTotal+HO'!BJ37</f>
        <v>715</v>
      </c>
      <c r="L12" s="568">
        <f>'EntrySheetDD+SWOTotal+HO'!BK37</f>
        <v>714</v>
      </c>
      <c r="M12" s="506">
        <f t="shared" si="0"/>
        <v>70.319999999999993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24</v>
      </c>
      <c r="D13" s="518">
        <f>'EntrySheetDD+SWOTotal+HO'!BM37</f>
        <v>19.91</v>
      </c>
      <c r="E13" s="518">
        <f>'EntrySheetDD+SWOTotal+HO'!BN37</f>
        <v>0.34</v>
      </c>
      <c r="F13" s="518">
        <f>'EntrySheetDD+SWOTotal+HO'!BO37</f>
        <v>19.91</v>
      </c>
      <c r="G13" s="568">
        <v>838.021338181175</v>
      </c>
      <c r="H13" s="568">
        <f>'EntrySheetDD+SWOTotal+HO'!BQ37</f>
        <v>15</v>
      </c>
      <c r="I13" s="568">
        <f>'EntrySheetDD+SWOTotal+HO'!BR37</f>
        <v>877</v>
      </c>
      <c r="J13" s="568">
        <f>'EntrySheetDD+SWOTotal+HO'!BS37</f>
        <v>0</v>
      </c>
      <c r="K13" s="568">
        <f>'EntrySheetDD+SWOTotal+HO'!BT37</f>
        <v>877</v>
      </c>
      <c r="L13" s="568">
        <f>'EntrySheetDD+SWOTotal+HO'!BU37</f>
        <v>877</v>
      </c>
      <c r="M13" s="506">
        <f t="shared" si="0"/>
        <v>82.958333333333329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25</v>
      </c>
      <c r="D14" s="518">
        <f>'EntrySheetDD+SWOTotal+HO'!BW37</f>
        <v>13.99</v>
      </c>
      <c r="E14" s="518">
        <f>'EntrySheetDD+SWOTotal+HO'!BX37</f>
        <v>0</v>
      </c>
      <c r="F14" s="518">
        <f>'EntrySheetDD+SWOTotal+HO'!BY37</f>
        <v>13.99</v>
      </c>
      <c r="G14" s="568">
        <v>872.93889393872394</v>
      </c>
      <c r="H14" s="568">
        <f>'EntrySheetDD+SWOTotal+HO'!CA37</f>
        <v>0</v>
      </c>
      <c r="I14" s="568">
        <f>'EntrySheetDD+SWOTotal+HO'!CB37</f>
        <v>633</v>
      </c>
      <c r="J14" s="568">
        <f>'EntrySheetDD+SWOTotal+HO'!CC37</f>
        <v>0</v>
      </c>
      <c r="K14" s="568">
        <f>'EntrySheetDD+SWOTotal+HO'!CD37</f>
        <v>633</v>
      </c>
      <c r="L14" s="568">
        <f>'EntrySheetDD+SWOTotal+HO'!CE37</f>
        <v>633</v>
      </c>
      <c r="M14" s="506">
        <f t="shared" si="0"/>
        <v>55.96</v>
      </c>
      <c r="N14" s="506">
        <f t="shared" si="1"/>
        <v>100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85</v>
      </c>
      <c r="D15" s="518">
        <f>'EntrySheetDD+SWOTotal+HO'!CG37</f>
        <v>68</v>
      </c>
      <c r="E15" s="518">
        <f>'EntrySheetDD+SWOTotal+HO'!CH37</f>
        <v>30.02</v>
      </c>
      <c r="F15" s="518">
        <f>'EntrySheetDD+SWOTotal+HO'!CI37</f>
        <v>68</v>
      </c>
      <c r="G15" s="568">
        <v>2967.9922393916618</v>
      </c>
      <c r="H15" s="568">
        <f>'EntrySheetDD+SWOTotal+HO'!CK37</f>
        <v>1334</v>
      </c>
      <c r="I15" s="568">
        <f>'EntrySheetDD+SWOTotal+HO'!CL37</f>
        <v>3020</v>
      </c>
      <c r="J15" s="568">
        <f>'EntrySheetDD+SWOTotal+HO'!CM37</f>
        <v>0</v>
      </c>
      <c r="K15" s="568">
        <f>'EntrySheetDD+SWOTotal+HO'!CN37</f>
        <v>3020</v>
      </c>
      <c r="L15" s="568">
        <f>'EntrySheetDD+SWOTotal+HO'!CO37</f>
        <v>2869</v>
      </c>
      <c r="M15" s="506">
        <f t="shared" si="0"/>
        <v>80</v>
      </c>
      <c r="N15" s="506">
        <f t="shared" si="1"/>
        <v>100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50</v>
      </c>
      <c r="D16" s="518">
        <f>'EntrySheetDD+SWOTotal+HO'!CQ37</f>
        <v>38.450000000000003</v>
      </c>
      <c r="E16" s="518">
        <f>'EntrySheetDD+SWOTotal+HO'!CR37</f>
        <v>0.25</v>
      </c>
      <c r="F16" s="518">
        <f>'EntrySheetDD+SWOTotal+HO'!CS37</f>
        <v>38.450000000000003</v>
      </c>
      <c r="G16" s="568">
        <v>1745.8777878774479</v>
      </c>
      <c r="H16" s="568">
        <f>'EntrySheetDD+SWOTotal+HO'!CU37</f>
        <v>11</v>
      </c>
      <c r="I16" s="568">
        <f>'EntrySheetDD+SWOTotal+HO'!CV37</f>
        <v>1694</v>
      </c>
      <c r="J16" s="568">
        <f>'EntrySheetDD+SWOTotal+HO'!CW37</f>
        <v>0</v>
      </c>
      <c r="K16" s="568">
        <f>'EntrySheetDD+SWOTotal+HO'!CX37</f>
        <v>1694</v>
      </c>
      <c r="L16" s="568">
        <f>'EntrySheetDD+SWOTotal+HO'!CY37</f>
        <v>1694</v>
      </c>
      <c r="M16" s="506">
        <f t="shared" si="0"/>
        <v>76.900000000000006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75</v>
      </c>
      <c r="D17" s="518">
        <f>'EntrySheetDD+SWOTotal+HO'!DA37</f>
        <v>55</v>
      </c>
      <c r="E17" s="518">
        <f>'EntrySheetDD+SWOTotal+HO'!DB37</f>
        <v>34.1</v>
      </c>
      <c r="F17" s="518">
        <f>'EntrySheetDD+SWOTotal+HO'!DC37</f>
        <v>55</v>
      </c>
      <c r="G17" s="568">
        <v>2618.8166818161717</v>
      </c>
      <c r="H17" s="568">
        <f>'EntrySheetDD+SWOTotal+HO'!DE37</f>
        <v>1028</v>
      </c>
      <c r="I17" s="568">
        <f>'EntrySheetDD+SWOTotal+HO'!DF37</f>
        <v>2538</v>
      </c>
      <c r="J17" s="568">
        <f>'EntrySheetDD+SWOTotal+HO'!DG37</f>
        <v>448</v>
      </c>
      <c r="K17" s="568">
        <f>'EntrySheetDD+SWOTotal+HO'!DH37</f>
        <v>2090</v>
      </c>
      <c r="L17" s="568">
        <f>'EntrySheetDD+SWOTotal+HO'!DI37</f>
        <v>2090</v>
      </c>
      <c r="M17" s="506">
        <f t="shared" si="0"/>
        <v>73.333333333333329</v>
      </c>
      <c r="N17" s="506">
        <f t="shared" si="1"/>
        <v>100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25</v>
      </c>
      <c r="D18" s="518">
        <f>'EntrySheetDD+SWOTotal+HO'!DK37</f>
        <v>17.18</v>
      </c>
      <c r="E18" s="518">
        <f>'EntrySheetDD+SWOTotal+HO'!DL37</f>
        <v>0</v>
      </c>
      <c r="F18" s="518">
        <f>'EntrySheetDD+SWOTotal+HO'!DM37</f>
        <v>17.18</v>
      </c>
      <c r="G18" s="568">
        <v>872.93889393872394</v>
      </c>
      <c r="H18" s="568">
        <f>'EntrySheetDD+SWOTotal+HO'!DO37</f>
        <v>0</v>
      </c>
      <c r="I18" s="568">
        <f>'EntrySheetDD+SWOTotal+HO'!DP37</f>
        <v>765</v>
      </c>
      <c r="J18" s="568">
        <f>'EntrySheetDD+SWOTotal+HO'!DQ37</f>
        <v>0</v>
      </c>
      <c r="K18" s="568">
        <f>'EntrySheetDD+SWOTotal+HO'!DR37</f>
        <v>765</v>
      </c>
      <c r="L18" s="568">
        <f>'EntrySheetDD+SWOTotal+HO'!DS37</f>
        <v>765</v>
      </c>
      <c r="M18" s="506">
        <f t="shared" si="0"/>
        <v>68.72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35</v>
      </c>
      <c r="D19" s="518">
        <f>'EntrySheetDD+SWOTotal+HO'!DU37</f>
        <v>37</v>
      </c>
      <c r="E19" s="518">
        <f>'EntrySheetDD+SWOTotal+HO'!DV37</f>
        <v>12</v>
      </c>
      <c r="F19" s="518">
        <f>'EntrySheetDD+SWOTotal+HO'!DW37</f>
        <v>36.979999999999997</v>
      </c>
      <c r="G19" s="568">
        <v>1222.1144515142134</v>
      </c>
      <c r="H19" s="568">
        <f>'EntrySheetDD+SWOTotal+HO'!DY37</f>
        <v>534</v>
      </c>
      <c r="I19" s="568">
        <f>'EntrySheetDD+SWOTotal+HO'!DZ37</f>
        <v>1632</v>
      </c>
      <c r="J19" s="568">
        <f>'EntrySheetDD+SWOTotal+HO'!EA37</f>
        <v>0</v>
      </c>
      <c r="K19" s="568">
        <f>'EntrySheetDD+SWOTotal+HO'!EB37</f>
        <v>1632</v>
      </c>
      <c r="L19" s="568">
        <f>'EntrySheetDD+SWOTotal+HO'!EC37</f>
        <v>1632</v>
      </c>
      <c r="M19" s="506">
        <f t="shared" si="0"/>
        <v>105.65714285714284</v>
      </c>
      <c r="N19" s="506">
        <f t="shared" si="1"/>
        <v>99.945945945945937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40</v>
      </c>
      <c r="D20" s="518">
        <f>'EntrySheetDD+SWOTotal+HO'!EE37</f>
        <v>51.69</v>
      </c>
      <c r="E20" s="518">
        <f>'EntrySheetDD+SWOTotal+HO'!EF37</f>
        <v>6.69</v>
      </c>
      <c r="F20" s="518">
        <f>'EntrySheetDD+SWOTotal+HO'!EG37</f>
        <v>51.68</v>
      </c>
      <c r="G20" s="568">
        <v>1396.7022303019583</v>
      </c>
      <c r="H20" s="568">
        <f>'EntrySheetDD+SWOTotal+HO'!EI37</f>
        <v>2000</v>
      </c>
      <c r="I20" s="568">
        <f>'EntrySheetDD+SWOTotal+HO'!EJ37</f>
        <v>4009</v>
      </c>
      <c r="J20" s="568">
        <f>'EntrySheetDD+SWOTotal+HO'!EK37</f>
        <v>0</v>
      </c>
      <c r="K20" s="568">
        <f>'EntrySheetDD+SWOTotal+HO'!EL37</f>
        <v>4009</v>
      </c>
      <c r="L20" s="568">
        <f>'EntrySheetDD+SWOTotal+HO'!EM37</f>
        <v>4009</v>
      </c>
      <c r="M20" s="506">
        <f t="shared" si="0"/>
        <v>129.20000000000002</v>
      </c>
      <c r="N20" s="506">
        <f t="shared" si="1"/>
        <v>99.98065389823951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30</v>
      </c>
      <c r="D21" s="518">
        <f>'EntrySheetDD+SWOTotal+HO'!EO37</f>
        <v>33.26</v>
      </c>
      <c r="E21" s="518">
        <f>'EntrySheetDD+SWOTotal+HO'!EP37</f>
        <v>0.68</v>
      </c>
      <c r="F21" s="518">
        <f>'EntrySheetDD+SWOTotal+HO'!EQ37</f>
        <v>33.26</v>
      </c>
      <c r="G21" s="568">
        <v>1047.5266727264689</v>
      </c>
      <c r="H21" s="568">
        <f>'EntrySheetDD+SWOTotal+HO'!ES37</f>
        <v>0</v>
      </c>
      <c r="I21" s="568">
        <f>'EntrySheetDD+SWOTotal+HO'!ET37</f>
        <v>1331</v>
      </c>
      <c r="J21" s="568">
        <f>'EntrySheetDD+SWOTotal+HO'!EU37</f>
        <v>0</v>
      </c>
      <c r="K21" s="568">
        <f>'EntrySheetDD+SWOTotal+HO'!EV37</f>
        <v>1331</v>
      </c>
      <c r="L21" s="568">
        <f>'EntrySheetDD+SWOTotal+HO'!EW37</f>
        <v>1331</v>
      </c>
      <c r="M21" s="506">
        <f t="shared" si="0"/>
        <v>110.86666666666667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42.88</v>
      </c>
      <c r="D22" s="518">
        <f>'EntrySheetDD+SWOTotal+HO'!EY37</f>
        <v>78</v>
      </c>
      <c r="E22" s="518">
        <f>'EntrySheetDD+SWOTotal+HO'!EZ37</f>
        <v>8.02</v>
      </c>
      <c r="F22" s="518">
        <f>'EntrySheetDD+SWOTotal+HO'!FA37</f>
        <v>77.989999999999995</v>
      </c>
      <c r="G22" s="568">
        <v>1396.7022303019583</v>
      </c>
      <c r="H22" s="568">
        <f>'EntrySheetDD+SWOTotal+HO'!FC37</f>
        <v>345</v>
      </c>
      <c r="I22" s="568">
        <f>'EntrySheetDD+SWOTotal+HO'!FD37</f>
        <v>3439</v>
      </c>
      <c r="J22" s="568">
        <f>'EntrySheetDD+SWOTotal+HO'!FE37</f>
        <v>1</v>
      </c>
      <c r="K22" s="568">
        <f>'EntrySheetDD+SWOTotal+HO'!FF37</f>
        <v>3392</v>
      </c>
      <c r="L22" s="568">
        <f>'EntrySheetDD+SWOTotal+HO'!FG37</f>
        <v>2723</v>
      </c>
      <c r="M22" s="506">
        <f t="shared" si="0"/>
        <v>181.87966417910445</v>
      </c>
      <c r="N22" s="506">
        <f t="shared" si="1"/>
        <v>99.987179487179475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35</v>
      </c>
      <c r="D23" s="518">
        <f>'EntrySheetDD+SWOTotal+HO'!FI37</f>
        <v>31.5</v>
      </c>
      <c r="E23" s="518">
        <f>'EntrySheetDD+SWOTotal+HO'!FJ37</f>
        <v>5.49</v>
      </c>
      <c r="F23" s="518">
        <f>'EntrySheetDD+SWOTotal+HO'!FK37</f>
        <v>31.49</v>
      </c>
      <c r="G23" s="568">
        <v>1222.1144515142134</v>
      </c>
      <c r="H23" s="568">
        <f>'EntrySheetDD+SWOTotal+HO'!FM37</f>
        <v>184</v>
      </c>
      <c r="I23" s="568">
        <f>'EntrySheetDD+SWOTotal+HO'!FN37</f>
        <v>1337</v>
      </c>
      <c r="J23" s="568">
        <f>'EntrySheetDD+SWOTotal+HO'!FO37</f>
        <v>0</v>
      </c>
      <c r="K23" s="568">
        <f>'EntrySheetDD+SWOTotal+HO'!FP37</f>
        <v>1337</v>
      </c>
      <c r="L23" s="568">
        <f>'EntrySheetDD+SWOTotal+HO'!FQ37</f>
        <v>1337</v>
      </c>
      <c r="M23" s="506">
        <f t="shared" si="0"/>
        <v>89.971428571428575</v>
      </c>
      <c r="N23" s="506">
        <f t="shared" si="1"/>
        <v>99.968253968253961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1.5</v>
      </c>
      <c r="D24" s="518">
        <f>'EntrySheetDD+SWOTotal+HO'!FS37</f>
        <v>1.35</v>
      </c>
      <c r="E24" s="518">
        <f>'EntrySheetDD+SWOTotal+HO'!FT37</f>
        <v>7.0000000000000007E-2</v>
      </c>
      <c r="F24" s="518">
        <f>'EntrySheetDD+SWOTotal+HO'!FU37</f>
        <v>1.35</v>
      </c>
      <c r="G24" s="568">
        <v>59.359844787833225</v>
      </c>
      <c r="H24" s="568">
        <f>'EntrySheetDD+SWOTotal+HO'!FW37</f>
        <v>0</v>
      </c>
      <c r="I24" s="568">
        <f>'EntrySheetDD+SWOTotal+HO'!FX37</f>
        <v>57</v>
      </c>
      <c r="J24" s="568">
        <f>'EntrySheetDD+SWOTotal+HO'!FY37</f>
        <v>0</v>
      </c>
      <c r="K24" s="568">
        <f>'EntrySheetDD+SWOTotal+HO'!FZ37</f>
        <v>57</v>
      </c>
      <c r="L24" s="568">
        <f>'EntrySheetDD+SWOTotal+HO'!GA37</f>
        <v>56</v>
      </c>
      <c r="M24" s="506">
        <f t="shared" si="0"/>
        <v>90</v>
      </c>
      <c r="N24" s="506">
        <f t="shared" si="1"/>
        <v>100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50</v>
      </c>
      <c r="D25" s="518">
        <f>'EntrySheetDD+SWOTotal+HO'!GC37</f>
        <v>95.02</v>
      </c>
      <c r="E25" s="518">
        <f>'EntrySheetDD+SWOTotal+HO'!GD37</f>
        <v>20.45</v>
      </c>
      <c r="F25" s="518">
        <f>'EntrySheetDD+SWOTotal+HO'!GE37</f>
        <v>95.02</v>
      </c>
      <c r="G25" s="568">
        <v>1745.8777878774479</v>
      </c>
      <c r="H25" s="568">
        <f>'EntrySheetDD+SWOTotal+HO'!GG37</f>
        <v>909</v>
      </c>
      <c r="I25" s="568">
        <f>'EntrySheetDD+SWOTotal+HO'!GH37</f>
        <v>4223</v>
      </c>
      <c r="J25" s="568">
        <f>'EntrySheetDD+SWOTotal+HO'!GI37</f>
        <v>0</v>
      </c>
      <c r="K25" s="568">
        <f>'EntrySheetDD+SWOTotal+HO'!GJ37</f>
        <v>4223</v>
      </c>
      <c r="L25" s="568">
        <f>'EntrySheetDD+SWOTotal+HO'!GK37</f>
        <v>4109</v>
      </c>
      <c r="M25" s="506">
        <f t="shared" si="0"/>
        <v>190.04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16</v>
      </c>
      <c r="D26" s="518">
        <f>'EntrySheetDD+SWOTotal+HO'!GM37</f>
        <v>12.79</v>
      </c>
      <c r="E26" s="518">
        <f>'EntrySheetDD+SWOTotal+HO'!GN37</f>
        <v>0</v>
      </c>
      <c r="F26" s="518">
        <f>'EntrySheetDD+SWOTotal+HO'!GO37</f>
        <v>12.79</v>
      </c>
      <c r="G26" s="568">
        <v>558.68089212078337</v>
      </c>
      <c r="H26" s="568">
        <f>'EntrySheetDD+SWOTotal+HO'!GQ37</f>
        <v>0</v>
      </c>
      <c r="I26" s="568">
        <f>'EntrySheetDD+SWOTotal+HO'!GR37</f>
        <v>575</v>
      </c>
      <c r="J26" s="568">
        <f>'EntrySheetDD+SWOTotal+HO'!GS37</f>
        <v>0</v>
      </c>
      <c r="K26" s="568">
        <f>'EntrySheetDD+SWOTotal+HO'!GT37</f>
        <v>575</v>
      </c>
      <c r="L26" s="568">
        <f>'EntrySheetDD+SWOTotal+HO'!GU37</f>
        <v>575</v>
      </c>
      <c r="M26" s="506">
        <f t="shared" si="0"/>
        <v>79.9375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3</v>
      </c>
      <c r="D27" s="518">
        <f>'EntrySheetDD+SWOTotal+HO'!GW37</f>
        <v>0</v>
      </c>
      <c r="E27" s="518">
        <f>'EntrySheetDD+SWOTotal+HO'!GX37</f>
        <v>0</v>
      </c>
      <c r="F27" s="518">
        <f>'EntrySheetDD+SWOTotal+HO'!GY37</f>
        <v>0</v>
      </c>
      <c r="G27" s="568">
        <v>104.75266727264687</v>
      </c>
      <c r="H27" s="568">
        <f>'EntrySheetDD+SWOTotal+HO'!HA37</f>
        <v>0</v>
      </c>
      <c r="I27" s="568">
        <f>'EntrySheetDD+SWOTotal+HO'!HB37</f>
        <v>0</v>
      </c>
      <c r="J27" s="568">
        <f>'EntrySheetDD+SWOTotal+HO'!HC37</f>
        <v>0</v>
      </c>
      <c r="K27" s="568">
        <f>'EntrySheetDD+SWOTotal+HO'!HD37</f>
        <v>0</v>
      </c>
      <c r="L27" s="568">
        <f>'EntrySheetDD+SWOTotal+HO'!HE37</f>
        <v>0</v>
      </c>
      <c r="M27" s="506">
        <f t="shared" si="0"/>
        <v>0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6.72</v>
      </c>
      <c r="D28" s="518">
        <f>'EntrySheetDD+SWOTotal+HO'!HG37</f>
        <v>4.9000000000000004</v>
      </c>
      <c r="E28" s="518">
        <f>'EntrySheetDD+SWOTotal+HO'!HH37</f>
        <v>0</v>
      </c>
      <c r="F28" s="518">
        <f>'EntrySheetDD+SWOTotal+HO'!HI37</f>
        <v>4.9000000000000004</v>
      </c>
      <c r="G28" s="568">
        <v>219.98060127255843</v>
      </c>
      <c r="H28" s="568">
        <f>'EntrySheetDD+SWOTotal+HO'!HK37</f>
        <v>0</v>
      </c>
      <c r="I28" s="568">
        <f>'EntrySheetDD+SWOTotal+HO'!HL37</f>
        <v>193</v>
      </c>
      <c r="J28" s="568">
        <f>'EntrySheetDD+SWOTotal+HO'!HM37</f>
        <v>0</v>
      </c>
      <c r="K28" s="568">
        <f>'EntrySheetDD+SWOTotal+HO'!HN37</f>
        <v>193</v>
      </c>
      <c r="L28" s="568">
        <f>'EntrySheetDD+SWOTotal+HO'!HO37</f>
        <v>193</v>
      </c>
      <c r="M28" s="506">
        <f t="shared" si="0"/>
        <v>72.916666666666671</v>
      </c>
      <c r="N28" s="506">
        <f t="shared" si="1"/>
        <v>100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8.5</v>
      </c>
      <c r="D29" s="518">
        <f>'EntrySheetDD+SWOTotal+HO'!HQ37</f>
        <v>8.27</v>
      </c>
      <c r="E29" s="518">
        <f>'EntrySheetDD+SWOTotal+HO'!HR37</f>
        <v>0.48</v>
      </c>
      <c r="F29" s="518">
        <f>'EntrySheetDD+SWOTotal+HO'!HS37</f>
        <v>8.27</v>
      </c>
      <c r="G29" s="568">
        <v>296.79922393916615</v>
      </c>
      <c r="H29" s="568">
        <f>'EntrySheetDD+SWOTotal+HO'!HU37</f>
        <v>22</v>
      </c>
      <c r="I29" s="568">
        <f>'EntrySheetDD+SWOTotal+HO'!HV37</f>
        <v>368</v>
      </c>
      <c r="J29" s="568">
        <f>'EntrySheetDD+SWOTotal+HO'!HW37</f>
        <v>0</v>
      </c>
      <c r="K29" s="568">
        <f>'EntrySheetDD+SWOTotal+HO'!HX37</f>
        <v>368</v>
      </c>
      <c r="L29" s="568">
        <f>'EntrySheetDD+SWOTotal+HO'!HY37</f>
        <v>368</v>
      </c>
      <c r="M29" s="506">
        <f t="shared" si="0"/>
        <v>97.294117647058826</v>
      </c>
      <c r="N29" s="506">
        <f t="shared" si="1"/>
        <v>100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'EntrySheetDD+SWOTotal+HO'!IA37</f>
        <v>0</v>
      </c>
      <c r="E30" s="518">
        <f>'EntrySheetDD+SWOTotal+HO'!IB37</f>
        <v>0</v>
      </c>
      <c r="F30" s="518">
        <f>'EntrySheetDD+SWOTotal+HO'!IC37</f>
        <v>0</v>
      </c>
      <c r="G30" s="568">
        <v>0</v>
      </c>
      <c r="H30" s="568">
        <f>'EntrySheetDD+SWOTotal+HO'!IE37</f>
        <v>0</v>
      </c>
      <c r="I30" s="568">
        <f>'EntrySheetDD+SWOTotal+HO'!IF37</f>
        <v>0</v>
      </c>
      <c r="J30" s="568">
        <f>'EntrySheetDD+SWOTotal+HO'!IG37</f>
        <v>0</v>
      </c>
      <c r="K30" s="568">
        <f>'EntrySheetDD+SWOTotal+HO'!IH37</f>
        <v>0</v>
      </c>
      <c r="L30" s="568">
        <f>'EntrySheetDD+SWOTotal+HO'!II37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7</v>
      </c>
      <c r="D31" s="518">
        <f>'EntrySheetDD+SWOTotal+HO'!IK37</f>
        <v>7.29</v>
      </c>
      <c r="E31" s="518">
        <f>'EntrySheetDD+SWOTotal+HO'!IL37</f>
        <v>0.76</v>
      </c>
      <c r="F31" s="518">
        <f>'EntrySheetDD+SWOTotal+HO'!IM37</f>
        <v>7.29</v>
      </c>
      <c r="G31" s="568">
        <v>314.25800181794062</v>
      </c>
      <c r="H31" s="568">
        <f>'EntrySheetDD+SWOTotal+HO'!IO37</f>
        <v>34</v>
      </c>
      <c r="I31" s="568">
        <f>'EntrySheetDD+SWOTotal+HO'!IP37</f>
        <v>327</v>
      </c>
      <c r="J31" s="568">
        <f>'EntrySheetDD+SWOTotal+HO'!IQ37</f>
        <v>0</v>
      </c>
      <c r="K31" s="568">
        <f>'EntrySheetDD+SWOTotal+HO'!IR37</f>
        <v>320</v>
      </c>
      <c r="L31" s="568">
        <f>'EntrySheetDD+SWOTotal+HO'!IS37</f>
        <v>310</v>
      </c>
      <c r="M31" s="506">
        <f t="shared" si="0"/>
        <v>104.14285714285714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3.4</v>
      </c>
      <c r="D32" s="518">
        <f>'EntrySheetDD+SWOTotal+HO'!IU37</f>
        <v>3.58</v>
      </c>
      <c r="E32" s="518">
        <f>'EntrySheetDD+SWOTotal+HO'!IV37</f>
        <v>0.16</v>
      </c>
      <c r="F32" s="518">
        <f>'EntrySheetDD+SWOTotal+HO'!IW37</f>
        <v>3.58</v>
      </c>
      <c r="G32" s="568">
        <v>157.12900090897031</v>
      </c>
      <c r="H32" s="568">
        <f>'EntrySheetDD+SWOTotal+HO'!IY37</f>
        <v>7</v>
      </c>
      <c r="I32" s="568">
        <f>'EntrySheetDD+SWOTotal+HO'!IZ37</f>
        <v>159</v>
      </c>
      <c r="J32" s="568">
        <f>'EntrySheetDD+SWOTotal+HO'!JA37</f>
        <v>0</v>
      </c>
      <c r="K32" s="568">
        <f>'EntrySheetDD+SWOTotal+HO'!JB37</f>
        <v>159</v>
      </c>
      <c r="L32" s="568">
        <f>'EntrySheetDD+SWOTotal+HO'!JC37</f>
        <v>159</v>
      </c>
      <c r="M32" s="506">
        <f t="shared" si="0"/>
        <v>105.29411764705883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15</v>
      </c>
      <c r="D33" s="518">
        <f>'EntrySheetDD+SWOTotal+HO'!JE37</f>
        <v>18.28</v>
      </c>
      <c r="E33" s="518">
        <f>'EntrySheetDD+SWOTotal+HO'!JF37</f>
        <v>3.52</v>
      </c>
      <c r="F33" s="518">
        <f>'EntrySheetDD+SWOTotal+HO'!JG37</f>
        <v>18.25</v>
      </c>
      <c r="G33" s="568">
        <v>523.76333636323443</v>
      </c>
      <c r="H33" s="568">
        <f>'EntrySheetDD+SWOTotal+HO'!JI37</f>
        <v>137</v>
      </c>
      <c r="I33" s="568">
        <f>'EntrySheetDD+SWOTotal+HO'!JJ37</f>
        <v>795</v>
      </c>
      <c r="J33" s="568">
        <f>'EntrySheetDD+SWOTotal+HO'!JK37</f>
        <v>3</v>
      </c>
      <c r="K33" s="568">
        <f>'EntrySheetDD+SWOTotal+HO'!JL37</f>
        <v>795</v>
      </c>
      <c r="L33" s="568">
        <f>'EntrySheetDD+SWOTotal+HO'!JM37</f>
        <v>795</v>
      </c>
      <c r="M33" s="506">
        <f t="shared" si="0"/>
        <v>121.66666666666666</v>
      </c>
      <c r="N33" s="506">
        <f t="shared" si="1"/>
        <v>99.835886214441999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12</v>
      </c>
      <c r="D34" s="518">
        <f>'EntrySheetDD+SWOTotal+HO'!JO37</f>
        <v>6.14</v>
      </c>
      <c r="E34" s="518">
        <f>'EntrySheetDD+SWOTotal+HO'!JP37</f>
        <v>1.08</v>
      </c>
      <c r="F34" s="518">
        <f>'EntrySheetDD+SWOTotal+HO'!JQ37</f>
        <v>6.14</v>
      </c>
      <c r="G34" s="568">
        <v>419.0106690905875</v>
      </c>
      <c r="H34" s="568">
        <f>'EntrySheetDD+SWOTotal+HO'!JS37</f>
        <v>48</v>
      </c>
      <c r="I34" s="568">
        <f>'EntrySheetDD+SWOTotal+HO'!JT37</f>
        <v>273</v>
      </c>
      <c r="J34" s="568">
        <f>'EntrySheetDD+SWOTotal+HO'!JU37</f>
        <v>0</v>
      </c>
      <c r="K34" s="568">
        <f>'EntrySheetDD+SWOTotal+HO'!JV37</f>
        <v>273</v>
      </c>
      <c r="L34" s="568">
        <f>'EntrySheetDD+SWOTotal+HO'!JW37</f>
        <v>273</v>
      </c>
      <c r="M34" s="506">
        <f t="shared" si="0"/>
        <v>51.166666666666657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20</v>
      </c>
      <c r="D35" s="518">
        <f>'EntrySheetDD+SWOTotal+HO'!JY37</f>
        <v>9.5</v>
      </c>
      <c r="E35" s="518">
        <f>'EntrySheetDD+SWOTotal+HO'!JZ37</f>
        <v>1.5</v>
      </c>
      <c r="F35" s="518">
        <f>'EntrySheetDD+SWOTotal+HO'!KA37</f>
        <v>9.5</v>
      </c>
      <c r="G35" s="568">
        <v>698.35111515097913</v>
      </c>
      <c r="H35" s="568">
        <f>'EntrySheetDD+SWOTotal+HO'!KC37</f>
        <v>66</v>
      </c>
      <c r="I35" s="568">
        <f>'EntrySheetDD+SWOTotal+HO'!KD37</f>
        <v>422</v>
      </c>
      <c r="J35" s="568">
        <f>'EntrySheetDD+SWOTotal+HO'!KE37</f>
        <v>0</v>
      </c>
      <c r="K35" s="568">
        <f>'EntrySheetDD+SWOTotal+HO'!KF37</f>
        <v>422</v>
      </c>
      <c r="L35" s="568">
        <f>'EntrySheetDD+SWOTotal+HO'!KG37</f>
        <v>422</v>
      </c>
      <c r="M35" s="506">
        <f t="shared" si="0"/>
        <v>47.5</v>
      </c>
      <c r="N35" s="506">
        <f t="shared" si="1"/>
        <v>100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30</v>
      </c>
      <c r="D36" s="518">
        <f>'EntrySheetDD+SWOTotal+HO'!KI37</f>
        <v>50</v>
      </c>
      <c r="E36" s="518">
        <f>'EntrySheetDD+SWOTotal+HO'!KJ37</f>
        <v>46.53</v>
      </c>
      <c r="F36" s="518">
        <f>'EntrySheetDD+SWOTotal+HO'!KK37</f>
        <v>46.53</v>
      </c>
      <c r="G36" s="568">
        <v>1047.5266727264689</v>
      </c>
      <c r="H36" s="568">
        <f>'EntrySheetDD+SWOTotal+HO'!KM37</f>
        <v>1639</v>
      </c>
      <c r="I36" s="568">
        <f>'EntrySheetDD+SWOTotal+HO'!KN37</f>
        <v>1639</v>
      </c>
      <c r="J36" s="568">
        <f>'EntrySheetDD+SWOTotal+HO'!KO37</f>
        <v>126</v>
      </c>
      <c r="K36" s="568">
        <f>'EntrySheetDD+SWOTotal+HO'!KP37</f>
        <v>1639</v>
      </c>
      <c r="L36" s="568">
        <f>'EntrySheetDD+SWOTotal+HO'!KQ37</f>
        <v>1639</v>
      </c>
      <c r="M36" s="506">
        <f t="shared" si="0"/>
        <v>155.1</v>
      </c>
      <c r="N36" s="506">
        <f t="shared" si="1"/>
        <v>93.06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15</v>
      </c>
      <c r="D37" s="518">
        <f>'EntrySheetDD+SWOTotal+HO'!KS37</f>
        <v>11.36</v>
      </c>
      <c r="E37" s="518">
        <f>'EntrySheetDD+SWOTotal+HO'!KT37</f>
        <v>0</v>
      </c>
      <c r="F37" s="518">
        <f>'EntrySheetDD+SWOTotal+HO'!KU37</f>
        <v>11.36</v>
      </c>
      <c r="G37" s="568">
        <v>523.76333636323443</v>
      </c>
      <c r="H37" s="568">
        <f>'EntrySheetDD+SWOTotal+HO'!KW37</f>
        <v>0</v>
      </c>
      <c r="I37" s="568">
        <f>'EntrySheetDD+SWOTotal+HO'!KX37</f>
        <v>507</v>
      </c>
      <c r="J37" s="568">
        <f>'EntrySheetDD+SWOTotal+HO'!KY37</f>
        <v>0</v>
      </c>
      <c r="K37" s="568">
        <f>'EntrySheetDD+SWOTotal+HO'!KZ37</f>
        <v>507</v>
      </c>
      <c r="L37" s="568">
        <f>'EntrySheetDD+SWOTotal+HO'!LA37</f>
        <v>507</v>
      </c>
      <c r="M37" s="506">
        <f t="shared" si="0"/>
        <v>75.733333333333334</v>
      </c>
      <c r="N37" s="506">
        <f t="shared" si="1"/>
        <v>100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15</v>
      </c>
      <c r="D38" s="518">
        <f>'EntrySheetDD+SWOTotal+HO'!LC37</f>
        <v>0.43</v>
      </c>
      <c r="E38" s="518">
        <f>'EntrySheetDD+SWOTotal+HO'!LD37</f>
        <v>0</v>
      </c>
      <c r="F38" s="518">
        <f>'EntrySheetDD+SWOTotal+HO'!LE37</f>
        <v>0.43</v>
      </c>
      <c r="G38" s="568">
        <v>523.76333636323443</v>
      </c>
      <c r="H38" s="568">
        <f>'EntrySheetDD+SWOTotal+HO'!LG37</f>
        <v>0</v>
      </c>
      <c r="I38" s="568">
        <f>'EntrySheetDD+SWOTotal+HO'!LH37</f>
        <v>19</v>
      </c>
      <c r="J38" s="568">
        <f>'EntrySheetDD+SWOTotal+HO'!LI37</f>
        <v>0</v>
      </c>
      <c r="K38" s="568">
        <f>'EntrySheetDD+SWOTotal+HO'!LJ37</f>
        <v>19</v>
      </c>
      <c r="L38" s="568">
        <f>'EntrySheetDD+SWOTotal+HO'!LK37</f>
        <v>19</v>
      </c>
      <c r="M38" s="506">
        <f t="shared" si="0"/>
        <v>2.8666666666666667</v>
      </c>
      <c r="N38" s="506">
        <f t="shared" si="1"/>
        <v>100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9</v>
      </c>
      <c r="D39" s="518">
        <f>'EntrySheetDD+SWOTotal+HO'!LM37</f>
        <v>5.97</v>
      </c>
      <c r="E39" s="518">
        <f>'EntrySheetDD+SWOTotal+HO'!LN37</f>
        <v>0.96</v>
      </c>
      <c r="F39" s="518">
        <f>'EntrySheetDD+SWOTotal+HO'!LO37</f>
        <v>5.96</v>
      </c>
      <c r="G39" s="568">
        <v>314.25800181794062</v>
      </c>
      <c r="H39" s="568">
        <f>'EntrySheetDD+SWOTotal+HO'!LQ37</f>
        <v>0</v>
      </c>
      <c r="I39" s="568">
        <f>'EntrySheetDD+SWOTotal+HO'!LR37</f>
        <v>265</v>
      </c>
      <c r="J39" s="568">
        <f>'EntrySheetDD+SWOTotal+HO'!LS37</f>
        <v>0</v>
      </c>
      <c r="K39" s="568">
        <f>'EntrySheetDD+SWOTotal+HO'!LT37</f>
        <v>265</v>
      </c>
      <c r="L39" s="568">
        <f>'EntrySheetDD+SWOTotal+HO'!LU37</f>
        <v>265</v>
      </c>
      <c r="M39" s="509">
        <f t="shared" si="0"/>
        <v>66.222222222222229</v>
      </c>
      <c r="N39" s="509">
        <f t="shared" si="1"/>
        <v>99.832495812395322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1176.0000000000002</v>
      </c>
      <c r="D40" s="510">
        <f t="shared" ref="D40:L40" si="2">SUM(D7:D39)</f>
        <v>1135.8</v>
      </c>
      <c r="E40" s="510">
        <f t="shared" si="2"/>
        <v>263.08999999999997</v>
      </c>
      <c r="F40" s="510">
        <f t="shared" si="2"/>
        <v>1132.22</v>
      </c>
      <c r="G40" s="569">
        <f t="shared" si="2"/>
        <v>41063.045570877584</v>
      </c>
      <c r="H40" s="569">
        <f t="shared" si="2"/>
        <v>9118</v>
      </c>
      <c r="I40" s="569">
        <f t="shared" si="2"/>
        <v>51356</v>
      </c>
      <c r="J40" s="569">
        <f t="shared" si="2"/>
        <v>698</v>
      </c>
      <c r="K40" s="569">
        <f t="shared" si="2"/>
        <v>50854</v>
      </c>
      <c r="L40" s="569">
        <f t="shared" si="2"/>
        <v>49908</v>
      </c>
      <c r="M40" s="511">
        <f t="shared" si="0"/>
        <v>96.277210884353721</v>
      </c>
      <c r="N40" s="512">
        <f t="shared" si="1"/>
        <v>99.684803662616659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'EntrySheetDD+SWOTotal+HO'!MQ37</f>
        <v>0</v>
      </c>
      <c r="E41" s="528">
        <f>'EntrySheetDD+SWOTotal+HO'!MR37</f>
        <v>0</v>
      </c>
      <c r="F41" s="528">
        <f>'EntrySheetDD+SWOTotal+HO'!MS37</f>
        <v>0</v>
      </c>
      <c r="G41" s="570">
        <f>'EntrySheetDD+SWOTotal+HO'!MT37</f>
        <v>0</v>
      </c>
      <c r="H41" s="570">
        <f>'EntrySheetDD+SWOTotal+HO'!MU37</f>
        <v>0</v>
      </c>
      <c r="I41" s="570">
        <f>'EntrySheetDD+SWOTotal+HO'!MV37</f>
        <v>0</v>
      </c>
      <c r="J41" s="570">
        <f>'EntrySheetDD+SWOTotal+HO'!MW37</f>
        <v>0</v>
      </c>
      <c r="K41" s="570">
        <f>'EntrySheetDD+SWOTotal+HO'!MX37</f>
        <v>0</v>
      </c>
      <c r="L41" s="570">
        <f>'EntrySheetDD+SWOTotal+HO'!MY37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1176.0000000000002</v>
      </c>
      <c r="D43" s="516">
        <f t="shared" si="3"/>
        <v>1135.8</v>
      </c>
      <c r="E43" s="516">
        <f t="shared" si="3"/>
        <v>263.08999999999997</v>
      </c>
      <c r="F43" s="516">
        <f t="shared" si="3"/>
        <v>1132.22</v>
      </c>
      <c r="G43" s="572">
        <f t="shared" si="3"/>
        <v>41063.045570877584</v>
      </c>
      <c r="H43" s="572">
        <f t="shared" si="3"/>
        <v>9118</v>
      </c>
      <c r="I43" s="572">
        <f t="shared" si="3"/>
        <v>51356</v>
      </c>
      <c r="J43" s="572">
        <f t="shared" si="3"/>
        <v>698</v>
      </c>
      <c r="K43" s="572">
        <f t="shared" si="3"/>
        <v>50854</v>
      </c>
      <c r="L43" s="572">
        <f t="shared" si="3"/>
        <v>49908</v>
      </c>
      <c r="M43" s="511">
        <f t="shared" si="0"/>
        <v>96.277210884353721</v>
      </c>
      <c r="N43" s="512">
        <f t="shared" si="1"/>
        <v>99.684803662616659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7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399</v>
      </c>
      <c r="B3" s="2004"/>
      <c r="C3" s="2024" t="s">
        <v>493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4</v>
      </c>
      <c r="D7" s="518">
        <f>'EntrySheetDD+SWOTotal+HO'!E38</f>
        <v>0</v>
      </c>
      <c r="E7" s="518">
        <f>'EntrySheetDD+SWOTotal+HO'!F38</f>
        <v>0</v>
      </c>
      <c r="F7" s="518">
        <f>'EntrySheetDD+SWOTotal+HO'!G38</f>
        <v>0</v>
      </c>
      <c r="G7" s="568">
        <v>10</v>
      </c>
      <c r="H7" s="568">
        <f>'EntrySheetDD+SWOTotal+HO'!I38</f>
        <v>0</v>
      </c>
      <c r="I7" s="568">
        <f>'EntrySheetDD+SWOTotal+HO'!J38</f>
        <v>0</v>
      </c>
      <c r="J7" s="568">
        <f>'EntrySheetDD+SWOTotal+HO'!K38</f>
        <v>0</v>
      </c>
      <c r="K7" s="568">
        <f>'EntrySheetDD+SWOTotal+HO'!L38</f>
        <v>0</v>
      </c>
      <c r="L7" s="568">
        <f>'EntrySheetDD+SWOTotal+HO'!M38</f>
        <v>0</v>
      </c>
      <c r="M7" s="514">
        <f>F7/C7*100</f>
        <v>0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4</v>
      </c>
      <c r="D8" s="518">
        <f>'EntrySheetDD+SWOTotal+HO'!O38</f>
        <v>0</v>
      </c>
      <c r="E8" s="518">
        <f>'EntrySheetDD+SWOTotal+HO'!P38</f>
        <v>0</v>
      </c>
      <c r="F8" s="518">
        <f>'EntrySheetDD+SWOTotal+HO'!Q38</f>
        <v>0</v>
      </c>
      <c r="G8" s="568">
        <v>10</v>
      </c>
      <c r="H8" s="568">
        <f>'EntrySheetDD+SWOTotal+HO'!S38</f>
        <v>0</v>
      </c>
      <c r="I8" s="568">
        <f>'EntrySheetDD+SWOTotal+HO'!T38</f>
        <v>0</v>
      </c>
      <c r="J8" s="568">
        <f>'EntrySheetDD+SWOTotal+HO'!U38</f>
        <v>0</v>
      </c>
      <c r="K8" s="568">
        <f>'EntrySheetDD+SWOTotal+HO'!V38</f>
        <v>0</v>
      </c>
      <c r="L8" s="568">
        <f>'EntrySheetDD+SWOTotal+HO'!W38</f>
        <v>0</v>
      </c>
      <c r="M8" s="506">
        <f t="shared" ref="M8:M43" si="0">F8/C8*100</f>
        <v>0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4</v>
      </c>
      <c r="D9" s="518">
        <f>'EntrySheetDD+SWOTotal+HO'!Y38</f>
        <v>0</v>
      </c>
      <c r="E9" s="518">
        <f>'EntrySheetDD+SWOTotal+HO'!Z38</f>
        <v>0</v>
      </c>
      <c r="F9" s="518">
        <f>'EntrySheetDD+SWOTotal+HO'!AA38</f>
        <v>0</v>
      </c>
      <c r="G9" s="568">
        <v>10</v>
      </c>
      <c r="H9" s="568">
        <f>'EntrySheetDD+SWOTotal+HO'!AC38</f>
        <v>10</v>
      </c>
      <c r="I9" s="568">
        <f>'EntrySheetDD+SWOTotal+HO'!AD38</f>
        <v>0</v>
      </c>
      <c r="J9" s="568">
        <f>'EntrySheetDD+SWOTotal+HO'!AE38</f>
        <v>0</v>
      </c>
      <c r="K9" s="568">
        <f>'EntrySheetDD+SWOTotal+HO'!AF38</f>
        <v>0</v>
      </c>
      <c r="L9" s="568">
        <f>'EntrySheetDD+SWOTotal+HO'!AG38</f>
        <v>0</v>
      </c>
      <c r="M9" s="506">
        <f t="shared" si="0"/>
        <v>0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4</v>
      </c>
      <c r="D10" s="518">
        <f>'EntrySheetDD+SWOTotal+HO'!AI38</f>
        <v>0</v>
      </c>
      <c r="E10" s="518">
        <f>'EntrySheetDD+SWOTotal+HO'!AJ38</f>
        <v>0</v>
      </c>
      <c r="F10" s="518">
        <f>'EntrySheetDD+SWOTotal+HO'!AK38</f>
        <v>0</v>
      </c>
      <c r="G10" s="568">
        <v>10</v>
      </c>
      <c r="H10" s="568">
        <f>'EntrySheetDD+SWOTotal+HO'!AM38</f>
        <v>0</v>
      </c>
      <c r="I10" s="568">
        <f>'EntrySheetDD+SWOTotal+HO'!AN38</f>
        <v>0</v>
      </c>
      <c r="J10" s="568">
        <f>'EntrySheetDD+SWOTotal+HO'!AO38</f>
        <v>0</v>
      </c>
      <c r="K10" s="568">
        <f>'EntrySheetDD+SWOTotal+HO'!AP38</f>
        <v>0</v>
      </c>
      <c r="L10" s="568">
        <f>'EntrySheetDD+SWOTotal+HO'!AQ38</f>
        <v>0</v>
      </c>
      <c r="M10" s="506">
        <f t="shared" si="0"/>
        <v>0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4</v>
      </c>
      <c r="D11" s="518">
        <f>'EntrySheetDD+SWOTotal+HO'!AS38</f>
        <v>0</v>
      </c>
      <c r="E11" s="518">
        <f>'EntrySheetDD+SWOTotal+HO'!AT38</f>
        <v>0</v>
      </c>
      <c r="F11" s="518">
        <f>'EntrySheetDD+SWOTotal+HO'!AU38</f>
        <v>0</v>
      </c>
      <c r="G11" s="568">
        <v>10</v>
      </c>
      <c r="H11" s="568">
        <f>'EntrySheetDD+SWOTotal+HO'!AW38</f>
        <v>0</v>
      </c>
      <c r="I11" s="568">
        <f>'EntrySheetDD+SWOTotal+HO'!AX38</f>
        <v>0</v>
      </c>
      <c r="J11" s="568">
        <f>'EntrySheetDD+SWOTotal+HO'!AY38</f>
        <v>0</v>
      </c>
      <c r="K11" s="568">
        <f>'EntrySheetDD+SWOTotal+HO'!AZ38</f>
        <v>0</v>
      </c>
      <c r="L11" s="568">
        <f>'EntrySheetDD+SWOTotal+HO'!BA38</f>
        <v>0</v>
      </c>
      <c r="M11" s="506">
        <f t="shared" si="0"/>
        <v>0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2</v>
      </c>
      <c r="D12" s="518">
        <f>'EntrySheetDD+SWOTotal+HO'!BC38</f>
        <v>0.4</v>
      </c>
      <c r="E12" s="518">
        <f>'EntrySheetDD+SWOTotal+HO'!BD38</f>
        <v>0.4</v>
      </c>
      <c r="F12" s="518">
        <f>'EntrySheetDD+SWOTotal+HO'!BE38</f>
        <v>0.4</v>
      </c>
      <c r="G12" s="568">
        <v>5</v>
      </c>
      <c r="H12" s="568">
        <f>'EntrySheetDD+SWOTotal+HO'!BG38</f>
        <v>1</v>
      </c>
      <c r="I12" s="568">
        <f>'EntrySheetDD+SWOTotal+HO'!BH38</f>
        <v>1</v>
      </c>
      <c r="J12" s="568">
        <f>'EntrySheetDD+SWOTotal+HO'!BI38</f>
        <v>0</v>
      </c>
      <c r="K12" s="568">
        <f>'EntrySheetDD+SWOTotal+HO'!BJ38</f>
        <v>1</v>
      </c>
      <c r="L12" s="568">
        <f>'EntrySheetDD+SWOTotal+HO'!BK38</f>
        <v>1</v>
      </c>
      <c r="M12" s="506">
        <f t="shared" si="0"/>
        <v>20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6</v>
      </c>
      <c r="D13" s="518">
        <f>'EntrySheetDD+SWOTotal+HO'!BM38</f>
        <v>9</v>
      </c>
      <c r="E13" s="518">
        <f>'EntrySheetDD+SWOTotal+HO'!BN38</f>
        <v>0</v>
      </c>
      <c r="F13" s="518">
        <f>'EntrySheetDD+SWOTotal+HO'!BO38</f>
        <v>9</v>
      </c>
      <c r="G13" s="568">
        <v>14.999999999999998</v>
      </c>
      <c r="H13" s="568">
        <f>'EntrySheetDD+SWOTotal+HO'!BQ38</f>
        <v>0</v>
      </c>
      <c r="I13" s="568">
        <f>'EntrySheetDD+SWOTotal+HO'!BR38</f>
        <v>14</v>
      </c>
      <c r="J13" s="568">
        <f>'EntrySheetDD+SWOTotal+HO'!BS38</f>
        <v>0</v>
      </c>
      <c r="K13" s="568">
        <f>'EntrySheetDD+SWOTotal+HO'!BT38</f>
        <v>14</v>
      </c>
      <c r="L13" s="568">
        <f>'EntrySheetDD+SWOTotal+HO'!BU38</f>
        <v>0</v>
      </c>
      <c r="M13" s="506">
        <f t="shared" si="0"/>
        <v>150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4</v>
      </c>
      <c r="D14" s="518">
        <f>'EntrySheetDD+SWOTotal+HO'!BW38</f>
        <v>0</v>
      </c>
      <c r="E14" s="518">
        <f>'EntrySheetDD+SWOTotal+HO'!BX38</f>
        <v>0</v>
      </c>
      <c r="F14" s="518">
        <f>'EntrySheetDD+SWOTotal+HO'!BY38</f>
        <v>0</v>
      </c>
      <c r="G14" s="568">
        <v>10</v>
      </c>
      <c r="H14" s="568">
        <f>'EntrySheetDD+SWOTotal+HO'!CA38</f>
        <v>0</v>
      </c>
      <c r="I14" s="568">
        <f>'EntrySheetDD+SWOTotal+HO'!CB38</f>
        <v>0</v>
      </c>
      <c r="J14" s="568">
        <f>'EntrySheetDD+SWOTotal+HO'!CC38</f>
        <v>0</v>
      </c>
      <c r="K14" s="568">
        <f>'EntrySheetDD+SWOTotal+HO'!CD38</f>
        <v>0</v>
      </c>
      <c r="L14" s="568">
        <f>'EntrySheetDD+SWOTotal+HO'!CE38</f>
        <v>0</v>
      </c>
      <c r="M14" s="506">
        <f t="shared" si="0"/>
        <v>0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4</v>
      </c>
      <c r="D15" s="518">
        <f>'EntrySheetDD+SWOTotal+HO'!CG38</f>
        <v>0</v>
      </c>
      <c r="E15" s="518">
        <f>'EntrySheetDD+SWOTotal+HO'!CH38</f>
        <v>0</v>
      </c>
      <c r="F15" s="518">
        <f>'EntrySheetDD+SWOTotal+HO'!CI38</f>
        <v>0</v>
      </c>
      <c r="G15" s="568">
        <v>10</v>
      </c>
      <c r="H15" s="568">
        <f>'EntrySheetDD+SWOTotal+HO'!CK38</f>
        <v>0</v>
      </c>
      <c r="I15" s="568">
        <f>'EntrySheetDD+SWOTotal+HO'!CL38</f>
        <v>0</v>
      </c>
      <c r="J15" s="568">
        <f>'EntrySheetDD+SWOTotal+HO'!CM38</f>
        <v>0</v>
      </c>
      <c r="K15" s="568">
        <f>'EntrySheetDD+SWOTotal+HO'!CN38</f>
        <v>0</v>
      </c>
      <c r="L15" s="568">
        <f>'EntrySheetDD+SWOTotal+HO'!CO38</f>
        <v>0</v>
      </c>
      <c r="M15" s="506">
        <f t="shared" si="0"/>
        <v>0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4</v>
      </c>
      <c r="D16" s="518">
        <f>'EntrySheetDD+SWOTotal+HO'!CQ38</f>
        <v>0</v>
      </c>
      <c r="E16" s="518">
        <f>'EntrySheetDD+SWOTotal+HO'!CR38</f>
        <v>0</v>
      </c>
      <c r="F16" s="518">
        <f>'EntrySheetDD+SWOTotal+HO'!CS38</f>
        <v>0</v>
      </c>
      <c r="G16" s="568">
        <v>10</v>
      </c>
      <c r="H16" s="568">
        <f>'EntrySheetDD+SWOTotal+HO'!CU38</f>
        <v>0</v>
      </c>
      <c r="I16" s="568">
        <f>'EntrySheetDD+SWOTotal+HO'!CV38</f>
        <v>0</v>
      </c>
      <c r="J16" s="568">
        <f>'EntrySheetDD+SWOTotal+HO'!CW38</f>
        <v>0</v>
      </c>
      <c r="K16" s="568">
        <f>'EntrySheetDD+SWOTotal+HO'!CX38</f>
        <v>0</v>
      </c>
      <c r="L16" s="568">
        <f>'EntrySheetDD+SWOTotal+HO'!CY38</f>
        <v>0</v>
      </c>
      <c r="M16" s="506">
        <f t="shared" si="0"/>
        <v>0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4</v>
      </c>
      <c r="D17" s="518">
        <f>'EntrySheetDD+SWOTotal+HO'!DA38</f>
        <v>0</v>
      </c>
      <c r="E17" s="518">
        <f>'EntrySheetDD+SWOTotal+HO'!DB38</f>
        <v>0</v>
      </c>
      <c r="F17" s="518">
        <f>'EntrySheetDD+SWOTotal+HO'!DC38</f>
        <v>0</v>
      </c>
      <c r="G17" s="568">
        <v>10</v>
      </c>
      <c r="H17" s="568">
        <f>'EntrySheetDD+SWOTotal+HO'!DE38</f>
        <v>0</v>
      </c>
      <c r="I17" s="568">
        <f>'EntrySheetDD+SWOTotal+HO'!DF38</f>
        <v>0</v>
      </c>
      <c r="J17" s="568">
        <f>'EntrySheetDD+SWOTotal+HO'!DG38</f>
        <v>0</v>
      </c>
      <c r="K17" s="568">
        <f>'EntrySheetDD+SWOTotal+HO'!DH38</f>
        <v>0</v>
      </c>
      <c r="L17" s="568">
        <f>'EntrySheetDD+SWOTotal+HO'!DI38</f>
        <v>0</v>
      </c>
      <c r="M17" s="506">
        <f t="shared" si="0"/>
        <v>0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4</v>
      </c>
      <c r="D18" s="518">
        <f>'EntrySheetDD+SWOTotal+HO'!DK38</f>
        <v>0</v>
      </c>
      <c r="E18" s="518">
        <f>'EntrySheetDD+SWOTotal+HO'!DL38</f>
        <v>0</v>
      </c>
      <c r="F18" s="518">
        <f>'EntrySheetDD+SWOTotal+HO'!DM38</f>
        <v>0</v>
      </c>
      <c r="G18" s="568">
        <v>10</v>
      </c>
      <c r="H18" s="568">
        <f>'EntrySheetDD+SWOTotal+HO'!DO38</f>
        <v>0</v>
      </c>
      <c r="I18" s="568">
        <f>'EntrySheetDD+SWOTotal+HO'!DP38</f>
        <v>0</v>
      </c>
      <c r="J18" s="568">
        <f>'EntrySheetDD+SWOTotal+HO'!DQ38</f>
        <v>0</v>
      </c>
      <c r="K18" s="568">
        <f>'EntrySheetDD+SWOTotal+HO'!DR38</f>
        <v>0</v>
      </c>
      <c r="L18" s="568">
        <f>'EntrySheetDD+SWOTotal+HO'!DS38</f>
        <v>0</v>
      </c>
      <c r="M18" s="506">
        <f t="shared" si="0"/>
        <v>0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4</v>
      </c>
      <c r="D19" s="518">
        <f>'EntrySheetDD+SWOTotal+HO'!DU38</f>
        <v>0</v>
      </c>
      <c r="E19" s="518">
        <f>'EntrySheetDD+SWOTotal+HO'!DV38</f>
        <v>0</v>
      </c>
      <c r="F19" s="518">
        <f>'EntrySheetDD+SWOTotal+HO'!DW38</f>
        <v>0</v>
      </c>
      <c r="G19" s="568">
        <v>10</v>
      </c>
      <c r="H19" s="568">
        <f>'EntrySheetDD+SWOTotal+HO'!DY38</f>
        <v>0</v>
      </c>
      <c r="I19" s="568">
        <f>'EntrySheetDD+SWOTotal+HO'!DZ38</f>
        <v>0</v>
      </c>
      <c r="J19" s="568">
        <f>'EntrySheetDD+SWOTotal+HO'!EA38</f>
        <v>0</v>
      </c>
      <c r="K19" s="568">
        <f>'EntrySheetDD+SWOTotal+HO'!EB38</f>
        <v>0</v>
      </c>
      <c r="L19" s="568">
        <f>'EntrySheetDD+SWOTotal+HO'!EC38</f>
        <v>0</v>
      </c>
      <c r="M19" s="506">
        <f t="shared" si="0"/>
        <v>0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4</v>
      </c>
      <c r="D20" s="518">
        <f>'EntrySheetDD+SWOTotal+HO'!EE38</f>
        <v>0</v>
      </c>
      <c r="E20" s="518">
        <f>'EntrySheetDD+SWOTotal+HO'!EF38</f>
        <v>0</v>
      </c>
      <c r="F20" s="518">
        <f>'EntrySheetDD+SWOTotal+HO'!EG38</f>
        <v>0</v>
      </c>
      <c r="G20" s="568">
        <v>10</v>
      </c>
      <c r="H20" s="568">
        <f>'EntrySheetDD+SWOTotal+HO'!EI38</f>
        <v>0</v>
      </c>
      <c r="I20" s="568">
        <f>'EntrySheetDD+SWOTotal+HO'!EJ38</f>
        <v>0</v>
      </c>
      <c r="J20" s="568">
        <f>'EntrySheetDD+SWOTotal+HO'!EK38</f>
        <v>0</v>
      </c>
      <c r="K20" s="568">
        <f>'EntrySheetDD+SWOTotal+HO'!EL38</f>
        <v>0</v>
      </c>
      <c r="L20" s="568">
        <f>'EntrySheetDD+SWOTotal+HO'!EM38</f>
        <v>0</v>
      </c>
      <c r="M20" s="506">
        <f t="shared" si="0"/>
        <v>0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4</v>
      </c>
      <c r="D21" s="518">
        <f>'EntrySheetDD+SWOTotal+HO'!EO38</f>
        <v>0</v>
      </c>
      <c r="E21" s="518">
        <f>'EntrySheetDD+SWOTotal+HO'!EP38</f>
        <v>0</v>
      </c>
      <c r="F21" s="518">
        <f>'EntrySheetDD+SWOTotal+HO'!EQ38</f>
        <v>0</v>
      </c>
      <c r="G21" s="568">
        <v>10</v>
      </c>
      <c r="H21" s="568">
        <f>'EntrySheetDD+SWOTotal+HO'!ES38</f>
        <v>0</v>
      </c>
      <c r="I21" s="568">
        <f>'EntrySheetDD+SWOTotal+HO'!ET38</f>
        <v>0</v>
      </c>
      <c r="J21" s="568">
        <f>'EntrySheetDD+SWOTotal+HO'!EU38</f>
        <v>0</v>
      </c>
      <c r="K21" s="568">
        <f>'EntrySheetDD+SWOTotal+HO'!EV38</f>
        <v>0</v>
      </c>
      <c r="L21" s="568">
        <f>'EntrySheetDD+SWOTotal+HO'!EW38</f>
        <v>0</v>
      </c>
      <c r="M21" s="506">
        <f t="shared" si="0"/>
        <v>0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4</v>
      </c>
      <c r="D22" s="518">
        <f>'EntrySheetDD+SWOTotal+HO'!EY38</f>
        <v>0</v>
      </c>
      <c r="E22" s="518">
        <f>'EntrySheetDD+SWOTotal+HO'!EZ38</f>
        <v>0</v>
      </c>
      <c r="F22" s="518">
        <f>'EntrySheetDD+SWOTotal+HO'!FA38</f>
        <v>0</v>
      </c>
      <c r="G22" s="568">
        <v>10</v>
      </c>
      <c r="H22" s="568">
        <f>'EntrySheetDD+SWOTotal+HO'!FC38</f>
        <v>0</v>
      </c>
      <c r="I22" s="568">
        <f>'EntrySheetDD+SWOTotal+HO'!FD38</f>
        <v>0</v>
      </c>
      <c r="J22" s="568">
        <f>'EntrySheetDD+SWOTotal+HO'!FE38</f>
        <v>0</v>
      </c>
      <c r="K22" s="568">
        <f>'EntrySheetDD+SWOTotal+HO'!FF38</f>
        <v>0</v>
      </c>
      <c r="L22" s="568">
        <f>'EntrySheetDD+SWOTotal+HO'!FG38</f>
        <v>0</v>
      </c>
      <c r="M22" s="506">
        <f t="shared" si="0"/>
        <v>0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4</v>
      </c>
      <c r="D23" s="518">
        <f>'EntrySheetDD+SWOTotal+HO'!FI38</f>
        <v>1.6</v>
      </c>
      <c r="E23" s="518">
        <f>'EntrySheetDD+SWOTotal+HO'!FJ38</f>
        <v>0.4</v>
      </c>
      <c r="F23" s="518">
        <f>'EntrySheetDD+SWOTotal+HO'!FK38</f>
        <v>1.6</v>
      </c>
      <c r="G23" s="568">
        <v>10</v>
      </c>
      <c r="H23" s="568">
        <f>'EntrySheetDD+SWOTotal+HO'!FM38</f>
        <v>0</v>
      </c>
      <c r="I23" s="568">
        <f>'EntrySheetDD+SWOTotal+HO'!FN38</f>
        <v>3</v>
      </c>
      <c r="J23" s="568">
        <f>'EntrySheetDD+SWOTotal+HO'!FO38</f>
        <v>0</v>
      </c>
      <c r="K23" s="568">
        <f>'EntrySheetDD+SWOTotal+HO'!FP38</f>
        <v>3</v>
      </c>
      <c r="L23" s="568">
        <f>'EntrySheetDD+SWOTotal+HO'!FQ38</f>
        <v>3</v>
      </c>
      <c r="M23" s="506">
        <f t="shared" si="0"/>
        <v>40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4</v>
      </c>
      <c r="D24" s="518">
        <f>'EntrySheetDD+SWOTotal+HO'!FS38</f>
        <v>0</v>
      </c>
      <c r="E24" s="518">
        <f>'EntrySheetDD+SWOTotal+HO'!FT38</f>
        <v>0</v>
      </c>
      <c r="F24" s="518">
        <f>'EntrySheetDD+SWOTotal+HO'!FU38</f>
        <v>0</v>
      </c>
      <c r="G24" s="568">
        <v>10</v>
      </c>
      <c r="H24" s="568">
        <f>'EntrySheetDD+SWOTotal+HO'!FW38</f>
        <v>0</v>
      </c>
      <c r="I24" s="568">
        <f>'EntrySheetDD+SWOTotal+HO'!FX38</f>
        <v>0</v>
      </c>
      <c r="J24" s="568">
        <f>'EntrySheetDD+SWOTotal+HO'!FY38</f>
        <v>0</v>
      </c>
      <c r="K24" s="568">
        <f>'EntrySheetDD+SWOTotal+HO'!FZ38</f>
        <v>0</v>
      </c>
      <c r="L24" s="568">
        <f>'EntrySheetDD+SWOTotal+HO'!GA38</f>
        <v>0</v>
      </c>
      <c r="M24" s="506">
        <f t="shared" si="0"/>
        <v>0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4</v>
      </c>
      <c r="D25" s="518">
        <f>'EntrySheetDD+SWOTotal+HO'!GC38</f>
        <v>0</v>
      </c>
      <c r="E25" s="518">
        <f>'EntrySheetDD+SWOTotal+HO'!GD38</f>
        <v>0</v>
      </c>
      <c r="F25" s="518">
        <f>'EntrySheetDD+SWOTotal+HO'!GE38</f>
        <v>0</v>
      </c>
      <c r="G25" s="568">
        <v>10</v>
      </c>
      <c r="H25" s="568">
        <f>'EntrySheetDD+SWOTotal+HO'!GG38</f>
        <v>0</v>
      </c>
      <c r="I25" s="568">
        <f>'EntrySheetDD+SWOTotal+HO'!GH38</f>
        <v>0</v>
      </c>
      <c r="J25" s="568">
        <f>'EntrySheetDD+SWOTotal+HO'!GI38</f>
        <v>0</v>
      </c>
      <c r="K25" s="568">
        <f>'EntrySheetDD+SWOTotal+HO'!GJ38</f>
        <v>0</v>
      </c>
      <c r="L25" s="568">
        <f>'EntrySheetDD+SWOTotal+HO'!GK38</f>
        <v>0</v>
      </c>
      <c r="M25" s="506">
        <f t="shared" si="0"/>
        <v>0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0</v>
      </c>
      <c r="D26" s="518">
        <f>'EntrySheetDD+SWOTotal+HO'!GM38</f>
        <v>0</v>
      </c>
      <c r="E26" s="518">
        <f>'EntrySheetDD+SWOTotal+HO'!GN38</f>
        <v>0</v>
      </c>
      <c r="F26" s="518">
        <f>'EntrySheetDD+SWOTotal+HO'!GO38</f>
        <v>0</v>
      </c>
      <c r="G26" s="568">
        <v>0</v>
      </c>
      <c r="H26" s="568">
        <f>'EntrySheetDD+SWOTotal+HO'!GQ38</f>
        <v>0</v>
      </c>
      <c r="I26" s="568">
        <f>'EntrySheetDD+SWOTotal+HO'!GR38</f>
        <v>0</v>
      </c>
      <c r="J26" s="568">
        <f>'EntrySheetDD+SWOTotal+HO'!GS38</f>
        <v>0</v>
      </c>
      <c r="K26" s="568">
        <f>'EntrySheetDD+SWOTotal+HO'!GT38</f>
        <v>0</v>
      </c>
      <c r="L26" s="568">
        <f>'EntrySheetDD+SWOTotal+HO'!GU38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</v>
      </c>
      <c r="D27" s="518">
        <f>'EntrySheetDD+SWOTotal+HO'!GW38</f>
        <v>0</v>
      </c>
      <c r="E27" s="518">
        <f>'EntrySheetDD+SWOTotal+HO'!GX38</f>
        <v>0</v>
      </c>
      <c r="F27" s="518">
        <f>'EntrySheetDD+SWOTotal+HO'!GY38</f>
        <v>0</v>
      </c>
      <c r="G27" s="568">
        <v>0</v>
      </c>
      <c r="H27" s="568">
        <f>'EntrySheetDD+SWOTotal+HO'!HA38</f>
        <v>0</v>
      </c>
      <c r="I27" s="568">
        <f>'EntrySheetDD+SWOTotal+HO'!HB38</f>
        <v>0</v>
      </c>
      <c r="J27" s="568">
        <f>'EntrySheetDD+SWOTotal+HO'!HC38</f>
        <v>0</v>
      </c>
      <c r="K27" s="568">
        <f>'EntrySheetDD+SWOTotal+HO'!HD38</f>
        <v>0</v>
      </c>
      <c r="L27" s="568">
        <f>'EntrySheetDD+SWOTotal+HO'!HE38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</v>
      </c>
      <c r="D28" s="518">
        <f>'EntrySheetDD+SWOTotal+HO'!HG38</f>
        <v>0</v>
      </c>
      <c r="E28" s="518">
        <f>'EntrySheetDD+SWOTotal+HO'!HH38</f>
        <v>0</v>
      </c>
      <c r="F28" s="518">
        <f>'EntrySheetDD+SWOTotal+HO'!HI38</f>
        <v>0</v>
      </c>
      <c r="G28" s="568">
        <v>0</v>
      </c>
      <c r="H28" s="568">
        <f>'EntrySheetDD+SWOTotal+HO'!HK38</f>
        <v>0</v>
      </c>
      <c r="I28" s="568">
        <f>'EntrySheetDD+SWOTotal+HO'!HL38</f>
        <v>0</v>
      </c>
      <c r="J28" s="568">
        <f>'EntrySheetDD+SWOTotal+HO'!HM38</f>
        <v>0</v>
      </c>
      <c r="K28" s="568">
        <f>'EntrySheetDD+SWOTotal+HO'!HN38</f>
        <v>0</v>
      </c>
      <c r="L28" s="568">
        <f>'EntrySheetDD+SWOTotal+HO'!HO38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</v>
      </c>
      <c r="D29" s="518">
        <f>'EntrySheetDD+SWOTotal+HO'!HQ38</f>
        <v>0</v>
      </c>
      <c r="E29" s="518">
        <f>'EntrySheetDD+SWOTotal+HO'!HR38</f>
        <v>0</v>
      </c>
      <c r="F29" s="518">
        <f>'EntrySheetDD+SWOTotal+HO'!HS38</f>
        <v>0</v>
      </c>
      <c r="G29" s="568">
        <v>0</v>
      </c>
      <c r="H29" s="568">
        <f>'EntrySheetDD+SWOTotal+HO'!HU38</f>
        <v>0</v>
      </c>
      <c r="I29" s="568">
        <f>'EntrySheetDD+SWOTotal+HO'!HV38</f>
        <v>0</v>
      </c>
      <c r="J29" s="568">
        <f>'EntrySheetDD+SWOTotal+HO'!HW38</f>
        <v>0</v>
      </c>
      <c r="K29" s="568">
        <f>'EntrySheetDD+SWOTotal+HO'!HX38</f>
        <v>0</v>
      </c>
      <c r="L29" s="568">
        <f>'EntrySheetDD+SWOTotal+HO'!HY38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'EntrySheetDD+SWOTotal+HO'!IA38</f>
        <v>0</v>
      </c>
      <c r="E30" s="518">
        <f>'EntrySheetDD+SWOTotal+HO'!IB38</f>
        <v>0</v>
      </c>
      <c r="F30" s="518">
        <f>'EntrySheetDD+SWOTotal+HO'!IC38</f>
        <v>0</v>
      </c>
      <c r="G30" s="568">
        <v>0</v>
      </c>
      <c r="H30" s="568">
        <f>'EntrySheetDD+SWOTotal+HO'!IE38</f>
        <v>0</v>
      </c>
      <c r="I30" s="568">
        <f>'EntrySheetDD+SWOTotal+HO'!IF38</f>
        <v>0</v>
      </c>
      <c r="J30" s="568">
        <f>'EntrySheetDD+SWOTotal+HO'!IG38</f>
        <v>0</v>
      </c>
      <c r="K30" s="568">
        <f>'EntrySheetDD+SWOTotal+HO'!IH38</f>
        <v>0</v>
      </c>
      <c r="L30" s="568">
        <f>'EntrySheetDD+SWOTotal+HO'!II38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4</v>
      </c>
      <c r="D31" s="518">
        <f>'EntrySheetDD+SWOTotal+HO'!IK38</f>
        <v>0</v>
      </c>
      <c r="E31" s="518">
        <f>'EntrySheetDD+SWOTotal+HO'!IL38</f>
        <v>0</v>
      </c>
      <c r="F31" s="518">
        <f>'EntrySheetDD+SWOTotal+HO'!IM38</f>
        <v>0</v>
      </c>
      <c r="G31" s="568">
        <v>10</v>
      </c>
      <c r="H31" s="568">
        <f>'EntrySheetDD+SWOTotal+HO'!IO38</f>
        <v>0</v>
      </c>
      <c r="I31" s="568">
        <f>'EntrySheetDD+SWOTotal+HO'!IP38</f>
        <v>0</v>
      </c>
      <c r="J31" s="568">
        <f>'EntrySheetDD+SWOTotal+HO'!IQ38</f>
        <v>0</v>
      </c>
      <c r="K31" s="568">
        <f>'EntrySheetDD+SWOTotal+HO'!IR38</f>
        <v>0</v>
      </c>
      <c r="L31" s="568">
        <f>'EntrySheetDD+SWOTotal+HO'!IS38</f>
        <v>0</v>
      </c>
      <c r="M31" s="506">
        <f t="shared" si="0"/>
        <v>0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4</v>
      </c>
      <c r="D32" s="518">
        <f>'EntrySheetDD+SWOTotal+HO'!IU38</f>
        <v>0</v>
      </c>
      <c r="E32" s="518">
        <f>'EntrySheetDD+SWOTotal+HO'!IV38</f>
        <v>0</v>
      </c>
      <c r="F32" s="518">
        <f>'EntrySheetDD+SWOTotal+HO'!IW38</f>
        <v>0</v>
      </c>
      <c r="G32" s="568">
        <v>10</v>
      </c>
      <c r="H32" s="568">
        <f>'EntrySheetDD+SWOTotal+HO'!IY38</f>
        <v>0</v>
      </c>
      <c r="I32" s="568">
        <f>'EntrySheetDD+SWOTotal+HO'!IZ38</f>
        <v>0</v>
      </c>
      <c r="J32" s="568">
        <f>'EntrySheetDD+SWOTotal+HO'!JA38</f>
        <v>0</v>
      </c>
      <c r="K32" s="568">
        <f>'EntrySheetDD+SWOTotal+HO'!JB38</f>
        <v>0</v>
      </c>
      <c r="L32" s="568">
        <f>'EntrySheetDD+SWOTotal+HO'!JC38</f>
        <v>0</v>
      </c>
      <c r="M32" s="506">
        <f t="shared" si="0"/>
        <v>0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4</v>
      </c>
      <c r="D33" s="518">
        <f>'EntrySheetDD+SWOTotal+HO'!JE38</f>
        <v>0</v>
      </c>
      <c r="E33" s="518">
        <f>'EntrySheetDD+SWOTotal+HO'!JF38</f>
        <v>0</v>
      </c>
      <c r="F33" s="518">
        <f>'EntrySheetDD+SWOTotal+HO'!JG38</f>
        <v>0</v>
      </c>
      <c r="G33" s="568">
        <v>10</v>
      </c>
      <c r="H33" s="568">
        <f>'EntrySheetDD+SWOTotal+HO'!JI38</f>
        <v>0</v>
      </c>
      <c r="I33" s="568">
        <f>'EntrySheetDD+SWOTotal+HO'!JJ38</f>
        <v>0</v>
      </c>
      <c r="J33" s="568">
        <f>'EntrySheetDD+SWOTotal+HO'!JK38</f>
        <v>0</v>
      </c>
      <c r="K33" s="568">
        <f>'EntrySheetDD+SWOTotal+HO'!JL38</f>
        <v>0</v>
      </c>
      <c r="L33" s="568">
        <f>'EntrySheetDD+SWOTotal+HO'!JM38</f>
        <v>0</v>
      </c>
      <c r="M33" s="506">
        <f t="shared" si="0"/>
        <v>0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16</v>
      </c>
      <c r="D34" s="518">
        <f>'EntrySheetDD+SWOTotal+HO'!JO38</f>
        <v>21.6</v>
      </c>
      <c r="E34" s="518">
        <f>'EntrySheetDD+SWOTotal+HO'!JP38</f>
        <v>0</v>
      </c>
      <c r="F34" s="518">
        <f>'EntrySheetDD+SWOTotal+HO'!JQ38</f>
        <v>21.6</v>
      </c>
      <c r="G34" s="568">
        <v>40</v>
      </c>
      <c r="H34" s="568">
        <f>'EntrySheetDD+SWOTotal+HO'!JS38</f>
        <v>0</v>
      </c>
      <c r="I34" s="568">
        <f>'EntrySheetDD+SWOTotal+HO'!JT38</f>
        <v>54</v>
      </c>
      <c r="J34" s="568">
        <f>'EntrySheetDD+SWOTotal+HO'!JU38</f>
        <v>0</v>
      </c>
      <c r="K34" s="568">
        <f>'EntrySheetDD+SWOTotal+HO'!JV38</f>
        <v>54</v>
      </c>
      <c r="L34" s="568">
        <f>'EntrySheetDD+SWOTotal+HO'!JW38</f>
        <v>54</v>
      </c>
      <c r="M34" s="506">
        <f t="shared" si="0"/>
        <v>135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12</v>
      </c>
      <c r="D35" s="518">
        <f>'EntrySheetDD+SWOTotal+HO'!JY38</f>
        <v>0</v>
      </c>
      <c r="E35" s="518">
        <f>'EntrySheetDD+SWOTotal+HO'!JZ38</f>
        <v>0</v>
      </c>
      <c r="F35" s="518">
        <f>'EntrySheetDD+SWOTotal+HO'!KA38</f>
        <v>0</v>
      </c>
      <c r="G35" s="568">
        <v>29.999999999999996</v>
      </c>
      <c r="H35" s="568">
        <f>'EntrySheetDD+SWOTotal+HO'!KC38</f>
        <v>0</v>
      </c>
      <c r="I35" s="568">
        <f>'EntrySheetDD+SWOTotal+HO'!KD38</f>
        <v>0</v>
      </c>
      <c r="J35" s="568">
        <f>'EntrySheetDD+SWOTotal+HO'!KE38</f>
        <v>0</v>
      </c>
      <c r="K35" s="568">
        <f>'EntrySheetDD+SWOTotal+HO'!KF38</f>
        <v>0</v>
      </c>
      <c r="L35" s="568">
        <f>'EntrySheetDD+SWOTotal+HO'!KG38</f>
        <v>0</v>
      </c>
      <c r="M35" s="506">
        <f t="shared" si="0"/>
        <v>0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4</v>
      </c>
      <c r="D36" s="518">
        <f>'EntrySheetDD+SWOTotal+HO'!KI38</f>
        <v>0</v>
      </c>
      <c r="E36" s="518">
        <f>'EntrySheetDD+SWOTotal+HO'!KJ38</f>
        <v>0</v>
      </c>
      <c r="F36" s="518">
        <f>'EntrySheetDD+SWOTotal+HO'!KK38</f>
        <v>0</v>
      </c>
      <c r="G36" s="568">
        <v>10</v>
      </c>
      <c r="H36" s="568">
        <f>'EntrySheetDD+SWOTotal+HO'!KM38</f>
        <v>0</v>
      </c>
      <c r="I36" s="568">
        <f>'EntrySheetDD+SWOTotal+HO'!KN38</f>
        <v>0</v>
      </c>
      <c r="J36" s="568">
        <f>'EntrySheetDD+SWOTotal+HO'!KO38</f>
        <v>0</v>
      </c>
      <c r="K36" s="568">
        <f>'EntrySheetDD+SWOTotal+HO'!KP38</f>
        <v>0</v>
      </c>
      <c r="L36" s="568">
        <f>'EntrySheetDD+SWOTotal+HO'!KQ38</f>
        <v>0</v>
      </c>
      <c r="M36" s="506">
        <f t="shared" si="0"/>
        <v>0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4</v>
      </c>
      <c r="D37" s="518">
        <f>'EntrySheetDD+SWOTotal+HO'!KS38</f>
        <v>0</v>
      </c>
      <c r="E37" s="518">
        <f>'EntrySheetDD+SWOTotal+HO'!KT38</f>
        <v>0</v>
      </c>
      <c r="F37" s="518">
        <f>'EntrySheetDD+SWOTotal+HO'!KU38</f>
        <v>0</v>
      </c>
      <c r="G37" s="568">
        <v>10</v>
      </c>
      <c r="H37" s="568">
        <f>'EntrySheetDD+SWOTotal+HO'!KW38</f>
        <v>0</v>
      </c>
      <c r="I37" s="568">
        <f>'EntrySheetDD+SWOTotal+HO'!KX38</f>
        <v>0</v>
      </c>
      <c r="J37" s="568">
        <f>'EntrySheetDD+SWOTotal+HO'!KY38</f>
        <v>0</v>
      </c>
      <c r="K37" s="568">
        <f>'EntrySheetDD+SWOTotal+HO'!KZ38</f>
        <v>0</v>
      </c>
      <c r="L37" s="568">
        <f>'EntrySheetDD+SWOTotal+HO'!LA38</f>
        <v>0</v>
      </c>
      <c r="M37" s="506">
        <f t="shared" si="0"/>
        <v>0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4</v>
      </c>
      <c r="D38" s="518">
        <f>'EntrySheetDD+SWOTotal+HO'!LC38</f>
        <v>0</v>
      </c>
      <c r="E38" s="518">
        <f>'EntrySheetDD+SWOTotal+HO'!LD38</f>
        <v>0</v>
      </c>
      <c r="F38" s="518">
        <f>'EntrySheetDD+SWOTotal+HO'!LE38</f>
        <v>0</v>
      </c>
      <c r="G38" s="568">
        <v>10</v>
      </c>
      <c r="H38" s="568">
        <f>'EntrySheetDD+SWOTotal+HO'!LG38</f>
        <v>0</v>
      </c>
      <c r="I38" s="568">
        <f>'EntrySheetDD+SWOTotal+HO'!LH38</f>
        <v>0</v>
      </c>
      <c r="J38" s="568">
        <f>'EntrySheetDD+SWOTotal+HO'!LI38</f>
        <v>0</v>
      </c>
      <c r="K38" s="568">
        <f>'EntrySheetDD+SWOTotal+HO'!LJ38</f>
        <v>0</v>
      </c>
      <c r="L38" s="568">
        <f>'EntrySheetDD+SWOTotal+HO'!LK38</f>
        <v>0</v>
      </c>
      <c r="M38" s="506">
        <f t="shared" si="0"/>
        <v>0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4</v>
      </c>
      <c r="D39" s="518">
        <f>'EntrySheetDD+SWOTotal+HO'!LM38</f>
        <v>0</v>
      </c>
      <c r="E39" s="518">
        <f>'EntrySheetDD+SWOTotal+HO'!LN38</f>
        <v>0</v>
      </c>
      <c r="F39" s="518">
        <f>'EntrySheetDD+SWOTotal+HO'!LO38</f>
        <v>0</v>
      </c>
      <c r="G39" s="568">
        <v>10</v>
      </c>
      <c r="H39" s="568">
        <f>'EntrySheetDD+SWOTotal+HO'!LQ38</f>
        <v>0</v>
      </c>
      <c r="I39" s="568">
        <f>'EntrySheetDD+SWOTotal+HO'!LR38</f>
        <v>0</v>
      </c>
      <c r="J39" s="568">
        <f>'EntrySheetDD+SWOTotal+HO'!LS38</f>
        <v>0</v>
      </c>
      <c r="K39" s="568">
        <f>'EntrySheetDD+SWOTotal+HO'!LT38</f>
        <v>0</v>
      </c>
      <c r="L39" s="568">
        <f>'EntrySheetDD+SWOTotal+HO'!LU38</f>
        <v>0</v>
      </c>
      <c r="M39" s="509">
        <f t="shared" si="0"/>
        <v>0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132</v>
      </c>
      <c r="D40" s="510">
        <f t="shared" ref="D40:L40" si="2">SUM(D7:D39)</f>
        <v>32.6</v>
      </c>
      <c r="E40" s="510">
        <f t="shared" si="2"/>
        <v>0.8</v>
      </c>
      <c r="F40" s="510">
        <f t="shared" si="2"/>
        <v>32.6</v>
      </c>
      <c r="G40" s="569">
        <f t="shared" si="2"/>
        <v>330</v>
      </c>
      <c r="H40" s="569">
        <f t="shared" si="2"/>
        <v>11</v>
      </c>
      <c r="I40" s="569">
        <f t="shared" si="2"/>
        <v>72</v>
      </c>
      <c r="J40" s="569">
        <f t="shared" si="2"/>
        <v>0</v>
      </c>
      <c r="K40" s="569">
        <f t="shared" si="2"/>
        <v>72</v>
      </c>
      <c r="L40" s="569">
        <f t="shared" si="2"/>
        <v>58</v>
      </c>
      <c r="M40" s="511">
        <f t="shared" si="0"/>
        <v>24.696969696969699</v>
      </c>
      <c r="N40" s="512">
        <f t="shared" si="1"/>
        <v>100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'EntrySheetDD+SWOTotal+HO'!MQ38</f>
        <v>0</v>
      </c>
      <c r="E41" s="528">
        <f>'EntrySheetDD+SWOTotal+HO'!MR38</f>
        <v>0</v>
      </c>
      <c r="F41" s="528">
        <f>'EntrySheetDD+SWOTotal+HO'!MS38</f>
        <v>0</v>
      </c>
      <c r="G41" s="570">
        <f>'EntrySheetDD+SWOTotal+HO'!MT38</f>
        <v>0</v>
      </c>
      <c r="H41" s="570">
        <f>'EntrySheetDD+SWOTotal+HO'!MU38</f>
        <v>0</v>
      </c>
      <c r="I41" s="570">
        <f>'EntrySheetDD+SWOTotal+HO'!MV38</f>
        <v>0</v>
      </c>
      <c r="J41" s="570">
        <f>'EntrySheetDD+SWOTotal+HO'!MW38</f>
        <v>0</v>
      </c>
      <c r="K41" s="570">
        <f>'EntrySheetDD+SWOTotal+HO'!MX38</f>
        <v>0</v>
      </c>
      <c r="L41" s="570">
        <f>'EntrySheetDD+SWOTotal+HO'!MY38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132</v>
      </c>
      <c r="D43" s="516">
        <f t="shared" si="3"/>
        <v>32.6</v>
      </c>
      <c r="E43" s="516">
        <f t="shared" si="3"/>
        <v>0.8</v>
      </c>
      <c r="F43" s="516">
        <f t="shared" si="3"/>
        <v>32.6</v>
      </c>
      <c r="G43" s="572">
        <f t="shared" si="3"/>
        <v>330</v>
      </c>
      <c r="H43" s="572">
        <f t="shared" si="3"/>
        <v>11</v>
      </c>
      <c r="I43" s="572">
        <f t="shared" si="3"/>
        <v>72</v>
      </c>
      <c r="J43" s="572">
        <f t="shared" si="3"/>
        <v>0</v>
      </c>
      <c r="K43" s="572">
        <f t="shared" si="3"/>
        <v>72</v>
      </c>
      <c r="L43" s="572">
        <f t="shared" si="3"/>
        <v>58</v>
      </c>
      <c r="M43" s="511">
        <f t="shared" si="0"/>
        <v>24.696969696969699</v>
      </c>
      <c r="N43" s="512">
        <f t="shared" si="1"/>
        <v>100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A2" sqref="A2:N2"/>
      <selection pane="topRight" activeCell="A2" sqref="A2:N2"/>
      <selection pane="bottomLeft" activeCell="A2" sqref="A2:N2"/>
      <selection pane="bottomRight" activeCell="C7" sqref="C7:C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400</v>
      </c>
      <c r="B3" s="2004"/>
      <c r="C3" s="2024" t="s">
        <v>538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12</v>
      </c>
      <c r="D7" s="518">
        <f>'EntrySheetDD+SWOTotal+HO'!E39</f>
        <v>5.35</v>
      </c>
      <c r="E7" s="518">
        <f>'EntrySheetDD+SWOTotal+HO'!F39</f>
        <v>0.56999999999999995</v>
      </c>
      <c r="F7" s="518">
        <f>'EntrySheetDD+SWOTotal+HO'!G39</f>
        <v>5.35</v>
      </c>
      <c r="G7" s="568">
        <v>160</v>
      </c>
      <c r="H7" s="568">
        <f>'EntrySheetDD+SWOTotal+HO'!I39</f>
        <v>20</v>
      </c>
      <c r="I7" s="568">
        <f>'EntrySheetDD+SWOTotal+HO'!J39</f>
        <v>60</v>
      </c>
      <c r="J7" s="568">
        <f>'EntrySheetDD+SWOTotal+HO'!K39</f>
        <v>0</v>
      </c>
      <c r="K7" s="568">
        <f>'EntrySheetDD+SWOTotal+HO'!L39</f>
        <v>60</v>
      </c>
      <c r="L7" s="568">
        <f>'EntrySheetDD+SWOTotal+HO'!M39</f>
        <v>60</v>
      </c>
      <c r="M7" s="514">
        <f>F7/C7*100</f>
        <v>44.583333333333329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0.3</v>
      </c>
      <c r="D8" s="518">
        <f>'EntrySheetDD+SWOTotal+HO'!O39</f>
        <v>4.75</v>
      </c>
      <c r="E8" s="518">
        <f>'EntrySheetDD+SWOTotal+HO'!P39</f>
        <v>0.72</v>
      </c>
      <c r="F8" s="518">
        <f>'EntrySheetDD+SWOTotal+HO'!Q39</f>
        <v>4.75</v>
      </c>
      <c r="G8" s="568">
        <v>70</v>
      </c>
      <c r="H8" s="568">
        <f>'EntrySheetDD+SWOTotal+HO'!S39</f>
        <v>8</v>
      </c>
      <c r="I8" s="568">
        <f>'EntrySheetDD+SWOTotal+HO'!T39</f>
        <v>53</v>
      </c>
      <c r="J8" s="568">
        <f>'EntrySheetDD+SWOTotal+HO'!U39</f>
        <v>0</v>
      </c>
      <c r="K8" s="568">
        <f>'EntrySheetDD+SWOTotal+HO'!V39</f>
        <v>83</v>
      </c>
      <c r="L8" s="568">
        <f>'EntrySheetDD+SWOTotal+HO'!W39</f>
        <v>83</v>
      </c>
      <c r="M8" s="506">
        <f t="shared" ref="M8:M43" si="0">F8/C8*100</f>
        <v>1583.3333333333335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2.16</v>
      </c>
      <c r="D9" s="518">
        <f>'EntrySheetDD+SWOTotal+HO'!Y39</f>
        <v>3.32</v>
      </c>
      <c r="E9" s="518">
        <f>'EntrySheetDD+SWOTotal+HO'!Z39</f>
        <v>3.32</v>
      </c>
      <c r="F9" s="518">
        <f>'EntrySheetDD+SWOTotal+HO'!AA39</f>
        <v>3.32</v>
      </c>
      <c r="G9" s="568">
        <v>20</v>
      </c>
      <c r="H9" s="568">
        <f>'EntrySheetDD+SWOTotal+HO'!AC39</f>
        <v>37</v>
      </c>
      <c r="I9" s="568">
        <f>'EntrySheetDD+SWOTotal+HO'!AD39</f>
        <v>37</v>
      </c>
      <c r="J9" s="568">
        <f>'EntrySheetDD+SWOTotal+HO'!AE39</f>
        <v>0</v>
      </c>
      <c r="K9" s="568">
        <f>'EntrySheetDD+SWOTotal+HO'!AF39</f>
        <v>37</v>
      </c>
      <c r="L9" s="568">
        <f>'EntrySheetDD+SWOTotal+HO'!AG39</f>
        <v>37</v>
      </c>
      <c r="M9" s="506">
        <f t="shared" si="0"/>
        <v>153.70370370370367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1.35</v>
      </c>
      <c r="D10" s="518">
        <f>'EntrySheetDD+SWOTotal+HO'!AI39</f>
        <v>0.36</v>
      </c>
      <c r="E10" s="518">
        <f>'EntrySheetDD+SWOTotal+HO'!AJ39</f>
        <v>0.36</v>
      </c>
      <c r="F10" s="518">
        <f>'EntrySheetDD+SWOTotal+HO'!AK39</f>
        <v>0.36</v>
      </c>
      <c r="G10" s="568">
        <v>15</v>
      </c>
      <c r="H10" s="568">
        <f>'EntrySheetDD+SWOTotal+HO'!AM39</f>
        <v>4</v>
      </c>
      <c r="I10" s="568">
        <f>'EntrySheetDD+SWOTotal+HO'!AN39</f>
        <v>4</v>
      </c>
      <c r="J10" s="568">
        <f>'EntrySheetDD+SWOTotal+HO'!AO39</f>
        <v>0</v>
      </c>
      <c r="K10" s="568">
        <f>'EntrySheetDD+SWOTotal+HO'!AP39</f>
        <v>0</v>
      </c>
      <c r="L10" s="568">
        <f>'EntrySheetDD+SWOTotal+HO'!AQ39</f>
        <v>0</v>
      </c>
      <c r="M10" s="506">
        <f t="shared" si="0"/>
        <v>26.666666666666668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12</v>
      </c>
      <c r="D11" s="518">
        <f>'EntrySheetDD+SWOTotal+HO'!AS39</f>
        <v>0.64</v>
      </c>
      <c r="E11" s="518">
        <f>'EntrySheetDD+SWOTotal+HO'!AT39</f>
        <v>0</v>
      </c>
      <c r="F11" s="518">
        <f>'EntrySheetDD+SWOTotal+HO'!AU39</f>
        <v>0.63</v>
      </c>
      <c r="G11" s="568">
        <v>18</v>
      </c>
      <c r="H11" s="568">
        <f>'EntrySheetDD+SWOTotal+HO'!AW39</f>
        <v>3</v>
      </c>
      <c r="I11" s="568">
        <f>'EntrySheetDD+SWOTotal+HO'!AX39</f>
        <v>6</v>
      </c>
      <c r="J11" s="568">
        <f>'EntrySheetDD+SWOTotal+HO'!AY39</f>
        <v>0</v>
      </c>
      <c r="K11" s="568">
        <f>'EntrySheetDD+SWOTotal+HO'!AZ39</f>
        <v>6</v>
      </c>
      <c r="L11" s="568">
        <f>'EntrySheetDD+SWOTotal+HO'!BA39</f>
        <v>6</v>
      </c>
      <c r="M11" s="506">
        <f t="shared" si="0"/>
        <v>5.25</v>
      </c>
      <c r="N11" s="506">
        <f t="shared" si="1"/>
        <v>98.4375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1.8</v>
      </c>
      <c r="D12" s="518">
        <f>'EntrySheetDD+SWOTotal+HO'!BC39</f>
        <v>1.44</v>
      </c>
      <c r="E12" s="518">
        <f>'EntrySheetDD+SWOTotal+HO'!BD39</f>
        <v>1.44</v>
      </c>
      <c r="F12" s="518">
        <f>'EntrySheetDD+SWOTotal+HO'!BE39</f>
        <v>1.44</v>
      </c>
      <c r="G12" s="568">
        <v>20</v>
      </c>
      <c r="H12" s="568">
        <f>'EntrySheetDD+SWOTotal+HO'!BG39</f>
        <v>16</v>
      </c>
      <c r="I12" s="568">
        <f>'EntrySheetDD+SWOTotal+HO'!BH39</f>
        <v>16</v>
      </c>
      <c r="J12" s="568">
        <f>'EntrySheetDD+SWOTotal+HO'!BI39</f>
        <v>0</v>
      </c>
      <c r="K12" s="568">
        <f>'EntrySheetDD+SWOTotal+HO'!BJ39</f>
        <v>16</v>
      </c>
      <c r="L12" s="568">
        <f>'EntrySheetDD+SWOTotal+HO'!BK39</f>
        <v>16</v>
      </c>
      <c r="M12" s="506">
        <f t="shared" si="0"/>
        <v>80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1.8</v>
      </c>
      <c r="D13" s="518">
        <f>'EntrySheetDD+SWOTotal+HO'!BM39</f>
        <v>1.17</v>
      </c>
      <c r="E13" s="518">
        <f>'EntrySheetDD+SWOTotal+HO'!BN39</f>
        <v>1.17</v>
      </c>
      <c r="F13" s="518">
        <f>'EntrySheetDD+SWOTotal+HO'!BO39</f>
        <v>1.17</v>
      </c>
      <c r="G13" s="568">
        <v>16</v>
      </c>
      <c r="H13" s="568">
        <f>'EntrySheetDD+SWOTotal+HO'!BQ39</f>
        <v>13</v>
      </c>
      <c r="I13" s="568">
        <f>'EntrySheetDD+SWOTotal+HO'!BR39</f>
        <v>13</v>
      </c>
      <c r="J13" s="568">
        <f>'EntrySheetDD+SWOTotal+HO'!BS39</f>
        <v>0</v>
      </c>
      <c r="K13" s="568">
        <f>'EntrySheetDD+SWOTotal+HO'!BT39</f>
        <v>13</v>
      </c>
      <c r="L13" s="568">
        <f>'EntrySheetDD+SWOTotal+HO'!BU39</f>
        <v>13</v>
      </c>
      <c r="M13" s="506">
        <f t="shared" si="0"/>
        <v>64.999999999999986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3</v>
      </c>
      <c r="D14" s="518">
        <f>'EntrySheetDD+SWOTotal+HO'!BW39</f>
        <v>5</v>
      </c>
      <c r="E14" s="518">
        <f>'EntrySheetDD+SWOTotal+HO'!BX39</f>
        <v>2.96</v>
      </c>
      <c r="F14" s="518">
        <f>'EntrySheetDD+SWOTotal+HO'!BY39</f>
        <v>2.96</v>
      </c>
      <c r="G14" s="568">
        <v>27</v>
      </c>
      <c r="H14" s="568">
        <f>'EntrySheetDD+SWOTotal+HO'!CA39</f>
        <v>33</v>
      </c>
      <c r="I14" s="568">
        <f>'EntrySheetDD+SWOTotal+HO'!CB39</f>
        <v>33</v>
      </c>
      <c r="J14" s="568">
        <f>'EntrySheetDD+SWOTotal+HO'!CC39</f>
        <v>0</v>
      </c>
      <c r="K14" s="568">
        <f>'EntrySheetDD+SWOTotal+HO'!CD39</f>
        <v>33</v>
      </c>
      <c r="L14" s="568">
        <f>'EntrySheetDD+SWOTotal+HO'!CE39</f>
        <v>33</v>
      </c>
      <c r="M14" s="506">
        <f t="shared" si="0"/>
        <v>98.666666666666671</v>
      </c>
      <c r="N14" s="506">
        <f t="shared" si="1"/>
        <v>59.199999999999996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2</v>
      </c>
      <c r="D15" s="518">
        <f>'EntrySheetDD+SWOTotal+HO'!CG39</f>
        <v>4</v>
      </c>
      <c r="E15" s="518">
        <f>'EntrySheetDD+SWOTotal+HO'!CH39</f>
        <v>2.42</v>
      </c>
      <c r="F15" s="518">
        <f>'EntrySheetDD+SWOTotal+HO'!CI39</f>
        <v>3.94</v>
      </c>
      <c r="G15" s="568">
        <v>55</v>
      </c>
      <c r="H15" s="568">
        <f>'EntrySheetDD+SWOTotal+HO'!CK39</f>
        <v>27</v>
      </c>
      <c r="I15" s="568">
        <f>'EntrySheetDD+SWOTotal+HO'!CL39</f>
        <v>44</v>
      </c>
      <c r="J15" s="568">
        <f>'EntrySheetDD+SWOTotal+HO'!CM39</f>
        <v>0</v>
      </c>
      <c r="K15" s="568">
        <f>'EntrySheetDD+SWOTotal+HO'!CN39</f>
        <v>44</v>
      </c>
      <c r="L15" s="568">
        <f>'EntrySheetDD+SWOTotal+HO'!CO39</f>
        <v>40</v>
      </c>
      <c r="M15" s="506">
        <f t="shared" si="0"/>
        <v>197</v>
      </c>
      <c r="N15" s="506">
        <f t="shared" si="1"/>
        <v>98.5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0.9</v>
      </c>
      <c r="D16" s="518">
        <f>'EntrySheetDD+SWOTotal+HO'!CQ39</f>
        <v>1.43</v>
      </c>
      <c r="E16" s="518">
        <f>'EntrySheetDD+SWOTotal+HO'!CR39</f>
        <v>1.43</v>
      </c>
      <c r="F16" s="518">
        <f>'EntrySheetDD+SWOTotal+HO'!CS39</f>
        <v>1.43</v>
      </c>
      <c r="G16" s="568">
        <v>10</v>
      </c>
      <c r="H16" s="568">
        <f>'EntrySheetDD+SWOTotal+HO'!CU39</f>
        <v>16</v>
      </c>
      <c r="I16" s="568">
        <f>'EntrySheetDD+SWOTotal+HO'!CV39</f>
        <v>16</v>
      </c>
      <c r="J16" s="568">
        <f>'EntrySheetDD+SWOTotal+HO'!CW39</f>
        <v>0</v>
      </c>
      <c r="K16" s="568">
        <f>'EntrySheetDD+SWOTotal+HO'!CX39</f>
        <v>16</v>
      </c>
      <c r="L16" s="568">
        <f>'EntrySheetDD+SWOTotal+HO'!CY39</f>
        <v>16</v>
      </c>
      <c r="M16" s="506">
        <f t="shared" si="0"/>
        <v>158.88888888888889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1.8</v>
      </c>
      <c r="D17" s="518">
        <f>'EntrySheetDD+SWOTotal+HO'!DA39</f>
        <v>1.52</v>
      </c>
      <c r="E17" s="518">
        <f>'EntrySheetDD+SWOTotal+HO'!DB39</f>
        <v>0</v>
      </c>
      <c r="F17" s="518">
        <f>'EntrySheetDD+SWOTotal+HO'!DC39</f>
        <v>1.35</v>
      </c>
      <c r="G17" s="568">
        <v>20</v>
      </c>
      <c r="H17" s="568">
        <f>'EntrySheetDD+SWOTotal+HO'!DE39</f>
        <v>15</v>
      </c>
      <c r="I17" s="568">
        <f>'EntrySheetDD+SWOTotal+HO'!DF39</f>
        <v>15</v>
      </c>
      <c r="J17" s="568">
        <f>'EntrySheetDD+SWOTotal+HO'!DG39</f>
        <v>0</v>
      </c>
      <c r="K17" s="568">
        <f>'EntrySheetDD+SWOTotal+HO'!DH39</f>
        <v>21</v>
      </c>
      <c r="L17" s="568">
        <f>'EntrySheetDD+SWOTotal+HO'!DI39</f>
        <v>21</v>
      </c>
      <c r="M17" s="506">
        <f t="shared" si="0"/>
        <v>75</v>
      </c>
      <c r="N17" s="506">
        <f t="shared" si="1"/>
        <v>88.81578947368422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0.45</v>
      </c>
      <c r="D18" s="518">
        <f>'EntrySheetDD+SWOTotal+HO'!DK39</f>
        <v>0</v>
      </c>
      <c r="E18" s="518">
        <f>'EntrySheetDD+SWOTotal+HO'!DL39</f>
        <v>0</v>
      </c>
      <c r="F18" s="518">
        <f>'EntrySheetDD+SWOTotal+HO'!DM39</f>
        <v>0</v>
      </c>
      <c r="G18" s="568">
        <v>5</v>
      </c>
      <c r="H18" s="568">
        <f>'EntrySheetDD+SWOTotal+HO'!DO39</f>
        <v>0</v>
      </c>
      <c r="I18" s="568">
        <f>'EntrySheetDD+SWOTotal+HO'!DP39</f>
        <v>0</v>
      </c>
      <c r="J18" s="568">
        <f>'EntrySheetDD+SWOTotal+HO'!DQ39</f>
        <v>0</v>
      </c>
      <c r="K18" s="568">
        <f>'EntrySheetDD+SWOTotal+HO'!DR39</f>
        <v>0</v>
      </c>
      <c r="L18" s="568">
        <f>'EntrySheetDD+SWOTotal+HO'!DS39</f>
        <v>0</v>
      </c>
      <c r="M18" s="506">
        <f t="shared" si="0"/>
        <v>0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1.8</v>
      </c>
      <c r="D19" s="518">
        <f>'EntrySheetDD+SWOTotal+HO'!DU39</f>
        <v>4.1900000000000004</v>
      </c>
      <c r="E19" s="518">
        <f>'EntrySheetDD+SWOTotal+HO'!DV39</f>
        <v>2.84</v>
      </c>
      <c r="F19" s="518">
        <f>'EntrySheetDD+SWOTotal+HO'!DW39</f>
        <v>4.18</v>
      </c>
      <c r="G19" s="568">
        <v>20</v>
      </c>
      <c r="H19" s="568">
        <f>'EntrySheetDD+SWOTotal+HO'!DY39</f>
        <v>31</v>
      </c>
      <c r="I19" s="568">
        <f>'EntrySheetDD+SWOTotal+HO'!DZ39</f>
        <v>46</v>
      </c>
      <c r="J19" s="568">
        <f>'EntrySheetDD+SWOTotal+HO'!EA39</f>
        <v>0</v>
      </c>
      <c r="K19" s="568">
        <f>'EntrySheetDD+SWOTotal+HO'!EB39</f>
        <v>46</v>
      </c>
      <c r="L19" s="568">
        <f>'EntrySheetDD+SWOTotal+HO'!EC39</f>
        <v>46</v>
      </c>
      <c r="M19" s="506">
        <f t="shared" si="0"/>
        <v>232.2222222222222</v>
      </c>
      <c r="N19" s="506">
        <f t="shared" si="1"/>
        <v>99.761336515513108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4</v>
      </c>
      <c r="D20" s="518">
        <f>'EntrySheetDD+SWOTotal+HO'!EE39</f>
        <v>3</v>
      </c>
      <c r="E20" s="518">
        <f>'EntrySheetDD+SWOTotal+HO'!EF39</f>
        <v>1.1100000000000001</v>
      </c>
      <c r="F20" s="518">
        <f>'EntrySheetDD+SWOTotal+HO'!EG39</f>
        <v>3</v>
      </c>
      <c r="G20" s="568">
        <v>25</v>
      </c>
      <c r="H20" s="568">
        <f>'EntrySheetDD+SWOTotal+HO'!EI39</f>
        <v>12</v>
      </c>
      <c r="I20" s="568">
        <f>'EntrySheetDD+SWOTotal+HO'!EJ39</f>
        <v>33</v>
      </c>
      <c r="J20" s="568">
        <f>'EntrySheetDD+SWOTotal+HO'!EK39</f>
        <v>0</v>
      </c>
      <c r="K20" s="568">
        <f>'EntrySheetDD+SWOTotal+HO'!EL39</f>
        <v>33</v>
      </c>
      <c r="L20" s="568">
        <f>'EntrySheetDD+SWOTotal+HO'!EM39</f>
        <v>33</v>
      </c>
      <c r="M20" s="506">
        <f t="shared" si="0"/>
        <v>75</v>
      </c>
      <c r="N20" s="506">
        <f t="shared" si="1"/>
        <v>100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0.45</v>
      </c>
      <c r="D21" s="518">
        <f>'EntrySheetDD+SWOTotal+HO'!EO39</f>
        <v>1.1599999999999999</v>
      </c>
      <c r="E21" s="518">
        <f>'EntrySheetDD+SWOTotal+HO'!EP39</f>
        <v>0.45</v>
      </c>
      <c r="F21" s="518">
        <f>'EntrySheetDD+SWOTotal+HO'!EQ39</f>
        <v>1.1599999999999999</v>
      </c>
      <c r="G21" s="568">
        <v>5</v>
      </c>
      <c r="H21" s="568">
        <f>'EntrySheetDD+SWOTotal+HO'!ES39</f>
        <v>8</v>
      </c>
      <c r="I21" s="568">
        <f>'EntrySheetDD+SWOTotal+HO'!ET39</f>
        <v>9</v>
      </c>
      <c r="J21" s="568">
        <f>'EntrySheetDD+SWOTotal+HO'!EU39</f>
        <v>0</v>
      </c>
      <c r="K21" s="568">
        <f>'EntrySheetDD+SWOTotal+HO'!EV39</f>
        <v>9</v>
      </c>
      <c r="L21" s="568">
        <f>'EntrySheetDD+SWOTotal+HO'!EW39</f>
        <v>9</v>
      </c>
      <c r="M21" s="506">
        <f t="shared" si="0"/>
        <v>257.77777777777777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0.9</v>
      </c>
      <c r="D22" s="518">
        <f>'EntrySheetDD+SWOTotal+HO'!EY39</f>
        <v>0.72</v>
      </c>
      <c r="E22" s="518">
        <f>'EntrySheetDD+SWOTotal+HO'!EZ39</f>
        <v>0.36</v>
      </c>
      <c r="F22" s="518">
        <f>'EntrySheetDD+SWOTotal+HO'!FA39</f>
        <v>0.63</v>
      </c>
      <c r="G22" s="568">
        <v>10</v>
      </c>
      <c r="H22" s="568">
        <f>'EntrySheetDD+SWOTotal+HO'!FC39</f>
        <v>4</v>
      </c>
      <c r="I22" s="568">
        <f>'EntrySheetDD+SWOTotal+HO'!FD39</f>
        <v>7</v>
      </c>
      <c r="J22" s="568">
        <f>'EntrySheetDD+SWOTotal+HO'!FE39</f>
        <v>0</v>
      </c>
      <c r="K22" s="568">
        <f>'EntrySheetDD+SWOTotal+HO'!FF39</f>
        <v>7</v>
      </c>
      <c r="L22" s="568">
        <f>'EntrySheetDD+SWOTotal+HO'!FG39</f>
        <v>7</v>
      </c>
      <c r="M22" s="506">
        <f t="shared" si="0"/>
        <v>70</v>
      </c>
      <c r="N22" s="506">
        <f t="shared" si="1"/>
        <v>87.5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2</v>
      </c>
      <c r="D23" s="518">
        <f>'EntrySheetDD+SWOTotal+HO'!FI39</f>
        <v>5.35</v>
      </c>
      <c r="E23" s="518">
        <f>'EntrySheetDD+SWOTotal+HO'!FJ39</f>
        <v>3.04</v>
      </c>
      <c r="F23" s="518">
        <f>'EntrySheetDD+SWOTotal+HO'!FK39</f>
        <v>5.35</v>
      </c>
      <c r="G23" s="568">
        <v>40</v>
      </c>
      <c r="H23" s="568">
        <f>'EntrySheetDD+SWOTotal+HO'!FM39</f>
        <v>34</v>
      </c>
      <c r="I23" s="568">
        <f>'EntrySheetDD+SWOTotal+HO'!FN39</f>
        <v>60</v>
      </c>
      <c r="J23" s="568">
        <f>'EntrySheetDD+SWOTotal+HO'!FO39</f>
        <v>0</v>
      </c>
      <c r="K23" s="568">
        <f>'EntrySheetDD+SWOTotal+HO'!FP39</f>
        <v>60</v>
      </c>
      <c r="L23" s="568">
        <f>'EntrySheetDD+SWOTotal+HO'!FQ39</f>
        <v>60</v>
      </c>
      <c r="M23" s="506">
        <f t="shared" si="0"/>
        <v>267.5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0.27</v>
      </c>
      <c r="D24" s="518">
        <f>'EntrySheetDD+SWOTotal+HO'!FS39</f>
        <v>0.27</v>
      </c>
      <c r="E24" s="518">
        <f>'EntrySheetDD+SWOTotal+HO'!FT39</f>
        <v>0</v>
      </c>
      <c r="F24" s="518">
        <f>'EntrySheetDD+SWOTotal+HO'!FU39</f>
        <v>0.27</v>
      </c>
      <c r="G24" s="568">
        <v>5</v>
      </c>
      <c r="H24" s="568">
        <f>'EntrySheetDD+SWOTotal+HO'!FW39</f>
        <v>0</v>
      </c>
      <c r="I24" s="568">
        <f>'EntrySheetDD+SWOTotal+HO'!FX39</f>
        <v>3</v>
      </c>
      <c r="J24" s="568">
        <f>'EntrySheetDD+SWOTotal+HO'!FY39</f>
        <v>0</v>
      </c>
      <c r="K24" s="568">
        <f>'EntrySheetDD+SWOTotal+HO'!FZ39</f>
        <v>3</v>
      </c>
      <c r="L24" s="568">
        <f>'EntrySheetDD+SWOTotal+HO'!GA39</f>
        <v>3</v>
      </c>
      <c r="M24" s="506">
        <f t="shared" si="0"/>
        <v>100</v>
      </c>
      <c r="N24" s="506">
        <f t="shared" si="1"/>
        <v>100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3</v>
      </c>
      <c r="D25" s="518">
        <f>'EntrySheetDD+SWOTotal+HO'!GC39</f>
        <v>5.46</v>
      </c>
      <c r="E25" s="518">
        <f>'EntrySheetDD+SWOTotal+HO'!GD39</f>
        <v>2.5299999999999998</v>
      </c>
      <c r="F25" s="518">
        <f>'EntrySheetDD+SWOTotal+HO'!GE39</f>
        <v>5.46</v>
      </c>
      <c r="G25" s="568">
        <v>40</v>
      </c>
      <c r="H25" s="568">
        <f>'EntrySheetDD+SWOTotal+HO'!GG39</f>
        <v>29</v>
      </c>
      <c r="I25" s="568">
        <f>'EntrySheetDD+SWOTotal+HO'!GH39</f>
        <v>62</v>
      </c>
      <c r="J25" s="568">
        <f>'EntrySheetDD+SWOTotal+HO'!GI39</f>
        <v>0</v>
      </c>
      <c r="K25" s="568">
        <f>'EntrySheetDD+SWOTotal+HO'!GJ39</f>
        <v>62</v>
      </c>
      <c r="L25" s="568">
        <f>'EntrySheetDD+SWOTotal+HO'!GK39</f>
        <v>56</v>
      </c>
      <c r="M25" s="506">
        <f t="shared" si="0"/>
        <v>182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1.35</v>
      </c>
      <c r="D26" s="518">
        <f>'EntrySheetDD+SWOTotal+HO'!GM39</f>
        <v>1.71</v>
      </c>
      <c r="E26" s="518">
        <f>'EntrySheetDD+SWOTotal+HO'!GN39</f>
        <v>1.62</v>
      </c>
      <c r="F26" s="518">
        <f>'EntrySheetDD+SWOTotal+HO'!GO39</f>
        <v>1.71</v>
      </c>
      <c r="G26" s="568">
        <v>15</v>
      </c>
      <c r="H26" s="568">
        <f>'EntrySheetDD+SWOTotal+HO'!GQ39</f>
        <v>18</v>
      </c>
      <c r="I26" s="568">
        <f>'EntrySheetDD+SWOTotal+HO'!GR39</f>
        <v>19</v>
      </c>
      <c r="J26" s="568">
        <f>'EntrySheetDD+SWOTotal+HO'!GS39</f>
        <v>0</v>
      </c>
      <c r="K26" s="568">
        <f>'EntrySheetDD+SWOTotal+HO'!GT39</f>
        <v>19</v>
      </c>
      <c r="L26" s="568">
        <f>'EntrySheetDD+SWOTotal+HO'!GU39</f>
        <v>19</v>
      </c>
      <c r="M26" s="506">
        <f t="shared" si="0"/>
        <v>126.66666666666666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0.09</v>
      </c>
      <c r="D27" s="518">
        <f>'EntrySheetDD+SWOTotal+HO'!GW39</f>
        <v>0</v>
      </c>
      <c r="E27" s="518">
        <f>'EntrySheetDD+SWOTotal+HO'!GX39</f>
        <v>0</v>
      </c>
      <c r="F27" s="518">
        <f>'EntrySheetDD+SWOTotal+HO'!GY39</f>
        <v>0</v>
      </c>
      <c r="G27" s="568">
        <v>1</v>
      </c>
      <c r="H27" s="568">
        <f>'EntrySheetDD+SWOTotal+HO'!HA39</f>
        <v>0</v>
      </c>
      <c r="I27" s="568">
        <f>'EntrySheetDD+SWOTotal+HO'!HB39</f>
        <v>0</v>
      </c>
      <c r="J27" s="568">
        <f>'EntrySheetDD+SWOTotal+HO'!HC39</f>
        <v>0</v>
      </c>
      <c r="K27" s="568">
        <f>'EntrySheetDD+SWOTotal+HO'!HD39</f>
        <v>0</v>
      </c>
      <c r="L27" s="568">
        <f>'EntrySheetDD+SWOTotal+HO'!HE39</f>
        <v>0</v>
      </c>
      <c r="M27" s="506">
        <f t="shared" si="0"/>
        <v>0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1.9</v>
      </c>
      <c r="D28" s="518">
        <f>'EntrySheetDD+SWOTotal+HO'!HG39</f>
        <v>0.54</v>
      </c>
      <c r="E28" s="518">
        <f>'EntrySheetDD+SWOTotal+HO'!HH39</f>
        <v>0.54</v>
      </c>
      <c r="F28" s="518">
        <f>'EntrySheetDD+SWOTotal+HO'!HI39</f>
        <v>0.54</v>
      </c>
      <c r="G28" s="568">
        <v>10</v>
      </c>
      <c r="H28" s="568">
        <f>'EntrySheetDD+SWOTotal+HO'!HK39</f>
        <v>6</v>
      </c>
      <c r="I28" s="568">
        <f>'EntrySheetDD+SWOTotal+HO'!HL39</f>
        <v>6</v>
      </c>
      <c r="J28" s="568">
        <f>'EntrySheetDD+SWOTotal+HO'!HM39</f>
        <v>0</v>
      </c>
      <c r="K28" s="568">
        <f>'EntrySheetDD+SWOTotal+HO'!HN39</f>
        <v>6</v>
      </c>
      <c r="L28" s="568">
        <f>'EntrySheetDD+SWOTotal+HO'!HO39</f>
        <v>6</v>
      </c>
      <c r="M28" s="506">
        <f t="shared" si="0"/>
        <v>28.421052631578952</v>
      </c>
      <c r="N28" s="506">
        <f t="shared" si="1"/>
        <v>100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0.9</v>
      </c>
      <c r="D29" s="518">
        <f>'EntrySheetDD+SWOTotal+HO'!HQ39</f>
        <v>1.43</v>
      </c>
      <c r="E29" s="518">
        <f>'EntrySheetDD+SWOTotal+HO'!HR39</f>
        <v>1.43</v>
      </c>
      <c r="F29" s="518">
        <f>'EntrySheetDD+SWOTotal+HO'!HS39</f>
        <v>1.43</v>
      </c>
      <c r="G29" s="568">
        <v>10</v>
      </c>
      <c r="H29" s="568">
        <f>'EntrySheetDD+SWOTotal+HO'!HU39</f>
        <v>16</v>
      </c>
      <c r="I29" s="568">
        <f>'EntrySheetDD+SWOTotal+HO'!HV39</f>
        <v>16</v>
      </c>
      <c r="J29" s="568">
        <f>'EntrySheetDD+SWOTotal+HO'!HW39</f>
        <v>0</v>
      </c>
      <c r="K29" s="568">
        <f>'EntrySheetDD+SWOTotal+HO'!HX39</f>
        <v>16</v>
      </c>
      <c r="L29" s="568">
        <f>'EntrySheetDD+SWOTotal+HO'!HY39</f>
        <v>16</v>
      </c>
      <c r="M29" s="506">
        <f t="shared" si="0"/>
        <v>158.88888888888889</v>
      </c>
      <c r="N29" s="506">
        <f t="shared" si="1"/>
        <v>100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'EntrySheetDD+SWOTotal+HO'!IA39</f>
        <v>0</v>
      </c>
      <c r="E30" s="518">
        <f>'EntrySheetDD+SWOTotal+HO'!IB39</f>
        <v>0</v>
      </c>
      <c r="F30" s="518">
        <f>'EntrySheetDD+SWOTotal+HO'!IC39</f>
        <v>0</v>
      </c>
      <c r="G30" s="568">
        <v>0</v>
      </c>
      <c r="H30" s="568">
        <f>'EntrySheetDD+SWOTotal+HO'!IE39</f>
        <v>0</v>
      </c>
      <c r="I30" s="568">
        <f>'EntrySheetDD+SWOTotal+HO'!IF39</f>
        <v>0</v>
      </c>
      <c r="J30" s="568">
        <f>'EntrySheetDD+SWOTotal+HO'!IG39</f>
        <v>0</v>
      </c>
      <c r="K30" s="568">
        <f>'EntrySheetDD+SWOTotal+HO'!IH39</f>
        <v>0</v>
      </c>
      <c r="L30" s="568">
        <f>'EntrySheetDD+SWOTotal+HO'!II39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0.34</v>
      </c>
      <c r="D31" s="518">
        <f>'EntrySheetDD+SWOTotal+HO'!IK39</f>
        <v>0.36</v>
      </c>
      <c r="E31" s="518">
        <f>'EntrySheetDD+SWOTotal+HO'!IL39</f>
        <v>0.36</v>
      </c>
      <c r="F31" s="518">
        <f>'EntrySheetDD+SWOTotal+HO'!IM39</f>
        <v>0.36</v>
      </c>
      <c r="G31" s="568">
        <v>5</v>
      </c>
      <c r="H31" s="568">
        <f>'EntrySheetDD+SWOTotal+HO'!IO39</f>
        <v>4</v>
      </c>
      <c r="I31" s="568">
        <f>'EntrySheetDD+SWOTotal+HO'!IP39</f>
        <v>4</v>
      </c>
      <c r="J31" s="568">
        <f>'EntrySheetDD+SWOTotal+HO'!IQ39</f>
        <v>0</v>
      </c>
      <c r="K31" s="568">
        <f>'EntrySheetDD+SWOTotal+HO'!IR39</f>
        <v>4</v>
      </c>
      <c r="L31" s="568">
        <f>'EntrySheetDD+SWOTotal+HO'!IS39</f>
        <v>4</v>
      </c>
      <c r="M31" s="506">
        <f t="shared" si="0"/>
        <v>105.88235294117645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0.45</v>
      </c>
      <c r="D32" s="518">
        <f>'EntrySheetDD+SWOTotal+HO'!IU39</f>
        <v>0.09</v>
      </c>
      <c r="E32" s="518">
        <f>'EntrySheetDD+SWOTotal+HO'!IV39</f>
        <v>0.09</v>
      </c>
      <c r="F32" s="518">
        <f>'EntrySheetDD+SWOTotal+HO'!IW39</f>
        <v>0.09</v>
      </c>
      <c r="G32" s="568">
        <v>5</v>
      </c>
      <c r="H32" s="568">
        <f>'EntrySheetDD+SWOTotal+HO'!IY39</f>
        <v>1</v>
      </c>
      <c r="I32" s="568">
        <f>'EntrySheetDD+SWOTotal+HO'!IZ39</f>
        <v>1</v>
      </c>
      <c r="J32" s="568">
        <f>'EntrySheetDD+SWOTotal+HO'!JA39</f>
        <v>0</v>
      </c>
      <c r="K32" s="568">
        <f>'EntrySheetDD+SWOTotal+HO'!JB39</f>
        <v>1</v>
      </c>
      <c r="L32" s="568">
        <f>'EntrySheetDD+SWOTotal+HO'!JC39</f>
        <v>1</v>
      </c>
      <c r="M32" s="506">
        <f t="shared" si="0"/>
        <v>20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0.27</v>
      </c>
      <c r="D33" s="518">
        <f>'EntrySheetDD+SWOTotal+HO'!JE39</f>
        <v>0.36</v>
      </c>
      <c r="E33" s="518">
        <f>'EntrySheetDD+SWOTotal+HO'!JF39</f>
        <v>0.36</v>
      </c>
      <c r="F33" s="518">
        <f>'EntrySheetDD+SWOTotal+HO'!JG39</f>
        <v>0.36</v>
      </c>
      <c r="G33" s="568">
        <v>10</v>
      </c>
      <c r="H33" s="568">
        <f>'EntrySheetDD+SWOTotal+HO'!JI39</f>
        <v>4</v>
      </c>
      <c r="I33" s="568">
        <f>'EntrySheetDD+SWOTotal+HO'!JJ39</f>
        <v>4</v>
      </c>
      <c r="J33" s="568">
        <f>'EntrySheetDD+SWOTotal+HO'!JK39</f>
        <v>0</v>
      </c>
      <c r="K33" s="568">
        <f>'EntrySheetDD+SWOTotal+HO'!JL39</f>
        <v>4</v>
      </c>
      <c r="L33" s="568">
        <f>'EntrySheetDD+SWOTotal+HO'!JM39</f>
        <v>4</v>
      </c>
      <c r="M33" s="506">
        <f t="shared" si="0"/>
        <v>133.33333333333331</v>
      </c>
      <c r="N33" s="506">
        <f t="shared" si="1"/>
        <v>100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1.1000000000000001</v>
      </c>
      <c r="D34" s="518">
        <f>'EntrySheetDD+SWOTotal+HO'!JO39</f>
        <v>3.15</v>
      </c>
      <c r="E34" s="518">
        <f>'EntrySheetDD+SWOTotal+HO'!JP39</f>
        <v>3.15</v>
      </c>
      <c r="F34" s="518">
        <f>'EntrySheetDD+SWOTotal+HO'!JQ39</f>
        <v>3.15</v>
      </c>
      <c r="G34" s="568">
        <v>8</v>
      </c>
      <c r="H34" s="568">
        <f>'EntrySheetDD+SWOTotal+HO'!JS39</f>
        <v>35</v>
      </c>
      <c r="I34" s="568">
        <f>'EntrySheetDD+SWOTotal+HO'!JT39</f>
        <v>35</v>
      </c>
      <c r="J34" s="568">
        <f>'EntrySheetDD+SWOTotal+HO'!JU39</f>
        <v>0</v>
      </c>
      <c r="K34" s="568">
        <f>'EntrySheetDD+SWOTotal+HO'!JV39</f>
        <v>35</v>
      </c>
      <c r="L34" s="568">
        <f>'EntrySheetDD+SWOTotal+HO'!JW39</f>
        <v>35</v>
      </c>
      <c r="M34" s="506">
        <f t="shared" si="0"/>
        <v>286.36363636363632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0.09</v>
      </c>
      <c r="D35" s="518">
        <f>'EntrySheetDD+SWOTotal+HO'!JY39</f>
        <v>0.09</v>
      </c>
      <c r="E35" s="518">
        <f>'EntrySheetDD+SWOTotal+HO'!JZ39</f>
        <v>0.09</v>
      </c>
      <c r="F35" s="518">
        <f>'EntrySheetDD+SWOTotal+HO'!KA39</f>
        <v>0.09</v>
      </c>
      <c r="G35" s="568">
        <v>5</v>
      </c>
      <c r="H35" s="568">
        <f>'EntrySheetDD+SWOTotal+HO'!KC39</f>
        <v>1</v>
      </c>
      <c r="I35" s="568">
        <f>'EntrySheetDD+SWOTotal+HO'!KD39</f>
        <v>1</v>
      </c>
      <c r="J35" s="568">
        <f>'EntrySheetDD+SWOTotal+HO'!KE39</f>
        <v>0</v>
      </c>
      <c r="K35" s="568">
        <f>'EntrySheetDD+SWOTotal+HO'!KF39</f>
        <v>1</v>
      </c>
      <c r="L35" s="568">
        <f>'EntrySheetDD+SWOTotal+HO'!KG39</f>
        <v>1</v>
      </c>
      <c r="M35" s="506">
        <f t="shared" si="0"/>
        <v>100</v>
      </c>
      <c r="N35" s="506">
        <f t="shared" si="1"/>
        <v>100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0.45</v>
      </c>
      <c r="D36" s="518">
        <f>'EntrySheetDD+SWOTotal+HO'!KI39</f>
        <v>0.5</v>
      </c>
      <c r="E36" s="518">
        <f>'EntrySheetDD+SWOTotal+HO'!KJ39</f>
        <v>0</v>
      </c>
      <c r="F36" s="518">
        <f>'EntrySheetDD+SWOTotal+HO'!KK39</f>
        <v>0</v>
      </c>
      <c r="G36" s="568">
        <v>5</v>
      </c>
      <c r="H36" s="568">
        <f>'EntrySheetDD+SWOTotal+HO'!KM39</f>
        <v>0</v>
      </c>
      <c r="I36" s="568">
        <f>'EntrySheetDD+SWOTotal+HO'!KN39</f>
        <v>0</v>
      </c>
      <c r="J36" s="568">
        <f>'EntrySheetDD+SWOTotal+HO'!KO39</f>
        <v>0</v>
      </c>
      <c r="K36" s="568">
        <f>'EntrySheetDD+SWOTotal+HO'!KP39</f>
        <v>0</v>
      </c>
      <c r="L36" s="568">
        <f>'EntrySheetDD+SWOTotal+HO'!KQ39</f>
        <v>0</v>
      </c>
      <c r="M36" s="506">
        <f t="shared" si="0"/>
        <v>0</v>
      </c>
      <c r="N36" s="506">
        <f t="shared" si="1"/>
        <v>0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0.45</v>
      </c>
      <c r="D37" s="518">
        <f>'EntrySheetDD+SWOTotal+HO'!KS39</f>
        <v>0</v>
      </c>
      <c r="E37" s="518">
        <f>'EntrySheetDD+SWOTotal+HO'!KT39</f>
        <v>0</v>
      </c>
      <c r="F37" s="518">
        <f>'EntrySheetDD+SWOTotal+HO'!KU39</f>
        <v>0</v>
      </c>
      <c r="G37" s="568">
        <v>5</v>
      </c>
      <c r="H37" s="568">
        <f>'EntrySheetDD+SWOTotal+HO'!KW39</f>
        <v>0</v>
      </c>
      <c r="I37" s="568">
        <f>'EntrySheetDD+SWOTotal+HO'!KX39</f>
        <v>0</v>
      </c>
      <c r="J37" s="568">
        <f>'EntrySheetDD+SWOTotal+HO'!KY39</f>
        <v>0</v>
      </c>
      <c r="K37" s="568">
        <f>'EntrySheetDD+SWOTotal+HO'!KZ39</f>
        <v>0</v>
      </c>
      <c r="L37" s="568">
        <f>'EntrySheetDD+SWOTotal+HO'!LA39</f>
        <v>0</v>
      </c>
      <c r="M37" s="506">
        <f t="shared" si="0"/>
        <v>0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0.18</v>
      </c>
      <c r="D38" s="518">
        <f>'EntrySheetDD+SWOTotal+HO'!LC39</f>
        <v>0</v>
      </c>
      <c r="E38" s="518">
        <f>'EntrySheetDD+SWOTotal+HO'!LD39</f>
        <v>0</v>
      </c>
      <c r="F38" s="518">
        <f>'EntrySheetDD+SWOTotal+HO'!LE39</f>
        <v>0</v>
      </c>
      <c r="G38" s="568">
        <v>2</v>
      </c>
      <c r="H38" s="568">
        <f>'EntrySheetDD+SWOTotal+HO'!LG39</f>
        <v>0</v>
      </c>
      <c r="I38" s="568">
        <f>'EntrySheetDD+SWOTotal+HO'!LH39</f>
        <v>0</v>
      </c>
      <c r="J38" s="568">
        <f>'EntrySheetDD+SWOTotal+HO'!LI39</f>
        <v>0</v>
      </c>
      <c r="K38" s="568">
        <f>'EntrySheetDD+SWOTotal+HO'!LJ39</f>
        <v>0</v>
      </c>
      <c r="L38" s="568">
        <f>'EntrySheetDD+SWOTotal+HO'!LK39</f>
        <v>0</v>
      </c>
      <c r="M38" s="506">
        <f t="shared" si="0"/>
        <v>0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0.45</v>
      </c>
      <c r="D39" s="518">
        <f>'EntrySheetDD+SWOTotal+HO'!LM39</f>
        <v>0.54</v>
      </c>
      <c r="E39" s="518">
        <f>'EntrySheetDD+SWOTotal+HO'!LN39</f>
        <v>0.54</v>
      </c>
      <c r="F39" s="518">
        <f>'EntrySheetDD+SWOTotal+HO'!LO39</f>
        <v>0.54</v>
      </c>
      <c r="G39" s="568">
        <v>5</v>
      </c>
      <c r="H39" s="568">
        <f>'EntrySheetDD+SWOTotal+HO'!LQ39</f>
        <v>6</v>
      </c>
      <c r="I39" s="568">
        <f>'EntrySheetDD+SWOTotal+HO'!LR39</f>
        <v>6</v>
      </c>
      <c r="J39" s="568">
        <f>'EntrySheetDD+SWOTotal+HO'!LS39</f>
        <v>0</v>
      </c>
      <c r="K39" s="568">
        <f>'EntrySheetDD+SWOTotal+HO'!LT39</f>
        <v>6</v>
      </c>
      <c r="L39" s="568">
        <f>'EntrySheetDD+SWOTotal+HO'!LU39</f>
        <v>6</v>
      </c>
      <c r="M39" s="509">
        <f t="shared" si="0"/>
        <v>120</v>
      </c>
      <c r="N39" s="509">
        <f t="shared" si="1"/>
        <v>100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60.000000000000028</v>
      </c>
      <c r="D40" s="510">
        <f t="shared" ref="D40:L40" si="2">SUM(D7:D39)</f>
        <v>57.900000000000006</v>
      </c>
      <c r="E40" s="510">
        <f t="shared" si="2"/>
        <v>32.9</v>
      </c>
      <c r="F40" s="510">
        <f t="shared" si="2"/>
        <v>55.02000000000001</v>
      </c>
      <c r="G40" s="569">
        <f t="shared" si="2"/>
        <v>667</v>
      </c>
      <c r="H40" s="569">
        <f t="shared" si="2"/>
        <v>401</v>
      </c>
      <c r="I40" s="569">
        <f t="shared" si="2"/>
        <v>609</v>
      </c>
      <c r="J40" s="569">
        <f t="shared" si="2"/>
        <v>0</v>
      </c>
      <c r="K40" s="569">
        <f t="shared" si="2"/>
        <v>641</v>
      </c>
      <c r="L40" s="569">
        <f t="shared" si="2"/>
        <v>631</v>
      </c>
      <c r="M40" s="511">
        <f t="shared" si="0"/>
        <v>91.699999999999974</v>
      </c>
      <c r="N40" s="512">
        <f t="shared" si="1"/>
        <v>95.025906735751306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'EntrySheetDD+SWOTotal+HO'!MQ39</f>
        <v>0</v>
      </c>
      <c r="E41" s="528">
        <f>'EntrySheetDD+SWOTotal+HO'!MR39</f>
        <v>0</v>
      </c>
      <c r="F41" s="528">
        <f>'EntrySheetDD+SWOTotal+HO'!MS39</f>
        <v>0</v>
      </c>
      <c r="G41" s="570">
        <f>'EntrySheetDD+SWOTotal+HO'!MT39</f>
        <v>0</v>
      </c>
      <c r="H41" s="570">
        <f>'EntrySheetDD+SWOTotal+HO'!MU39</f>
        <v>0</v>
      </c>
      <c r="I41" s="570">
        <f>'EntrySheetDD+SWOTotal+HO'!MV39</f>
        <v>0</v>
      </c>
      <c r="J41" s="570">
        <f>'EntrySheetDD+SWOTotal+HO'!MW39</f>
        <v>0</v>
      </c>
      <c r="K41" s="570">
        <f>'EntrySheetDD+SWOTotal+HO'!MX39</f>
        <v>0</v>
      </c>
      <c r="L41" s="570">
        <f>'EntrySheetDD+SWOTotal+HO'!MY39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15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60.000000000000028</v>
      </c>
      <c r="D43" s="516">
        <f t="shared" si="3"/>
        <v>57.900000000000006</v>
      </c>
      <c r="E43" s="516">
        <f t="shared" si="3"/>
        <v>32.9</v>
      </c>
      <c r="F43" s="516">
        <f t="shared" si="3"/>
        <v>55.02000000000001</v>
      </c>
      <c r="G43" s="572">
        <f t="shared" si="3"/>
        <v>667</v>
      </c>
      <c r="H43" s="572">
        <f t="shared" si="3"/>
        <v>401</v>
      </c>
      <c r="I43" s="572">
        <f t="shared" si="3"/>
        <v>609</v>
      </c>
      <c r="J43" s="572">
        <f t="shared" si="3"/>
        <v>0</v>
      </c>
      <c r="K43" s="572">
        <f t="shared" si="3"/>
        <v>641</v>
      </c>
      <c r="L43" s="572">
        <f t="shared" si="3"/>
        <v>631</v>
      </c>
      <c r="M43" s="511">
        <f t="shared" si="0"/>
        <v>91.699999999999974</v>
      </c>
      <c r="N43" s="512">
        <f t="shared" si="1"/>
        <v>95.025906735751306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3"/>
  <sheetViews>
    <sheetView view="pageBreakPreview" zoomScale="73" zoomScaleSheetLayoutView="73" workbookViewId="0">
      <pane xSplit="3" ySplit="6" topLeftCell="D19" activePane="bottomRight" state="frozen"/>
      <selection pane="topRight" activeCell="D1" sqref="D1"/>
      <selection pane="bottomLeft" activeCell="A7" sqref="A7"/>
      <selection pane="bottomRight" activeCell="AO97" sqref="AO97"/>
    </sheetView>
  </sheetViews>
  <sheetFormatPr defaultColWidth="9.140625" defaultRowHeight="15" x14ac:dyDescent="0.25"/>
  <cols>
    <col min="1" max="1" width="6.28515625" style="1031" customWidth="1"/>
    <col min="2" max="2" width="9.7109375" style="1024" customWidth="1"/>
    <col min="3" max="3" width="36.7109375" style="1024" customWidth="1"/>
    <col min="4" max="5" width="8.85546875" style="1023" bestFit="1" customWidth="1"/>
    <col min="6" max="6" width="9.42578125" style="1023" customWidth="1"/>
    <col min="7" max="8" width="8.85546875" style="1023" bestFit="1" customWidth="1"/>
    <col min="9" max="9" width="8.140625" style="1023" bestFit="1" customWidth="1"/>
    <col min="10" max="10" width="9.42578125" style="1023" customWidth="1"/>
    <col min="11" max="11" width="9.28515625" style="1023" customWidth="1"/>
    <col min="12" max="12" width="9" style="1023" customWidth="1"/>
    <col min="13" max="13" width="10.7109375" style="1023" customWidth="1"/>
    <col min="14" max="14" width="9.140625" style="1023" customWidth="1"/>
    <col min="15" max="15" width="9.28515625" style="1023" customWidth="1"/>
    <col min="16" max="16" width="8.28515625" style="1023" customWidth="1"/>
    <col min="17" max="17" width="8.42578125" style="1023" customWidth="1"/>
    <col min="18" max="18" width="9.28515625" style="1023" bestFit="1" customWidth="1"/>
    <col min="19" max="19" width="8.85546875" style="1023" customWidth="1"/>
    <col min="20" max="20" width="9.140625" style="1023" customWidth="1"/>
    <col min="21" max="21" width="11" style="1023" customWidth="1"/>
    <col min="22" max="26" width="9.28515625" style="1023" bestFit="1" customWidth="1"/>
    <col min="27" max="27" width="9.5703125" style="1023" bestFit="1" customWidth="1"/>
    <col min="28" max="28" width="10.28515625" style="1023" customWidth="1"/>
    <col min="29" max="29" width="9.85546875" style="1023" customWidth="1"/>
    <col min="30" max="30" width="9.5703125" style="1023" bestFit="1" customWidth="1"/>
    <col min="31" max="33" width="9.28515625" style="1023" bestFit="1" customWidth="1"/>
    <col min="34" max="34" width="11.7109375" style="1023" bestFit="1" customWidth="1"/>
    <col min="35" max="35" width="11.140625" style="1023" customWidth="1"/>
    <col min="36" max="36" width="9.28515625" style="1023" bestFit="1" customWidth="1"/>
    <col min="37" max="37" width="10.5703125" style="1023" customWidth="1"/>
    <col min="38" max="38" width="13" style="1023" customWidth="1"/>
    <col min="39" max="39" width="11.140625" style="1023" customWidth="1"/>
    <col min="40" max="16384" width="9.140625" style="1023"/>
  </cols>
  <sheetData>
    <row r="1" spans="1:39" s="1030" customFormat="1" ht="23.25" customHeight="1" x14ac:dyDescent="0.25">
      <c r="A1" s="38"/>
      <c r="B1" s="39"/>
      <c r="C1" s="422" t="s">
        <v>738</v>
      </c>
      <c r="D1" s="1834" t="s">
        <v>736</v>
      </c>
      <c r="E1" s="1829"/>
      <c r="F1" s="1835"/>
      <c r="G1" s="1840" t="s">
        <v>733</v>
      </c>
      <c r="H1" s="1841"/>
      <c r="I1" s="1842"/>
      <c r="J1" s="1834" t="s">
        <v>734</v>
      </c>
      <c r="K1" s="1829"/>
      <c r="L1" s="1835"/>
      <c r="M1" s="1828" t="s">
        <v>735</v>
      </c>
      <c r="N1" s="1829"/>
      <c r="O1" s="1830"/>
      <c r="P1" s="1834" t="s">
        <v>731</v>
      </c>
      <c r="Q1" s="1829"/>
      <c r="R1" s="1835"/>
      <c r="S1" s="1811" t="s">
        <v>737</v>
      </c>
      <c r="T1" s="1812"/>
      <c r="U1" s="1813"/>
      <c r="V1" s="1811" t="s">
        <v>741</v>
      </c>
      <c r="W1" s="1812"/>
      <c r="X1" s="1813"/>
      <c r="Y1" s="1811" t="s">
        <v>742</v>
      </c>
      <c r="Z1" s="1812"/>
      <c r="AA1" s="1813"/>
      <c r="AB1" s="1811" t="s">
        <v>743</v>
      </c>
      <c r="AC1" s="1812"/>
      <c r="AD1" s="1813"/>
      <c r="AE1" s="1811" t="s">
        <v>744</v>
      </c>
      <c r="AF1" s="1812"/>
      <c r="AG1" s="1813"/>
      <c r="AH1" s="1811" t="s">
        <v>745</v>
      </c>
      <c r="AI1" s="1812"/>
      <c r="AJ1" s="1813"/>
      <c r="AK1" s="1811" t="s">
        <v>746</v>
      </c>
      <c r="AL1" s="1812"/>
      <c r="AM1" s="1813"/>
    </row>
    <row r="2" spans="1:39" ht="9" customHeight="1" thickBot="1" x14ac:dyDescent="0.3">
      <c r="A2" s="1021"/>
      <c r="B2" s="1022"/>
      <c r="C2" s="1022"/>
      <c r="D2" s="1836"/>
      <c r="E2" s="1832"/>
      <c r="F2" s="1837"/>
      <c r="G2" s="1843"/>
      <c r="H2" s="1844"/>
      <c r="I2" s="1845"/>
      <c r="J2" s="1836"/>
      <c r="K2" s="1832"/>
      <c r="L2" s="1837"/>
      <c r="M2" s="1831"/>
      <c r="N2" s="1832"/>
      <c r="O2" s="1833"/>
      <c r="P2" s="1836"/>
      <c r="Q2" s="1832"/>
      <c r="R2" s="1837"/>
      <c r="S2" s="1814"/>
      <c r="T2" s="1815"/>
      <c r="U2" s="1816"/>
      <c r="V2" s="1814"/>
      <c r="W2" s="1815"/>
      <c r="X2" s="1816"/>
      <c r="Y2" s="1814"/>
      <c r="Z2" s="1815"/>
      <c r="AA2" s="1816"/>
      <c r="AB2" s="1814"/>
      <c r="AC2" s="1815"/>
      <c r="AD2" s="1816"/>
      <c r="AE2" s="1814"/>
      <c r="AF2" s="1815"/>
      <c r="AG2" s="1816"/>
      <c r="AH2" s="1814"/>
      <c r="AI2" s="1815"/>
      <c r="AJ2" s="1816"/>
      <c r="AK2" s="1814"/>
      <c r="AL2" s="1815"/>
      <c r="AM2" s="1816"/>
    </row>
    <row r="3" spans="1:39" x14ac:dyDescent="0.25">
      <c r="A3" s="1849" t="s">
        <v>160</v>
      </c>
      <c r="B3" s="1851" t="s">
        <v>6</v>
      </c>
      <c r="C3" s="1852"/>
      <c r="D3" s="1838" t="s">
        <v>739</v>
      </c>
      <c r="E3" s="1838" t="s">
        <v>740</v>
      </c>
      <c r="F3" s="1857" t="s">
        <v>732</v>
      </c>
      <c r="G3" s="1817" t="s">
        <v>739</v>
      </c>
      <c r="H3" s="1817" t="s">
        <v>740</v>
      </c>
      <c r="I3" s="1819" t="s">
        <v>732</v>
      </c>
      <c r="J3" s="1817" t="s">
        <v>739</v>
      </c>
      <c r="K3" s="1817" t="s">
        <v>740</v>
      </c>
      <c r="L3" s="1819" t="s">
        <v>732</v>
      </c>
      <c r="M3" s="1826" t="s">
        <v>739</v>
      </c>
      <c r="N3" s="1817" t="s">
        <v>740</v>
      </c>
      <c r="O3" s="1819" t="s">
        <v>732</v>
      </c>
      <c r="P3" s="1817" t="s">
        <v>739</v>
      </c>
      <c r="Q3" s="1817" t="s">
        <v>740</v>
      </c>
      <c r="R3" s="1819" t="s">
        <v>732</v>
      </c>
      <c r="S3" s="1817" t="s">
        <v>739</v>
      </c>
      <c r="T3" s="1817" t="s">
        <v>740</v>
      </c>
      <c r="U3" s="1819" t="s">
        <v>732</v>
      </c>
      <c r="V3" s="1817" t="s">
        <v>739</v>
      </c>
      <c r="W3" s="1817" t="s">
        <v>740</v>
      </c>
      <c r="X3" s="1819" t="s">
        <v>732</v>
      </c>
      <c r="Y3" s="1817" t="s">
        <v>739</v>
      </c>
      <c r="Z3" s="1817" t="s">
        <v>740</v>
      </c>
      <c r="AA3" s="1819" t="s">
        <v>732</v>
      </c>
      <c r="AB3" s="1817" t="s">
        <v>739</v>
      </c>
      <c r="AC3" s="1817" t="s">
        <v>740</v>
      </c>
      <c r="AD3" s="1819" t="s">
        <v>732</v>
      </c>
      <c r="AE3" s="1817" t="s">
        <v>739</v>
      </c>
      <c r="AF3" s="1817" t="s">
        <v>740</v>
      </c>
      <c r="AG3" s="1819" t="s">
        <v>732</v>
      </c>
      <c r="AH3" s="1817" t="s">
        <v>739</v>
      </c>
      <c r="AI3" s="1817" t="s">
        <v>740</v>
      </c>
      <c r="AJ3" s="1819" t="s">
        <v>732</v>
      </c>
      <c r="AK3" s="1817" t="s">
        <v>739</v>
      </c>
      <c r="AL3" s="1817" t="s">
        <v>740</v>
      </c>
      <c r="AM3" s="1819" t="s">
        <v>732</v>
      </c>
    </row>
    <row r="4" spans="1:39" ht="15.75" thickBot="1" x14ac:dyDescent="0.3">
      <c r="A4" s="1850"/>
      <c r="B4" s="1774"/>
      <c r="C4" s="1853"/>
      <c r="D4" s="1839"/>
      <c r="E4" s="1839"/>
      <c r="F4" s="1839"/>
      <c r="G4" s="1818"/>
      <c r="H4" s="1818"/>
      <c r="I4" s="1818"/>
      <c r="J4" s="1818"/>
      <c r="K4" s="1818"/>
      <c r="L4" s="1818"/>
      <c r="M4" s="1827"/>
      <c r="N4" s="1818"/>
      <c r="O4" s="1818"/>
      <c r="P4" s="1818"/>
      <c r="Q4" s="1818"/>
      <c r="R4" s="1818"/>
      <c r="S4" s="1818"/>
      <c r="T4" s="1818"/>
      <c r="U4" s="1818"/>
      <c r="V4" s="1818"/>
      <c r="W4" s="1818"/>
      <c r="X4" s="1818"/>
      <c r="Y4" s="1818"/>
      <c r="Z4" s="1818"/>
      <c r="AA4" s="1818"/>
      <c r="AB4" s="1818"/>
      <c r="AC4" s="1818"/>
      <c r="AD4" s="1818"/>
      <c r="AE4" s="1818"/>
      <c r="AF4" s="1818"/>
      <c r="AG4" s="1818"/>
      <c r="AH4" s="1818"/>
      <c r="AI4" s="1818"/>
      <c r="AJ4" s="1818"/>
      <c r="AK4" s="1818"/>
      <c r="AL4" s="1818"/>
      <c r="AM4" s="1818"/>
    </row>
    <row r="5" spans="1:39" ht="15.75" thickBot="1" x14ac:dyDescent="0.3">
      <c r="A5" s="530">
        <v>1</v>
      </c>
      <c r="B5" s="1795">
        <v>2</v>
      </c>
      <c r="C5" s="1854"/>
      <c r="D5" s="1025">
        <v>3</v>
      </c>
      <c r="E5" s="1005">
        <v>3.71428571428571</v>
      </c>
      <c r="F5" s="1027">
        <v>5</v>
      </c>
      <c r="G5" s="1026">
        <v>5.9047619047618998</v>
      </c>
      <c r="H5" s="1005">
        <v>6.9047619047618998</v>
      </c>
      <c r="I5" s="1005">
        <v>7.9047619047618998</v>
      </c>
      <c r="J5" s="1025">
        <v>8.9047619047618998</v>
      </c>
      <c r="K5" s="1044">
        <v>9.9047619047618998</v>
      </c>
      <c r="L5" s="1027">
        <v>10.9047619047619</v>
      </c>
      <c r="M5" s="1026">
        <v>11.9047619047619</v>
      </c>
      <c r="N5" s="1005">
        <v>12.9047619047619</v>
      </c>
      <c r="O5" s="1005">
        <v>13.9047619047619</v>
      </c>
      <c r="P5" s="1025">
        <v>14.9047619047619</v>
      </c>
      <c r="Q5" s="1005">
        <v>15.9047619047619</v>
      </c>
      <c r="R5" s="1005">
        <v>16.904761904761902</v>
      </c>
      <c r="S5" s="1025">
        <v>17.904761904761902</v>
      </c>
      <c r="T5" s="1005">
        <v>18.904761904761902</v>
      </c>
      <c r="U5" s="1027">
        <v>19.904761904761902</v>
      </c>
      <c r="V5" s="1025">
        <v>20.904761904761902</v>
      </c>
      <c r="W5" s="1044">
        <v>21.904761904761902</v>
      </c>
      <c r="X5" s="1027">
        <v>22.904761904761902</v>
      </c>
      <c r="Y5" s="1025">
        <v>23.904761904761902</v>
      </c>
      <c r="Z5" s="1044">
        <v>24.904761904761902</v>
      </c>
      <c r="AA5" s="1027">
        <v>25.904761904761902</v>
      </c>
      <c r="AB5" s="1025">
        <v>26.904761904761902</v>
      </c>
      <c r="AC5" s="1044">
        <v>27.904761904761902</v>
      </c>
      <c r="AD5" s="1027">
        <v>28.904761904761902</v>
      </c>
      <c r="AE5" s="1025">
        <v>29.904761904761902</v>
      </c>
      <c r="AF5" s="1044">
        <v>30.904761904761902</v>
      </c>
      <c r="AG5" s="1027">
        <v>31.904761904761902</v>
      </c>
      <c r="AH5" s="1025">
        <v>32.904761904761898</v>
      </c>
      <c r="AI5" s="1044">
        <v>33.904761904761898</v>
      </c>
      <c r="AJ5" s="1027">
        <v>34.904761904761898</v>
      </c>
      <c r="AK5" s="1025">
        <v>35.904761904761898</v>
      </c>
      <c r="AL5" s="1044">
        <v>36.904761904761898</v>
      </c>
      <c r="AM5" s="1027">
        <v>37.904761904761898</v>
      </c>
    </row>
    <row r="6" spans="1:39" ht="15.75" thickBot="1" x14ac:dyDescent="0.3">
      <c r="A6" s="1755" t="s">
        <v>259</v>
      </c>
      <c r="B6" s="1756"/>
      <c r="C6" s="1756"/>
      <c r="D6" s="1855"/>
      <c r="E6" s="1856"/>
      <c r="F6" s="1856"/>
      <c r="G6" s="1820"/>
      <c r="H6" s="1821"/>
      <c r="I6" s="1822"/>
      <c r="J6" s="1820"/>
      <c r="K6" s="1821"/>
      <c r="L6" s="1822"/>
      <c r="M6" s="1821"/>
      <c r="N6" s="1821"/>
      <c r="O6" s="1822"/>
      <c r="P6" s="1820"/>
      <c r="Q6" s="1821"/>
      <c r="R6" s="1822"/>
      <c r="S6" s="1820"/>
      <c r="T6" s="1821"/>
      <c r="U6" s="1822"/>
      <c r="V6" s="1820"/>
      <c r="W6" s="1821"/>
      <c r="X6" s="1822"/>
      <c r="Y6" s="1820"/>
      <c r="Z6" s="1821"/>
      <c r="AA6" s="1822"/>
      <c r="AB6" s="1820"/>
      <c r="AC6" s="1821"/>
      <c r="AD6" s="1822"/>
      <c r="AE6" s="1820"/>
      <c r="AF6" s="1821"/>
      <c r="AG6" s="1822"/>
      <c r="AH6" s="1820"/>
      <c r="AI6" s="1821"/>
      <c r="AJ6" s="1822"/>
      <c r="AK6" s="1820"/>
      <c r="AL6" s="1821"/>
      <c r="AM6" s="1822"/>
    </row>
    <row r="7" spans="1:39" ht="25.5" x14ac:dyDescent="0.25">
      <c r="A7" s="1006">
        <v>1</v>
      </c>
      <c r="B7" s="1007" t="s">
        <v>10</v>
      </c>
      <c r="C7" s="1009" t="s">
        <v>11</v>
      </c>
      <c r="D7" s="1048">
        <v>0.39</v>
      </c>
      <c r="E7" s="1049">
        <v>5</v>
      </c>
      <c r="F7" s="1050">
        <f>D7-E7</f>
        <v>-4.6100000000000003</v>
      </c>
      <c r="G7" s="1051">
        <v>6</v>
      </c>
      <c r="H7" s="1052">
        <v>8</v>
      </c>
      <c r="I7" s="1053">
        <f>G7-H7</f>
        <v>-2</v>
      </c>
      <c r="J7" s="1054">
        <v>4</v>
      </c>
      <c r="K7" s="1052">
        <v>3.81</v>
      </c>
      <c r="L7" s="1055">
        <f>J7-K7</f>
        <v>0.18999999999999995</v>
      </c>
      <c r="M7" s="1051">
        <v>1.46</v>
      </c>
      <c r="N7" s="1052">
        <v>1.18</v>
      </c>
      <c r="O7" s="1053">
        <f>M7-N7</f>
        <v>0.28000000000000003</v>
      </c>
      <c r="P7" s="1054"/>
      <c r="Q7" s="1052"/>
      <c r="R7" s="1055"/>
      <c r="S7" s="1051"/>
      <c r="T7" s="1052"/>
      <c r="U7" s="1056"/>
      <c r="V7" s="1051">
        <v>1.2</v>
      </c>
      <c r="W7" s="1052">
        <v>1.5</v>
      </c>
      <c r="X7" s="1055">
        <f>V7-W7</f>
        <v>-0.30000000000000004</v>
      </c>
      <c r="Y7" s="1051"/>
      <c r="Z7" s="1052"/>
      <c r="AA7" s="1055"/>
      <c r="AB7" s="1051">
        <v>3</v>
      </c>
      <c r="AC7" s="1052">
        <v>4</v>
      </c>
      <c r="AD7" s="1055">
        <f>AB7-AC7</f>
        <v>-1</v>
      </c>
      <c r="AE7" s="1051"/>
      <c r="AF7" s="1052"/>
      <c r="AG7" s="1055"/>
      <c r="AH7" s="1051"/>
      <c r="AI7" s="1052"/>
      <c r="AJ7" s="1055"/>
      <c r="AK7" s="1032">
        <v>0.3</v>
      </c>
      <c r="AL7" s="1033">
        <v>1</v>
      </c>
      <c r="AM7" s="1046">
        <f>AK7-AL7</f>
        <v>-0.7</v>
      </c>
    </row>
    <row r="8" spans="1:39" x14ac:dyDescent="0.25">
      <c r="A8" s="1006">
        <v>2</v>
      </c>
      <c r="B8" s="1007" t="s">
        <v>12</v>
      </c>
      <c r="C8" s="1009" t="s">
        <v>13</v>
      </c>
      <c r="D8" s="1057"/>
      <c r="E8" s="1058"/>
      <c r="F8" s="1056"/>
      <c r="G8" s="1059"/>
      <c r="H8" s="1058"/>
      <c r="I8" s="1053">
        <f>G8-H8</f>
        <v>0</v>
      </c>
      <c r="J8" s="1057"/>
      <c r="K8" s="1058"/>
      <c r="L8" s="1056"/>
      <c r="M8" s="1059">
        <v>0</v>
      </c>
      <c r="N8" s="1058">
        <v>7.4</v>
      </c>
      <c r="O8" s="1053">
        <f t="shared" ref="O8:O37" si="0">M8-N8</f>
        <v>-7.4</v>
      </c>
      <c r="P8" s="1057"/>
      <c r="Q8" s="1058"/>
      <c r="R8" s="1056"/>
      <c r="S8" s="1059"/>
      <c r="T8" s="1058"/>
      <c r="U8" s="1056"/>
      <c r="V8" s="1051"/>
      <c r="W8" s="1052"/>
      <c r="X8" s="1055"/>
      <c r="Y8" s="1051">
        <v>1.59</v>
      </c>
      <c r="Z8" s="1052">
        <v>2</v>
      </c>
      <c r="AA8" s="1055">
        <f>Y8-Z8</f>
        <v>-0.40999999999999992</v>
      </c>
      <c r="AB8" s="1051"/>
      <c r="AC8" s="1052"/>
      <c r="AD8" s="1055"/>
      <c r="AE8" s="1051"/>
      <c r="AF8" s="1052"/>
      <c r="AG8" s="1055"/>
      <c r="AH8" s="1051">
        <v>1.4</v>
      </c>
      <c r="AI8" s="1052">
        <v>2</v>
      </c>
      <c r="AJ8" s="1055">
        <f>AH8-AI8</f>
        <v>-0.60000000000000009</v>
      </c>
      <c r="AK8" s="1032"/>
      <c r="AL8" s="1033"/>
      <c r="AM8" s="1046"/>
    </row>
    <row r="9" spans="1:39" ht="38.25" x14ac:dyDescent="0.25">
      <c r="A9" s="1006">
        <v>3</v>
      </c>
      <c r="B9" s="1008" t="s">
        <v>14</v>
      </c>
      <c r="C9" s="1010" t="s">
        <v>15</v>
      </c>
      <c r="D9" s="1057"/>
      <c r="E9" s="1058"/>
      <c r="F9" s="1056"/>
      <c r="G9" s="1059"/>
      <c r="H9" s="1058"/>
      <c r="I9" s="1053"/>
      <c r="J9" s="1057"/>
      <c r="K9" s="1058"/>
      <c r="L9" s="1056"/>
      <c r="M9" s="1059"/>
      <c r="N9" s="1058"/>
      <c r="O9" s="1053"/>
      <c r="P9" s="1057"/>
      <c r="Q9" s="1058"/>
      <c r="R9" s="1056"/>
      <c r="S9" s="1059"/>
      <c r="T9" s="1058"/>
      <c r="U9" s="1056"/>
      <c r="V9" s="1051"/>
      <c r="W9" s="1052"/>
      <c r="X9" s="1055"/>
      <c r="Y9" s="1051"/>
      <c r="Z9" s="1052"/>
      <c r="AA9" s="1055"/>
      <c r="AB9" s="1051"/>
      <c r="AC9" s="1052"/>
      <c r="AD9" s="1055"/>
      <c r="AE9" s="1051"/>
      <c r="AF9" s="1052"/>
      <c r="AG9" s="1055"/>
      <c r="AH9" s="1051"/>
      <c r="AI9" s="1052"/>
      <c r="AJ9" s="1055"/>
      <c r="AK9" s="1032"/>
      <c r="AL9" s="1033"/>
      <c r="AM9" s="1046"/>
    </row>
    <row r="10" spans="1:39" ht="38.25" x14ac:dyDescent="0.25">
      <c r="A10" s="1006">
        <v>4</v>
      </c>
      <c r="B10" s="1028" t="s">
        <v>16</v>
      </c>
      <c r="C10" s="1010" t="s">
        <v>163</v>
      </c>
      <c r="D10" s="1057">
        <v>2.2000000000000002</v>
      </c>
      <c r="E10" s="1058">
        <v>35</v>
      </c>
      <c r="F10" s="1056">
        <f>D10-E10</f>
        <v>-32.799999999999997</v>
      </c>
      <c r="G10" s="1059">
        <v>3</v>
      </c>
      <c r="H10" s="1058">
        <v>2</v>
      </c>
      <c r="I10" s="1053">
        <f>G10-H10</f>
        <v>1</v>
      </c>
      <c r="J10" s="1057"/>
      <c r="K10" s="1058"/>
      <c r="L10" s="1056"/>
      <c r="M10" s="1059">
        <v>7.65</v>
      </c>
      <c r="N10" s="1058">
        <v>16.100000000000001</v>
      </c>
      <c r="O10" s="1053">
        <f t="shared" si="0"/>
        <v>-8.4500000000000011</v>
      </c>
      <c r="P10" s="1057">
        <v>0.2</v>
      </c>
      <c r="Q10" s="1058">
        <v>0.5</v>
      </c>
      <c r="R10" s="1056">
        <f>P10-Q10</f>
        <v>-0.3</v>
      </c>
      <c r="S10" s="1059"/>
      <c r="T10" s="1058"/>
      <c r="U10" s="1056"/>
      <c r="V10" s="1051">
        <v>3.5</v>
      </c>
      <c r="W10" s="1052">
        <v>5.5</v>
      </c>
      <c r="X10" s="1055">
        <f>V10-W10</f>
        <v>-2</v>
      </c>
      <c r="Y10" s="1051"/>
      <c r="Z10" s="1052"/>
      <c r="AA10" s="1055"/>
      <c r="AB10" s="1051"/>
      <c r="AC10" s="1052"/>
      <c r="AD10" s="1055"/>
      <c r="AE10" s="1051"/>
      <c r="AF10" s="1052"/>
      <c r="AG10" s="1055"/>
      <c r="AH10" s="1051">
        <v>0</v>
      </c>
      <c r="AI10" s="1052">
        <v>0.5</v>
      </c>
      <c r="AJ10" s="1055">
        <f>AH10-AI10</f>
        <v>-0.5</v>
      </c>
      <c r="AK10" s="1032">
        <v>0.4</v>
      </c>
      <c r="AL10" s="1033">
        <v>0.5</v>
      </c>
      <c r="AM10" s="1046">
        <f>AK10-AL10</f>
        <v>-9.9999999999999978E-2</v>
      </c>
    </row>
    <row r="11" spans="1:39" ht="51" x14ac:dyDescent="0.25">
      <c r="A11" s="1006">
        <v>5</v>
      </c>
      <c r="B11" s="1008" t="s">
        <v>17</v>
      </c>
      <c r="C11" s="1009" t="s">
        <v>18</v>
      </c>
      <c r="D11" s="1057">
        <v>1.06</v>
      </c>
      <c r="E11" s="1058">
        <v>5</v>
      </c>
      <c r="F11" s="1056">
        <f>D11-E11</f>
        <v>-3.94</v>
      </c>
      <c r="G11" s="1059">
        <v>6</v>
      </c>
      <c r="H11" s="1058">
        <v>5</v>
      </c>
      <c r="I11" s="1053">
        <f>G11-H11</f>
        <v>1</v>
      </c>
      <c r="J11" s="1057">
        <v>3</v>
      </c>
      <c r="K11" s="1058">
        <v>5.49</v>
      </c>
      <c r="L11" s="1056">
        <f>J11-K11</f>
        <v>-2.4900000000000002</v>
      </c>
      <c r="M11" s="1059"/>
      <c r="N11" s="1058"/>
      <c r="O11" s="1053"/>
      <c r="P11" s="1057">
        <v>1</v>
      </c>
      <c r="Q11" s="1058">
        <v>1.2</v>
      </c>
      <c r="R11" s="1056">
        <f>P11-Q11</f>
        <v>-0.19999999999999996</v>
      </c>
      <c r="S11" s="1059"/>
      <c r="T11" s="1058"/>
      <c r="U11" s="1056"/>
      <c r="V11" s="1051"/>
      <c r="W11" s="1052"/>
      <c r="X11" s="1055"/>
      <c r="Y11" s="1051"/>
      <c r="Z11" s="1052"/>
      <c r="AA11" s="1055"/>
      <c r="AB11" s="1051"/>
      <c r="AC11" s="1052"/>
      <c r="AD11" s="1055"/>
      <c r="AE11" s="1051"/>
      <c r="AF11" s="1052"/>
      <c r="AG11" s="1055"/>
      <c r="AH11" s="1051">
        <v>15</v>
      </c>
      <c r="AI11" s="1052">
        <v>8</v>
      </c>
      <c r="AJ11" s="1055">
        <f>AH11-AI11</f>
        <v>7</v>
      </c>
      <c r="AK11" s="1032">
        <v>1.1000000000000001</v>
      </c>
      <c r="AL11" s="1033">
        <v>1</v>
      </c>
      <c r="AM11" s="1046">
        <f>AK11-AL11</f>
        <v>0.10000000000000009</v>
      </c>
    </row>
    <row r="12" spans="1:39" ht="25.5" x14ac:dyDescent="0.25">
      <c r="A12" s="1006">
        <v>6</v>
      </c>
      <c r="B12" s="1008" t="s">
        <v>19</v>
      </c>
      <c r="C12" s="1010" t="s">
        <v>192</v>
      </c>
      <c r="D12" s="1057"/>
      <c r="E12" s="1058"/>
      <c r="F12" s="1056"/>
      <c r="G12" s="1059"/>
      <c r="H12" s="1058"/>
      <c r="I12" s="1053"/>
      <c r="J12" s="1057"/>
      <c r="K12" s="1058"/>
      <c r="L12" s="1056"/>
      <c r="M12" s="1059"/>
      <c r="N12" s="1058"/>
      <c r="O12" s="1053"/>
      <c r="P12" s="1057"/>
      <c r="Q12" s="1058"/>
      <c r="R12" s="1056"/>
      <c r="S12" s="1059"/>
      <c r="T12" s="1058"/>
      <c r="U12" s="1056"/>
      <c r="V12" s="1051"/>
      <c r="W12" s="1052"/>
      <c r="X12" s="1055"/>
      <c r="Y12" s="1051"/>
      <c r="Z12" s="1052"/>
      <c r="AA12" s="1055"/>
      <c r="AB12" s="1051"/>
      <c r="AC12" s="1052"/>
      <c r="AD12" s="1055"/>
      <c r="AE12" s="1051"/>
      <c r="AF12" s="1052"/>
      <c r="AG12" s="1055"/>
      <c r="AH12" s="1051"/>
      <c r="AI12" s="1052"/>
      <c r="AJ12" s="1055"/>
      <c r="AK12" s="1032"/>
      <c r="AL12" s="1033"/>
      <c r="AM12" s="1046"/>
    </row>
    <row r="13" spans="1:39" ht="25.5" x14ac:dyDescent="0.25">
      <c r="A13" s="1006">
        <v>7</v>
      </c>
      <c r="B13" s="1028" t="s">
        <v>20</v>
      </c>
      <c r="C13" s="1009" t="s">
        <v>193</v>
      </c>
      <c r="D13" s="1057">
        <v>85</v>
      </c>
      <c r="E13" s="1058">
        <v>500</v>
      </c>
      <c r="F13" s="1056">
        <f>D13-E13</f>
        <v>-415</v>
      </c>
      <c r="G13" s="1059">
        <v>350</v>
      </c>
      <c r="H13" s="1058">
        <v>325</v>
      </c>
      <c r="I13" s="1053">
        <f>G13-H13</f>
        <v>25</v>
      </c>
      <c r="J13" s="1057">
        <v>270</v>
      </c>
      <c r="K13" s="1058">
        <v>180</v>
      </c>
      <c r="L13" s="1056">
        <f>J13-K13</f>
        <v>90</v>
      </c>
      <c r="M13" s="1059">
        <v>350</v>
      </c>
      <c r="N13" s="1058">
        <v>300</v>
      </c>
      <c r="O13" s="1053">
        <f t="shared" si="0"/>
        <v>50</v>
      </c>
      <c r="P13" s="1057"/>
      <c r="Q13" s="1058"/>
      <c r="R13" s="1056"/>
      <c r="S13" s="1059">
        <v>13</v>
      </c>
      <c r="T13" s="1058">
        <v>20</v>
      </c>
      <c r="U13" s="1056">
        <f>S13-T13</f>
        <v>-7</v>
      </c>
      <c r="V13" s="1051">
        <v>80</v>
      </c>
      <c r="W13" s="1052">
        <v>90</v>
      </c>
      <c r="X13" s="1055">
        <f>V13-W13</f>
        <v>-10</v>
      </c>
      <c r="Y13" s="1051"/>
      <c r="Z13" s="1052"/>
      <c r="AA13" s="1055"/>
      <c r="AB13" s="1051">
        <v>750</v>
      </c>
      <c r="AC13" s="1052">
        <v>800</v>
      </c>
      <c r="AD13" s="1055">
        <f>AB13-AC13</f>
        <v>-50</v>
      </c>
      <c r="AE13" s="1051"/>
      <c r="AF13" s="1052"/>
      <c r="AG13" s="1055"/>
      <c r="AH13" s="1051">
        <v>800</v>
      </c>
      <c r="AI13" s="1052">
        <v>700</v>
      </c>
      <c r="AJ13" s="1055">
        <f>AH13-AI13</f>
        <v>100</v>
      </c>
      <c r="AK13" s="1032">
        <v>20</v>
      </c>
      <c r="AL13" s="1033">
        <v>25</v>
      </c>
      <c r="AM13" s="1046">
        <f>AK13-AL13</f>
        <v>-5</v>
      </c>
    </row>
    <row r="14" spans="1:39" ht="25.5" x14ac:dyDescent="0.25">
      <c r="A14" s="1006">
        <v>8</v>
      </c>
      <c r="B14" s="1008" t="s">
        <v>21</v>
      </c>
      <c r="C14" s="1010" t="s">
        <v>22</v>
      </c>
      <c r="D14" s="1057">
        <v>1.8</v>
      </c>
      <c r="E14" s="1058">
        <v>3</v>
      </c>
      <c r="F14" s="1056">
        <f>D14-E14</f>
        <v>-1.2</v>
      </c>
      <c r="G14" s="1059">
        <v>4.5</v>
      </c>
      <c r="H14" s="1058">
        <v>1</v>
      </c>
      <c r="I14" s="1053">
        <f>G14-H14</f>
        <v>3.5</v>
      </c>
      <c r="J14" s="1057">
        <v>1</v>
      </c>
      <c r="K14" s="1058">
        <v>1.8</v>
      </c>
      <c r="L14" s="1056">
        <f>J14-K14</f>
        <v>-0.8</v>
      </c>
      <c r="M14" s="1059">
        <v>2.4</v>
      </c>
      <c r="N14" s="1058">
        <v>5.7</v>
      </c>
      <c r="O14" s="1053">
        <f t="shared" si="0"/>
        <v>-3.3000000000000003</v>
      </c>
      <c r="P14" s="1057"/>
      <c r="Q14" s="1058"/>
      <c r="R14" s="1056"/>
      <c r="S14" s="1059"/>
      <c r="T14" s="1058"/>
      <c r="U14" s="1056"/>
      <c r="V14" s="1051"/>
      <c r="W14" s="1052"/>
      <c r="X14" s="1055"/>
      <c r="Y14" s="1051">
        <v>8.6999999999999993</v>
      </c>
      <c r="Z14" s="1052">
        <v>11</v>
      </c>
      <c r="AA14" s="1055">
        <f>Y14-Z14</f>
        <v>-2.3000000000000007</v>
      </c>
      <c r="AB14" s="1051"/>
      <c r="AC14" s="1052"/>
      <c r="AD14" s="1055"/>
      <c r="AE14" s="1051">
        <v>2.79</v>
      </c>
      <c r="AF14" s="1052">
        <v>2.5</v>
      </c>
      <c r="AG14" s="1055">
        <f>AE14-AF14</f>
        <v>0.29000000000000004</v>
      </c>
      <c r="AH14" s="1051">
        <v>2</v>
      </c>
      <c r="AI14" s="1052">
        <v>3</v>
      </c>
      <c r="AJ14" s="1055">
        <f>AH14-AI14</f>
        <v>-1</v>
      </c>
      <c r="AK14" s="1032">
        <v>0.45</v>
      </c>
      <c r="AL14" s="1033">
        <v>0.9</v>
      </c>
      <c r="AM14" s="1046">
        <f>AK14-AL14</f>
        <v>-0.45</v>
      </c>
    </row>
    <row r="15" spans="1:39" ht="25.5" x14ac:dyDescent="0.25">
      <c r="A15" s="1006">
        <v>9</v>
      </c>
      <c r="B15" s="1008" t="s">
        <v>23</v>
      </c>
      <c r="C15" s="1010" t="s">
        <v>24</v>
      </c>
      <c r="D15" s="1057"/>
      <c r="E15" s="1058"/>
      <c r="F15" s="1056"/>
      <c r="G15" s="1059"/>
      <c r="H15" s="1058"/>
      <c r="I15" s="1053"/>
      <c r="J15" s="1057"/>
      <c r="K15" s="1058"/>
      <c r="L15" s="1056"/>
      <c r="M15" s="1059"/>
      <c r="N15" s="1058"/>
      <c r="O15" s="1053"/>
      <c r="P15" s="1057"/>
      <c r="Q15" s="1058"/>
      <c r="R15" s="1056"/>
      <c r="S15" s="1059"/>
      <c r="T15" s="1058"/>
      <c r="U15" s="1056"/>
      <c r="V15" s="1051"/>
      <c r="W15" s="1052"/>
      <c r="X15" s="1055"/>
      <c r="Y15" s="1051"/>
      <c r="Z15" s="1052"/>
      <c r="AA15" s="1055"/>
      <c r="AB15" s="1051"/>
      <c r="AC15" s="1052"/>
      <c r="AD15" s="1055"/>
      <c r="AE15" s="1051"/>
      <c r="AF15" s="1052"/>
      <c r="AG15" s="1055"/>
      <c r="AH15" s="1051"/>
      <c r="AI15" s="1052"/>
      <c r="AJ15" s="1055"/>
      <c r="AK15" s="1032"/>
      <c r="AL15" s="1033"/>
      <c r="AM15" s="1046"/>
    </row>
    <row r="16" spans="1:39" ht="51" x14ac:dyDescent="0.25">
      <c r="A16" s="1006">
        <v>10</v>
      </c>
      <c r="B16" s="1008" t="s">
        <v>25</v>
      </c>
      <c r="C16" s="1009" t="s">
        <v>194</v>
      </c>
      <c r="D16" s="1057"/>
      <c r="E16" s="1058"/>
      <c r="F16" s="1056"/>
      <c r="G16" s="1059"/>
      <c r="H16" s="1058"/>
      <c r="I16" s="1053"/>
      <c r="J16" s="1057">
        <v>10.199999999999999</v>
      </c>
      <c r="K16" s="1058">
        <v>3.6</v>
      </c>
      <c r="L16" s="1056">
        <f>J16-K16</f>
        <v>6.6</v>
      </c>
      <c r="M16" s="1059">
        <v>2</v>
      </c>
      <c r="N16" s="1058">
        <v>2.5</v>
      </c>
      <c r="O16" s="1053">
        <f t="shared" si="0"/>
        <v>-0.5</v>
      </c>
      <c r="P16" s="1057"/>
      <c r="Q16" s="1058"/>
      <c r="R16" s="1056"/>
      <c r="S16" s="1059">
        <v>0</v>
      </c>
      <c r="T16" s="1058">
        <v>3</v>
      </c>
      <c r="U16" s="1056">
        <f>S16-T16</f>
        <v>-3</v>
      </c>
      <c r="V16" s="1051"/>
      <c r="W16" s="1052"/>
      <c r="X16" s="1055"/>
      <c r="Y16" s="1051"/>
      <c r="Z16" s="1052"/>
      <c r="AA16" s="1055"/>
      <c r="AB16" s="1051"/>
      <c r="AC16" s="1052"/>
      <c r="AD16" s="1055"/>
      <c r="AE16" s="1051"/>
      <c r="AF16" s="1052"/>
      <c r="AG16" s="1055"/>
      <c r="AH16" s="1051"/>
      <c r="AI16" s="1052"/>
      <c r="AJ16" s="1055"/>
      <c r="AK16" s="1032">
        <v>0.8</v>
      </c>
      <c r="AL16" s="1033">
        <v>1</v>
      </c>
      <c r="AM16" s="1046">
        <f>AK16-AL16</f>
        <v>-0.19999999999999996</v>
      </c>
    </row>
    <row r="17" spans="1:39" ht="38.25" x14ac:dyDescent="0.25">
      <c r="A17" s="1006">
        <v>11</v>
      </c>
      <c r="B17" s="1008" t="s">
        <v>26</v>
      </c>
      <c r="C17" s="1010" t="s">
        <v>195</v>
      </c>
      <c r="D17" s="1057">
        <v>0</v>
      </c>
      <c r="E17" s="1058">
        <v>0.55000000000000004</v>
      </c>
      <c r="F17" s="1056">
        <f>D17-E17</f>
        <v>-0.55000000000000004</v>
      </c>
      <c r="G17" s="1059"/>
      <c r="H17" s="1058"/>
      <c r="I17" s="1053"/>
      <c r="J17" s="1057">
        <v>0</v>
      </c>
      <c r="K17" s="1058">
        <v>0.3</v>
      </c>
      <c r="L17" s="1056">
        <f>J17-K17</f>
        <v>-0.3</v>
      </c>
      <c r="M17" s="1059">
        <v>0</v>
      </c>
      <c r="N17" s="1058">
        <v>0.25</v>
      </c>
      <c r="O17" s="1053">
        <f t="shared" si="0"/>
        <v>-0.25</v>
      </c>
      <c r="P17" s="1057">
        <v>0</v>
      </c>
      <c r="Q17" s="1058">
        <v>0.25</v>
      </c>
      <c r="R17" s="1056">
        <f>P17-Q17</f>
        <v>-0.25</v>
      </c>
      <c r="S17" s="1059">
        <v>0</v>
      </c>
      <c r="T17" s="1058">
        <v>0.25</v>
      </c>
      <c r="U17" s="1056">
        <f>S17-T17</f>
        <v>-0.25</v>
      </c>
      <c r="V17" s="1051">
        <v>0</v>
      </c>
      <c r="W17" s="1052">
        <v>0.25</v>
      </c>
      <c r="X17" s="1055">
        <f>V17-W17</f>
        <v>-0.25</v>
      </c>
      <c r="Y17" s="1051"/>
      <c r="Z17" s="1052"/>
      <c r="AA17" s="1055"/>
      <c r="AB17" s="1051"/>
      <c r="AC17" s="1052"/>
      <c r="AD17" s="1055"/>
      <c r="AE17" s="1051"/>
      <c r="AF17" s="1052"/>
      <c r="AG17" s="1055"/>
      <c r="AH17" s="1051"/>
      <c r="AI17" s="1052"/>
      <c r="AJ17" s="1055"/>
      <c r="AK17" s="1032">
        <v>0</v>
      </c>
      <c r="AL17" s="1033">
        <v>0.25</v>
      </c>
      <c r="AM17" s="1046">
        <f>AK17-AL17</f>
        <v>-0.25</v>
      </c>
    </row>
    <row r="18" spans="1:39" ht="38.25" x14ac:dyDescent="0.25">
      <c r="A18" s="1006">
        <v>12</v>
      </c>
      <c r="B18" s="1008" t="s">
        <v>27</v>
      </c>
      <c r="C18" s="1010" t="s">
        <v>196</v>
      </c>
      <c r="D18" s="1057"/>
      <c r="E18" s="1058"/>
      <c r="F18" s="1056"/>
      <c r="G18" s="1059">
        <v>8.25</v>
      </c>
      <c r="H18" s="1058">
        <v>6</v>
      </c>
      <c r="I18" s="1053">
        <f>G18-H18</f>
        <v>2.25</v>
      </c>
      <c r="J18" s="1057">
        <v>1.5</v>
      </c>
      <c r="K18" s="1058">
        <v>1.39</v>
      </c>
      <c r="L18" s="1056">
        <f>J18-K18</f>
        <v>0.1100000000000001</v>
      </c>
      <c r="M18" s="1059">
        <v>0.6</v>
      </c>
      <c r="N18" s="1058">
        <v>1</v>
      </c>
      <c r="O18" s="1053">
        <f t="shared" si="0"/>
        <v>-0.4</v>
      </c>
      <c r="P18" s="1057"/>
      <c r="Q18" s="1058"/>
      <c r="R18" s="1056"/>
      <c r="S18" s="1059">
        <v>0</v>
      </c>
      <c r="T18" s="1058">
        <v>0.5</v>
      </c>
      <c r="U18" s="1056">
        <f>S18-T18</f>
        <v>-0.5</v>
      </c>
      <c r="V18" s="1051">
        <v>0</v>
      </c>
      <c r="W18" s="1052">
        <v>0.7</v>
      </c>
      <c r="X18" s="1055">
        <f>V18-W18</f>
        <v>-0.7</v>
      </c>
      <c r="Y18" s="1051"/>
      <c r="Z18" s="1052"/>
      <c r="AA18" s="1055"/>
      <c r="AB18" s="1051"/>
      <c r="AC18" s="1052"/>
      <c r="AD18" s="1055"/>
      <c r="AE18" s="1051"/>
      <c r="AF18" s="1052"/>
      <c r="AG18" s="1055"/>
      <c r="AH18" s="1051"/>
      <c r="AI18" s="1052"/>
      <c r="AJ18" s="1055"/>
      <c r="AK18" s="1032"/>
      <c r="AL18" s="1033"/>
      <c r="AM18" s="1046"/>
    </row>
    <row r="19" spans="1:39" ht="25.5" x14ac:dyDescent="0.25">
      <c r="A19" s="1006">
        <v>13</v>
      </c>
      <c r="B19" s="2" t="s">
        <v>28</v>
      </c>
      <c r="C19" s="1011" t="s">
        <v>29</v>
      </c>
      <c r="D19" s="1057"/>
      <c r="E19" s="1058"/>
      <c r="F19" s="1056"/>
      <c r="G19" s="1059">
        <v>15</v>
      </c>
      <c r="H19" s="1058">
        <v>30</v>
      </c>
      <c r="I19" s="1053">
        <f>G19-H19</f>
        <v>-15</v>
      </c>
      <c r="J19" s="1057">
        <v>3.9</v>
      </c>
      <c r="K19" s="1058">
        <v>2.0499999999999998</v>
      </c>
      <c r="L19" s="1056">
        <f>J19-K19</f>
        <v>1.85</v>
      </c>
      <c r="M19" s="1059">
        <v>33.61</v>
      </c>
      <c r="N19" s="1058">
        <v>30</v>
      </c>
      <c r="O19" s="1053">
        <f t="shared" si="0"/>
        <v>3.6099999999999994</v>
      </c>
      <c r="P19" s="1057">
        <v>0.1</v>
      </c>
      <c r="Q19" s="1058">
        <v>2</v>
      </c>
      <c r="R19" s="1056">
        <f>P19-Q19</f>
        <v>-1.9</v>
      </c>
      <c r="S19" s="1059">
        <v>5.5</v>
      </c>
      <c r="T19" s="1058">
        <v>6</v>
      </c>
      <c r="U19" s="1056">
        <f>S19-T19</f>
        <v>-0.5</v>
      </c>
      <c r="V19" s="1051">
        <v>8</v>
      </c>
      <c r="W19" s="1052">
        <v>11</v>
      </c>
      <c r="X19" s="1055">
        <f>V19-W19</f>
        <v>-3</v>
      </c>
      <c r="Y19" s="1051"/>
      <c r="Z19" s="1052"/>
      <c r="AA19" s="1055"/>
      <c r="AB19" s="1051"/>
      <c r="AC19" s="1052"/>
      <c r="AD19" s="1055"/>
      <c r="AE19" s="1051"/>
      <c r="AF19" s="1052"/>
      <c r="AG19" s="1055"/>
      <c r="AH19" s="1051"/>
      <c r="AI19" s="1052"/>
      <c r="AJ19" s="1055"/>
      <c r="AK19" s="1032">
        <v>0.8</v>
      </c>
      <c r="AL19" s="1033">
        <v>1.5</v>
      </c>
      <c r="AM19" s="1046">
        <f>AK19-AL19</f>
        <v>-0.7</v>
      </c>
    </row>
    <row r="20" spans="1:39" ht="25.5" x14ac:dyDescent="0.25">
      <c r="A20" s="1006">
        <v>14</v>
      </c>
      <c r="B20" s="1008" t="s">
        <v>30</v>
      </c>
      <c r="C20" s="1010" t="s">
        <v>197</v>
      </c>
      <c r="D20" s="1057"/>
      <c r="E20" s="1058"/>
      <c r="F20" s="1056"/>
      <c r="G20" s="1059"/>
      <c r="H20" s="1058"/>
      <c r="I20" s="1053"/>
      <c r="J20" s="1057"/>
      <c r="K20" s="1058"/>
      <c r="L20" s="1056"/>
      <c r="M20" s="1059"/>
      <c r="N20" s="1058"/>
      <c r="O20" s="1053"/>
      <c r="P20" s="1057"/>
      <c r="Q20" s="1058"/>
      <c r="R20" s="1056"/>
      <c r="S20" s="1059"/>
      <c r="T20" s="1058"/>
      <c r="U20" s="1056"/>
      <c r="V20" s="1051"/>
      <c r="W20" s="1052"/>
      <c r="X20" s="1055"/>
      <c r="Y20" s="1051"/>
      <c r="Z20" s="1052"/>
      <c r="AA20" s="1055"/>
      <c r="AB20" s="1051"/>
      <c r="AC20" s="1052"/>
      <c r="AD20" s="1055"/>
      <c r="AE20" s="1051"/>
      <c r="AF20" s="1052"/>
      <c r="AG20" s="1055"/>
      <c r="AH20" s="1051"/>
      <c r="AI20" s="1052"/>
      <c r="AJ20" s="1055"/>
      <c r="AK20" s="1032"/>
      <c r="AL20" s="1033"/>
      <c r="AM20" s="1046"/>
    </row>
    <row r="21" spans="1:39" ht="25.5" x14ac:dyDescent="0.25">
      <c r="A21" s="1006">
        <v>15</v>
      </c>
      <c r="B21" s="1008" t="s">
        <v>31</v>
      </c>
      <c r="C21" s="1010" t="s">
        <v>198</v>
      </c>
      <c r="D21" s="1057"/>
      <c r="E21" s="1058"/>
      <c r="F21" s="1056"/>
      <c r="G21" s="1059"/>
      <c r="H21" s="1058"/>
      <c r="I21" s="1053"/>
      <c r="J21" s="1057"/>
      <c r="K21" s="1058"/>
      <c r="L21" s="1056"/>
      <c r="M21" s="1059"/>
      <c r="N21" s="1058"/>
      <c r="O21" s="1053"/>
      <c r="P21" s="1057"/>
      <c r="Q21" s="1058"/>
      <c r="R21" s="1056"/>
      <c r="S21" s="1059"/>
      <c r="T21" s="1058"/>
      <c r="U21" s="1056"/>
      <c r="V21" s="1051"/>
      <c r="W21" s="1052"/>
      <c r="X21" s="1055"/>
      <c r="Y21" s="1051"/>
      <c r="Z21" s="1052"/>
      <c r="AA21" s="1055"/>
      <c r="AB21" s="1051"/>
      <c r="AC21" s="1052"/>
      <c r="AD21" s="1055"/>
      <c r="AE21" s="1051"/>
      <c r="AF21" s="1052"/>
      <c r="AG21" s="1055"/>
      <c r="AH21" s="1051"/>
      <c r="AI21" s="1052"/>
      <c r="AJ21" s="1055"/>
      <c r="AK21" s="1032"/>
      <c r="AL21" s="1033"/>
      <c r="AM21" s="1046"/>
    </row>
    <row r="22" spans="1:39" ht="20.25" customHeight="1" x14ac:dyDescent="0.25">
      <c r="A22" s="1006">
        <v>16</v>
      </c>
      <c r="B22" s="1008" t="s">
        <v>32</v>
      </c>
      <c r="C22" s="1010" t="s">
        <v>199</v>
      </c>
      <c r="D22" s="1057">
        <v>0</v>
      </c>
      <c r="E22" s="1058">
        <v>7</v>
      </c>
      <c r="F22" s="1056">
        <f>D22-E22</f>
        <v>-7</v>
      </c>
      <c r="G22" s="1059"/>
      <c r="H22" s="1058"/>
      <c r="I22" s="1053"/>
      <c r="J22" s="1057">
        <v>2</v>
      </c>
      <c r="K22" s="1058">
        <v>2.04</v>
      </c>
      <c r="L22" s="1056">
        <f>J22-K22</f>
        <v>-4.0000000000000036E-2</v>
      </c>
      <c r="M22" s="1059">
        <v>1.99</v>
      </c>
      <c r="N22" s="1058">
        <v>3</v>
      </c>
      <c r="O22" s="1053">
        <f t="shared" si="0"/>
        <v>-1.01</v>
      </c>
      <c r="P22" s="1057"/>
      <c r="Q22" s="1058"/>
      <c r="R22" s="1056"/>
      <c r="S22" s="1059">
        <v>0</v>
      </c>
      <c r="T22" s="1058">
        <v>3</v>
      </c>
      <c r="U22" s="1056">
        <f>S22-T22</f>
        <v>-3</v>
      </c>
      <c r="V22" s="1051">
        <v>1.2</v>
      </c>
      <c r="W22" s="1052">
        <v>2.5</v>
      </c>
      <c r="X22" s="1055">
        <f>V22-W22</f>
        <v>-1.3</v>
      </c>
      <c r="Y22" s="1051">
        <v>7</v>
      </c>
      <c r="Z22" s="1052">
        <v>12</v>
      </c>
      <c r="AA22" s="1055">
        <f>Y22-Z22</f>
        <v>-5</v>
      </c>
      <c r="AB22" s="1051"/>
      <c r="AC22" s="1052"/>
      <c r="AD22" s="1055"/>
      <c r="AE22" s="1051"/>
      <c r="AF22" s="1052"/>
      <c r="AG22" s="1055"/>
      <c r="AH22" s="1051">
        <v>9</v>
      </c>
      <c r="AI22" s="1052">
        <v>15</v>
      </c>
      <c r="AJ22" s="1055">
        <f>AH22-AI22</f>
        <v>-6</v>
      </c>
      <c r="AK22" s="1032">
        <v>0.05</v>
      </c>
      <c r="AL22" s="1033">
        <v>1.5</v>
      </c>
      <c r="AM22" s="1046">
        <f>AK22-AL22</f>
        <v>-1.45</v>
      </c>
    </row>
    <row r="23" spans="1:39" ht="76.5" x14ac:dyDescent="0.25">
      <c r="A23" s="1006">
        <v>17</v>
      </c>
      <c r="B23" s="1008" t="s">
        <v>33</v>
      </c>
      <c r="C23" s="1010" t="s">
        <v>34</v>
      </c>
      <c r="D23" s="1057">
        <v>0.04</v>
      </c>
      <c r="E23" s="1058">
        <v>2</v>
      </c>
      <c r="F23" s="1056">
        <f>D23-E23</f>
        <v>-1.96</v>
      </c>
      <c r="G23" s="1059">
        <v>3</v>
      </c>
      <c r="H23" s="1058">
        <v>4</v>
      </c>
      <c r="I23" s="1053">
        <f>G23-H23</f>
        <v>-1</v>
      </c>
      <c r="J23" s="1057">
        <v>3.5</v>
      </c>
      <c r="K23" s="1058">
        <v>4</v>
      </c>
      <c r="L23" s="1056">
        <f>J23-K23</f>
        <v>-0.5</v>
      </c>
      <c r="M23" s="1059">
        <v>1.5</v>
      </c>
      <c r="N23" s="1058">
        <v>2</v>
      </c>
      <c r="O23" s="1053">
        <f t="shared" si="0"/>
        <v>-0.5</v>
      </c>
      <c r="P23" s="1057"/>
      <c r="Q23" s="1058"/>
      <c r="R23" s="1056"/>
      <c r="S23" s="1059">
        <v>1</v>
      </c>
      <c r="T23" s="1058">
        <v>2</v>
      </c>
      <c r="U23" s="1056">
        <f>S23-T23</f>
        <v>-1</v>
      </c>
      <c r="V23" s="1051">
        <v>1.1499999999999999</v>
      </c>
      <c r="W23" s="1052">
        <v>1.4</v>
      </c>
      <c r="X23" s="1055">
        <f>V23-W23</f>
        <v>-0.25</v>
      </c>
      <c r="Y23" s="1051">
        <v>20</v>
      </c>
      <c r="Z23" s="1052">
        <v>22</v>
      </c>
      <c r="AA23" s="1055">
        <f>Y23-Z23</f>
        <v>-2</v>
      </c>
      <c r="AB23" s="1051">
        <v>1.5</v>
      </c>
      <c r="AC23" s="1052">
        <v>2</v>
      </c>
      <c r="AD23" s="1055">
        <f>AB23-AC23</f>
        <v>-0.5</v>
      </c>
      <c r="AE23" s="1051"/>
      <c r="AF23" s="1052"/>
      <c r="AG23" s="1055"/>
      <c r="AH23" s="1051"/>
      <c r="AI23" s="1052"/>
      <c r="AJ23" s="1055"/>
      <c r="AK23" s="1032"/>
      <c r="AL23" s="1033"/>
      <c r="AM23" s="1046"/>
    </row>
    <row r="24" spans="1:39" ht="76.5" x14ac:dyDescent="0.25">
      <c r="A24" s="1006">
        <v>18</v>
      </c>
      <c r="B24" s="1008" t="s">
        <v>35</v>
      </c>
      <c r="C24" s="1010" t="s">
        <v>36</v>
      </c>
      <c r="D24" s="1057">
        <v>0</v>
      </c>
      <c r="E24" s="1058">
        <v>0.01</v>
      </c>
      <c r="F24" s="1056">
        <f>D24-E24</f>
        <v>-0.01</v>
      </c>
      <c r="G24" s="1059"/>
      <c r="H24" s="1058"/>
      <c r="I24" s="1053"/>
      <c r="J24" s="1057"/>
      <c r="K24" s="1058"/>
      <c r="L24" s="1056"/>
      <c r="M24" s="1059"/>
      <c r="N24" s="1058"/>
      <c r="O24" s="1053"/>
      <c r="P24" s="1057"/>
      <c r="Q24" s="1058"/>
      <c r="R24" s="1056"/>
      <c r="S24" s="1059">
        <v>0</v>
      </c>
      <c r="T24" s="1058">
        <v>0.06</v>
      </c>
      <c r="U24" s="1056">
        <f>S24-T24</f>
        <v>-0.06</v>
      </c>
      <c r="V24" s="1051">
        <v>0.2</v>
      </c>
      <c r="W24" s="1052">
        <v>0.4</v>
      </c>
      <c r="X24" s="1055">
        <f>V24-W24</f>
        <v>-0.2</v>
      </c>
      <c r="Y24" s="1051">
        <v>0.35</v>
      </c>
      <c r="Z24" s="1052">
        <v>0.5</v>
      </c>
      <c r="AA24" s="1055">
        <f>Y24-Z24</f>
        <v>-0.15000000000000002</v>
      </c>
      <c r="AB24" s="1051"/>
      <c r="AC24" s="1052"/>
      <c r="AD24" s="1055"/>
      <c r="AE24" s="1051"/>
      <c r="AF24" s="1052"/>
      <c r="AG24" s="1055"/>
      <c r="AH24" s="1051">
        <v>0.25</v>
      </c>
      <c r="AI24" s="1052">
        <v>0.1</v>
      </c>
      <c r="AJ24" s="1055">
        <f>AH24-AI24</f>
        <v>0.15</v>
      </c>
      <c r="AK24" s="1032"/>
      <c r="AL24" s="1033"/>
      <c r="AM24" s="1046"/>
    </row>
    <row r="25" spans="1:39" ht="25.5" x14ac:dyDescent="0.25">
      <c r="A25" s="1006">
        <v>19</v>
      </c>
      <c r="B25" s="1008" t="s">
        <v>37</v>
      </c>
      <c r="C25" s="1009" t="s">
        <v>38</v>
      </c>
      <c r="D25" s="1057"/>
      <c r="E25" s="1058"/>
      <c r="F25" s="1056"/>
      <c r="G25" s="1059">
        <v>8</v>
      </c>
      <c r="H25" s="1058">
        <v>23.54</v>
      </c>
      <c r="I25" s="1053">
        <f>G25-H25</f>
        <v>-15.54</v>
      </c>
      <c r="J25" s="1057"/>
      <c r="K25" s="1058"/>
      <c r="L25" s="1056"/>
      <c r="M25" s="1059">
        <v>14.45</v>
      </c>
      <c r="N25" s="1058">
        <v>13</v>
      </c>
      <c r="O25" s="1053">
        <f t="shared" si="0"/>
        <v>1.4499999999999993</v>
      </c>
      <c r="P25" s="1057">
        <v>6.5</v>
      </c>
      <c r="Q25" s="1058">
        <v>7.85</v>
      </c>
      <c r="R25" s="1056">
        <f>P25-Q25</f>
        <v>-1.3499999999999996</v>
      </c>
      <c r="S25" s="1059"/>
      <c r="T25" s="1058"/>
      <c r="U25" s="1056"/>
      <c r="V25" s="1051">
        <v>16.2</v>
      </c>
      <c r="W25" s="1052">
        <v>15.69</v>
      </c>
      <c r="X25" s="1055">
        <f>V25-W25</f>
        <v>0.50999999999999979</v>
      </c>
      <c r="Y25" s="1051">
        <v>12</v>
      </c>
      <c r="Z25" s="1052">
        <v>15.69</v>
      </c>
      <c r="AA25" s="1055">
        <f>Y25-Z25</f>
        <v>-3.6899999999999995</v>
      </c>
      <c r="AB25" s="1051"/>
      <c r="AC25" s="1052"/>
      <c r="AD25" s="1055"/>
      <c r="AE25" s="1051"/>
      <c r="AF25" s="1052"/>
      <c r="AG25" s="1055"/>
      <c r="AH25" s="1051">
        <v>30</v>
      </c>
      <c r="AI25" s="1052">
        <v>39.229999999999997</v>
      </c>
      <c r="AJ25" s="1055">
        <f>AH25-AI25</f>
        <v>-9.2299999999999969</v>
      </c>
      <c r="AK25" s="1032"/>
      <c r="AL25" s="1033"/>
      <c r="AM25" s="1046"/>
    </row>
    <row r="26" spans="1:39" ht="25.5" x14ac:dyDescent="0.25">
      <c r="A26" s="1006">
        <v>20</v>
      </c>
      <c r="B26" s="1008" t="s">
        <v>39</v>
      </c>
      <c r="C26" s="1010" t="s">
        <v>40</v>
      </c>
      <c r="D26" s="1057"/>
      <c r="E26" s="1058"/>
      <c r="F26" s="1056"/>
      <c r="G26" s="1059"/>
      <c r="H26" s="1058"/>
      <c r="I26" s="1053"/>
      <c r="J26" s="1057"/>
      <c r="K26" s="1058"/>
      <c r="L26" s="1056"/>
      <c r="M26" s="1059"/>
      <c r="N26" s="1058"/>
      <c r="O26" s="1053"/>
      <c r="P26" s="1057"/>
      <c r="Q26" s="1058"/>
      <c r="R26" s="1056"/>
      <c r="S26" s="1059"/>
      <c r="T26" s="1058"/>
      <c r="U26" s="1056"/>
      <c r="V26" s="1051"/>
      <c r="W26" s="1052"/>
      <c r="X26" s="1055"/>
      <c r="Y26" s="1051"/>
      <c r="Z26" s="1052"/>
      <c r="AA26" s="1055"/>
      <c r="AB26" s="1051"/>
      <c r="AC26" s="1052"/>
      <c r="AD26" s="1055"/>
      <c r="AE26" s="1051"/>
      <c r="AF26" s="1052"/>
      <c r="AG26" s="1055"/>
      <c r="AH26" s="1051"/>
      <c r="AI26" s="1052"/>
      <c r="AJ26" s="1055"/>
      <c r="AK26" s="1032"/>
      <c r="AL26" s="1033"/>
      <c r="AM26" s="1046"/>
    </row>
    <row r="27" spans="1:39" ht="25.5" x14ac:dyDescent="0.25">
      <c r="A27" s="1006">
        <v>21</v>
      </c>
      <c r="B27" s="1008" t="s">
        <v>41</v>
      </c>
      <c r="C27" s="1010" t="s">
        <v>42</v>
      </c>
      <c r="D27" s="1057"/>
      <c r="E27" s="1058"/>
      <c r="F27" s="1056"/>
      <c r="G27" s="1059"/>
      <c r="H27" s="1058"/>
      <c r="I27" s="1053"/>
      <c r="J27" s="1057"/>
      <c r="K27" s="1058"/>
      <c r="L27" s="1056"/>
      <c r="M27" s="1059"/>
      <c r="N27" s="1058"/>
      <c r="O27" s="1053"/>
      <c r="P27" s="1057"/>
      <c r="Q27" s="1058"/>
      <c r="R27" s="1056"/>
      <c r="S27" s="1059"/>
      <c r="T27" s="1058"/>
      <c r="U27" s="1056"/>
      <c r="V27" s="1051"/>
      <c r="W27" s="1052"/>
      <c r="X27" s="1055"/>
      <c r="Y27" s="1051"/>
      <c r="Z27" s="1052"/>
      <c r="AA27" s="1055"/>
      <c r="AB27" s="1051"/>
      <c r="AC27" s="1052"/>
      <c r="AD27" s="1055"/>
      <c r="AE27" s="1051"/>
      <c r="AF27" s="1052"/>
      <c r="AG27" s="1055"/>
      <c r="AH27" s="1051"/>
      <c r="AI27" s="1052"/>
      <c r="AJ27" s="1055"/>
      <c r="AK27" s="1032"/>
      <c r="AL27" s="1033"/>
      <c r="AM27" s="1046"/>
    </row>
    <row r="28" spans="1:39" ht="25.5" x14ac:dyDescent="0.25">
      <c r="A28" s="1006">
        <v>22</v>
      </c>
      <c r="B28" s="1008" t="s">
        <v>43</v>
      </c>
      <c r="C28" s="1009" t="s">
        <v>200</v>
      </c>
      <c r="D28" s="1057"/>
      <c r="E28" s="1058"/>
      <c r="F28" s="1056"/>
      <c r="G28" s="1059"/>
      <c r="H28" s="1058"/>
      <c r="I28" s="1053"/>
      <c r="J28" s="1057"/>
      <c r="K28" s="1058"/>
      <c r="L28" s="1056"/>
      <c r="M28" s="1059">
        <v>0</v>
      </c>
      <c r="N28" s="1058">
        <v>0.09</v>
      </c>
      <c r="O28" s="1053">
        <f t="shared" si="0"/>
        <v>-0.09</v>
      </c>
      <c r="P28" s="1057"/>
      <c r="Q28" s="1058"/>
      <c r="R28" s="1056"/>
      <c r="S28" s="1059"/>
      <c r="T28" s="1058"/>
      <c r="U28" s="1056"/>
      <c r="V28" s="1051"/>
      <c r="W28" s="1052"/>
      <c r="X28" s="1055"/>
      <c r="Y28" s="1051"/>
      <c r="Z28" s="1052"/>
      <c r="AA28" s="1055"/>
      <c r="AB28" s="1051"/>
      <c r="AC28" s="1052"/>
      <c r="AD28" s="1055"/>
      <c r="AE28" s="1051"/>
      <c r="AF28" s="1052"/>
      <c r="AG28" s="1055"/>
      <c r="AH28" s="1051"/>
      <c r="AI28" s="1052"/>
      <c r="AJ28" s="1055"/>
      <c r="AK28" s="1032"/>
      <c r="AL28" s="1033"/>
      <c r="AM28" s="1046"/>
    </row>
    <row r="29" spans="1:39" ht="38.25" x14ac:dyDescent="0.25">
      <c r="A29" s="1805">
        <v>23</v>
      </c>
      <c r="B29" s="1008" t="s">
        <v>132</v>
      </c>
      <c r="C29" s="1010" t="s">
        <v>167</v>
      </c>
      <c r="D29" s="1057"/>
      <c r="E29" s="1058"/>
      <c r="F29" s="1056"/>
      <c r="G29" s="1059"/>
      <c r="H29" s="1058"/>
      <c r="I29" s="1053"/>
      <c r="J29" s="1057"/>
      <c r="K29" s="1058"/>
      <c r="L29" s="1056"/>
      <c r="M29" s="1059"/>
      <c r="N29" s="1058"/>
      <c r="O29" s="1053"/>
      <c r="P29" s="1057"/>
      <c r="Q29" s="1058"/>
      <c r="R29" s="1056"/>
      <c r="S29" s="1059"/>
      <c r="T29" s="1058"/>
      <c r="U29" s="1056"/>
      <c r="V29" s="1051"/>
      <c r="W29" s="1052"/>
      <c r="X29" s="1055"/>
      <c r="Y29" s="1051">
        <v>26</v>
      </c>
      <c r="Z29" s="1052">
        <v>120</v>
      </c>
      <c r="AA29" s="1055">
        <f>Y29-Z29</f>
        <v>-94</v>
      </c>
      <c r="AB29" s="1051">
        <v>150</v>
      </c>
      <c r="AC29" s="1052">
        <v>250</v>
      </c>
      <c r="AD29" s="1055">
        <f>AB29-AC29</f>
        <v>-100</v>
      </c>
      <c r="AE29" s="1051"/>
      <c r="AF29" s="1052"/>
      <c r="AG29" s="1055"/>
      <c r="AH29" s="1051">
        <v>160</v>
      </c>
      <c r="AI29" s="1052">
        <v>220</v>
      </c>
      <c r="AJ29" s="1055">
        <f>AH29-AI29</f>
        <v>-60</v>
      </c>
      <c r="AK29" s="1032"/>
      <c r="AL29" s="1033"/>
      <c r="AM29" s="1046"/>
    </row>
    <row r="30" spans="1:39" ht="25.5" x14ac:dyDescent="0.25">
      <c r="A30" s="1805"/>
      <c r="B30" s="1008" t="s">
        <v>168</v>
      </c>
      <c r="C30" s="1010" t="s">
        <v>166</v>
      </c>
      <c r="D30" s="1057"/>
      <c r="E30" s="1058"/>
      <c r="F30" s="1056"/>
      <c r="G30" s="1059"/>
      <c r="H30" s="1058"/>
      <c r="I30" s="1053"/>
      <c r="J30" s="1057"/>
      <c r="K30" s="1058"/>
      <c r="L30" s="1056"/>
      <c r="M30" s="1059"/>
      <c r="N30" s="1058"/>
      <c r="O30" s="1053"/>
      <c r="P30" s="1057"/>
      <c r="Q30" s="1058"/>
      <c r="R30" s="1056"/>
      <c r="S30" s="1059"/>
      <c r="T30" s="1058"/>
      <c r="U30" s="1056"/>
      <c r="V30" s="1051"/>
      <c r="W30" s="1052"/>
      <c r="X30" s="1055"/>
      <c r="Y30" s="1051"/>
      <c r="Z30" s="1052"/>
      <c r="AA30" s="1055"/>
      <c r="AB30" s="1051"/>
      <c r="AC30" s="1052"/>
      <c r="AD30" s="1055"/>
      <c r="AE30" s="1051"/>
      <c r="AF30" s="1052"/>
      <c r="AG30" s="1055"/>
      <c r="AH30" s="1051"/>
      <c r="AI30" s="1052"/>
      <c r="AJ30" s="1055"/>
      <c r="AK30" s="1032"/>
      <c r="AL30" s="1033"/>
      <c r="AM30" s="1046"/>
    </row>
    <row r="31" spans="1:39" ht="25.5" x14ac:dyDescent="0.25">
      <c r="A31" s="1006">
        <v>24</v>
      </c>
      <c r="B31" s="1008" t="s">
        <v>44</v>
      </c>
      <c r="C31" s="1009" t="s">
        <v>201</v>
      </c>
      <c r="D31" s="1057"/>
      <c r="E31" s="1058"/>
      <c r="F31" s="1056"/>
      <c r="G31" s="1059"/>
      <c r="H31" s="1058"/>
      <c r="I31" s="1053"/>
      <c r="J31" s="1057"/>
      <c r="K31" s="1058"/>
      <c r="L31" s="1056"/>
      <c r="M31" s="1059">
        <v>130.36000000000001</v>
      </c>
      <c r="N31" s="1058">
        <v>110.25</v>
      </c>
      <c r="O31" s="1053">
        <f t="shared" si="0"/>
        <v>20.110000000000014</v>
      </c>
      <c r="P31" s="1057"/>
      <c r="Q31" s="1058"/>
      <c r="R31" s="1056"/>
      <c r="S31" s="1059"/>
      <c r="T31" s="1058"/>
      <c r="U31" s="1056"/>
      <c r="V31" s="1051">
        <v>151.63</v>
      </c>
      <c r="W31" s="1052">
        <v>110.25</v>
      </c>
      <c r="X31" s="1055">
        <f>V31-W31</f>
        <v>41.379999999999995</v>
      </c>
      <c r="Y31" s="1051"/>
      <c r="Z31" s="1052"/>
      <c r="AA31" s="1055"/>
      <c r="AB31" s="1051"/>
      <c r="AC31" s="1052"/>
      <c r="AD31" s="1055"/>
      <c r="AE31" s="1051"/>
      <c r="AF31" s="1052"/>
      <c r="AG31" s="1055"/>
      <c r="AH31" s="1051">
        <v>90</v>
      </c>
      <c r="AI31" s="1052">
        <v>110.25</v>
      </c>
      <c r="AJ31" s="1055">
        <f>AH31-AI31</f>
        <v>-20.25</v>
      </c>
      <c r="AK31" s="1032"/>
      <c r="AL31" s="1033"/>
      <c r="AM31" s="1046"/>
    </row>
    <row r="32" spans="1:39" ht="25.5" x14ac:dyDescent="0.25">
      <c r="A32" s="1006">
        <v>25</v>
      </c>
      <c r="B32" s="1008" t="s">
        <v>45</v>
      </c>
      <c r="C32" s="1009" t="s">
        <v>46</v>
      </c>
      <c r="D32" s="1057"/>
      <c r="E32" s="1058"/>
      <c r="F32" s="1056"/>
      <c r="G32" s="1059"/>
      <c r="H32" s="1058"/>
      <c r="I32" s="1053"/>
      <c r="J32" s="1057"/>
      <c r="K32" s="1058"/>
      <c r="L32" s="1056"/>
      <c r="M32" s="1059"/>
      <c r="N32" s="1058"/>
      <c r="O32" s="1053"/>
      <c r="P32" s="1057"/>
      <c r="Q32" s="1058"/>
      <c r="R32" s="1056"/>
      <c r="S32" s="1059"/>
      <c r="T32" s="1058"/>
      <c r="U32" s="1056"/>
      <c r="V32" s="1051"/>
      <c r="W32" s="1052"/>
      <c r="X32" s="1055"/>
      <c r="Y32" s="1051">
        <v>60</v>
      </c>
      <c r="Z32" s="1052">
        <v>100</v>
      </c>
      <c r="AA32" s="1055">
        <f>Y32-Z32</f>
        <v>-40</v>
      </c>
      <c r="AB32" s="1051">
        <v>75</v>
      </c>
      <c r="AC32" s="1052">
        <v>100</v>
      </c>
      <c r="AD32" s="1055">
        <f>AB32-AC32</f>
        <v>-25</v>
      </c>
      <c r="AE32" s="1051"/>
      <c r="AF32" s="1052"/>
      <c r="AG32" s="1055"/>
      <c r="AH32" s="1051"/>
      <c r="AI32" s="1052"/>
      <c r="AJ32" s="1055"/>
      <c r="AK32" s="1032"/>
      <c r="AL32" s="1033"/>
      <c r="AM32" s="1046"/>
    </row>
    <row r="33" spans="1:39" ht="25.5" x14ac:dyDescent="0.25">
      <c r="A33" s="1006">
        <v>26</v>
      </c>
      <c r="B33" s="1008" t="s">
        <v>47</v>
      </c>
      <c r="C33" s="1010" t="s">
        <v>202</v>
      </c>
      <c r="D33" s="1057"/>
      <c r="E33" s="1058"/>
      <c r="F33" s="1056"/>
      <c r="G33" s="1059">
        <v>0.45</v>
      </c>
      <c r="H33" s="1058">
        <v>0.4</v>
      </c>
      <c r="I33" s="1053">
        <f>G33-H33</f>
        <v>4.9999999999999989E-2</v>
      </c>
      <c r="J33" s="1057">
        <v>0.7</v>
      </c>
      <c r="K33" s="1058">
        <v>0.45</v>
      </c>
      <c r="L33" s="1056">
        <f>J33-K33</f>
        <v>0.24999999999999994</v>
      </c>
      <c r="M33" s="1059">
        <v>0.51</v>
      </c>
      <c r="N33" s="1058">
        <v>0.45</v>
      </c>
      <c r="O33" s="1053">
        <f t="shared" si="0"/>
        <v>0.06</v>
      </c>
      <c r="P33" s="1057"/>
      <c r="Q33" s="1058"/>
      <c r="R33" s="1056"/>
      <c r="S33" s="1059"/>
      <c r="T33" s="1058"/>
      <c r="U33" s="1056"/>
      <c r="V33" s="1051"/>
      <c r="W33" s="1052"/>
      <c r="X33" s="1055"/>
      <c r="Y33" s="1051"/>
      <c r="Z33" s="1052"/>
      <c r="AA33" s="1055"/>
      <c r="AB33" s="1051"/>
      <c r="AC33" s="1052"/>
      <c r="AD33" s="1055"/>
      <c r="AE33" s="1051"/>
      <c r="AF33" s="1052"/>
      <c r="AG33" s="1055"/>
      <c r="AH33" s="1051"/>
      <c r="AI33" s="1052"/>
      <c r="AJ33" s="1055"/>
      <c r="AK33" s="1032"/>
      <c r="AL33" s="1033"/>
      <c r="AM33" s="1046"/>
    </row>
    <row r="34" spans="1:39" ht="38.25" x14ac:dyDescent="0.25">
      <c r="A34" s="1006">
        <v>27</v>
      </c>
      <c r="B34" s="1008" t="s">
        <v>48</v>
      </c>
      <c r="C34" s="1012" t="s">
        <v>49</v>
      </c>
      <c r="D34" s="1057"/>
      <c r="E34" s="1058"/>
      <c r="F34" s="1056"/>
      <c r="G34" s="1059"/>
      <c r="H34" s="1058"/>
      <c r="I34" s="1053"/>
      <c r="J34" s="1057"/>
      <c r="K34" s="1058"/>
      <c r="L34" s="1056"/>
      <c r="M34" s="1059"/>
      <c r="N34" s="1058"/>
      <c r="O34" s="1053"/>
      <c r="P34" s="1057"/>
      <c r="Q34" s="1058"/>
      <c r="R34" s="1056"/>
      <c r="S34" s="1059"/>
      <c r="T34" s="1058"/>
      <c r="U34" s="1056"/>
      <c r="V34" s="1051"/>
      <c r="W34" s="1052"/>
      <c r="X34" s="1055"/>
      <c r="Y34" s="1051"/>
      <c r="Z34" s="1052"/>
      <c r="AA34" s="1055"/>
      <c r="AB34" s="1051"/>
      <c r="AC34" s="1052"/>
      <c r="AD34" s="1055"/>
      <c r="AE34" s="1051"/>
      <c r="AF34" s="1052"/>
      <c r="AG34" s="1055"/>
      <c r="AH34" s="1051"/>
      <c r="AI34" s="1052"/>
      <c r="AJ34" s="1055"/>
      <c r="AK34" s="1032"/>
      <c r="AL34" s="1033"/>
      <c r="AM34" s="1046"/>
    </row>
    <row r="35" spans="1:39" ht="25.5" x14ac:dyDescent="0.25">
      <c r="A35" s="1006">
        <v>28</v>
      </c>
      <c r="B35" s="1008" t="s">
        <v>50</v>
      </c>
      <c r="C35" s="1009" t="s">
        <v>203</v>
      </c>
      <c r="D35" s="1057"/>
      <c r="E35" s="1058"/>
      <c r="F35" s="1056"/>
      <c r="G35" s="1059"/>
      <c r="H35" s="1058"/>
      <c r="I35" s="1053"/>
      <c r="J35" s="1057">
        <v>6</v>
      </c>
      <c r="K35" s="1058">
        <v>5.58</v>
      </c>
      <c r="L35" s="1056">
        <f>J35-K35</f>
        <v>0.41999999999999993</v>
      </c>
      <c r="M35" s="1059">
        <v>7</v>
      </c>
      <c r="N35" s="1058">
        <v>9</v>
      </c>
      <c r="O35" s="1053">
        <f t="shared" si="0"/>
        <v>-2</v>
      </c>
      <c r="P35" s="1057">
        <v>1.5</v>
      </c>
      <c r="Q35" s="1058">
        <v>1.7</v>
      </c>
      <c r="R35" s="1056">
        <f>P35-Q35</f>
        <v>-0.19999999999999996</v>
      </c>
      <c r="S35" s="1059"/>
      <c r="T35" s="1058"/>
      <c r="U35" s="1056"/>
      <c r="V35" s="1051">
        <v>3.4</v>
      </c>
      <c r="W35" s="1052">
        <v>4.5</v>
      </c>
      <c r="X35" s="1055">
        <f>V35-W35</f>
        <v>-1.1000000000000001</v>
      </c>
      <c r="Y35" s="1051"/>
      <c r="Z35" s="1052"/>
      <c r="AA35" s="1055"/>
      <c r="AB35" s="1051"/>
      <c r="AC35" s="1052"/>
      <c r="AD35" s="1055"/>
      <c r="AE35" s="1051"/>
      <c r="AF35" s="1052"/>
      <c r="AG35" s="1055"/>
      <c r="AH35" s="1051">
        <v>50</v>
      </c>
      <c r="AI35" s="1052">
        <v>40</v>
      </c>
      <c r="AJ35" s="1055">
        <f>AH35-AI35</f>
        <v>10</v>
      </c>
      <c r="AK35" s="1032">
        <v>1.2</v>
      </c>
      <c r="AL35" s="1033">
        <v>3</v>
      </c>
      <c r="AM35" s="1046">
        <f>AK35-AL35</f>
        <v>-1.8</v>
      </c>
    </row>
    <row r="36" spans="1:39" ht="25.5" customHeight="1" x14ac:dyDescent="0.25">
      <c r="A36" s="1006">
        <v>29</v>
      </c>
      <c r="B36" s="1008" t="s">
        <v>51</v>
      </c>
      <c r="C36" s="1012" t="s">
        <v>204</v>
      </c>
      <c r="D36" s="1057">
        <v>0</v>
      </c>
      <c r="E36" s="1058">
        <v>4</v>
      </c>
      <c r="F36" s="1056">
        <f>D36-E36</f>
        <v>-4</v>
      </c>
      <c r="G36" s="1059"/>
      <c r="H36" s="1058"/>
      <c r="I36" s="1053"/>
      <c r="J36" s="1057"/>
      <c r="K36" s="1058"/>
      <c r="L36" s="1056"/>
      <c r="M36" s="1059">
        <v>0</v>
      </c>
      <c r="N36" s="1058">
        <v>4</v>
      </c>
      <c r="O36" s="1053">
        <f t="shared" si="0"/>
        <v>-4</v>
      </c>
      <c r="P36" s="1057">
        <v>0</v>
      </c>
      <c r="Q36" s="1058">
        <v>4</v>
      </c>
      <c r="R36" s="1056">
        <f>P36-Q36</f>
        <v>-4</v>
      </c>
      <c r="S36" s="1059">
        <v>0</v>
      </c>
      <c r="T36" s="1058">
        <v>12</v>
      </c>
      <c r="U36" s="1056">
        <f>S36-T36</f>
        <v>-12</v>
      </c>
      <c r="V36" s="1051">
        <v>0</v>
      </c>
      <c r="W36" s="1052">
        <v>4</v>
      </c>
      <c r="X36" s="1055">
        <f>V36-W36</f>
        <v>-4</v>
      </c>
      <c r="Y36" s="1051"/>
      <c r="Z36" s="1052"/>
      <c r="AA36" s="1055"/>
      <c r="AB36" s="1051"/>
      <c r="AC36" s="1052"/>
      <c r="AD36" s="1055"/>
      <c r="AE36" s="1051"/>
      <c r="AF36" s="1052"/>
      <c r="AG36" s="1055"/>
      <c r="AH36" s="1051">
        <v>1</v>
      </c>
      <c r="AI36" s="1052">
        <v>4</v>
      </c>
      <c r="AJ36" s="1055">
        <f>AH36-AI36</f>
        <v>-3</v>
      </c>
      <c r="AK36" s="1032"/>
      <c r="AL36" s="1033"/>
      <c r="AM36" s="1046"/>
    </row>
    <row r="37" spans="1:39" ht="25.5" x14ac:dyDescent="0.25">
      <c r="A37" s="1006">
        <v>30</v>
      </c>
      <c r="B37" s="1008" t="s">
        <v>52</v>
      </c>
      <c r="C37" s="1012" t="s">
        <v>53</v>
      </c>
      <c r="D37" s="1057">
        <v>0.27</v>
      </c>
      <c r="E37" s="1058">
        <v>0.9</v>
      </c>
      <c r="F37" s="1056">
        <f>D37-E37</f>
        <v>-0.63</v>
      </c>
      <c r="G37" s="1059">
        <v>2.5</v>
      </c>
      <c r="H37" s="1058">
        <v>1.35</v>
      </c>
      <c r="I37" s="1053">
        <f>G37-H37</f>
        <v>1.1499999999999999</v>
      </c>
      <c r="J37" s="1057">
        <v>1</v>
      </c>
      <c r="K37" s="1058">
        <v>0.45</v>
      </c>
      <c r="L37" s="1056">
        <f>J37-K37</f>
        <v>0.55000000000000004</v>
      </c>
      <c r="M37" s="1059">
        <v>0.45</v>
      </c>
      <c r="N37" s="1058">
        <v>0.26</v>
      </c>
      <c r="O37" s="1053">
        <f t="shared" si="0"/>
        <v>0.19</v>
      </c>
      <c r="P37" s="1057"/>
      <c r="Q37" s="1058"/>
      <c r="R37" s="1056"/>
      <c r="S37" s="1059"/>
      <c r="T37" s="1058"/>
      <c r="U37" s="1056"/>
      <c r="V37" s="1051"/>
      <c r="W37" s="1052"/>
      <c r="X37" s="1055"/>
      <c r="Y37" s="1051">
        <v>3</v>
      </c>
      <c r="Z37" s="1052">
        <v>2</v>
      </c>
      <c r="AA37" s="1055">
        <f>Y37-Z37</f>
        <v>1</v>
      </c>
      <c r="AB37" s="1051"/>
      <c r="AC37" s="1052"/>
      <c r="AD37" s="1055"/>
      <c r="AE37" s="1051">
        <v>2.25</v>
      </c>
      <c r="AF37" s="1052">
        <v>0.9</v>
      </c>
      <c r="AG37" s="1055">
        <f>AE37-AF37</f>
        <v>1.35</v>
      </c>
      <c r="AH37" s="1051">
        <v>1</v>
      </c>
      <c r="AI37" s="1052">
        <v>0.9</v>
      </c>
      <c r="AJ37" s="1055">
        <f>AH37-AI37</f>
        <v>9.9999999999999978E-2</v>
      </c>
      <c r="AK37" s="1032">
        <v>0</v>
      </c>
      <c r="AL37" s="1033">
        <v>0.09</v>
      </c>
      <c r="AM37" s="1046">
        <f>AK37-AL37</f>
        <v>-0.09</v>
      </c>
    </row>
    <row r="38" spans="1:39" ht="25.5" x14ac:dyDescent="0.25">
      <c r="A38" s="1006">
        <v>31</v>
      </c>
      <c r="B38" s="1008" t="s">
        <v>54</v>
      </c>
      <c r="C38" s="1012" t="s">
        <v>205</v>
      </c>
      <c r="D38" s="1057"/>
      <c r="E38" s="1058"/>
      <c r="F38" s="1056"/>
      <c r="G38" s="1059"/>
      <c r="H38" s="1058"/>
      <c r="I38" s="1053"/>
      <c r="J38" s="1057"/>
      <c r="K38" s="1058"/>
      <c r="L38" s="1056"/>
      <c r="M38" s="1059"/>
      <c r="N38" s="1058"/>
      <c r="O38" s="1053"/>
      <c r="P38" s="1057"/>
      <c r="Q38" s="1058"/>
      <c r="R38" s="1056"/>
      <c r="S38" s="1059"/>
      <c r="T38" s="1058"/>
      <c r="U38" s="1056"/>
      <c r="V38" s="1051"/>
      <c r="W38" s="1052"/>
      <c r="X38" s="1055"/>
      <c r="Y38" s="1051"/>
      <c r="Z38" s="1052"/>
      <c r="AA38" s="1055"/>
      <c r="AB38" s="1051"/>
      <c r="AC38" s="1052"/>
      <c r="AD38" s="1055"/>
      <c r="AE38" s="1051"/>
      <c r="AF38" s="1052"/>
      <c r="AG38" s="1055"/>
      <c r="AH38" s="1051"/>
      <c r="AI38" s="1052"/>
      <c r="AJ38" s="1055"/>
      <c r="AK38" s="1032"/>
      <c r="AL38" s="1033"/>
      <c r="AM38" s="1046"/>
    </row>
    <row r="39" spans="1:39" ht="26.25" thickBot="1" x14ac:dyDescent="0.3">
      <c r="A39" s="556">
        <v>32</v>
      </c>
      <c r="B39" s="32" t="s">
        <v>55</v>
      </c>
      <c r="C39" s="1013" t="s">
        <v>206</v>
      </c>
      <c r="D39" s="1060"/>
      <c r="E39" s="1061"/>
      <c r="F39" s="1062"/>
      <c r="G39" s="1063"/>
      <c r="H39" s="1061"/>
      <c r="I39" s="1053"/>
      <c r="J39" s="1064"/>
      <c r="K39" s="1065"/>
      <c r="L39" s="1066"/>
      <c r="M39" s="1063"/>
      <c r="N39" s="1061"/>
      <c r="O39" s="1053"/>
      <c r="P39" s="1060"/>
      <c r="Q39" s="1061"/>
      <c r="R39" s="1056"/>
      <c r="S39" s="1063"/>
      <c r="T39" s="1061"/>
      <c r="U39" s="1056"/>
      <c r="V39" s="1051"/>
      <c r="W39" s="1052"/>
      <c r="X39" s="1055"/>
      <c r="Y39" s="1051"/>
      <c r="Z39" s="1052"/>
      <c r="AA39" s="1055"/>
      <c r="AB39" s="1051"/>
      <c r="AC39" s="1052"/>
      <c r="AD39" s="1055"/>
      <c r="AE39" s="1051"/>
      <c r="AF39" s="1052"/>
      <c r="AG39" s="1055"/>
      <c r="AH39" s="1051"/>
      <c r="AI39" s="1052"/>
      <c r="AJ39" s="1055"/>
      <c r="AK39" s="1032"/>
      <c r="AL39" s="1033"/>
      <c r="AM39" s="1046"/>
    </row>
    <row r="40" spans="1:39" ht="15.75" thickBot="1" x14ac:dyDescent="0.3">
      <c r="A40" s="1784" t="s">
        <v>56</v>
      </c>
      <c r="B40" s="1785"/>
      <c r="C40" s="1846"/>
      <c r="D40" s="1067">
        <f>SUM(D7:D39)</f>
        <v>90.76</v>
      </c>
      <c r="E40" s="1068">
        <f>SUM(E7:E39)</f>
        <v>562.45999999999992</v>
      </c>
      <c r="F40" s="1069">
        <f t="shared" ref="F40:AM40" si="1">SUM(F7:F39)</f>
        <v>-471.7</v>
      </c>
      <c r="G40" s="1070">
        <f t="shared" si="1"/>
        <v>406.7</v>
      </c>
      <c r="H40" s="1071">
        <f t="shared" si="1"/>
        <v>406.29</v>
      </c>
      <c r="I40" s="1072">
        <f t="shared" si="1"/>
        <v>0.41000000000000081</v>
      </c>
      <c r="J40" s="1068">
        <f t="shared" si="1"/>
        <v>306.79999999999995</v>
      </c>
      <c r="K40" s="1071">
        <f t="shared" si="1"/>
        <v>210.96</v>
      </c>
      <c r="L40" s="1069">
        <f t="shared" si="1"/>
        <v>95.839999999999989</v>
      </c>
      <c r="M40" s="1070">
        <f t="shared" si="1"/>
        <v>553.98</v>
      </c>
      <c r="N40" s="1071">
        <f t="shared" si="1"/>
        <v>506.17999999999995</v>
      </c>
      <c r="O40" s="1072">
        <f t="shared" si="1"/>
        <v>47.800000000000011</v>
      </c>
      <c r="P40" s="1068">
        <f t="shared" si="1"/>
        <v>9.3000000000000007</v>
      </c>
      <c r="Q40" s="1071">
        <f t="shared" si="1"/>
        <v>17.5</v>
      </c>
      <c r="R40" s="1069">
        <f t="shared" si="1"/>
        <v>-8.1999999999999993</v>
      </c>
      <c r="S40" s="1070">
        <f t="shared" si="1"/>
        <v>19.5</v>
      </c>
      <c r="T40" s="1071">
        <f t="shared" si="1"/>
        <v>46.81</v>
      </c>
      <c r="U40" s="1069">
        <f t="shared" si="1"/>
        <v>-27.310000000000002</v>
      </c>
      <c r="V40" s="1070">
        <f t="shared" si="1"/>
        <v>266.48</v>
      </c>
      <c r="W40" s="1071">
        <f t="shared" si="1"/>
        <v>247.69000000000003</v>
      </c>
      <c r="X40" s="1069">
        <f t="shared" si="1"/>
        <v>18.789999999999992</v>
      </c>
      <c r="Y40" s="1070">
        <f t="shared" si="1"/>
        <v>138.63999999999999</v>
      </c>
      <c r="Z40" s="1071">
        <f t="shared" si="1"/>
        <v>285.19</v>
      </c>
      <c r="AA40" s="1069">
        <f t="shared" si="1"/>
        <v>-146.55000000000001</v>
      </c>
      <c r="AB40" s="1070">
        <f t="shared" si="1"/>
        <v>979.5</v>
      </c>
      <c r="AC40" s="1071">
        <f t="shared" si="1"/>
        <v>1156</v>
      </c>
      <c r="AD40" s="1069">
        <f t="shared" si="1"/>
        <v>-176.5</v>
      </c>
      <c r="AE40" s="1070">
        <f t="shared" si="1"/>
        <v>5.04</v>
      </c>
      <c r="AF40" s="1071">
        <f t="shared" si="1"/>
        <v>3.4</v>
      </c>
      <c r="AG40" s="1069">
        <f t="shared" si="1"/>
        <v>1.6400000000000001</v>
      </c>
      <c r="AH40" s="1070">
        <f t="shared" si="1"/>
        <v>1159.6500000000001</v>
      </c>
      <c r="AI40" s="1071">
        <f t="shared" si="1"/>
        <v>1142.98</v>
      </c>
      <c r="AJ40" s="1069">
        <f t="shared" si="1"/>
        <v>16.670000000000023</v>
      </c>
      <c r="AK40" s="1038">
        <f t="shared" si="1"/>
        <v>25.1</v>
      </c>
      <c r="AL40" s="1039">
        <f t="shared" si="1"/>
        <v>35.74</v>
      </c>
      <c r="AM40" s="1037">
        <f t="shared" si="1"/>
        <v>-10.64</v>
      </c>
    </row>
    <row r="41" spans="1:39" x14ac:dyDescent="0.25">
      <c r="A41" s="1029"/>
      <c r="B41" s="1023"/>
      <c r="C41" s="1023"/>
      <c r="D41" s="1808"/>
      <c r="E41" s="1809"/>
      <c r="F41" s="1810"/>
      <c r="G41" s="1808"/>
      <c r="H41" s="1809"/>
      <c r="I41" s="1810"/>
      <c r="J41" s="1808"/>
      <c r="K41" s="1809"/>
      <c r="L41" s="1810"/>
      <c r="M41" s="1808"/>
      <c r="N41" s="1809"/>
      <c r="O41" s="1810"/>
      <c r="P41" s="1808"/>
      <c r="Q41" s="1809"/>
      <c r="R41" s="1810"/>
      <c r="S41" s="1808"/>
      <c r="T41" s="1809"/>
      <c r="U41" s="1810"/>
      <c r="V41" s="1808"/>
      <c r="W41" s="1809"/>
      <c r="X41" s="1810"/>
      <c r="Y41" s="1808"/>
      <c r="Z41" s="1809"/>
      <c r="AA41" s="1810"/>
      <c r="AB41" s="1808"/>
      <c r="AC41" s="1809"/>
      <c r="AD41" s="1810"/>
      <c r="AE41" s="1808"/>
      <c r="AF41" s="1809"/>
      <c r="AG41" s="1810"/>
      <c r="AH41" s="1808"/>
      <c r="AI41" s="1809"/>
      <c r="AJ41" s="1810"/>
      <c r="AK41" s="1823"/>
      <c r="AL41" s="1824"/>
      <c r="AM41" s="1825"/>
    </row>
    <row r="42" spans="1:39" x14ac:dyDescent="0.25">
      <c r="A42" s="1006">
        <v>33</v>
      </c>
      <c r="B42" s="1008" t="s">
        <v>57</v>
      </c>
      <c r="C42" s="1010" t="s">
        <v>207</v>
      </c>
      <c r="D42" s="1057"/>
      <c r="E42" s="1058"/>
      <c r="F42" s="1056"/>
      <c r="G42" s="1059"/>
      <c r="H42" s="1058"/>
      <c r="I42" s="1073"/>
      <c r="J42" s="1057"/>
      <c r="K42" s="1058"/>
      <c r="L42" s="1056"/>
      <c r="M42" s="1059"/>
      <c r="N42" s="1058"/>
      <c r="O42" s="1073"/>
      <c r="P42" s="1057"/>
      <c r="Q42" s="1058"/>
      <c r="R42" s="1056"/>
      <c r="S42" s="1059"/>
      <c r="T42" s="1058"/>
      <c r="U42" s="1056"/>
      <c r="V42" s="1059"/>
      <c r="W42" s="1058"/>
      <c r="X42" s="1056"/>
      <c r="Y42" s="1059"/>
      <c r="Z42" s="1058"/>
      <c r="AA42" s="1056"/>
      <c r="AB42" s="1059"/>
      <c r="AC42" s="1058"/>
      <c r="AD42" s="1056"/>
      <c r="AE42" s="1059"/>
      <c r="AF42" s="1058"/>
      <c r="AG42" s="1056"/>
      <c r="AH42" s="1059"/>
      <c r="AI42" s="1058"/>
      <c r="AJ42" s="1056"/>
      <c r="AK42" s="1036"/>
      <c r="AL42" s="1034"/>
      <c r="AM42" s="1035"/>
    </row>
    <row r="43" spans="1:39" x14ac:dyDescent="0.25">
      <c r="A43" s="1006">
        <v>34</v>
      </c>
      <c r="B43" s="1008" t="s">
        <v>57</v>
      </c>
      <c r="C43" s="1014" t="s">
        <v>58</v>
      </c>
      <c r="D43" s="1057"/>
      <c r="E43" s="1058"/>
      <c r="F43" s="1056"/>
      <c r="G43" s="1059"/>
      <c r="H43" s="1058"/>
      <c r="I43" s="1073"/>
      <c r="J43" s="1057"/>
      <c r="K43" s="1058"/>
      <c r="L43" s="1056"/>
      <c r="M43" s="1059"/>
      <c r="N43" s="1058"/>
      <c r="O43" s="1073"/>
      <c r="P43" s="1057"/>
      <c r="Q43" s="1058"/>
      <c r="R43" s="1056"/>
      <c r="S43" s="1059"/>
      <c r="T43" s="1058"/>
      <c r="U43" s="1056"/>
      <c r="V43" s="1059"/>
      <c r="W43" s="1058"/>
      <c r="X43" s="1056"/>
      <c r="Y43" s="1059"/>
      <c r="Z43" s="1058"/>
      <c r="AA43" s="1056"/>
      <c r="AB43" s="1059"/>
      <c r="AC43" s="1058"/>
      <c r="AD43" s="1056"/>
      <c r="AE43" s="1059"/>
      <c r="AF43" s="1058"/>
      <c r="AG43" s="1056"/>
      <c r="AH43" s="1059"/>
      <c r="AI43" s="1058"/>
      <c r="AJ43" s="1056"/>
      <c r="AK43" s="1036"/>
      <c r="AL43" s="1034"/>
      <c r="AM43" s="1035"/>
    </row>
    <row r="44" spans="1:39" ht="38.25" x14ac:dyDescent="0.25">
      <c r="A44" s="1006">
        <v>35</v>
      </c>
      <c r="B44" s="1008" t="s">
        <v>59</v>
      </c>
      <c r="C44" s="1012" t="s">
        <v>176</v>
      </c>
      <c r="D44" s="1057"/>
      <c r="E44" s="1058"/>
      <c r="F44" s="1056"/>
      <c r="G44" s="1059"/>
      <c r="H44" s="1058"/>
      <c r="I44" s="1073"/>
      <c r="J44" s="1057">
        <v>0.5</v>
      </c>
      <c r="K44" s="1058">
        <v>0.14000000000000001</v>
      </c>
      <c r="L44" s="1056">
        <f>J44-K44</f>
        <v>0.36</v>
      </c>
      <c r="M44" s="1059">
        <v>1.48</v>
      </c>
      <c r="N44" s="1058">
        <v>2.1</v>
      </c>
      <c r="O44" s="1073">
        <f>M44-N44</f>
        <v>-0.62000000000000011</v>
      </c>
      <c r="P44" s="1057"/>
      <c r="Q44" s="1058"/>
      <c r="R44" s="1056"/>
      <c r="S44" s="1059">
        <v>0</v>
      </c>
      <c r="T44" s="1058">
        <v>0.5</v>
      </c>
      <c r="U44" s="1056">
        <f>S44-T44</f>
        <v>-0.5</v>
      </c>
      <c r="V44" s="1059">
        <v>0.3</v>
      </c>
      <c r="W44" s="1058">
        <v>1</v>
      </c>
      <c r="X44" s="1056">
        <f>V44-W44</f>
        <v>-0.7</v>
      </c>
      <c r="Y44" s="1059"/>
      <c r="Z44" s="1058"/>
      <c r="AA44" s="1056"/>
      <c r="AB44" s="1059"/>
      <c r="AC44" s="1058"/>
      <c r="AD44" s="1056"/>
      <c r="AE44" s="1059"/>
      <c r="AF44" s="1058"/>
      <c r="AG44" s="1056"/>
      <c r="AH44" s="1059">
        <v>3</v>
      </c>
      <c r="AI44" s="1058">
        <v>3.6</v>
      </c>
      <c r="AJ44" s="1056">
        <f>AH44-AI44</f>
        <v>-0.60000000000000009</v>
      </c>
      <c r="AK44" s="1036">
        <v>0.2</v>
      </c>
      <c r="AL44" s="1034">
        <v>0.5</v>
      </c>
      <c r="AM44" s="1035">
        <f>AK44-AL44</f>
        <v>-0.3</v>
      </c>
    </row>
    <row r="45" spans="1:39" ht="51" x14ac:dyDescent="0.25">
      <c r="A45" s="1006">
        <v>36</v>
      </c>
      <c r="B45" s="1008" t="s">
        <v>62</v>
      </c>
      <c r="C45" s="1012" t="s">
        <v>177</v>
      </c>
      <c r="D45" s="1057"/>
      <c r="E45" s="1058"/>
      <c r="F45" s="1056"/>
      <c r="G45" s="1059"/>
      <c r="H45" s="1058"/>
      <c r="I45" s="1073"/>
      <c r="J45" s="1057"/>
      <c r="K45" s="1058"/>
      <c r="L45" s="1056"/>
      <c r="M45" s="1059"/>
      <c r="N45" s="1058"/>
      <c r="O45" s="1073"/>
      <c r="P45" s="1057"/>
      <c r="Q45" s="1058"/>
      <c r="R45" s="1056"/>
      <c r="S45" s="1059"/>
      <c r="T45" s="1058"/>
      <c r="U45" s="1056"/>
      <c r="V45" s="1059"/>
      <c r="W45" s="1058"/>
      <c r="X45" s="1056"/>
      <c r="Y45" s="1059"/>
      <c r="Z45" s="1058"/>
      <c r="AA45" s="1056"/>
      <c r="AB45" s="1059"/>
      <c r="AC45" s="1058"/>
      <c r="AD45" s="1056"/>
      <c r="AE45" s="1059"/>
      <c r="AF45" s="1058"/>
      <c r="AG45" s="1056"/>
      <c r="AH45" s="1059"/>
      <c r="AI45" s="1058"/>
      <c r="AJ45" s="1056"/>
      <c r="AK45" s="1036"/>
      <c r="AL45" s="1034"/>
      <c r="AM45" s="1035"/>
    </row>
    <row r="46" spans="1:39" ht="51" x14ac:dyDescent="0.25">
      <c r="A46" s="1006">
        <v>37</v>
      </c>
      <c r="B46" s="1008" t="s">
        <v>60</v>
      </c>
      <c r="C46" s="1012" t="s">
        <v>189</v>
      </c>
      <c r="D46" s="1057"/>
      <c r="E46" s="1058"/>
      <c r="F46" s="1056"/>
      <c r="G46" s="1059"/>
      <c r="H46" s="1058"/>
      <c r="I46" s="1073"/>
      <c r="J46" s="1057"/>
      <c r="K46" s="1058"/>
      <c r="L46" s="1056"/>
      <c r="M46" s="1059"/>
      <c r="N46" s="1058"/>
      <c r="O46" s="1073"/>
      <c r="P46" s="1057"/>
      <c r="Q46" s="1058"/>
      <c r="R46" s="1056"/>
      <c r="S46" s="1059"/>
      <c r="T46" s="1058"/>
      <c r="U46" s="1056"/>
      <c r="V46" s="1059"/>
      <c r="W46" s="1058"/>
      <c r="X46" s="1056"/>
      <c r="Y46" s="1059"/>
      <c r="Z46" s="1058"/>
      <c r="AA46" s="1056"/>
      <c r="AB46" s="1059"/>
      <c r="AC46" s="1058"/>
      <c r="AD46" s="1056"/>
      <c r="AE46" s="1059"/>
      <c r="AF46" s="1058"/>
      <c r="AG46" s="1056"/>
      <c r="AH46" s="1059"/>
      <c r="AI46" s="1058"/>
      <c r="AJ46" s="1056"/>
      <c r="AK46" s="1036"/>
      <c r="AL46" s="1034"/>
      <c r="AM46" s="1035"/>
    </row>
    <row r="47" spans="1:39" ht="25.5" x14ac:dyDescent="0.25">
      <c r="A47" s="1006">
        <v>38</v>
      </c>
      <c r="B47" s="1008" t="s">
        <v>61</v>
      </c>
      <c r="C47" s="1012" t="s">
        <v>188</v>
      </c>
      <c r="D47" s="1057"/>
      <c r="E47" s="1058"/>
      <c r="F47" s="1056"/>
      <c r="G47" s="1059"/>
      <c r="H47" s="1058"/>
      <c r="I47" s="1073"/>
      <c r="J47" s="1057"/>
      <c r="K47" s="1058"/>
      <c r="L47" s="1056"/>
      <c r="M47" s="1059">
        <v>2.5</v>
      </c>
      <c r="N47" s="1058">
        <v>0</v>
      </c>
      <c r="O47" s="1073">
        <f>M47-N47</f>
        <v>2.5</v>
      </c>
      <c r="P47" s="1057"/>
      <c r="Q47" s="1058"/>
      <c r="R47" s="1056"/>
      <c r="S47" s="1059"/>
      <c r="T47" s="1058"/>
      <c r="U47" s="1056"/>
      <c r="V47" s="1059"/>
      <c r="W47" s="1058"/>
      <c r="X47" s="1056"/>
      <c r="Y47" s="1059"/>
      <c r="Z47" s="1058"/>
      <c r="AA47" s="1056"/>
      <c r="AB47" s="1059"/>
      <c r="AC47" s="1058"/>
      <c r="AD47" s="1056"/>
      <c r="AE47" s="1059"/>
      <c r="AF47" s="1058"/>
      <c r="AG47" s="1056"/>
      <c r="AH47" s="1059"/>
      <c r="AI47" s="1058"/>
      <c r="AJ47" s="1056"/>
      <c r="AK47" s="1036"/>
      <c r="AL47" s="1034"/>
      <c r="AM47" s="1035"/>
    </row>
    <row r="48" spans="1:39" x14ac:dyDescent="0.25">
      <c r="A48" s="1006">
        <v>39</v>
      </c>
      <c r="B48" s="1008" t="s">
        <v>63</v>
      </c>
      <c r="C48" s="1009" t="s">
        <v>64</v>
      </c>
      <c r="D48" s="1057"/>
      <c r="E48" s="1058"/>
      <c r="F48" s="1056"/>
      <c r="G48" s="1059"/>
      <c r="H48" s="1058"/>
      <c r="I48" s="1073"/>
      <c r="J48" s="1057"/>
      <c r="K48" s="1058"/>
      <c r="L48" s="1056"/>
      <c r="M48" s="1059"/>
      <c r="N48" s="1058"/>
      <c r="O48" s="1073"/>
      <c r="P48" s="1057"/>
      <c r="Q48" s="1058"/>
      <c r="R48" s="1056"/>
      <c r="S48" s="1059"/>
      <c r="T48" s="1058"/>
      <c r="U48" s="1056"/>
      <c r="V48" s="1059"/>
      <c r="W48" s="1058"/>
      <c r="X48" s="1056"/>
      <c r="Y48" s="1059"/>
      <c r="Z48" s="1058"/>
      <c r="AA48" s="1056"/>
      <c r="AB48" s="1059"/>
      <c r="AC48" s="1058"/>
      <c r="AD48" s="1056"/>
      <c r="AE48" s="1059"/>
      <c r="AF48" s="1058"/>
      <c r="AG48" s="1056"/>
      <c r="AH48" s="1059"/>
      <c r="AI48" s="1058"/>
      <c r="AJ48" s="1056"/>
      <c r="AK48" s="1036"/>
      <c r="AL48" s="1034"/>
      <c r="AM48" s="1035"/>
    </row>
    <row r="49" spans="1:39" ht="38.25" x14ac:dyDescent="0.25">
      <c r="A49" s="1006">
        <v>40</v>
      </c>
      <c r="B49" s="1008" t="s">
        <v>65</v>
      </c>
      <c r="C49" s="1009" t="s">
        <v>178</v>
      </c>
      <c r="D49" s="1057"/>
      <c r="E49" s="1058"/>
      <c r="F49" s="1056"/>
      <c r="G49" s="1059"/>
      <c r="H49" s="1058"/>
      <c r="I49" s="1073"/>
      <c r="J49" s="1057"/>
      <c r="K49" s="1058"/>
      <c r="L49" s="1056"/>
      <c r="M49" s="1059"/>
      <c r="N49" s="1058"/>
      <c r="O49" s="1073"/>
      <c r="P49" s="1057"/>
      <c r="Q49" s="1058"/>
      <c r="R49" s="1056"/>
      <c r="S49" s="1059"/>
      <c r="T49" s="1058"/>
      <c r="U49" s="1056"/>
      <c r="V49" s="1059"/>
      <c r="W49" s="1058"/>
      <c r="X49" s="1056"/>
      <c r="Y49" s="1059"/>
      <c r="Z49" s="1058"/>
      <c r="AA49" s="1056"/>
      <c r="AB49" s="1059"/>
      <c r="AC49" s="1058"/>
      <c r="AD49" s="1056"/>
      <c r="AE49" s="1059"/>
      <c r="AF49" s="1058"/>
      <c r="AG49" s="1056"/>
      <c r="AH49" s="1059"/>
      <c r="AI49" s="1058"/>
      <c r="AJ49" s="1056"/>
      <c r="AK49" s="1036"/>
      <c r="AL49" s="1034"/>
      <c r="AM49" s="1035"/>
    </row>
    <row r="50" spans="1:39" ht="30" customHeight="1" x14ac:dyDescent="0.25">
      <c r="A50" s="1006">
        <v>1</v>
      </c>
      <c r="B50" s="12" t="s">
        <v>66</v>
      </c>
      <c r="C50" s="1009" t="s">
        <v>208</v>
      </c>
      <c r="D50" s="1057">
        <v>0</v>
      </c>
      <c r="E50" s="1058">
        <v>2</v>
      </c>
      <c r="F50" s="1056">
        <f>D50-E50</f>
        <v>-2</v>
      </c>
      <c r="G50" s="1059"/>
      <c r="H50" s="1058"/>
      <c r="I50" s="1073"/>
      <c r="J50" s="1057"/>
      <c r="K50" s="1058"/>
      <c r="L50" s="1056"/>
      <c r="M50" s="1059"/>
      <c r="N50" s="1058"/>
      <c r="O50" s="1073"/>
      <c r="P50" s="1057"/>
      <c r="Q50" s="1058"/>
      <c r="R50" s="1056"/>
      <c r="S50" s="1059"/>
      <c r="T50" s="1058"/>
      <c r="U50" s="1056"/>
      <c r="V50" s="1059"/>
      <c r="W50" s="1058"/>
      <c r="X50" s="1056"/>
      <c r="Y50" s="1059">
        <v>0</v>
      </c>
      <c r="Z50" s="1058">
        <v>100</v>
      </c>
      <c r="AA50" s="1056">
        <f>Y50-Z50</f>
        <v>-100</v>
      </c>
      <c r="AB50" s="1059"/>
      <c r="AC50" s="1058"/>
      <c r="AD50" s="1056"/>
      <c r="AE50" s="1059"/>
      <c r="AF50" s="1058"/>
      <c r="AG50" s="1056"/>
      <c r="AH50" s="1059"/>
      <c r="AI50" s="1058"/>
      <c r="AJ50" s="1056"/>
      <c r="AK50" s="1036"/>
      <c r="AL50" s="1034"/>
      <c r="AM50" s="1035"/>
    </row>
    <row r="51" spans="1:39" ht="25.5" x14ac:dyDescent="0.25">
      <c r="A51" s="1006">
        <v>42</v>
      </c>
      <c r="B51" s="1008" t="s">
        <v>67</v>
      </c>
      <c r="C51" s="1009" t="s">
        <v>179</v>
      </c>
      <c r="D51" s="1057"/>
      <c r="E51" s="1058"/>
      <c r="F51" s="1056"/>
      <c r="G51" s="1059"/>
      <c r="H51" s="1058"/>
      <c r="I51" s="1073"/>
      <c r="J51" s="1057"/>
      <c r="K51" s="1058"/>
      <c r="L51" s="1056"/>
      <c r="M51" s="1059"/>
      <c r="N51" s="1058"/>
      <c r="O51" s="1073"/>
      <c r="P51" s="1057"/>
      <c r="Q51" s="1058"/>
      <c r="R51" s="1056"/>
      <c r="S51" s="1059"/>
      <c r="T51" s="1058"/>
      <c r="U51" s="1056"/>
      <c r="V51" s="1059"/>
      <c r="W51" s="1058"/>
      <c r="X51" s="1056"/>
      <c r="Y51" s="1059"/>
      <c r="Z51" s="1058"/>
      <c r="AA51" s="1056"/>
      <c r="AB51" s="1059"/>
      <c r="AC51" s="1058"/>
      <c r="AD51" s="1056"/>
      <c r="AE51" s="1059"/>
      <c r="AF51" s="1058"/>
      <c r="AG51" s="1056"/>
      <c r="AH51" s="1059"/>
      <c r="AI51" s="1058"/>
      <c r="AJ51" s="1056"/>
      <c r="AK51" s="1036"/>
      <c r="AL51" s="1034"/>
      <c r="AM51" s="1035"/>
    </row>
    <row r="52" spans="1:39" ht="38.25" x14ac:dyDescent="0.25">
      <c r="A52" s="1006">
        <v>43</v>
      </c>
      <c r="B52" s="1008" t="s">
        <v>68</v>
      </c>
      <c r="C52" s="1011" t="s">
        <v>180</v>
      </c>
      <c r="D52" s="1057"/>
      <c r="E52" s="1058"/>
      <c r="F52" s="1056"/>
      <c r="G52" s="1059"/>
      <c r="H52" s="1058"/>
      <c r="I52" s="1073"/>
      <c r="J52" s="1057"/>
      <c r="K52" s="1058"/>
      <c r="L52" s="1056"/>
      <c r="M52" s="1059"/>
      <c r="N52" s="1058"/>
      <c r="O52" s="1073"/>
      <c r="P52" s="1057"/>
      <c r="Q52" s="1058"/>
      <c r="R52" s="1056"/>
      <c r="S52" s="1059"/>
      <c r="T52" s="1058"/>
      <c r="U52" s="1056"/>
      <c r="V52" s="1059"/>
      <c r="W52" s="1058"/>
      <c r="X52" s="1056"/>
      <c r="Y52" s="1059"/>
      <c r="Z52" s="1058"/>
      <c r="AA52" s="1056"/>
      <c r="AB52" s="1059"/>
      <c r="AC52" s="1058"/>
      <c r="AD52" s="1056"/>
      <c r="AE52" s="1059"/>
      <c r="AF52" s="1058"/>
      <c r="AG52" s="1056"/>
      <c r="AH52" s="1059"/>
      <c r="AI52" s="1058"/>
      <c r="AJ52" s="1056"/>
      <c r="AK52" s="1036"/>
      <c r="AL52" s="1034"/>
      <c r="AM52" s="1035"/>
    </row>
    <row r="53" spans="1:39" ht="25.5" x14ac:dyDescent="0.25">
      <c r="A53" s="1006">
        <v>44</v>
      </c>
      <c r="B53" s="1008" t="s">
        <v>69</v>
      </c>
      <c r="C53" s="1015" t="s">
        <v>70</v>
      </c>
      <c r="D53" s="1057"/>
      <c r="E53" s="1058"/>
      <c r="F53" s="1056"/>
      <c r="G53" s="1059"/>
      <c r="H53" s="1058"/>
      <c r="I53" s="1073"/>
      <c r="J53" s="1057"/>
      <c r="K53" s="1058"/>
      <c r="L53" s="1056"/>
      <c r="M53" s="1059"/>
      <c r="N53" s="1058"/>
      <c r="O53" s="1073"/>
      <c r="P53" s="1057"/>
      <c r="Q53" s="1058"/>
      <c r="R53" s="1056"/>
      <c r="S53" s="1059"/>
      <c r="T53" s="1058"/>
      <c r="U53" s="1056"/>
      <c r="V53" s="1059"/>
      <c r="W53" s="1058"/>
      <c r="X53" s="1056"/>
      <c r="Y53" s="1059"/>
      <c r="Z53" s="1058"/>
      <c r="AA53" s="1056"/>
      <c r="AB53" s="1059"/>
      <c r="AC53" s="1058"/>
      <c r="AD53" s="1056"/>
      <c r="AE53" s="1059"/>
      <c r="AF53" s="1058"/>
      <c r="AG53" s="1056"/>
      <c r="AH53" s="1059"/>
      <c r="AI53" s="1058"/>
      <c r="AJ53" s="1056"/>
      <c r="AK53" s="1036"/>
      <c r="AL53" s="1034"/>
      <c r="AM53" s="1035"/>
    </row>
    <row r="54" spans="1:39" x14ac:dyDescent="0.25">
      <c r="A54" s="1006">
        <v>45</v>
      </c>
      <c r="B54" s="1008" t="s">
        <v>71</v>
      </c>
      <c r="C54" s="1016" t="s">
        <v>209</v>
      </c>
      <c r="D54" s="1057"/>
      <c r="E54" s="1058"/>
      <c r="F54" s="1056"/>
      <c r="G54" s="1059"/>
      <c r="H54" s="1058"/>
      <c r="I54" s="1073"/>
      <c r="J54" s="1057"/>
      <c r="K54" s="1058"/>
      <c r="L54" s="1056"/>
      <c r="M54" s="1059"/>
      <c r="N54" s="1058"/>
      <c r="O54" s="1073"/>
      <c r="P54" s="1057"/>
      <c r="Q54" s="1058"/>
      <c r="R54" s="1056"/>
      <c r="S54" s="1059"/>
      <c r="T54" s="1058"/>
      <c r="U54" s="1056"/>
      <c r="V54" s="1059"/>
      <c r="W54" s="1058"/>
      <c r="X54" s="1056"/>
      <c r="Y54" s="1059"/>
      <c r="Z54" s="1058"/>
      <c r="AA54" s="1056"/>
      <c r="AB54" s="1059"/>
      <c r="AC54" s="1058"/>
      <c r="AD54" s="1056"/>
      <c r="AE54" s="1059"/>
      <c r="AF54" s="1058"/>
      <c r="AG54" s="1056"/>
      <c r="AH54" s="1059"/>
      <c r="AI54" s="1058"/>
      <c r="AJ54" s="1056"/>
      <c r="AK54" s="1036"/>
      <c r="AL54" s="1034"/>
      <c r="AM54" s="1035"/>
    </row>
    <row r="55" spans="1:39" ht="38.25" x14ac:dyDescent="0.25">
      <c r="A55" s="1006">
        <v>46</v>
      </c>
      <c r="B55" s="1008" t="s">
        <v>72</v>
      </c>
      <c r="C55" s="1010" t="s">
        <v>73</v>
      </c>
      <c r="D55" s="1057"/>
      <c r="E55" s="1058"/>
      <c r="F55" s="1056"/>
      <c r="G55" s="1059"/>
      <c r="H55" s="1058"/>
      <c r="I55" s="1073"/>
      <c r="J55" s="1057"/>
      <c r="K55" s="1058"/>
      <c r="L55" s="1056"/>
      <c r="M55" s="1059"/>
      <c r="N55" s="1058"/>
      <c r="O55" s="1073"/>
      <c r="P55" s="1057"/>
      <c r="Q55" s="1058"/>
      <c r="R55" s="1056"/>
      <c r="S55" s="1059"/>
      <c r="T55" s="1058"/>
      <c r="U55" s="1056"/>
      <c r="V55" s="1059"/>
      <c r="W55" s="1058"/>
      <c r="X55" s="1056"/>
      <c r="Y55" s="1059"/>
      <c r="Z55" s="1058"/>
      <c r="AA55" s="1056"/>
      <c r="AB55" s="1059"/>
      <c r="AC55" s="1058"/>
      <c r="AD55" s="1056"/>
      <c r="AE55" s="1059"/>
      <c r="AF55" s="1058"/>
      <c r="AG55" s="1056"/>
      <c r="AH55" s="1059"/>
      <c r="AI55" s="1058"/>
      <c r="AJ55" s="1056"/>
      <c r="AK55" s="1036"/>
      <c r="AL55" s="1034"/>
      <c r="AM55" s="1035"/>
    </row>
    <row r="56" spans="1:39" x14ac:dyDescent="0.25">
      <c r="A56" s="1006">
        <v>47</v>
      </c>
      <c r="B56" s="1008" t="s">
        <v>74</v>
      </c>
      <c r="C56" s="1009" t="s">
        <v>75</v>
      </c>
      <c r="D56" s="1057"/>
      <c r="E56" s="1058"/>
      <c r="F56" s="1056"/>
      <c r="G56" s="1059"/>
      <c r="H56" s="1058"/>
      <c r="I56" s="1073"/>
      <c r="J56" s="1057"/>
      <c r="K56" s="1058"/>
      <c r="L56" s="1056"/>
      <c r="M56" s="1059"/>
      <c r="N56" s="1058"/>
      <c r="O56" s="1073"/>
      <c r="P56" s="1057"/>
      <c r="Q56" s="1058"/>
      <c r="R56" s="1056"/>
      <c r="S56" s="1059"/>
      <c r="T56" s="1058"/>
      <c r="U56" s="1056"/>
      <c r="V56" s="1059"/>
      <c r="W56" s="1058"/>
      <c r="X56" s="1056"/>
      <c r="Y56" s="1059"/>
      <c r="Z56" s="1058"/>
      <c r="AA56" s="1056"/>
      <c r="AB56" s="1059"/>
      <c r="AC56" s="1058"/>
      <c r="AD56" s="1056"/>
      <c r="AE56" s="1059"/>
      <c r="AF56" s="1058"/>
      <c r="AG56" s="1056"/>
      <c r="AH56" s="1059"/>
      <c r="AI56" s="1058"/>
      <c r="AJ56" s="1056"/>
      <c r="AK56" s="1036"/>
      <c r="AL56" s="1034"/>
      <c r="AM56" s="1035"/>
    </row>
    <row r="57" spans="1:39" ht="25.5" x14ac:dyDescent="0.25">
      <c r="A57" s="1006">
        <v>48</v>
      </c>
      <c r="B57" s="1008" t="s">
        <v>76</v>
      </c>
      <c r="C57" s="1010" t="s">
        <v>191</v>
      </c>
      <c r="D57" s="1057"/>
      <c r="E57" s="1058"/>
      <c r="F57" s="1056"/>
      <c r="G57" s="1059"/>
      <c r="H57" s="1058"/>
      <c r="I57" s="1073"/>
      <c r="J57" s="1057"/>
      <c r="K57" s="1058"/>
      <c r="L57" s="1056"/>
      <c r="M57" s="1059"/>
      <c r="N57" s="1058"/>
      <c r="O57" s="1073"/>
      <c r="P57" s="1057"/>
      <c r="Q57" s="1058"/>
      <c r="R57" s="1056"/>
      <c r="S57" s="1059"/>
      <c r="T57" s="1058"/>
      <c r="U57" s="1056"/>
      <c r="V57" s="1059"/>
      <c r="W57" s="1058"/>
      <c r="X57" s="1056"/>
      <c r="Y57" s="1059"/>
      <c r="Z57" s="1058"/>
      <c r="AA57" s="1056"/>
      <c r="AB57" s="1059"/>
      <c r="AC57" s="1058"/>
      <c r="AD57" s="1056"/>
      <c r="AE57" s="1059"/>
      <c r="AF57" s="1058"/>
      <c r="AG57" s="1056"/>
      <c r="AH57" s="1059"/>
      <c r="AI57" s="1058"/>
      <c r="AJ57" s="1056"/>
      <c r="AK57" s="1036"/>
      <c r="AL57" s="1034"/>
      <c r="AM57" s="1035"/>
    </row>
    <row r="58" spans="1:39" ht="25.5" x14ac:dyDescent="0.25">
      <c r="A58" s="1006">
        <v>49</v>
      </c>
      <c r="B58" s="1008" t="s">
        <v>77</v>
      </c>
      <c r="C58" s="1010" t="s">
        <v>78</v>
      </c>
      <c r="D58" s="1057"/>
      <c r="E58" s="1058"/>
      <c r="F58" s="1056"/>
      <c r="G58" s="1059"/>
      <c r="H58" s="1058"/>
      <c r="I58" s="1073"/>
      <c r="J58" s="1057"/>
      <c r="K58" s="1058"/>
      <c r="L58" s="1056"/>
      <c r="M58" s="1059"/>
      <c r="N58" s="1058"/>
      <c r="O58" s="1073"/>
      <c r="P58" s="1057"/>
      <c r="Q58" s="1058"/>
      <c r="R58" s="1056"/>
      <c r="S58" s="1059"/>
      <c r="T58" s="1058"/>
      <c r="U58" s="1056"/>
      <c r="V58" s="1059"/>
      <c r="W58" s="1058"/>
      <c r="X58" s="1056"/>
      <c r="Y58" s="1059"/>
      <c r="Z58" s="1058"/>
      <c r="AA58" s="1056"/>
      <c r="AB58" s="1059"/>
      <c r="AC58" s="1058"/>
      <c r="AD58" s="1056"/>
      <c r="AE58" s="1059"/>
      <c r="AF58" s="1058"/>
      <c r="AG58" s="1056"/>
      <c r="AH58" s="1059"/>
      <c r="AI58" s="1058"/>
      <c r="AJ58" s="1056"/>
      <c r="AK58" s="1036"/>
      <c r="AL58" s="1034"/>
      <c r="AM58" s="1035"/>
    </row>
    <row r="59" spans="1:39" ht="25.5" x14ac:dyDescent="0.25">
      <c r="A59" s="1006">
        <v>50</v>
      </c>
      <c r="B59" s="2" t="s">
        <v>79</v>
      </c>
      <c r="C59" s="1011" t="s">
        <v>181</v>
      </c>
      <c r="D59" s="1057"/>
      <c r="E59" s="1058"/>
      <c r="F59" s="1056"/>
      <c r="G59" s="1059"/>
      <c r="H59" s="1058"/>
      <c r="I59" s="1073"/>
      <c r="J59" s="1057"/>
      <c r="K59" s="1058"/>
      <c r="L59" s="1056"/>
      <c r="M59" s="1059"/>
      <c r="N59" s="1058"/>
      <c r="O59" s="1073"/>
      <c r="P59" s="1057"/>
      <c r="Q59" s="1058"/>
      <c r="R59" s="1056"/>
      <c r="S59" s="1059"/>
      <c r="T59" s="1058"/>
      <c r="U59" s="1056"/>
      <c r="V59" s="1059"/>
      <c r="W59" s="1058"/>
      <c r="X59" s="1056"/>
      <c r="Y59" s="1059"/>
      <c r="Z59" s="1058"/>
      <c r="AA59" s="1056"/>
      <c r="AB59" s="1059"/>
      <c r="AC59" s="1058"/>
      <c r="AD59" s="1056"/>
      <c r="AE59" s="1059"/>
      <c r="AF59" s="1058"/>
      <c r="AG59" s="1056"/>
      <c r="AH59" s="1059"/>
      <c r="AI59" s="1058"/>
      <c r="AJ59" s="1056"/>
      <c r="AK59" s="1036"/>
      <c r="AL59" s="1034"/>
      <c r="AM59" s="1035"/>
    </row>
    <row r="60" spans="1:39" ht="25.5" x14ac:dyDescent="0.25">
      <c r="A60" s="1006">
        <v>51</v>
      </c>
      <c r="B60" s="1008" t="s">
        <v>80</v>
      </c>
      <c r="C60" s="1010" t="s">
        <v>81</v>
      </c>
      <c r="D60" s="1057"/>
      <c r="E60" s="1058"/>
      <c r="F60" s="1056"/>
      <c r="G60" s="1059"/>
      <c r="H60" s="1058"/>
      <c r="I60" s="1073"/>
      <c r="J60" s="1057"/>
      <c r="K60" s="1058"/>
      <c r="L60" s="1056"/>
      <c r="M60" s="1059"/>
      <c r="N60" s="1058"/>
      <c r="O60" s="1073"/>
      <c r="P60" s="1057"/>
      <c r="Q60" s="1058"/>
      <c r="R60" s="1056"/>
      <c r="S60" s="1059"/>
      <c r="T60" s="1058"/>
      <c r="U60" s="1056"/>
      <c r="V60" s="1059"/>
      <c r="W60" s="1058"/>
      <c r="X60" s="1056"/>
      <c r="Y60" s="1059"/>
      <c r="Z60" s="1058"/>
      <c r="AA60" s="1056"/>
      <c r="AB60" s="1059">
        <v>0.5</v>
      </c>
      <c r="AC60" s="1058">
        <v>2</v>
      </c>
      <c r="AD60" s="1056">
        <f>AB60-AC60</f>
        <v>-1.5</v>
      </c>
      <c r="AE60" s="1059"/>
      <c r="AF60" s="1058"/>
      <c r="AG60" s="1056"/>
      <c r="AH60" s="1059"/>
      <c r="AI60" s="1058"/>
      <c r="AJ60" s="1056"/>
      <c r="AK60" s="1036"/>
      <c r="AL60" s="1034"/>
      <c r="AM60" s="1035"/>
    </row>
    <row r="61" spans="1:39" ht="25.5" x14ac:dyDescent="0.25">
      <c r="A61" s="1006">
        <v>52</v>
      </c>
      <c r="B61" s="1008" t="s">
        <v>82</v>
      </c>
      <c r="C61" s="1010" t="s">
        <v>182</v>
      </c>
      <c r="D61" s="1057"/>
      <c r="E61" s="1058"/>
      <c r="F61" s="1056"/>
      <c r="G61" s="1059"/>
      <c r="H61" s="1058"/>
      <c r="I61" s="1073"/>
      <c r="J61" s="1057"/>
      <c r="K61" s="1058"/>
      <c r="L61" s="1056"/>
      <c r="M61" s="1059"/>
      <c r="N61" s="1058"/>
      <c r="O61" s="1073"/>
      <c r="P61" s="1057"/>
      <c r="Q61" s="1058"/>
      <c r="R61" s="1056"/>
      <c r="S61" s="1059"/>
      <c r="T61" s="1058"/>
      <c r="U61" s="1056"/>
      <c r="V61" s="1059"/>
      <c r="W61" s="1058"/>
      <c r="X61" s="1056"/>
      <c r="Y61" s="1059"/>
      <c r="Z61" s="1058"/>
      <c r="AA61" s="1056"/>
      <c r="AB61" s="1059"/>
      <c r="AC61" s="1058"/>
      <c r="AD61" s="1056"/>
      <c r="AE61" s="1059"/>
      <c r="AF61" s="1058"/>
      <c r="AG61" s="1056"/>
      <c r="AH61" s="1059"/>
      <c r="AI61" s="1058"/>
      <c r="AJ61" s="1056"/>
      <c r="AK61" s="1036"/>
      <c r="AL61" s="1034"/>
      <c r="AM61" s="1035"/>
    </row>
    <row r="62" spans="1:39" ht="25.5" x14ac:dyDescent="0.25">
      <c r="A62" s="1006">
        <v>53</v>
      </c>
      <c r="B62" s="1008" t="s">
        <v>83</v>
      </c>
      <c r="C62" s="1010" t="s">
        <v>190</v>
      </c>
      <c r="D62" s="1057"/>
      <c r="E62" s="1058"/>
      <c r="F62" s="1056"/>
      <c r="G62" s="1059"/>
      <c r="H62" s="1058"/>
      <c r="I62" s="1073"/>
      <c r="J62" s="1057"/>
      <c r="K62" s="1058"/>
      <c r="L62" s="1056"/>
      <c r="M62" s="1059"/>
      <c r="N62" s="1058"/>
      <c r="O62" s="1073"/>
      <c r="P62" s="1057"/>
      <c r="Q62" s="1058"/>
      <c r="R62" s="1056"/>
      <c r="S62" s="1059"/>
      <c r="T62" s="1058"/>
      <c r="U62" s="1056"/>
      <c r="V62" s="1059"/>
      <c r="W62" s="1058"/>
      <c r="X62" s="1056"/>
      <c r="Y62" s="1059"/>
      <c r="Z62" s="1058"/>
      <c r="AA62" s="1056"/>
      <c r="AB62" s="1059"/>
      <c r="AC62" s="1058"/>
      <c r="AD62" s="1056"/>
      <c r="AE62" s="1059"/>
      <c r="AF62" s="1058"/>
      <c r="AG62" s="1056"/>
      <c r="AH62" s="1059"/>
      <c r="AI62" s="1058"/>
      <c r="AJ62" s="1056"/>
      <c r="AK62" s="1036"/>
      <c r="AL62" s="1034"/>
      <c r="AM62" s="1035"/>
    </row>
    <row r="63" spans="1:39" ht="23.25" customHeight="1" thickBot="1" x14ac:dyDescent="0.3">
      <c r="A63" s="556">
        <v>54</v>
      </c>
      <c r="B63" s="32" t="s">
        <v>84</v>
      </c>
      <c r="C63" s="1017" t="s">
        <v>85</v>
      </c>
      <c r="D63" s="1060"/>
      <c r="E63" s="1061"/>
      <c r="F63" s="1062"/>
      <c r="G63" s="1063"/>
      <c r="H63" s="1061"/>
      <c r="I63" s="1074"/>
      <c r="J63" s="1060"/>
      <c r="K63" s="1061"/>
      <c r="L63" s="1056"/>
      <c r="M63" s="1063"/>
      <c r="N63" s="1061"/>
      <c r="O63" s="1073"/>
      <c r="P63" s="1060"/>
      <c r="Q63" s="1061"/>
      <c r="R63" s="1056"/>
      <c r="S63" s="1063"/>
      <c r="T63" s="1061"/>
      <c r="U63" s="1056"/>
      <c r="V63" s="1059"/>
      <c r="W63" s="1058"/>
      <c r="X63" s="1056"/>
      <c r="Y63" s="1059"/>
      <c r="Z63" s="1058"/>
      <c r="AA63" s="1056"/>
      <c r="AB63" s="1059"/>
      <c r="AC63" s="1058"/>
      <c r="AD63" s="1056"/>
      <c r="AE63" s="1059"/>
      <c r="AF63" s="1058"/>
      <c r="AG63" s="1056"/>
      <c r="AH63" s="1059"/>
      <c r="AI63" s="1058"/>
      <c r="AJ63" s="1056"/>
      <c r="AK63" s="1036"/>
      <c r="AL63" s="1034"/>
      <c r="AM63" s="1035"/>
    </row>
    <row r="64" spans="1:39" ht="15.75" thickBot="1" x14ac:dyDescent="0.3">
      <c r="A64" s="1784" t="s">
        <v>86</v>
      </c>
      <c r="B64" s="1785"/>
      <c r="C64" s="1846"/>
      <c r="D64" s="1068">
        <f>SUM(D42:D63)</f>
        <v>0</v>
      </c>
      <c r="E64" s="1071">
        <f t="shared" ref="E64:AM64" si="2">SUM(E42:E63)</f>
        <v>2</v>
      </c>
      <c r="F64" s="1069">
        <f t="shared" si="2"/>
        <v>-2</v>
      </c>
      <c r="G64" s="1070">
        <f t="shared" si="2"/>
        <v>0</v>
      </c>
      <c r="H64" s="1071">
        <f t="shared" si="2"/>
        <v>0</v>
      </c>
      <c r="I64" s="1072">
        <f t="shared" si="2"/>
        <v>0</v>
      </c>
      <c r="J64" s="1068">
        <f t="shared" si="2"/>
        <v>0.5</v>
      </c>
      <c r="K64" s="1071">
        <f t="shared" si="2"/>
        <v>0.14000000000000001</v>
      </c>
      <c r="L64" s="1069">
        <f t="shared" si="2"/>
        <v>0.36</v>
      </c>
      <c r="M64" s="1070">
        <f t="shared" si="2"/>
        <v>3.98</v>
      </c>
      <c r="N64" s="1071">
        <f t="shared" si="2"/>
        <v>2.1</v>
      </c>
      <c r="O64" s="1072">
        <f t="shared" si="2"/>
        <v>1.88</v>
      </c>
      <c r="P64" s="1068">
        <f t="shared" si="2"/>
        <v>0</v>
      </c>
      <c r="Q64" s="1071">
        <f t="shared" si="2"/>
        <v>0</v>
      </c>
      <c r="R64" s="1069">
        <f t="shared" si="2"/>
        <v>0</v>
      </c>
      <c r="S64" s="1070">
        <f t="shared" si="2"/>
        <v>0</v>
      </c>
      <c r="T64" s="1071">
        <f t="shared" si="2"/>
        <v>0.5</v>
      </c>
      <c r="U64" s="1069">
        <f t="shared" si="2"/>
        <v>-0.5</v>
      </c>
      <c r="V64" s="1070">
        <f t="shared" si="2"/>
        <v>0.3</v>
      </c>
      <c r="W64" s="1071">
        <f t="shared" si="2"/>
        <v>1</v>
      </c>
      <c r="X64" s="1069">
        <f t="shared" si="2"/>
        <v>-0.7</v>
      </c>
      <c r="Y64" s="1070">
        <f t="shared" si="2"/>
        <v>0</v>
      </c>
      <c r="Z64" s="1071">
        <f t="shared" si="2"/>
        <v>100</v>
      </c>
      <c r="AA64" s="1069">
        <f t="shared" si="2"/>
        <v>-100</v>
      </c>
      <c r="AB64" s="1070">
        <f t="shared" si="2"/>
        <v>0.5</v>
      </c>
      <c r="AC64" s="1071">
        <f t="shared" si="2"/>
        <v>2</v>
      </c>
      <c r="AD64" s="1069">
        <f t="shared" si="2"/>
        <v>-1.5</v>
      </c>
      <c r="AE64" s="1070">
        <f t="shared" si="2"/>
        <v>0</v>
      </c>
      <c r="AF64" s="1071">
        <f t="shared" si="2"/>
        <v>0</v>
      </c>
      <c r="AG64" s="1069">
        <f t="shared" si="2"/>
        <v>0</v>
      </c>
      <c r="AH64" s="1070">
        <f t="shared" si="2"/>
        <v>3</v>
      </c>
      <c r="AI64" s="1071">
        <f t="shared" si="2"/>
        <v>3.6</v>
      </c>
      <c r="AJ64" s="1069">
        <f t="shared" si="2"/>
        <v>-0.60000000000000009</v>
      </c>
      <c r="AK64" s="1038">
        <f t="shared" si="2"/>
        <v>0.2</v>
      </c>
      <c r="AL64" s="1039">
        <f t="shared" si="2"/>
        <v>0.5</v>
      </c>
      <c r="AM64" s="1037">
        <f t="shared" si="2"/>
        <v>-0.3</v>
      </c>
    </row>
    <row r="65" spans="1:39" x14ac:dyDescent="0.25">
      <c r="A65" s="1029"/>
      <c r="B65" s="1023"/>
      <c r="C65" s="1023"/>
      <c r="D65" s="1808"/>
      <c r="E65" s="1809"/>
      <c r="F65" s="1810"/>
      <c r="G65" s="1808"/>
      <c r="H65" s="1809"/>
      <c r="I65" s="1810"/>
      <c r="J65" s="1808"/>
      <c r="K65" s="1809"/>
      <c r="L65" s="1810"/>
      <c r="M65" s="1808"/>
      <c r="N65" s="1809"/>
      <c r="O65" s="1810"/>
      <c r="P65" s="1808"/>
      <c r="Q65" s="1809"/>
      <c r="R65" s="1810"/>
      <c r="S65" s="1808"/>
      <c r="T65" s="1809"/>
      <c r="U65" s="1810"/>
      <c r="V65" s="1808"/>
      <c r="W65" s="1809"/>
      <c r="X65" s="1810"/>
      <c r="Y65" s="1808"/>
      <c r="Z65" s="1809"/>
      <c r="AA65" s="1810"/>
      <c r="AB65" s="1808"/>
      <c r="AC65" s="1809"/>
      <c r="AD65" s="1810"/>
      <c r="AE65" s="1808"/>
      <c r="AF65" s="1809"/>
      <c r="AG65" s="1810"/>
      <c r="AH65" s="1808"/>
      <c r="AI65" s="1809"/>
      <c r="AJ65" s="1810"/>
      <c r="AK65" s="1823"/>
      <c r="AL65" s="1824"/>
      <c r="AM65" s="1825"/>
    </row>
    <row r="66" spans="1:39" ht="25.5" x14ac:dyDescent="0.25">
      <c r="A66" s="1006">
        <v>55</v>
      </c>
      <c r="B66" s="1008" t="s">
        <v>87</v>
      </c>
      <c r="C66" s="1009" t="s">
        <v>210</v>
      </c>
      <c r="D66" s="1057">
        <v>0</v>
      </c>
      <c r="E66" s="1058">
        <v>15</v>
      </c>
      <c r="F66" s="1056">
        <f>D66-E66</f>
        <v>-15</v>
      </c>
      <c r="G66" s="1059"/>
      <c r="H66" s="1058"/>
      <c r="I66" s="1073"/>
      <c r="J66" s="1057">
        <v>0</v>
      </c>
      <c r="K66" s="1058">
        <v>0.3</v>
      </c>
      <c r="L66" s="1056">
        <f>J66-K66</f>
        <v>-0.3</v>
      </c>
      <c r="M66" s="1059">
        <v>0</v>
      </c>
      <c r="N66" s="1058">
        <v>1.5</v>
      </c>
      <c r="O66" s="1073">
        <f>M66-N66</f>
        <v>-1.5</v>
      </c>
      <c r="P66" s="1057">
        <v>0</v>
      </c>
      <c r="Q66" s="1058">
        <v>0.1</v>
      </c>
      <c r="R66" s="1056">
        <f>P66-Q66</f>
        <v>-0.1</v>
      </c>
      <c r="S66" s="1059">
        <v>0</v>
      </c>
      <c r="T66" s="1058">
        <v>1</v>
      </c>
      <c r="U66" s="1056">
        <f>S66-T66</f>
        <v>-1</v>
      </c>
      <c r="V66" s="1059">
        <v>0</v>
      </c>
      <c r="W66" s="1058">
        <v>1</v>
      </c>
      <c r="X66" s="1056">
        <f>V66-W66</f>
        <v>-1</v>
      </c>
      <c r="Y66" s="1059">
        <v>0</v>
      </c>
      <c r="Z66" s="1058">
        <v>2</v>
      </c>
      <c r="AA66" s="1056">
        <f>Y66-Z66</f>
        <v>-2</v>
      </c>
      <c r="AB66" s="1059">
        <v>0</v>
      </c>
      <c r="AC66" s="1058">
        <v>8</v>
      </c>
      <c r="AD66" s="1056">
        <f>AB66-AC66</f>
        <v>-8</v>
      </c>
      <c r="AE66" s="1059">
        <v>0</v>
      </c>
      <c r="AF66" s="1058">
        <v>1.5</v>
      </c>
      <c r="AG66" s="1056">
        <f>AE66-AF66</f>
        <v>-1.5</v>
      </c>
      <c r="AH66" s="1059">
        <v>0</v>
      </c>
      <c r="AI66" s="1058">
        <v>2</v>
      </c>
      <c r="AJ66" s="1056">
        <f>AH66-AI66</f>
        <v>-2</v>
      </c>
      <c r="AK66" s="1036"/>
      <c r="AL66" s="1034"/>
      <c r="AM66" s="1035"/>
    </row>
    <row r="67" spans="1:39" ht="25.5" x14ac:dyDescent="0.25">
      <c r="A67" s="1006">
        <v>56</v>
      </c>
      <c r="B67" s="1008" t="s">
        <v>88</v>
      </c>
      <c r="C67" s="1018" t="s">
        <v>211</v>
      </c>
      <c r="D67" s="1057">
        <v>0</v>
      </c>
      <c r="E67" s="1058">
        <v>5</v>
      </c>
      <c r="F67" s="1056">
        <f>D67-E67</f>
        <v>-5</v>
      </c>
      <c r="G67" s="1059"/>
      <c r="H67" s="1058"/>
      <c r="I67" s="1073"/>
      <c r="J67" s="1057">
        <v>6.5</v>
      </c>
      <c r="K67" s="1058">
        <v>6.49</v>
      </c>
      <c r="L67" s="1056">
        <f>J67-K67</f>
        <v>9.9999999999997868E-3</v>
      </c>
      <c r="M67" s="1059">
        <v>0.5</v>
      </c>
      <c r="N67" s="1058">
        <v>7</v>
      </c>
      <c r="O67" s="1073">
        <f t="shared" ref="O67:O82" si="3">M67-N67</f>
        <v>-6.5</v>
      </c>
      <c r="P67" s="1057">
        <v>0</v>
      </c>
      <c r="Q67" s="1058">
        <v>4</v>
      </c>
      <c r="R67" s="1056">
        <f t="shared" ref="R67:R82" si="4">P67-Q67</f>
        <v>-4</v>
      </c>
      <c r="S67" s="1059">
        <v>0</v>
      </c>
      <c r="T67" s="1058">
        <v>5</v>
      </c>
      <c r="U67" s="1056">
        <f t="shared" ref="U67:U80" si="5">S67-T67</f>
        <v>-5</v>
      </c>
      <c r="V67" s="1059">
        <v>0</v>
      </c>
      <c r="W67" s="1058">
        <v>5.5</v>
      </c>
      <c r="X67" s="1056">
        <f>V67-W67</f>
        <v>-5.5</v>
      </c>
      <c r="Y67" s="1059">
        <v>0</v>
      </c>
      <c r="Z67" s="1058">
        <v>7</v>
      </c>
      <c r="AA67" s="1056">
        <f t="shared" ref="AA67:AA82" si="6">Y67-Z67</f>
        <v>-7</v>
      </c>
      <c r="AB67" s="1059">
        <v>2.5</v>
      </c>
      <c r="AC67" s="1058">
        <v>7</v>
      </c>
      <c r="AD67" s="1056">
        <f t="shared" ref="AD67:AD80" si="7">AB67-AC67</f>
        <v>-4.5</v>
      </c>
      <c r="AE67" s="1059"/>
      <c r="AF67" s="1058"/>
      <c r="AG67" s="1056"/>
      <c r="AH67" s="1059"/>
      <c r="AI67" s="1058"/>
      <c r="AJ67" s="1056"/>
      <c r="AK67" s="1036">
        <v>0</v>
      </c>
      <c r="AL67" s="1034">
        <v>4</v>
      </c>
      <c r="AM67" s="1035">
        <f>AK67-AL67</f>
        <v>-4</v>
      </c>
    </row>
    <row r="68" spans="1:39" ht="25.5" x14ac:dyDescent="0.25">
      <c r="A68" s="1805">
        <v>57</v>
      </c>
      <c r="B68" s="1807" t="s">
        <v>89</v>
      </c>
      <c r="C68" s="1010" t="s">
        <v>169</v>
      </c>
      <c r="D68" s="1057">
        <v>2.5</v>
      </c>
      <c r="E68" s="1058">
        <v>9.8000000000000007</v>
      </c>
      <c r="F68" s="1056">
        <f>D68-E68</f>
        <v>-7.3000000000000007</v>
      </c>
      <c r="G68" s="1059">
        <v>0.8</v>
      </c>
      <c r="H68" s="1058">
        <v>11.2</v>
      </c>
      <c r="I68" s="1073">
        <f>G68-H68</f>
        <v>-10.399999999999999</v>
      </c>
      <c r="J68" s="1057">
        <v>0</v>
      </c>
      <c r="K68" s="1058">
        <v>0.84</v>
      </c>
      <c r="L68" s="1056">
        <f>J68-K68</f>
        <v>-0.84</v>
      </c>
      <c r="M68" s="1059">
        <v>3</v>
      </c>
      <c r="N68" s="1058">
        <v>6.3</v>
      </c>
      <c r="O68" s="1073">
        <f t="shared" si="3"/>
        <v>-3.3</v>
      </c>
      <c r="P68" s="1057">
        <v>1</v>
      </c>
      <c r="Q68" s="1058">
        <v>1.4</v>
      </c>
      <c r="R68" s="1056">
        <f t="shared" si="4"/>
        <v>-0.39999999999999991</v>
      </c>
      <c r="S68" s="1059">
        <v>2.25</v>
      </c>
      <c r="T68" s="1058">
        <v>8.4</v>
      </c>
      <c r="U68" s="1056">
        <f t="shared" si="5"/>
        <v>-6.15</v>
      </c>
      <c r="V68" s="1059">
        <v>1.51</v>
      </c>
      <c r="W68" s="1058">
        <v>7</v>
      </c>
      <c r="X68" s="1056">
        <f>V68-W68</f>
        <v>-5.49</v>
      </c>
      <c r="Y68" s="1059">
        <v>1</v>
      </c>
      <c r="Z68" s="1058">
        <v>28</v>
      </c>
      <c r="AA68" s="1056">
        <f t="shared" si="6"/>
        <v>-27</v>
      </c>
      <c r="AB68" s="1059">
        <v>6</v>
      </c>
      <c r="AC68" s="1058">
        <v>23.8</v>
      </c>
      <c r="AD68" s="1056">
        <f t="shared" si="7"/>
        <v>-17.8</v>
      </c>
      <c r="AE68" s="1059"/>
      <c r="AF68" s="1058"/>
      <c r="AG68" s="1056"/>
      <c r="AH68" s="1059">
        <v>0</v>
      </c>
      <c r="AI68" s="1058">
        <v>24.5</v>
      </c>
      <c r="AJ68" s="1056">
        <f t="shared" ref="AJ68:AJ82" si="8">AH68-AI68</f>
        <v>-24.5</v>
      </c>
      <c r="AK68" s="1036">
        <v>0</v>
      </c>
      <c r="AL68" s="1034">
        <v>1.4</v>
      </c>
      <c r="AM68" s="1035">
        <f t="shared" ref="AM68:AM82" si="9">AK68-AL68</f>
        <v>-1.4</v>
      </c>
    </row>
    <row r="69" spans="1:39" x14ac:dyDescent="0.25">
      <c r="A69" s="1805"/>
      <c r="B69" s="1807"/>
      <c r="C69" s="1010" t="s">
        <v>170</v>
      </c>
      <c r="D69" s="1057"/>
      <c r="E69" s="1058"/>
      <c r="F69" s="1056"/>
      <c r="G69" s="1059"/>
      <c r="H69" s="1058"/>
      <c r="I69" s="1073"/>
      <c r="J69" s="1057"/>
      <c r="K69" s="1058"/>
      <c r="L69" s="1056"/>
      <c r="M69" s="1059"/>
      <c r="N69" s="1058"/>
      <c r="O69" s="1073"/>
      <c r="P69" s="1057"/>
      <c r="Q69" s="1058"/>
      <c r="R69" s="1056"/>
      <c r="S69" s="1059"/>
      <c r="T69" s="1058"/>
      <c r="U69" s="1056"/>
      <c r="V69" s="1059"/>
      <c r="W69" s="1058"/>
      <c r="X69" s="1056"/>
      <c r="Y69" s="1059"/>
      <c r="Z69" s="1058"/>
      <c r="AA69" s="1056"/>
      <c r="AB69" s="1059"/>
      <c r="AC69" s="1058"/>
      <c r="AD69" s="1056">
        <f t="shared" si="7"/>
        <v>0</v>
      </c>
      <c r="AE69" s="1059">
        <v>0</v>
      </c>
      <c r="AF69" s="1058">
        <v>7.7</v>
      </c>
      <c r="AG69" s="1056">
        <f>AE69-AF69</f>
        <v>-7.7</v>
      </c>
      <c r="AH69" s="1059"/>
      <c r="AI69" s="1058"/>
      <c r="AJ69" s="1056"/>
      <c r="AK69" s="1036"/>
      <c r="AL69" s="1034"/>
      <c r="AM69" s="1035"/>
    </row>
    <row r="70" spans="1:39" x14ac:dyDescent="0.25">
      <c r="A70" s="1805"/>
      <c r="B70" s="1807"/>
      <c r="C70" s="1010" t="s">
        <v>171</v>
      </c>
      <c r="D70" s="1057"/>
      <c r="E70" s="1058"/>
      <c r="F70" s="1056"/>
      <c r="G70" s="1059"/>
      <c r="H70" s="1058"/>
      <c r="I70" s="1073"/>
      <c r="J70" s="1057"/>
      <c r="K70" s="1058"/>
      <c r="L70" s="1056"/>
      <c r="M70" s="1059"/>
      <c r="N70" s="1058"/>
      <c r="O70" s="1073"/>
      <c r="P70" s="1057"/>
      <c r="Q70" s="1058"/>
      <c r="R70" s="1056"/>
      <c r="S70" s="1059"/>
      <c r="T70" s="1058"/>
      <c r="U70" s="1056"/>
      <c r="V70" s="1059"/>
      <c r="W70" s="1058"/>
      <c r="X70" s="1056"/>
      <c r="Y70" s="1059"/>
      <c r="Z70" s="1058"/>
      <c r="AA70" s="1056"/>
      <c r="AB70" s="1059"/>
      <c r="AC70" s="1058"/>
      <c r="AD70" s="1056"/>
      <c r="AE70" s="1059"/>
      <c r="AF70" s="1058"/>
      <c r="AG70" s="1056"/>
      <c r="AH70" s="1059"/>
      <c r="AI70" s="1058"/>
      <c r="AJ70" s="1056"/>
      <c r="AK70" s="1036"/>
      <c r="AL70" s="1034"/>
      <c r="AM70" s="1035"/>
    </row>
    <row r="71" spans="1:39" ht="25.5" x14ac:dyDescent="0.25">
      <c r="A71" s="1006">
        <v>58</v>
      </c>
      <c r="B71" s="1008" t="s">
        <v>90</v>
      </c>
      <c r="C71" s="1010" t="s">
        <v>91</v>
      </c>
      <c r="D71" s="1057"/>
      <c r="E71" s="1058"/>
      <c r="F71" s="1056"/>
      <c r="G71" s="1059"/>
      <c r="H71" s="1058"/>
      <c r="I71" s="1073"/>
      <c r="J71" s="1057"/>
      <c r="K71" s="1058"/>
      <c r="L71" s="1056"/>
      <c r="M71" s="1059"/>
      <c r="N71" s="1058"/>
      <c r="O71" s="1073"/>
      <c r="P71" s="1057"/>
      <c r="Q71" s="1058"/>
      <c r="R71" s="1056"/>
      <c r="S71" s="1059"/>
      <c r="T71" s="1058"/>
      <c r="U71" s="1056"/>
      <c r="V71" s="1059"/>
      <c r="W71" s="1058"/>
      <c r="X71" s="1056"/>
      <c r="Y71" s="1059"/>
      <c r="Z71" s="1058"/>
      <c r="AA71" s="1056"/>
      <c r="AB71" s="1059"/>
      <c r="AC71" s="1058"/>
      <c r="AD71" s="1056"/>
      <c r="AE71" s="1059"/>
      <c r="AF71" s="1058"/>
      <c r="AG71" s="1056"/>
      <c r="AH71" s="1059"/>
      <c r="AI71" s="1058"/>
      <c r="AJ71" s="1056"/>
      <c r="AK71" s="1036"/>
      <c r="AL71" s="1034"/>
      <c r="AM71" s="1035"/>
    </row>
    <row r="72" spans="1:39" ht="51" x14ac:dyDescent="0.25">
      <c r="A72" s="1006">
        <v>59</v>
      </c>
      <c r="B72" s="1008" t="s">
        <v>92</v>
      </c>
      <c r="C72" s="1010" t="s">
        <v>93</v>
      </c>
      <c r="D72" s="1057">
        <v>0</v>
      </c>
      <c r="E72" s="1058">
        <v>3.5</v>
      </c>
      <c r="F72" s="1056">
        <f>D72-E72</f>
        <v>-3.5</v>
      </c>
      <c r="G72" s="1059"/>
      <c r="H72" s="1058"/>
      <c r="I72" s="1073"/>
      <c r="J72" s="1057">
        <v>0</v>
      </c>
      <c r="K72" s="1058">
        <v>0.09</v>
      </c>
      <c r="L72" s="1056">
        <f>J72-K72</f>
        <v>-0.09</v>
      </c>
      <c r="M72" s="1059">
        <v>1.6</v>
      </c>
      <c r="N72" s="1058">
        <v>3.5</v>
      </c>
      <c r="O72" s="1073">
        <f t="shared" si="3"/>
        <v>-1.9</v>
      </c>
      <c r="P72" s="1057">
        <v>1</v>
      </c>
      <c r="Q72" s="1058">
        <v>1.4</v>
      </c>
      <c r="R72" s="1056">
        <f t="shared" si="4"/>
        <v>-0.39999999999999991</v>
      </c>
      <c r="S72" s="1059">
        <v>0</v>
      </c>
      <c r="T72" s="1058">
        <v>3.5</v>
      </c>
      <c r="U72" s="1056">
        <f t="shared" si="5"/>
        <v>-3.5</v>
      </c>
      <c r="V72" s="1059">
        <v>6.39</v>
      </c>
      <c r="W72" s="1058">
        <v>14</v>
      </c>
      <c r="X72" s="1056">
        <f>V72-W72</f>
        <v>-7.61</v>
      </c>
      <c r="Y72" s="1059">
        <v>1</v>
      </c>
      <c r="Z72" s="1058">
        <v>10.5</v>
      </c>
      <c r="AA72" s="1056">
        <f t="shared" si="6"/>
        <v>-9.5</v>
      </c>
      <c r="AB72" s="1059">
        <v>1</v>
      </c>
      <c r="AC72" s="1058">
        <v>7</v>
      </c>
      <c r="AD72" s="1056">
        <f t="shared" si="7"/>
        <v>-6</v>
      </c>
      <c r="AE72" s="1059">
        <v>0</v>
      </c>
      <c r="AF72" s="1058">
        <v>2.8</v>
      </c>
      <c r="AG72" s="1056">
        <f>AE72-AF72</f>
        <v>-2.8</v>
      </c>
      <c r="AH72" s="1059">
        <v>0</v>
      </c>
      <c r="AI72" s="1058">
        <v>10.5</v>
      </c>
      <c r="AJ72" s="1056">
        <f t="shared" si="8"/>
        <v>-10.5</v>
      </c>
      <c r="AK72" s="1036">
        <v>0</v>
      </c>
      <c r="AL72" s="1034">
        <v>1.4</v>
      </c>
      <c r="AM72" s="1035">
        <f t="shared" si="9"/>
        <v>-1.4</v>
      </c>
    </row>
    <row r="73" spans="1:39" ht="25.5" x14ac:dyDescent="0.25">
      <c r="A73" s="1006">
        <v>60</v>
      </c>
      <c r="B73" s="1008" t="s">
        <v>94</v>
      </c>
      <c r="C73" s="1010" t="s">
        <v>212</v>
      </c>
      <c r="D73" s="1057">
        <v>1.5</v>
      </c>
      <c r="E73" s="1058">
        <v>3</v>
      </c>
      <c r="F73" s="1056">
        <f>D73-E73</f>
        <v>-1.5</v>
      </c>
      <c r="G73" s="1059">
        <v>14</v>
      </c>
      <c r="H73" s="1058">
        <v>16</v>
      </c>
      <c r="I73" s="1073">
        <f>G73-H73</f>
        <v>-2</v>
      </c>
      <c r="J73" s="1057">
        <v>6</v>
      </c>
      <c r="K73" s="1058">
        <v>2.25</v>
      </c>
      <c r="L73" s="1056">
        <f>J73-K73</f>
        <v>3.75</v>
      </c>
      <c r="M73" s="1059">
        <v>4</v>
      </c>
      <c r="N73" s="1058">
        <v>5</v>
      </c>
      <c r="O73" s="1073">
        <f t="shared" si="3"/>
        <v>-1</v>
      </c>
      <c r="P73" s="1057">
        <v>2</v>
      </c>
      <c r="Q73" s="1058">
        <v>5</v>
      </c>
      <c r="R73" s="1056">
        <f t="shared" si="4"/>
        <v>-3</v>
      </c>
      <c r="S73" s="1059">
        <v>0.5</v>
      </c>
      <c r="T73" s="1058">
        <v>2</v>
      </c>
      <c r="U73" s="1056">
        <f t="shared" si="5"/>
        <v>-1.5</v>
      </c>
      <c r="V73" s="1059">
        <v>0.5</v>
      </c>
      <c r="W73" s="1058">
        <v>3</v>
      </c>
      <c r="X73" s="1056">
        <f>V73-W73</f>
        <v>-2.5</v>
      </c>
      <c r="Y73" s="1059"/>
      <c r="Z73" s="1058"/>
      <c r="AA73" s="1056"/>
      <c r="AB73" s="1059">
        <v>6</v>
      </c>
      <c r="AC73" s="1058">
        <v>13</v>
      </c>
      <c r="AD73" s="1056">
        <f t="shared" si="7"/>
        <v>-7</v>
      </c>
      <c r="AE73" s="1059"/>
      <c r="AF73" s="1058"/>
      <c r="AG73" s="1056"/>
      <c r="AH73" s="1059">
        <v>5</v>
      </c>
      <c r="AI73" s="1058">
        <v>7</v>
      </c>
      <c r="AJ73" s="1056">
        <f t="shared" si="8"/>
        <v>-2</v>
      </c>
      <c r="AK73" s="1036">
        <v>0.5</v>
      </c>
      <c r="AL73" s="1034">
        <v>2</v>
      </c>
      <c r="AM73" s="1035">
        <f t="shared" si="9"/>
        <v>-1.5</v>
      </c>
    </row>
    <row r="74" spans="1:39" ht="25.5" customHeight="1" x14ac:dyDescent="0.25">
      <c r="A74" s="1006">
        <v>61</v>
      </c>
      <c r="B74" s="1008" t="s">
        <v>95</v>
      </c>
      <c r="C74" s="1010" t="s">
        <v>213</v>
      </c>
      <c r="D74" s="1057"/>
      <c r="E74" s="1058"/>
      <c r="F74" s="1056"/>
      <c r="G74" s="1059">
        <v>1.5</v>
      </c>
      <c r="H74" s="1058">
        <v>2.5</v>
      </c>
      <c r="I74" s="1073">
        <f>G74-H74</f>
        <v>-1</v>
      </c>
      <c r="J74" s="1057">
        <v>0</v>
      </c>
      <c r="K74" s="1058">
        <v>0.4</v>
      </c>
      <c r="L74" s="1056">
        <f>J74-K74</f>
        <v>-0.4</v>
      </c>
      <c r="M74" s="1059">
        <v>1.4</v>
      </c>
      <c r="N74" s="1058">
        <v>3</v>
      </c>
      <c r="O74" s="1073">
        <f t="shared" si="3"/>
        <v>-1.6</v>
      </c>
      <c r="P74" s="1057"/>
      <c r="Q74" s="1058"/>
      <c r="R74" s="1056"/>
      <c r="S74" s="1059">
        <v>2</v>
      </c>
      <c r="T74" s="1058">
        <v>5</v>
      </c>
      <c r="U74" s="1056">
        <f t="shared" si="5"/>
        <v>-3</v>
      </c>
      <c r="V74" s="1059">
        <v>0.3</v>
      </c>
      <c r="W74" s="1058">
        <v>0.6</v>
      </c>
      <c r="X74" s="1056">
        <f>V74-W74</f>
        <v>-0.3</v>
      </c>
      <c r="Y74" s="1059">
        <v>2</v>
      </c>
      <c r="Z74" s="1058">
        <v>5</v>
      </c>
      <c r="AA74" s="1056">
        <f t="shared" si="6"/>
        <v>-3</v>
      </c>
      <c r="AB74" s="1059">
        <v>20</v>
      </c>
      <c r="AC74" s="1058">
        <v>25</v>
      </c>
      <c r="AD74" s="1056">
        <f t="shared" si="7"/>
        <v>-5</v>
      </c>
      <c r="AE74" s="1059"/>
      <c r="AF74" s="1058"/>
      <c r="AG74" s="1056"/>
      <c r="AH74" s="1059">
        <v>2</v>
      </c>
      <c r="AI74" s="1058">
        <v>5</v>
      </c>
      <c r="AJ74" s="1056">
        <f t="shared" si="8"/>
        <v>-3</v>
      </c>
      <c r="AK74" s="1036">
        <v>0.1</v>
      </c>
      <c r="AL74" s="1034">
        <v>0.3</v>
      </c>
      <c r="AM74" s="1035">
        <f t="shared" si="9"/>
        <v>-0.19999999999999998</v>
      </c>
    </row>
    <row r="75" spans="1:39" ht="38.25" x14ac:dyDescent="0.25">
      <c r="A75" s="1006">
        <v>62</v>
      </c>
      <c r="B75" s="1008" t="s">
        <v>96</v>
      </c>
      <c r="C75" s="1010" t="s">
        <v>97</v>
      </c>
      <c r="D75" s="1057"/>
      <c r="E75" s="1058"/>
      <c r="F75" s="1056"/>
      <c r="G75" s="1059"/>
      <c r="H75" s="1058"/>
      <c r="I75" s="1073"/>
      <c r="J75" s="1057"/>
      <c r="K75" s="1058"/>
      <c r="L75" s="1056"/>
      <c r="M75" s="1059">
        <v>0</v>
      </c>
      <c r="N75" s="1058">
        <v>1</v>
      </c>
      <c r="O75" s="1073">
        <f t="shared" si="3"/>
        <v>-1</v>
      </c>
      <c r="P75" s="1057">
        <v>0</v>
      </c>
      <c r="Q75" s="1058">
        <v>1</v>
      </c>
      <c r="R75" s="1056">
        <f t="shared" si="4"/>
        <v>-1</v>
      </c>
      <c r="S75" s="1059">
        <v>0</v>
      </c>
      <c r="T75" s="1058">
        <v>1.2</v>
      </c>
      <c r="U75" s="1056">
        <f t="shared" si="5"/>
        <v>-1.2</v>
      </c>
      <c r="V75" s="1059">
        <v>0</v>
      </c>
      <c r="W75" s="1058">
        <v>1</v>
      </c>
      <c r="X75" s="1056">
        <f>V75-W75</f>
        <v>-1</v>
      </c>
      <c r="Y75" s="1059">
        <v>0.85</v>
      </c>
      <c r="Z75" s="1058">
        <v>1</v>
      </c>
      <c r="AA75" s="1056">
        <f t="shared" si="6"/>
        <v>-0.15000000000000002</v>
      </c>
      <c r="AB75" s="1059"/>
      <c r="AC75" s="1058"/>
      <c r="AD75" s="1056"/>
      <c r="AE75" s="1059"/>
      <c r="AF75" s="1058"/>
      <c r="AG75" s="1056"/>
      <c r="AH75" s="1059">
        <v>0</v>
      </c>
      <c r="AI75" s="1058">
        <v>1</v>
      </c>
      <c r="AJ75" s="1056">
        <f t="shared" si="8"/>
        <v>-1</v>
      </c>
      <c r="AK75" s="1036">
        <v>0</v>
      </c>
      <c r="AL75" s="1034">
        <v>1</v>
      </c>
      <c r="AM75" s="1035">
        <f t="shared" si="9"/>
        <v>-1</v>
      </c>
    </row>
    <row r="76" spans="1:39" ht="25.5" x14ac:dyDescent="0.25">
      <c r="A76" s="1006">
        <v>63</v>
      </c>
      <c r="B76" s="1008" t="s">
        <v>98</v>
      </c>
      <c r="C76" s="1010" t="s">
        <v>99</v>
      </c>
      <c r="D76" s="1057"/>
      <c r="E76" s="1058"/>
      <c r="F76" s="1056"/>
      <c r="G76" s="1059"/>
      <c r="H76" s="1058"/>
      <c r="I76" s="1073"/>
      <c r="J76" s="1057"/>
      <c r="K76" s="1058"/>
      <c r="L76" s="1056"/>
      <c r="M76" s="1059">
        <v>0</v>
      </c>
      <c r="N76" s="1058">
        <v>1</v>
      </c>
      <c r="O76" s="1073">
        <f t="shared" si="3"/>
        <v>-1</v>
      </c>
      <c r="P76" s="1057"/>
      <c r="Q76" s="1058"/>
      <c r="R76" s="1056"/>
      <c r="S76" s="1059">
        <v>0</v>
      </c>
      <c r="T76" s="1058">
        <v>1</v>
      </c>
      <c r="U76" s="1056">
        <f t="shared" si="5"/>
        <v>-1</v>
      </c>
      <c r="V76" s="1059"/>
      <c r="W76" s="1058"/>
      <c r="X76" s="1056"/>
      <c r="Y76" s="1059">
        <v>0</v>
      </c>
      <c r="Z76" s="1058">
        <v>1</v>
      </c>
      <c r="AA76" s="1056">
        <f t="shared" si="6"/>
        <v>-1</v>
      </c>
      <c r="AB76" s="1059"/>
      <c r="AC76" s="1058"/>
      <c r="AD76" s="1056"/>
      <c r="AE76" s="1059"/>
      <c r="AF76" s="1058"/>
      <c r="AG76" s="1056"/>
      <c r="AH76" s="1059">
        <v>0</v>
      </c>
      <c r="AI76" s="1058">
        <v>1</v>
      </c>
      <c r="AJ76" s="1056">
        <f t="shared" si="8"/>
        <v>-1</v>
      </c>
      <c r="AK76" s="1036">
        <v>0.25</v>
      </c>
      <c r="AL76" s="1034">
        <v>1</v>
      </c>
      <c r="AM76" s="1035">
        <f t="shared" si="9"/>
        <v>-0.75</v>
      </c>
    </row>
    <row r="77" spans="1:39" ht="25.5" x14ac:dyDescent="0.25">
      <c r="A77" s="1805">
        <v>64</v>
      </c>
      <c r="B77" s="1806" t="s">
        <v>172</v>
      </c>
      <c r="C77" s="1009" t="s">
        <v>173</v>
      </c>
      <c r="D77" s="1057"/>
      <c r="E77" s="1058"/>
      <c r="F77" s="1056"/>
      <c r="G77" s="1059"/>
      <c r="H77" s="1058"/>
      <c r="I77" s="1073"/>
      <c r="J77" s="1057">
        <v>5</v>
      </c>
      <c r="K77" s="1058">
        <v>3.17</v>
      </c>
      <c r="L77" s="1056">
        <f>J77-K77</f>
        <v>1.83</v>
      </c>
      <c r="M77" s="1059">
        <v>35.9</v>
      </c>
      <c r="N77" s="1058">
        <v>20</v>
      </c>
      <c r="O77" s="1073">
        <f t="shared" si="3"/>
        <v>15.899999999999999</v>
      </c>
      <c r="P77" s="1057">
        <v>3</v>
      </c>
      <c r="Q77" s="1058">
        <v>10</v>
      </c>
      <c r="R77" s="1056">
        <f t="shared" si="4"/>
        <v>-7</v>
      </c>
      <c r="S77" s="1059"/>
      <c r="T77" s="1058"/>
      <c r="U77" s="1056"/>
      <c r="V77" s="1059"/>
      <c r="W77" s="1058"/>
      <c r="X77" s="1056"/>
      <c r="Y77" s="1059">
        <v>50.69</v>
      </c>
      <c r="Z77" s="1058">
        <v>30</v>
      </c>
      <c r="AA77" s="1056">
        <f t="shared" si="6"/>
        <v>20.689999999999998</v>
      </c>
      <c r="AB77" s="1059"/>
      <c r="AC77" s="1058"/>
      <c r="AD77" s="1056"/>
      <c r="AE77" s="1059"/>
      <c r="AF77" s="1058"/>
      <c r="AG77" s="1056"/>
      <c r="AH77" s="1059">
        <v>128</v>
      </c>
      <c r="AI77" s="1058">
        <v>75</v>
      </c>
      <c r="AJ77" s="1056">
        <f t="shared" si="8"/>
        <v>53</v>
      </c>
      <c r="AK77" s="1036">
        <v>1</v>
      </c>
      <c r="AL77" s="1034">
        <v>10</v>
      </c>
      <c r="AM77" s="1035">
        <f t="shared" si="9"/>
        <v>-9</v>
      </c>
    </row>
    <row r="78" spans="1:39" ht="25.5" x14ac:dyDescent="0.25">
      <c r="A78" s="1805"/>
      <c r="B78" s="1806"/>
      <c r="C78" s="1009" t="s">
        <v>174</v>
      </c>
      <c r="D78" s="1057"/>
      <c r="E78" s="1058"/>
      <c r="F78" s="1056"/>
      <c r="G78" s="1059"/>
      <c r="H78" s="1058"/>
      <c r="I78" s="1073"/>
      <c r="J78" s="1057"/>
      <c r="K78" s="1058"/>
      <c r="L78" s="1056"/>
      <c r="M78" s="1059"/>
      <c r="N78" s="1058"/>
      <c r="O78" s="1073"/>
      <c r="P78" s="1057"/>
      <c r="Q78" s="1058"/>
      <c r="R78" s="1056"/>
      <c r="S78" s="1059"/>
      <c r="T78" s="1058"/>
      <c r="U78" s="1056"/>
      <c r="V78" s="1059"/>
      <c r="W78" s="1058"/>
      <c r="X78" s="1056"/>
      <c r="Y78" s="1059"/>
      <c r="Z78" s="1058"/>
      <c r="AA78" s="1056"/>
      <c r="AB78" s="1059"/>
      <c r="AC78" s="1058"/>
      <c r="AD78" s="1056"/>
      <c r="AE78" s="1059"/>
      <c r="AF78" s="1058"/>
      <c r="AG78" s="1056"/>
      <c r="AH78" s="1059">
        <v>28</v>
      </c>
      <c r="AI78" s="1058"/>
      <c r="AJ78" s="1056">
        <f t="shared" si="8"/>
        <v>28</v>
      </c>
      <c r="AK78" s="1036"/>
      <c r="AL78" s="1034"/>
      <c r="AM78" s="1035"/>
    </row>
    <row r="79" spans="1:39" ht="25.5" x14ac:dyDescent="0.25">
      <c r="A79" s="1805"/>
      <c r="B79" s="1806"/>
      <c r="C79" s="1009" t="s">
        <v>175</v>
      </c>
      <c r="D79" s="1057"/>
      <c r="E79" s="1058"/>
      <c r="F79" s="1056"/>
      <c r="G79" s="1059"/>
      <c r="H79" s="1058"/>
      <c r="I79" s="1073"/>
      <c r="J79" s="1057"/>
      <c r="K79" s="1058"/>
      <c r="L79" s="1056"/>
      <c r="M79" s="1059"/>
      <c r="N79" s="1058"/>
      <c r="O79" s="1073"/>
      <c r="P79" s="1057"/>
      <c r="Q79" s="1058"/>
      <c r="R79" s="1056"/>
      <c r="S79" s="1059"/>
      <c r="T79" s="1058"/>
      <c r="U79" s="1056"/>
      <c r="V79" s="1059"/>
      <c r="W79" s="1058"/>
      <c r="X79" s="1056"/>
      <c r="Y79" s="1059"/>
      <c r="Z79" s="1058"/>
      <c r="AA79" s="1056"/>
      <c r="AB79" s="1059"/>
      <c r="AC79" s="1058"/>
      <c r="AD79" s="1056"/>
      <c r="AE79" s="1059"/>
      <c r="AF79" s="1058"/>
      <c r="AG79" s="1056"/>
      <c r="AH79" s="1059"/>
      <c r="AI79" s="1058"/>
      <c r="AJ79" s="1056"/>
      <c r="AK79" s="1036"/>
      <c r="AL79" s="1034"/>
      <c r="AM79" s="1035"/>
    </row>
    <row r="80" spans="1:39" ht="25.5" x14ac:dyDescent="0.25">
      <c r="A80" s="1006">
        <v>65</v>
      </c>
      <c r="B80" s="1008" t="s">
        <v>100</v>
      </c>
      <c r="C80" s="1010" t="s">
        <v>101</v>
      </c>
      <c r="D80" s="1057">
        <v>0.6</v>
      </c>
      <c r="E80" s="1058">
        <v>1</v>
      </c>
      <c r="F80" s="1056">
        <f>D80-E80</f>
        <v>-0.4</v>
      </c>
      <c r="G80" s="1059"/>
      <c r="H80" s="1058"/>
      <c r="I80" s="1073"/>
      <c r="J80" s="1057"/>
      <c r="K80" s="1058"/>
      <c r="L80" s="1056"/>
      <c r="M80" s="1059">
        <v>0</v>
      </c>
      <c r="N80" s="1058">
        <v>1</v>
      </c>
      <c r="O80" s="1073">
        <f t="shared" si="3"/>
        <v>-1</v>
      </c>
      <c r="P80" s="1057">
        <v>0.5</v>
      </c>
      <c r="Q80" s="1058">
        <v>1</v>
      </c>
      <c r="R80" s="1056">
        <f t="shared" si="4"/>
        <v>-0.5</v>
      </c>
      <c r="S80" s="1059">
        <v>0.5</v>
      </c>
      <c r="T80" s="1058">
        <v>1</v>
      </c>
      <c r="U80" s="1056">
        <f t="shared" si="5"/>
        <v>-0.5</v>
      </c>
      <c r="V80" s="1059"/>
      <c r="W80" s="1058"/>
      <c r="X80" s="1056"/>
      <c r="Y80" s="1059">
        <v>1.31</v>
      </c>
      <c r="Z80" s="1058">
        <v>2</v>
      </c>
      <c r="AA80" s="1056">
        <f t="shared" si="6"/>
        <v>-0.69</v>
      </c>
      <c r="AB80" s="1059">
        <v>1</v>
      </c>
      <c r="AC80" s="1058">
        <v>2</v>
      </c>
      <c r="AD80" s="1056">
        <f t="shared" si="7"/>
        <v>-1</v>
      </c>
      <c r="AE80" s="1059"/>
      <c r="AF80" s="1058"/>
      <c r="AG80" s="1056"/>
      <c r="AH80" s="1059">
        <v>7.6</v>
      </c>
      <c r="AI80" s="1058">
        <v>6.45</v>
      </c>
      <c r="AJ80" s="1056">
        <f t="shared" si="8"/>
        <v>1.1499999999999995</v>
      </c>
      <c r="AK80" s="1036"/>
      <c r="AL80" s="1034"/>
      <c r="AM80" s="1035"/>
    </row>
    <row r="81" spans="1:39" x14ac:dyDescent="0.25">
      <c r="A81" s="1006">
        <v>66</v>
      </c>
      <c r="B81" s="1008" t="s">
        <v>102</v>
      </c>
      <c r="C81" s="1010" t="s">
        <v>103</v>
      </c>
      <c r="D81" s="1057"/>
      <c r="E81" s="1058"/>
      <c r="F81" s="1056"/>
      <c r="G81" s="1059"/>
      <c r="H81" s="1058"/>
      <c r="I81" s="1073"/>
      <c r="J81" s="1057"/>
      <c r="K81" s="1058"/>
      <c r="L81" s="1056"/>
      <c r="M81" s="1059"/>
      <c r="N81" s="1058"/>
      <c r="O81" s="1073"/>
      <c r="P81" s="1057"/>
      <c r="Q81" s="1058"/>
      <c r="R81" s="1056"/>
      <c r="S81" s="1059"/>
      <c r="T81" s="1058"/>
      <c r="U81" s="1056"/>
      <c r="V81" s="1059"/>
      <c r="W81" s="1058"/>
      <c r="X81" s="1056"/>
      <c r="Y81" s="1059"/>
      <c r="Z81" s="1058"/>
      <c r="AA81" s="1056"/>
      <c r="AB81" s="1059"/>
      <c r="AC81" s="1058"/>
      <c r="AD81" s="1056"/>
      <c r="AE81" s="1059"/>
      <c r="AF81" s="1058"/>
      <c r="AG81" s="1056"/>
      <c r="AH81" s="1059"/>
      <c r="AI81" s="1058"/>
      <c r="AJ81" s="1056"/>
      <c r="AK81" s="1036"/>
      <c r="AL81" s="1034"/>
      <c r="AM81" s="1035"/>
    </row>
    <row r="82" spans="1:39" ht="25.5" x14ac:dyDescent="0.25">
      <c r="A82" s="1006">
        <v>67</v>
      </c>
      <c r="B82" s="1008" t="s">
        <v>104</v>
      </c>
      <c r="C82" s="1016" t="s">
        <v>105</v>
      </c>
      <c r="D82" s="1057"/>
      <c r="E82" s="1058"/>
      <c r="F82" s="1056"/>
      <c r="G82" s="1059"/>
      <c r="H82" s="1058"/>
      <c r="I82" s="1073"/>
      <c r="J82" s="1057">
        <v>0.2</v>
      </c>
      <c r="K82" s="1058">
        <v>0.1</v>
      </c>
      <c r="L82" s="1056">
        <f>J82-K82</f>
        <v>0.1</v>
      </c>
      <c r="M82" s="1059">
        <v>0.7</v>
      </c>
      <c r="N82" s="1058">
        <v>0.51</v>
      </c>
      <c r="O82" s="1073">
        <f t="shared" si="3"/>
        <v>0.18999999999999995</v>
      </c>
      <c r="P82" s="1057">
        <v>0.2</v>
      </c>
      <c r="Q82" s="1058">
        <v>0.26</v>
      </c>
      <c r="R82" s="1056">
        <f t="shared" si="4"/>
        <v>-0.06</v>
      </c>
      <c r="S82" s="1059"/>
      <c r="T82" s="1058"/>
      <c r="U82" s="1056"/>
      <c r="V82" s="1059">
        <v>0.85</v>
      </c>
      <c r="W82" s="1058">
        <v>1.28</v>
      </c>
      <c r="X82" s="1056">
        <f>V82-W82</f>
        <v>-0.43000000000000005</v>
      </c>
      <c r="Y82" s="1059">
        <v>0</v>
      </c>
      <c r="Z82" s="1058">
        <v>0.7</v>
      </c>
      <c r="AA82" s="1056">
        <f t="shared" si="6"/>
        <v>-0.7</v>
      </c>
      <c r="AB82" s="1059"/>
      <c r="AC82" s="1058"/>
      <c r="AD82" s="1056"/>
      <c r="AE82" s="1059"/>
      <c r="AF82" s="1058"/>
      <c r="AG82" s="1056"/>
      <c r="AH82" s="1059">
        <v>2</v>
      </c>
      <c r="AI82" s="1058">
        <v>2.4300000000000002</v>
      </c>
      <c r="AJ82" s="1056">
        <f t="shared" si="8"/>
        <v>-0.43000000000000016</v>
      </c>
      <c r="AK82" s="1036">
        <v>0.2</v>
      </c>
      <c r="AL82" s="1034">
        <v>0.32</v>
      </c>
      <c r="AM82" s="1035">
        <f t="shared" si="9"/>
        <v>-0.12</v>
      </c>
    </row>
    <row r="83" spans="1:39" ht="15.75" thickBot="1" x14ac:dyDescent="0.3">
      <c r="A83" s="31"/>
      <c r="B83" s="32" t="s">
        <v>104</v>
      </c>
      <c r="C83" s="1017" t="s">
        <v>187</v>
      </c>
      <c r="D83" s="1060"/>
      <c r="E83" s="1061"/>
      <c r="F83" s="1062"/>
      <c r="G83" s="1063"/>
      <c r="H83" s="1061"/>
      <c r="I83" s="1073"/>
      <c r="J83" s="1060"/>
      <c r="K83" s="1061"/>
      <c r="L83" s="1056"/>
      <c r="M83" s="1063"/>
      <c r="N83" s="1061"/>
      <c r="O83" s="1073"/>
      <c r="P83" s="1060"/>
      <c r="Q83" s="1061"/>
      <c r="R83" s="1056"/>
      <c r="S83" s="1063"/>
      <c r="T83" s="1061"/>
      <c r="U83" s="1056"/>
      <c r="V83" s="1059"/>
      <c r="W83" s="1058"/>
      <c r="X83" s="1056"/>
      <c r="Y83" s="1059"/>
      <c r="Z83" s="1058"/>
      <c r="AA83" s="1056"/>
      <c r="AB83" s="1059"/>
      <c r="AC83" s="1058"/>
      <c r="AD83" s="1056"/>
      <c r="AE83" s="1059"/>
      <c r="AF83" s="1058"/>
      <c r="AG83" s="1056"/>
      <c r="AH83" s="1059"/>
      <c r="AI83" s="1058"/>
      <c r="AJ83" s="1056"/>
      <c r="AK83" s="1036"/>
      <c r="AL83" s="1034"/>
      <c r="AM83" s="1035"/>
    </row>
    <row r="84" spans="1:39" ht="15.75" thickBot="1" x14ac:dyDescent="0.3">
      <c r="A84" s="1784" t="s">
        <v>106</v>
      </c>
      <c r="B84" s="1785"/>
      <c r="C84" s="1846"/>
      <c r="D84" s="1068">
        <f>SUM(D66:D83)</f>
        <v>4.5999999999999996</v>
      </c>
      <c r="E84" s="1071">
        <f t="shared" ref="E84:AM84" si="10">SUM(E66:E83)</f>
        <v>37.299999999999997</v>
      </c>
      <c r="F84" s="1069">
        <f t="shared" si="10"/>
        <v>-32.699999999999996</v>
      </c>
      <c r="G84" s="1070">
        <f t="shared" si="10"/>
        <v>16.3</v>
      </c>
      <c r="H84" s="1071">
        <f t="shared" si="10"/>
        <v>29.7</v>
      </c>
      <c r="I84" s="1072">
        <f t="shared" si="10"/>
        <v>-13.399999999999999</v>
      </c>
      <c r="J84" s="1068">
        <f t="shared" si="10"/>
        <v>17.7</v>
      </c>
      <c r="K84" s="1071">
        <f t="shared" si="10"/>
        <v>13.639999999999999</v>
      </c>
      <c r="L84" s="1069">
        <f t="shared" si="10"/>
        <v>4.0599999999999996</v>
      </c>
      <c r="M84" s="1070">
        <f t="shared" si="10"/>
        <v>47.1</v>
      </c>
      <c r="N84" s="1071">
        <f t="shared" si="10"/>
        <v>49.809999999999995</v>
      </c>
      <c r="O84" s="1072">
        <f t="shared" si="10"/>
        <v>-2.7100000000000022</v>
      </c>
      <c r="P84" s="1068">
        <f t="shared" si="10"/>
        <v>7.7</v>
      </c>
      <c r="Q84" s="1071">
        <f t="shared" si="10"/>
        <v>24.16</v>
      </c>
      <c r="R84" s="1069">
        <f t="shared" si="10"/>
        <v>-16.459999999999997</v>
      </c>
      <c r="S84" s="1070">
        <f t="shared" si="10"/>
        <v>5.25</v>
      </c>
      <c r="T84" s="1071">
        <f t="shared" si="10"/>
        <v>28.099999999999998</v>
      </c>
      <c r="U84" s="1069">
        <f t="shared" si="10"/>
        <v>-22.849999999999998</v>
      </c>
      <c r="V84" s="1070">
        <f t="shared" si="10"/>
        <v>9.5499999999999989</v>
      </c>
      <c r="W84" s="1071">
        <f t="shared" si="10"/>
        <v>33.380000000000003</v>
      </c>
      <c r="X84" s="1069">
        <f t="shared" si="10"/>
        <v>-23.830000000000002</v>
      </c>
      <c r="Y84" s="1070">
        <f t="shared" si="10"/>
        <v>56.85</v>
      </c>
      <c r="Z84" s="1071">
        <f t="shared" si="10"/>
        <v>87.2</v>
      </c>
      <c r="AA84" s="1069">
        <f t="shared" si="10"/>
        <v>-30.35</v>
      </c>
      <c r="AB84" s="1070">
        <f t="shared" si="10"/>
        <v>36.5</v>
      </c>
      <c r="AC84" s="1071">
        <f t="shared" si="10"/>
        <v>85.8</v>
      </c>
      <c r="AD84" s="1069">
        <f t="shared" si="10"/>
        <v>-49.3</v>
      </c>
      <c r="AE84" s="1070">
        <f t="shared" si="10"/>
        <v>0</v>
      </c>
      <c r="AF84" s="1071">
        <f t="shared" si="10"/>
        <v>12</v>
      </c>
      <c r="AG84" s="1069">
        <f t="shared" si="10"/>
        <v>-12</v>
      </c>
      <c r="AH84" s="1069">
        <f t="shared" si="10"/>
        <v>172.6</v>
      </c>
      <c r="AI84" s="1069">
        <f t="shared" si="10"/>
        <v>134.88</v>
      </c>
      <c r="AJ84" s="1069">
        <f t="shared" si="10"/>
        <v>37.72</v>
      </c>
      <c r="AK84" s="1037">
        <f t="shared" si="10"/>
        <v>2.0500000000000003</v>
      </c>
      <c r="AL84" s="1037">
        <f t="shared" si="10"/>
        <v>21.42</v>
      </c>
      <c r="AM84" s="1037">
        <f t="shared" si="10"/>
        <v>-19.37</v>
      </c>
    </row>
    <row r="85" spans="1:39" x14ac:dyDescent="0.25">
      <c r="A85" s="1029"/>
      <c r="B85" s="1023"/>
      <c r="C85" s="1023"/>
      <c r="D85" s="1808"/>
      <c r="E85" s="1809"/>
      <c r="F85" s="1810"/>
      <c r="G85" s="1808"/>
      <c r="H85" s="1809"/>
      <c r="I85" s="1810"/>
      <c r="J85" s="1808"/>
      <c r="K85" s="1809"/>
      <c r="L85" s="1810"/>
      <c r="M85" s="1808"/>
      <c r="N85" s="1809"/>
      <c r="O85" s="1810"/>
      <c r="P85" s="1808"/>
      <c r="Q85" s="1809"/>
      <c r="R85" s="1810"/>
      <c r="S85" s="1808"/>
      <c r="T85" s="1809"/>
      <c r="U85" s="1810"/>
      <c r="V85" s="1808"/>
      <c r="W85" s="1809"/>
      <c r="X85" s="1810"/>
      <c r="Y85" s="1808"/>
      <c r="Z85" s="1809"/>
      <c r="AA85" s="1810"/>
      <c r="AB85" s="1808"/>
      <c r="AC85" s="1809"/>
      <c r="AD85" s="1810"/>
      <c r="AE85" s="1808"/>
      <c r="AF85" s="1809"/>
      <c r="AG85" s="1810"/>
      <c r="AH85" s="1808"/>
      <c r="AI85" s="1809"/>
      <c r="AJ85" s="1810"/>
      <c r="AK85" s="1823"/>
      <c r="AL85" s="1824"/>
      <c r="AM85" s="1825"/>
    </row>
    <row r="86" spans="1:39" ht="25.5" x14ac:dyDescent="0.25">
      <c r="A86" s="1006">
        <v>68</v>
      </c>
      <c r="B86" s="1028" t="s">
        <v>107</v>
      </c>
      <c r="C86" s="1010" t="s">
        <v>214</v>
      </c>
      <c r="D86" s="1057">
        <v>0</v>
      </c>
      <c r="E86" s="1058">
        <v>5</v>
      </c>
      <c r="F86" s="1056">
        <f>D86-E86</f>
        <v>-5</v>
      </c>
      <c r="G86" s="1059"/>
      <c r="H86" s="1058"/>
      <c r="I86" s="1073"/>
      <c r="J86" s="1057">
        <v>0</v>
      </c>
      <c r="K86" s="1058">
        <v>1.95</v>
      </c>
      <c r="L86" s="1056">
        <f>J86-K86</f>
        <v>-1.95</v>
      </c>
      <c r="M86" s="1059">
        <v>5</v>
      </c>
      <c r="N86" s="1058">
        <v>13.5</v>
      </c>
      <c r="O86" s="1073">
        <f>M86-N86</f>
        <v>-8.5</v>
      </c>
      <c r="P86" s="1057">
        <v>2</v>
      </c>
      <c r="Q86" s="1058">
        <v>5</v>
      </c>
      <c r="R86" s="1056">
        <f>P86-Q86</f>
        <v>-3</v>
      </c>
      <c r="S86" s="1059"/>
      <c r="T86" s="1058"/>
      <c r="U86" s="1056"/>
      <c r="V86" s="1059">
        <v>0</v>
      </c>
      <c r="W86" s="1058">
        <v>5</v>
      </c>
      <c r="X86" s="1056">
        <f>V86-W86</f>
        <v>-5</v>
      </c>
      <c r="Y86" s="1059">
        <v>18.5</v>
      </c>
      <c r="Z86" s="1058">
        <v>15</v>
      </c>
      <c r="AA86" s="1056">
        <f>Y86-Z86</f>
        <v>3.5</v>
      </c>
      <c r="AB86" s="1059">
        <v>10</v>
      </c>
      <c r="AC86" s="1058">
        <v>20</v>
      </c>
      <c r="AD86" s="1056">
        <f>AB86-AC86</f>
        <v>-10</v>
      </c>
      <c r="AE86" s="1059"/>
      <c r="AF86" s="1058"/>
      <c r="AG86" s="1056"/>
      <c r="AH86" s="1059">
        <v>7</v>
      </c>
      <c r="AI86" s="1058">
        <v>15</v>
      </c>
      <c r="AJ86" s="1056">
        <f>AH86-AI86</f>
        <v>-8</v>
      </c>
      <c r="AK86" s="1036">
        <v>0</v>
      </c>
      <c r="AL86" s="1034">
        <v>5</v>
      </c>
      <c r="AM86" s="1035">
        <f>AK86-AL86</f>
        <v>-5</v>
      </c>
    </row>
    <row r="87" spans="1:39" ht="25.5" x14ac:dyDescent="0.25">
      <c r="A87" s="1006">
        <v>69</v>
      </c>
      <c r="B87" s="1008" t="s">
        <v>108</v>
      </c>
      <c r="C87" s="1010" t="s">
        <v>185</v>
      </c>
      <c r="D87" s="1057"/>
      <c r="E87" s="1058"/>
      <c r="F87" s="1056"/>
      <c r="G87" s="1059"/>
      <c r="H87" s="1058"/>
      <c r="I87" s="1073"/>
      <c r="J87" s="1057"/>
      <c r="K87" s="1058"/>
      <c r="L87" s="1056"/>
      <c r="M87" s="1059">
        <v>0.26</v>
      </c>
      <c r="N87" s="1058">
        <v>0.25</v>
      </c>
      <c r="O87" s="1073">
        <f>M87-N87</f>
        <v>1.0000000000000009E-2</v>
      </c>
      <c r="P87" s="1057"/>
      <c r="Q87" s="1058"/>
      <c r="R87" s="1056"/>
      <c r="S87" s="1059"/>
      <c r="T87" s="1058"/>
      <c r="U87" s="1056"/>
      <c r="V87" s="1059"/>
      <c r="W87" s="1058"/>
      <c r="X87" s="1056"/>
      <c r="Y87" s="1059"/>
      <c r="Z87" s="1058"/>
      <c r="AA87" s="1056"/>
      <c r="AB87" s="1059"/>
      <c r="AC87" s="1058"/>
      <c r="AD87" s="1056"/>
      <c r="AE87" s="1059"/>
      <c r="AF87" s="1058"/>
      <c r="AG87" s="1056"/>
      <c r="AH87" s="1059"/>
      <c r="AI87" s="1058"/>
      <c r="AJ87" s="1056"/>
      <c r="AK87" s="1036"/>
      <c r="AL87" s="1034"/>
      <c r="AM87" s="1035"/>
    </row>
    <row r="88" spans="1:39" ht="25.5" x14ac:dyDescent="0.25">
      <c r="A88" s="1006">
        <v>70</v>
      </c>
      <c r="B88" s="1008" t="s">
        <v>109</v>
      </c>
      <c r="C88" s="1010" t="s">
        <v>110</v>
      </c>
      <c r="D88" s="1057">
        <v>1.47</v>
      </c>
      <c r="E88" s="1058">
        <v>5</v>
      </c>
      <c r="F88" s="1056">
        <f>D88-E88</f>
        <v>-3.5300000000000002</v>
      </c>
      <c r="G88" s="1059"/>
      <c r="H88" s="1058"/>
      <c r="I88" s="1073"/>
      <c r="J88" s="1057"/>
      <c r="K88" s="1058"/>
      <c r="L88" s="1056"/>
      <c r="M88" s="1059">
        <v>0.6</v>
      </c>
      <c r="N88" s="1058">
        <v>0.5</v>
      </c>
      <c r="O88" s="1073">
        <f>M88-N88</f>
        <v>9.9999999999999978E-2</v>
      </c>
      <c r="P88" s="1057">
        <v>2</v>
      </c>
      <c r="Q88" s="1058">
        <v>3</v>
      </c>
      <c r="R88" s="1056">
        <f>P88-Q88</f>
        <v>-1</v>
      </c>
      <c r="S88" s="1059"/>
      <c r="T88" s="1058"/>
      <c r="U88" s="1056"/>
      <c r="V88" s="1059"/>
      <c r="W88" s="1058"/>
      <c r="X88" s="1056"/>
      <c r="Y88" s="1059">
        <v>1.5</v>
      </c>
      <c r="Z88" s="1058">
        <v>5</v>
      </c>
      <c r="AA88" s="1056">
        <f>Y88-Z88</f>
        <v>-3.5</v>
      </c>
      <c r="AB88" s="1059"/>
      <c r="AC88" s="1058"/>
      <c r="AD88" s="1056"/>
      <c r="AE88" s="1059"/>
      <c r="AF88" s="1058"/>
      <c r="AG88" s="1056"/>
      <c r="AH88" s="1059">
        <v>7</v>
      </c>
      <c r="AI88" s="1058">
        <v>5</v>
      </c>
      <c r="AJ88" s="1056">
        <f>AH88-AI88</f>
        <v>2</v>
      </c>
      <c r="AK88" s="1036">
        <v>1</v>
      </c>
      <c r="AL88" s="1034">
        <v>3</v>
      </c>
      <c r="AM88" s="1035">
        <f>AK88-AL88</f>
        <v>-2</v>
      </c>
    </row>
    <row r="89" spans="1:39" ht="25.5" x14ac:dyDescent="0.25">
      <c r="A89" s="1006">
        <v>71</v>
      </c>
      <c r="B89" s="1008" t="s">
        <v>111</v>
      </c>
      <c r="C89" s="1010" t="s">
        <v>186</v>
      </c>
      <c r="D89" s="1057">
        <v>6.5</v>
      </c>
      <c r="E89" s="1058">
        <v>8</v>
      </c>
      <c r="F89" s="1056">
        <f>D89-E89</f>
        <v>-1.5</v>
      </c>
      <c r="G89" s="1059">
        <v>27</v>
      </c>
      <c r="H89" s="1058">
        <v>22</v>
      </c>
      <c r="I89" s="1073">
        <f>G89-H89</f>
        <v>5</v>
      </c>
      <c r="J89" s="1057">
        <v>25</v>
      </c>
      <c r="K89" s="1058">
        <v>15.95</v>
      </c>
      <c r="L89" s="1056">
        <f>J89-K89</f>
        <v>9.0500000000000007</v>
      </c>
      <c r="M89" s="1059">
        <v>28</v>
      </c>
      <c r="N89" s="1058">
        <v>40</v>
      </c>
      <c r="O89" s="1073">
        <f>M89-N89</f>
        <v>-12</v>
      </c>
      <c r="P89" s="1057"/>
      <c r="Q89" s="1058"/>
      <c r="R89" s="1056"/>
      <c r="S89" s="1059"/>
      <c r="T89" s="1058"/>
      <c r="U89" s="1056"/>
      <c r="V89" s="1059"/>
      <c r="W89" s="1058"/>
      <c r="X89" s="1056"/>
      <c r="Y89" s="1059">
        <v>37.5</v>
      </c>
      <c r="Z89" s="1058">
        <v>42</v>
      </c>
      <c r="AA89" s="1056">
        <f>Y89-Z89</f>
        <v>-4.5</v>
      </c>
      <c r="AB89" s="1059">
        <v>20</v>
      </c>
      <c r="AC89" s="1058">
        <v>40</v>
      </c>
      <c r="AD89" s="1056">
        <f>AB89-AC89</f>
        <v>-20</v>
      </c>
      <c r="AE89" s="1059"/>
      <c r="AF89" s="1058"/>
      <c r="AG89" s="1056"/>
      <c r="AH89" s="1059"/>
      <c r="AI89" s="1058"/>
      <c r="AJ89" s="1056"/>
      <c r="AK89" s="1036">
        <v>10</v>
      </c>
      <c r="AL89" s="1034">
        <v>14</v>
      </c>
      <c r="AM89" s="1035">
        <f>AK89-AL89</f>
        <v>-4</v>
      </c>
    </row>
    <row r="90" spans="1:39" x14ac:dyDescent="0.25">
      <c r="A90" s="1006">
        <v>72</v>
      </c>
      <c r="B90" s="1008" t="s">
        <v>112</v>
      </c>
      <c r="C90" s="1009" t="s">
        <v>113</v>
      </c>
      <c r="D90" s="1057">
        <v>1</v>
      </c>
      <c r="E90" s="1058">
        <v>0</v>
      </c>
      <c r="F90" s="1056">
        <f>D90-E90</f>
        <v>1</v>
      </c>
      <c r="G90" s="1059"/>
      <c r="H90" s="1058"/>
      <c r="I90" s="1073"/>
      <c r="J90" s="1057"/>
      <c r="K90" s="1058"/>
      <c r="L90" s="1056"/>
      <c r="M90" s="1059"/>
      <c r="N90" s="1058"/>
      <c r="O90" s="1073"/>
      <c r="P90" s="1057"/>
      <c r="Q90" s="1058"/>
      <c r="R90" s="1056"/>
      <c r="S90" s="1059"/>
      <c r="T90" s="1058"/>
      <c r="U90" s="1056"/>
      <c r="V90" s="1059"/>
      <c r="W90" s="1058"/>
      <c r="X90" s="1056"/>
      <c r="Y90" s="1059"/>
      <c r="Z90" s="1058"/>
      <c r="AA90" s="1056"/>
      <c r="AB90" s="1059"/>
      <c r="AC90" s="1058"/>
      <c r="AD90" s="1056"/>
      <c r="AE90" s="1059"/>
      <c r="AF90" s="1058"/>
      <c r="AG90" s="1056"/>
      <c r="AH90" s="1059"/>
      <c r="AI90" s="1058"/>
      <c r="AJ90" s="1056"/>
      <c r="AK90" s="1036"/>
      <c r="AL90" s="1034"/>
      <c r="AM90" s="1035"/>
    </row>
    <row r="91" spans="1:39" ht="26.25" thickBot="1" x14ac:dyDescent="0.3">
      <c r="A91" s="556">
        <v>73</v>
      </c>
      <c r="B91" s="32" t="s">
        <v>114</v>
      </c>
      <c r="C91" s="1019" t="s">
        <v>115</v>
      </c>
      <c r="D91" s="1060"/>
      <c r="E91" s="1061"/>
      <c r="F91" s="1062"/>
      <c r="G91" s="1063"/>
      <c r="H91" s="1061"/>
      <c r="I91" s="1073"/>
      <c r="J91" s="1060"/>
      <c r="K91" s="1061"/>
      <c r="L91" s="1056"/>
      <c r="M91" s="1063"/>
      <c r="N91" s="1061"/>
      <c r="O91" s="1073"/>
      <c r="P91" s="1060"/>
      <c r="Q91" s="1061"/>
      <c r="R91" s="1056"/>
      <c r="S91" s="1063"/>
      <c r="T91" s="1061"/>
      <c r="U91" s="1056"/>
      <c r="V91" s="1059"/>
      <c r="W91" s="1058"/>
      <c r="X91" s="1056"/>
      <c r="Y91" s="1059"/>
      <c r="Z91" s="1058"/>
      <c r="AA91" s="1056"/>
      <c r="AB91" s="1059"/>
      <c r="AC91" s="1058"/>
      <c r="AD91" s="1056"/>
      <c r="AE91" s="1059"/>
      <c r="AF91" s="1058"/>
      <c r="AG91" s="1056"/>
      <c r="AH91" s="1059"/>
      <c r="AI91" s="1058"/>
      <c r="AJ91" s="1056"/>
      <c r="AK91" s="1036"/>
      <c r="AL91" s="1034"/>
      <c r="AM91" s="1035"/>
    </row>
    <row r="92" spans="1:39" ht="15.75" thickBot="1" x14ac:dyDescent="0.3">
      <c r="A92" s="1790" t="s">
        <v>116</v>
      </c>
      <c r="B92" s="1785"/>
      <c r="C92" s="1846"/>
      <c r="D92" s="1068">
        <f>SUM(D86:D91)</f>
        <v>8.9699999999999989</v>
      </c>
      <c r="E92" s="1071">
        <f t="shared" ref="E92:AM92" si="11">SUM(E86:E91)</f>
        <v>18</v>
      </c>
      <c r="F92" s="1069">
        <f t="shared" si="11"/>
        <v>-9.0300000000000011</v>
      </c>
      <c r="G92" s="1070">
        <f t="shared" si="11"/>
        <v>27</v>
      </c>
      <c r="H92" s="1071">
        <f t="shared" si="11"/>
        <v>22</v>
      </c>
      <c r="I92" s="1072">
        <f t="shared" si="11"/>
        <v>5</v>
      </c>
      <c r="J92" s="1068">
        <f t="shared" si="11"/>
        <v>25</v>
      </c>
      <c r="K92" s="1071">
        <f t="shared" si="11"/>
        <v>17.899999999999999</v>
      </c>
      <c r="L92" s="1069">
        <f t="shared" si="11"/>
        <v>7.1000000000000005</v>
      </c>
      <c r="M92" s="1070">
        <f t="shared" si="11"/>
        <v>33.86</v>
      </c>
      <c r="N92" s="1071">
        <f t="shared" si="11"/>
        <v>54.25</v>
      </c>
      <c r="O92" s="1072">
        <f t="shared" si="11"/>
        <v>-20.39</v>
      </c>
      <c r="P92" s="1068">
        <f t="shared" si="11"/>
        <v>4</v>
      </c>
      <c r="Q92" s="1071">
        <f t="shared" si="11"/>
        <v>8</v>
      </c>
      <c r="R92" s="1069">
        <f t="shared" si="11"/>
        <v>-4</v>
      </c>
      <c r="S92" s="1070">
        <f t="shared" si="11"/>
        <v>0</v>
      </c>
      <c r="T92" s="1071">
        <f t="shared" si="11"/>
        <v>0</v>
      </c>
      <c r="U92" s="1069">
        <f t="shared" si="11"/>
        <v>0</v>
      </c>
      <c r="V92" s="1070">
        <f t="shared" si="11"/>
        <v>0</v>
      </c>
      <c r="W92" s="1071">
        <f t="shared" si="11"/>
        <v>5</v>
      </c>
      <c r="X92" s="1069">
        <f t="shared" si="11"/>
        <v>-5</v>
      </c>
      <c r="Y92" s="1070">
        <f t="shared" si="11"/>
        <v>57.5</v>
      </c>
      <c r="Z92" s="1071">
        <f t="shared" si="11"/>
        <v>62</v>
      </c>
      <c r="AA92" s="1069">
        <f t="shared" si="11"/>
        <v>-4.5</v>
      </c>
      <c r="AB92" s="1070">
        <f t="shared" si="11"/>
        <v>30</v>
      </c>
      <c r="AC92" s="1071">
        <f t="shared" si="11"/>
        <v>60</v>
      </c>
      <c r="AD92" s="1069">
        <f t="shared" si="11"/>
        <v>-30</v>
      </c>
      <c r="AE92" s="1070">
        <f t="shared" si="11"/>
        <v>0</v>
      </c>
      <c r="AF92" s="1071">
        <f t="shared" si="11"/>
        <v>0</v>
      </c>
      <c r="AG92" s="1069">
        <f t="shared" si="11"/>
        <v>0</v>
      </c>
      <c r="AH92" s="1069">
        <f t="shared" si="11"/>
        <v>14</v>
      </c>
      <c r="AI92" s="1069">
        <f t="shared" si="11"/>
        <v>20</v>
      </c>
      <c r="AJ92" s="1069">
        <f t="shared" si="11"/>
        <v>-6</v>
      </c>
      <c r="AK92" s="1037">
        <f t="shared" si="11"/>
        <v>11</v>
      </c>
      <c r="AL92" s="1037">
        <f t="shared" si="11"/>
        <v>22</v>
      </c>
      <c r="AM92" s="1037">
        <f t="shared" si="11"/>
        <v>-11</v>
      </c>
    </row>
    <row r="93" spans="1:39" x14ac:dyDescent="0.25">
      <c r="A93" s="1029"/>
      <c r="B93" s="1023"/>
      <c r="C93" s="1023"/>
      <c r="D93" s="1808"/>
      <c r="E93" s="1809"/>
      <c r="F93" s="1810"/>
      <c r="G93" s="1808"/>
      <c r="H93" s="1809"/>
      <c r="I93" s="1810"/>
      <c r="J93" s="1808"/>
      <c r="K93" s="1809"/>
      <c r="L93" s="1810"/>
      <c r="M93" s="1808"/>
      <c r="N93" s="1809"/>
      <c r="O93" s="1810"/>
      <c r="P93" s="1808"/>
      <c r="Q93" s="1809"/>
      <c r="R93" s="1810"/>
      <c r="S93" s="1808"/>
      <c r="T93" s="1809"/>
      <c r="U93" s="1810"/>
      <c r="V93" s="1808"/>
      <c r="W93" s="1809"/>
      <c r="X93" s="1810"/>
      <c r="Y93" s="1808"/>
      <c r="Z93" s="1809"/>
      <c r="AA93" s="1810"/>
      <c r="AB93" s="1808"/>
      <c r="AC93" s="1809"/>
      <c r="AD93" s="1810"/>
      <c r="AE93" s="1808"/>
      <c r="AF93" s="1809"/>
      <c r="AG93" s="1810"/>
      <c r="AH93" s="1808"/>
      <c r="AI93" s="1809"/>
      <c r="AJ93" s="1810"/>
      <c r="AK93" s="1823"/>
      <c r="AL93" s="1824"/>
      <c r="AM93" s="1825"/>
    </row>
    <row r="94" spans="1:39" ht="25.5" x14ac:dyDescent="0.25">
      <c r="A94" s="1006">
        <v>74</v>
      </c>
      <c r="B94" s="1008" t="s">
        <v>117</v>
      </c>
      <c r="C94" s="1010" t="s">
        <v>215</v>
      </c>
      <c r="D94" s="1057">
        <v>0</v>
      </c>
      <c r="E94" s="1058">
        <v>0.2</v>
      </c>
      <c r="F94" s="1056">
        <f>D94-E94</f>
        <v>-0.2</v>
      </c>
      <c r="G94" s="1059"/>
      <c r="H94" s="1058"/>
      <c r="I94" s="1073"/>
      <c r="J94" s="1057"/>
      <c r="K94" s="1058"/>
      <c r="L94" s="1056"/>
      <c r="M94" s="1059">
        <v>0</v>
      </c>
      <c r="N94" s="1058">
        <v>0.15</v>
      </c>
      <c r="O94" s="1073">
        <f>M94-N94</f>
        <v>-0.15</v>
      </c>
      <c r="P94" s="1057">
        <v>0.1</v>
      </c>
      <c r="Q94" s="1058">
        <v>0.2</v>
      </c>
      <c r="R94" s="1056">
        <f>P94-Q94</f>
        <v>-0.1</v>
      </c>
      <c r="S94" s="1059">
        <v>0</v>
      </c>
      <c r="T94" s="1058">
        <v>0.1</v>
      </c>
      <c r="U94" s="1056">
        <f>S94-T94</f>
        <v>-0.1</v>
      </c>
      <c r="V94" s="1059"/>
      <c r="W94" s="1058"/>
      <c r="X94" s="1056"/>
      <c r="Y94" s="1059"/>
      <c r="Z94" s="1058"/>
      <c r="AA94" s="1056"/>
      <c r="AB94" s="1059"/>
      <c r="AC94" s="1058"/>
      <c r="AD94" s="1056"/>
      <c r="AE94" s="1059"/>
      <c r="AF94" s="1058"/>
      <c r="AG94" s="1056"/>
      <c r="AH94" s="1059">
        <v>0</v>
      </c>
      <c r="AI94" s="1058">
        <v>5</v>
      </c>
      <c r="AJ94" s="1056">
        <f>AH94-AI94</f>
        <v>-5</v>
      </c>
      <c r="AK94" s="1036">
        <v>0</v>
      </c>
      <c r="AL94" s="1034">
        <v>0.5</v>
      </c>
      <c r="AM94" s="1035">
        <f>AK94-AL94</f>
        <v>-0.5</v>
      </c>
    </row>
    <row r="95" spans="1:39" ht="38.25" x14ac:dyDescent="0.25">
      <c r="A95" s="1006">
        <v>75</v>
      </c>
      <c r="B95" s="1008" t="s">
        <v>118</v>
      </c>
      <c r="C95" s="1009" t="s">
        <v>119</v>
      </c>
      <c r="D95" s="1057"/>
      <c r="E95" s="1058"/>
      <c r="F95" s="1056"/>
      <c r="G95" s="1059"/>
      <c r="H95" s="1058"/>
      <c r="I95" s="1073"/>
      <c r="J95" s="1057"/>
      <c r="K95" s="1058"/>
      <c r="L95" s="1056"/>
      <c r="M95" s="1059"/>
      <c r="N95" s="1058"/>
      <c r="O95" s="1073"/>
      <c r="P95" s="1057"/>
      <c r="Q95" s="1058"/>
      <c r="R95" s="1056"/>
      <c r="S95" s="1059"/>
      <c r="T95" s="1058"/>
      <c r="U95" s="1056"/>
      <c r="V95" s="1059"/>
      <c r="W95" s="1058"/>
      <c r="X95" s="1056"/>
      <c r="Y95" s="1059"/>
      <c r="Z95" s="1058"/>
      <c r="AA95" s="1056"/>
      <c r="AB95" s="1059"/>
      <c r="AC95" s="1058"/>
      <c r="AD95" s="1056"/>
      <c r="AE95" s="1059"/>
      <c r="AF95" s="1058"/>
      <c r="AG95" s="1056"/>
      <c r="AH95" s="1059">
        <v>0</v>
      </c>
      <c r="AI95" s="1058">
        <v>4</v>
      </c>
      <c r="AJ95" s="1056">
        <f>AH95-AI95</f>
        <v>-4</v>
      </c>
      <c r="AK95" s="1036"/>
      <c r="AL95" s="1034"/>
      <c r="AM95" s="1035"/>
    </row>
    <row r="96" spans="1:39" x14ac:dyDescent="0.25">
      <c r="A96" s="1006">
        <v>76</v>
      </c>
      <c r="B96" s="1008" t="s">
        <v>120</v>
      </c>
      <c r="C96" s="1010" t="s">
        <v>121</v>
      </c>
      <c r="D96" s="1057"/>
      <c r="E96" s="1058"/>
      <c r="F96" s="1056"/>
      <c r="G96" s="1059"/>
      <c r="H96" s="1058"/>
      <c r="I96" s="1073"/>
      <c r="J96" s="1057"/>
      <c r="K96" s="1058"/>
      <c r="L96" s="1056"/>
      <c r="M96" s="1059"/>
      <c r="N96" s="1058"/>
      <c r="O96" s="1073"/>
      <c r="P96" s="1057"/>
      <c r="Q96" s="1058"/>
      <c r="R96" s="1056"/>
      <c r="S96" s="1059"/>
      <c r="T96" s="1058"/>
      <c r="U96" s="1056"/>
      <c r="V96" s="1059"/>
      <c r="W96" s="1058"/>
      <c r="X96" s="1056"/>
      <c r="Y96" s="1059"/>
      <c r="Z96" s="1058"/>
      <c r="AA96" s="1056"/>
      <c r="AB96" s="1059"/>
      <c r="AC96" s="1058"/>
      <c r="AD96" s="1056"/>
      <c r="AE96" s="1059"/>
      <c r="AF96" s="1058"/>
      <c r="AG96" s="1056"/>
      <c r="AH96" s="1059"/>
      <c r="AI96" s="1058"/>
      <c r="AJ96" s="1056"/>
      <c r="AK96" s="1036"/>
      <c r="AL96" s="1034"/>
      <c r="AM96" s="1035"/>
    </row>
    <row r="97" spans="1:39" ht="25.5" x14ac:dyDescent="0.25">
      <c r="A97" s="1006">
        <v>77</v>
      </c>
      <c r="B97" s="1008" t="s">
        <v>122</v>
      </c>
      <c r="C97" s="1010" t="s">
        <v>183</v>
      </c>
      <c r="D97" s="1057"/>
      <c r="E97" s="1058"/>
      <c r="F97" s="1056"/>
      <c r="G97" s="1059"/>
      <c r="H97" s="1058"/>
      <c r="I97" s="1073"/>
      <c r="J97" s="1057"/>
      <c r="K97" s="1058"/>
      <c r="L97" s="1056"/>
      <c r="M97" s="1059"/>
      <c r="N97" s="1058"/>
      <c r="O97" s="1073"/>
      <c r="P97" s="1057"/>
      <c r="Q97" s="1058"/>
      <c r="R97" s="1056"/>
      <c r="S97" s="1059"/>
      <c r="T97" s="1058"/>
      <c r="U97" s="1056"/>
      <c r="V97" s="1059"/>
      <c r="W97" s="1058"/>
      <c r="X97" s="1056"/>
      <c r="Y97" s="1059"/>
      <c r="Z97" s="1058"/>
      <c r="AA97" s="1056"/>
      <c r="AB97" s="1059"/>
      <c r="AC97" s="1058"/>
      <c r="AD97" s="1056"/>
      <c r="AE97" s="1059"/>
      <c r="AF97" s="1058"/>
      <c r="AG97" s="1056"/>
      <c r="AH97" s="1059"/>
      <c r="AI97" s="1058"/>
      <c r="AJ97" s="1056"/>
      <c r="AK97" s="1036"/>
      <c r="AL97" s="1034"/>
      <c r="AM97" s="1035"/>
    </row>
    <row r="98" spans="1:39" ht="26.25" thickBot="1" x14ac:dyDescent="0.3">
      <c r="A98" s="556">
        <v>78</v>
      </c>
      <c r="B98" s="32" t="s">
        <v>123</v>
      </c>
      <c r="C98" s="1017" t="s">
        <v>216</v>
      </c>
      <c r="D98" s="1060">
        <v>0</v>
      </c>
      <c r="E98" s="1061">
        <v>0.1</v>
      </c>
      <c r="F98" s="1062">
        <f>D98-E98</f>
        <v>-0.1</v>
      </c>
      <c r="G98" s="1063"/>
      <c r="H98" s="1061"/>
      <c r="I98" s="1074"/>
      <c r="J98" s="1060"/>
      <c r="K98" s="1061"/>
      <c r="L98" s="1056"/>
      <c r="M98" s="1063">
        <v>0</v>
      </c>
      <c r="N98" s="1061">
        <v>0.1</v>
      </c>
      <c r="O98" s="1073">
        <f>M98-N98</f>
        <v>-0.1</v>
      </c>
      <c r="P98" s="1060">
        <v>0</v>
      </c>
      <c r="Q98" s="1061">
        <v>0.1</v>
      </c>
      <c r="R98" s="1056">
        <f>P98-Q98</f>
        <v>-0.1</v>
      </c>
      <c r="S98" s="1063">
        <v>0</v>
      </c>
      <c r="T98" s="1061">
        <v>0.1</v>
      </c>
      <c r="U98" s="1056">
        <f>S98-T98</f>
        <v>-0.1</v>
      </c>
      <c r="V98" s="1059">
        <v>0</v>
      </c>
      <c r="W98" s="1058">
        <v>0.05</v>
      </c>
      <c r="X98" s="1056">
        <f>V98-W98</f>
        <v>-0.05</v>
      </c>
      <c r="Y98" s="1059">
        <v>0</v>
      </c>
      <c r="Z98" s="1058">
        <v>0.1</v>
      </c>
      <c r="AA98" s="1056">
        <f>Y98-Z98</f>
        <v>-0.1</v>
      </c>
      <c r="AB98" s="1059">
        <v>0</v>
      </c>
      <c r="AC98" s="1058">
        <v>1.1499999999999999</v>
      </c>
      <c r="AD98" s="1056">
        <f>AB98-AC98</f>
        <v>-1.1499999999999999</v>
      </c>
      <c r="AE98" s="1059"/>
      <c r="AF98" s="1058"/>
      <c r="AG98" s="1056"/>
      <c r="AH98" s="1059">
        <v>0</v>
      </c>
      <c r="AI98" s="1058">
        <v>1</v>
      </c>
      <c r="AJ98" s="1056">
        <f>AH98-AI98</f>
        <v>-1</v>
      </c>
      <c r="AK98" s="1036">
        <v>0</v>
      </c>
      <c r="AL98" s="1034">
        <v>0.1</v>
      </c>
      <c r="AM98" s="1035">
        <f>AK98-AL98</f>
        <v>-0.1</v>
      </c>
    </row>
    <row r="99" spans="1:39" ht="15.75" thickBot="1" x14ac:dyDescent="0.3">
      <c r="A99" s="1784" t="s">
        <v>124</v>
      </c>
      <c r="B99" s="1785"/>
      <c r="C99" s="1846"/>
      <c r="D99" s="1068">
        <f>SUM(D94:D98)</f>
        <v>0</v>
      </c>
      <c r="E99" s="1071">
        <f t="shared" ref="E99:AM99" si="12">SUM(E94:E98)</f>
        <v>0.30000000000000004</v>
      </c>
      <c r="F99" s="1069">
        <f t="shared" si="12"/>
        <v>-0.30000000000000004</v>
      </c>
      <c r="G99" s="1070">
        <f t="shared" si="12"/>
        <v>0</v>
      </c>
      <c r="H99" s="1071">
        <f t="shared" si="12"/>
        <v>0</v>
      </c>
      <c r="I99" s="1072">
        <f t="shared" si="12"/>
        <v>0</v>
      </c>
      <c r="J99" s="1068">
        <f t="shared" si="12"/>
        <v>0</v>
      </c>
      <c r="K99" s="1071">
        <f t="shared" si="12"/>
        <v>0</v>
      </c>
      <c r="L99" s="1069">
        <f t="shared" si="12"/>
        <v>0</v>
      </c>
      <c r="M99" s="1070">
        <f t="shared" si="12"/>
        <v>0</v>
      </c>
      <c r="N99" s="1071">
        <f t="shared" si="12"/>
        <v>0.25</v>
      </c>
      <c r="O99" s="1072">
        <f t="shared" si="12"/>
        <v>-0.25</v>
      </c>
      <c r="P99" s="1068">
        <f t="shared" si="12"/>
        <v>0.1</v>
      </c>
      <c r="Q99" s="1071">
        <f t="shared" si="12"/>
        <v>0.30000000000000004</v>
      </c>
      <c r="R99" s="1069">
        <f t="shared" si="12"/>
        <v>-0.2</v>
      </c>
      <c r="S99" s="1070">
        <f t="shared" si="12"/>
        <v>0</v>
      </c>
      <c r="T99" s="1071">
        <f t="shared" si="12"/>
        <v>0.2</v>
      </c>
      <c r="U99" s="1069">
        <f t="shared" si="12"/>
        <v>-0.2</v>
      </c>
      <c r="V99" s="1070">
        <f t="shared" si="12"/>
        <v>0</v>
      </c>
      <c r="W99" s="1071">
        <f t="shared" si="12"/>
        <v>0.05</v>
      </c>
      <c r="X99" s="1069">
        <f t="shared" si="12"/>
        <v>-0.05</v>
      </c>
      <c r="Y99" s="1070">
        <f t="shared" si="12"/>
        <v>0</v>
      </c>
      <c r="Z99" s="1071">
        <f t="shared" si="12"/>
        <v>0.1</v>
      </c>
      <c r="AA99" s="1069">
        <f t="shared" si="12"/>
        <v>-0.1</v>
      </c>
      <c r="AB99" s="1070">
        <f t="shared" si="12"/>
        <v>0</v>
      </c>
      <c r="AC99" s="1071">
        <f t="shared" si="12"/>
        <v>1.1499999999999999</v>
      </c>
      <c r="AD99" s="1069">
        <f t="shared" si="12"/>
        <v>-1.1499999999999999</v>
      </c>
      <c r="AE99" s="1070">
        <f t="shared" si="12"/>
        <v>0</v>
      </c>
      <c r="AF99" s="1071">
        <f t="shared" si="12"/>
        <v>0</v>
      </c>
      <c r="AG99" s="1069">
        <f t="shared" si="12"/>
        <v>0</v>
      </c>
      <c r="AH99" s="1070">
        <f t="shared" si="12"/>
        <v>0</v>
      </c>
      <c r="AI99" s="1071">
        <f t="shared" si="12"/>
        <v>10</v>
      </c>
      <c r="AJ99" s="1069">
        <f t="shared" si="12"/>
        <v>-10</v>
      </c>
      <c r="AK99" s="1038">
        <f t="shared" si="12"/>
        <v>0</v>
      </c>
      <c r="AL99" s="1039">
        <f t="shared" si="12"/>
        <v>0.6</v>
      </c>
      <c r="AM99" s="1037">
        <f t="shared" si="12"/>
        <v>-0.6</v>
      </c>
    </row>
    <row r="100" spans="1:39" ht="15.75" thickBot="1" x14ac:dyDescent="0.3">
      <c r="A100" s="1802" t="s">
        <v>222</v>
      </c>
      <c r="B100" s="1803"/>
      <c r="C100" s="1847"/>
      <c r="D100" s="1068">
        <f>D40+D64+D84+D92+D99</f>
        <v>104.33</v>
      </c>
      <c r="E100" s="1071">
        <f t="shared" ref="E100:AM100" si="13">E40+E64+E84+E92+E99</f>
        <v>620.05999999999983</v>
      </c>
      <c r="F100" s="1069">
        <f t="shared" si="13"/>
        <v>-515.7299999999999</v>
      </c>
      <c r="G100" s="1070">
        <f t="shared" si="13"/>
        <v>450</v>
      </c>
      <c r="H100" s="1071">
        <f t="shared" si="13"/>
        <v>457.99</v>
      </c>
      <c r="I100" s="1072">
        <f t="shared" si="13"/>
        <v>-7.9899999999999984</v>
      </c>
      <c r="J100" s="1068">
        <f t="shared" si="13"/>
        <v>349.99999999999994</v>
      </c>
      <c r="K100" s="1071">
        <f t="shared" si="13"/>
        <v>242.64</v>
      </c>
      <c r="L100" s="1069">
        <f t="shared" si="13"/>
        <v>107.35999999999999</v>
      </c>
      <c r="M100" s="1070">
        <f t="shared" si="13"/>
        <v>638.92000000000007</v>
      </c>
      <c r="N100" s="1071">
        <f t="shared" si="13"/>
        <v>612.58999999999992</v>
      </c>
      <c r="O100" s="1072">
        <f t="shared" si="13"/>
        <v>26.330000000000013</v>
      </c>
      <c r="P100" s="1068">
        <f t="shared" si="13"/>
        <v>21.1</v>
      </c>
      <c r="Q100" s="1071">
        <f t="shared" si="13"/>
        <v>49.959999999999994</v>
      </c>
      <c r="R100" s="1069">
        <f t="shared" si="13"/>
        <v>-28.859999999999996</v>
      </c>
      <c r="S100" s="1070">
        <f t="shared" si="13"/>
        <v>24.75</v>
      </c>
      <c r="T100" s="1071">
        <f t="shared" si="13"/>
        <v>75.61</v>
      </c>
      <c r="U100" s="1069">
        <f t="shared" si="13"/>
        <v>-50.86</v>
      </c>
      <c r="V100" s="1070">
        <f t="shared" si="13"/>
        <v>276.33000000000004</v>
      </c>
      <c r="W100" s="1071">
        <f t="shared" si="13"/>
        <v>287.12000000000006</v>
      </c>
      <c r="X100" s="1069">
        <f t="shared" si="13"/>
        <v>-10.79000000000001</v>
      </c>
      <c r="Y100" s="1070">
        <f t="shared" si="13"/>
        <v>252.98999999999998</v>
      </c>
      <c r="Z100" s="1071">
        <f t="shared" si="13"/>
        <v>534.49</v>
      </c>
      <c r="AA100" s="1069">
        <f t="shared" si="13"/>
        <v>-281.50000000000006</v>
      </c>
      <c r="AB100" s="1070">
        <f t="shared" si="13"/>
        <v>1046.5</v>
      </c>
      <c r="AC100" s="1071">
        <f t="shared" si="13"/>
        <v>1304.95</v>
      </c>
      <c r="AD100" s="1069">
        <f t="shared" si="13"/>
        <v>-258.45</v>
      </c>
      <c r="AE100" s="1070">
        <f t="shared" si="13"/>
        <v>5.04</v>
      </c>
      <c r="AF100" s="1071">
        <f t="shared" si="13"/>
        <v>15.4</v>
      </c>
      <c r="AG100" s="1069">
        <f t="shared" si="13"/>
        <v>-10.36</v>
      </c>
      <c r="AH100" s="1070">
        <f t="shared" si="13"/>
        <v>1349.25</v>
      </c>
      <c r="AI100" s="1071">
        <f t="shared" si="13"/>
        <v>1311.46</v>
      </c>
      <c r="AJ100" s="1069">
        <f t="shared" si="13"/>
        <v>37.79000000000002</v>
      </c>
      <c r="AK100" s="1038">
        <f t="shared" si="13"/>
        <v>38.35</v>
      </c>
      <c r="AL100" s="1039">
        <f t="shared" si="13"/>
        <v>80.259999999999991</v>
      </c>
      <c r="AM100" s="1037">
        <f t="shared" si="13"/>
        <v>-41.910000000000004</v>
      </c>
    </row>
    <row r="101" spans="1:39" ht="26.25" thickBot="1" x14ac:dyDescent="0.3">
      <c r="A101" s="557">
        <v>79</v>
      </c>
      <c r="B101" s="18" t="s">
        <v>125</v>
      </c>
      <c r="C101" s="1020" t="s">
        <v>126</v>
      </c>
      <c r="D101" s="1075"/>
      <c r="E101" s="1076"/>
      <c r="F101" s="1077"/>
      <c r="G101" s="1078"/>
      <c r="H101" s="1076"/>
      <c r="I101" s="1079"/>
      <c r="J101" s="1075"/>
      <c r="K101" s="1076"/>
      <c r="L101" s="1077"/>
      <c r="M101" s="1078"/>
      <c r="N101" s="1076"/>
      <c r="O101" s="1079"/>
      <c r="P101" s="1075"/>
      <c r="Q101" s="1076"/>
      <c r="R101" s="1077"/>
      <c r="S101" s="1078"/>
      <c r="T101" s="1076"/>
      <c r="U101" s="1077"/>
      <c r="V101" s="1078"/>
      <c r="W101" s="1076"/>
      <c r="X101" s="1077"/>
      <c r="Y101" s="1078"/>
      <c r="Z101" s="1076"/>
      <c r="AA101" s="1077"/>
      <c r="AB101" s="1078"/>
      <c r="AC101" s="1076"/>
      <c r="AD101" s="1077"/>
      <c r="AE101" s="1078"/>
      <c r="AF101" s="1076"/>
      <c r="AG101" s="1077"/>
      <c r="AH101" s="1078"/>
      <c r="AI101" s="1076"/>
      <c r="AJ101" s="1077"/>
      <c r="AK101" s="1042"/>
      <c r="AL101" s="1040"/>
      <c r="AM101" s="1041"/>
    </row>
    <row r="102" spans="1:39" ht="16.5" thickBot="1" x14ac:dyDescent="0.3">
      <c r="A102" s="241" t="s">
        <v>9</v>
      </c>
      <c r="B102" s="1804" t="s">
        <v>228</v>
      </c>
      <c r="C102" s="1848"/>
      <c r="D102" s="1080">
        <f>D101+D100</f>
        <v>104.33</v>
      </c>
      <c r="E102" s="1081">
        <f t="shared" ref="E102:AM102" si="14">E101+E100</f>
        <v>620.05999999999983</v>
      </c>
      <c r="F102" s="1082">
        <f t="shared" si="14"/>
        <v>-515.7299999999999</v>
      </c>
      <c r="G102" s="1083">
        <f t="shared" si="14"/>
        <v>450</v>
      </c>
      <c r="H102" s="1081">
        <f t="shared" si="14"/>
        <v>457.99</v>
      </c>
      <c r="I102" s="1084">
        <f t="shared" si="14"/>
        <v>-7.9899999999999984</v>
      </c>
      <c r="J102" s="1080">
        <f t="shared" si="14"/>
        <v>349.99999999999994</v>
      </c>
      <c r="K102" s="1081">
        <f t="shared" si="14"/>
        <v>242.64</v>
      </c>
      <c r="L102" s="1082">
        <f t="shared" si="14"/>
        <v>107.35999999999999</v>
      </c>
      <c r="M102" s="1083">
        <f t="shared" si="14"/>
        <v>638.92000000000007</v>
      </c>
      <c r="N102" s="1081">
        <f t="shared" si="14"/>
        <v>612.58999999999992</v>
      </c>
      <c r="O102" s="1084">
        <f t="shared" si="14"/>
        <v>26.330000000000013</v>
      </c>
      <c r="P102" s="1080">
        <f t="shared" si="14"/>
        <v>21.1</v>
      </c>
      <c r="Q102" s="1081">
        <f t="shared" si="14"/>
        <v>49.959999999999994</v>
      </c>
      <c r="R102" s="1082">
        <f t="shared" si="14"/>
        <v>-28.859999999999996</v>
      </c>
      <c r="S102" s="1083">
        <f t="shared" si="14"/>
        <v>24.75</v>
      </c>
      <c r="T102" s="1081">
        <f t="shared" si="14"/>
        <v>75.61</v>
      </c>
      <c r="U102" s="1082">
        <f t="shared" si="14"/>
        <v>-50.86</v>
      </c>
      <c r="V102" s="1083">
        <f t="shared" si="14"/>
        <v>276.33000000000004</v>
      </c>
      <c r="W102" s="1081">
        <f t="shared" si="14"/>
        <v>287.12000000000006</v>
      </c>
      <c r="X102" s="1082">
        <f t="shared" si="14"/>
        <v>-10.79000000000001</v>
      </c>
      <c r="Y102" s="1083">
        <f t="shared" si="14"/>
        <v>252.98999999999998</v>
      </c>
      <c r="Z102" s="1081">
        <f t="shared" si="14"/>
        <v>534.49</v>
      </c>
      <c r="AA102" s="1082">
        <f t="shared" si="14"/>
        <v>-281.50000000000006</v>
      </c>
      <c r="AB102" s="1083">
        <f t="shared" si="14"/>
        <v>1046.5</v>
      </c>
      <c r="AC102" s="1081">
        <f t="shared" si="14"/>
        <v>1304.95</v>
      </c>
      <c r="AD102" s="1082">
        <f t="shared" si="14"/>
        <v>-258.45</v>
      </c>
      <c r="AE102" s="1083">
        <f t="shared" si="14"/>
        <v>5.04</v>
      </c>
      <c r="AF102" s="1081">
        <f t="shared" si="14"/>
        <v>15.4</v>
      </c>
      <c r="AG102" s="1082">
        <f t="shared" si="14"/>
        <v>-10.36</v>
      </c>
      <c r="AH102" s="1083">
        <f t="shared" si="14"/>
        <v>1349.25</v>
      </c>
      <c r="AI102" s="1081">
        <f t="shared" si="14"/>
        <v>1311.46</v>
      </c>
      <c r="AJ102" s="1082">
        <f t="shared" si="14"/>
        <v>37.79000000000002</v>
      </c>
      <c r="AK102" s="1038">
        <f t="shared" si="14"/>
        <v>38.35</v>
      </c>
      <c r="AL102" s="1039">
        <f t="shared" si="14"/>
        <v>80.259999999999991</v>
      </c>
      <c r="AM102" s="1037">
        <f t="shared" si="14"/>
        <v>-41.910000000000004</v>
      </c>
    </row>
    <row r="103" spans="1:39" x14ac:dyDescent="0.25">
      <c r="D103" s="1043"/>
      <c r="E103" s="1043"/>
      <c r="F103" s="1043"/>
      <c r="G103" s="1043"/>
      <c r="H103" s="1043"/>
      <c r="I103" s="1043"/>
      <c r="J103" s="1045"/>
      <c r="K103" s="1045"/>
      <c r="L103" s="1045"/>
      <c r="P103" s="1045"/>
      <c r="Q103" s="1045"/>
      <c r="R103" s="1045"/>
      <c r="AH103" s="1047"/>
    </row>
  </sheetData>
  <mergeCells count="124">
    <mergeCell ref="A3:A4"/>
    <mergeCell ref="B3:C4"/>
    <mergeCell ref="B5:C5"/>
    <mergeCell ref="A6:C6"/>
    <mergeCell ref="D93:F93"/>
    <mergeCell ref="G93:I93"/>
    <mergeCell ref="J93:L93"/>
    <mergeCell ref="M93:O93"/>
    <mergeCell ref="D6:F6"/>
    <mergeCell ref="D85:F85"/>
    <mergeCell ref="G85:I85"/>
    <mergeCell ref="J85:L85"/>
    <mergeCell ref="M85:O85"/>
    <mergeCell ref="E3:E4"/>
    <mergeCell ref="F3:F4"/>
    <mergeCell ref="A99:C99"/>
    <mergeCell ref="A100:C100"/>
    <mergeCell ref="B102:C102"/>
    <mergeCell ref="A77:A79"/>
    <mergeCell ref="B77:B79"/>
    <mergeCell ref="A84:C84"/>
    <mergeCell ref="A92:C92"/>
    <mergeCell ref="A29:A30"/>
    <mergeCell ref="A40:C40"/>
    <mergeCell ref="A64:C64"/>
    <mergeCell ref="A68:A70"/>
    <mergeCell ref="B68:B70"/>
    <mergeCell ref="P93:R93"/>
    <mergeCell ref="S93:U93"/>
    <mergeCell ref="M1:O2"/>
    <mergeCell ref="P1:R2"/>
    <mergeCell ref="S1:U2"/>
    <mergeCell ref="S41:U41"/>
    <mergeCell ref="D65:F65"/>
    <mergeCell ref="G65:I65"/>
    <mergeCell ref="J65:L65"/>
    <mergeCell ref="M65:O65"/>
    <mergeCell ref="P65:R65"/>
    <mergeCell ref="S65:U65"/>
    <mergeCell ref="G6:I6"/>
    <mergeCell ref="J6:L6"/>
    <mergeCell ref="M6:O6"/>
    <mergeCell ref="P6:R6"/>
    <mergeCell ref="S6:U6"/>
    <mergeCell ref="D41:F41"/>
    <mergeCell ref="G41:I41"/>
    <mergeCell ref="J41:L41"/>
    <mergeCell ref="D3:D4"/>
    <mergeCell ref="J1:L2"/>
    <mergeCell ref="G1:I2"/>
    <mergeCell ref="D1:F2"/>
    <mergeCell ref="P85:R85"/>
    <mergeCell ref="S85:U85"/>
    <mergeCell ref="M41:O41"/>
    <mergeCell ref="P41:R41"/>
    <mergeCell ref="G3:G4"/>
    <mergeCell ref="L3:L4"/>
    <mergeCell ref="K3:K4"/>
    <mergeCell ref="J3:J4"/>
    <mergeCell ref="I3:I4"/>
    <mergeCell ref="H3:H4"/>
    <mergeCell ref="U3:U4"/>
    <mergeCell ref="P3:P4"/>
    <mergeCell ref="O3:O4"/>
    <mergeCell ref="N3:N4"/>
    <mergeCell ref="M3:M4"/>
    <mergeCell ref="T3:T4"/>
    <mergeCell ref="S3:S4"/>
    <mergeCell ref="R3:R4"/>
    <mergeCell ref="Q3:Q4"/>
    <mergeCell ref="V1:X2"/>
    <mergeCell ref="Y1:AA2"/>
    <mergeCell ref="AB1:AD2"/>
    <mergeCell ref="AE1:AG2"/>
    <mergeCell ref="V3:V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V6:X6"/>
    <mergeCell ref="Y6:AA6"/>
    <mergeCell ref="AB6:AD6"/>
    <mergeCell ref="AE6:AG6"/>
    <mergeCell ref="V41:X41"/>
    <mergeCell ref="Y41:AA41"/>
    <mergeCell ref="AB41:AD41"/>
    <mergeCell ref="AE41:AG41"/>
    <mergeCell ref="AH41:AJ41"/>
    <mergeCell ref="V65:X65"/>
    <mergeCell ref="Y65:AA65"/>
    <mergeCell ref="AB65:AD65"/>
    <mergeCell ref="AE65:AG65"/>
    <mergeCell ref="V85:X85"/>
    <mergeCell ref="Y85:AA85"/>
    <mergeCell ref="AB85:AD85"/>
    <mergeCell ref="AE85:AG85"/>
    <mergeCell ref="V93:X93"/>
    <mergeCell ref="Y93:AA93"/>
    <mergeCell ref="AB93:AD93"/>
    <mergeCell ref="AE93:AG93"/>
    <mergeCell ref="AH93:AJ93"/>
    <mergeCell ref="AK1:AM2"/>
    <mergeCell ref="AK3:AK4"/>
    <mergeCell ref="AL3:AL4"/>
    <mergeCell ref="AM3:AM4"/>
    <mergeCell ref="AK6:AM6"/>
    <mergeCell ref="AK41:AM41"/>
    <mergeCell ref="AK65:AM65"/>
    <mergeCell ref="AK85:AM85"/>
    <mergeCell ref="AK93:AM93"/>
    <mergeCell ref="AH6:AJ6"/>
    <mergeCell ref="AH65:AJ65"/>
    <mergeCell ref="AH85:AJ85"/>
    <mergeCell ref="AH1:AJ2"/>
    <mergeCell ref="AH3:AH4"/>
    <mergeCell ref="AI3:AI4"/>
    <mergeCell ref="AJ3:AJ4"/>
  </mergeCells>
  <pageMargins left="0.7" right="0.7" top="0.75" bottom="0.75" header="0.3" footer="0.3"/>
  <pageSetup scale="58" orientation="portrait" r:id="rId1"/>
  <rowBreaks count="2" manualBreakCount="2">
    <brk id="33" max="38" man="1"/>
    <brk id="70" max="38" man="1"/>
  </rowBreaks>
  <colBreaks count="4" manualBreakCount="4">
    <brk id="12" max="102" man="1"/>
    <brk id="21" max="102" man="1"/>
    <brk id="30" max="102" man="1"/>
    <brk id="36" max="102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A2" sqref="A2:N2"/>
      <selection pane="topRight" activeCell="A2" sqref="A2:N2"/>
      <selection pane="bottomLeft" activeCell="A2" sqref="A2:N2"/>
      <selection pane="bottomRight" activeCell="S16" sqref="S16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55.5" customHeight="1" thickBot="1" x14ac:dyDescent="0.3">
      <c r="A3" s="2003" t="s">
        <v>401</v>
      </c>
      <c r="B3" s="2004"/>
      <c r="C3" s="2024" t="s">
        <v>539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/>
      <c r="D7" s="518">
        <f>'EntrySheetDD+SWOTotal+HO'!E40</f>
        <v>0</v>
      </c>
      <c r="E7" s="518">
        <f>'EntrySheetDD+SWOTotal+HO'!F40</f>
        <v>0</v>
      </c>
      <c r="F7" s="518">
        <f>'EntrySheetDD+SWOTotal+HO'!G40</f>
        <v>0</v>
      </c>
      <c r="G7" s="568">
        <f>'EntrySheetDD+SWOTotal+HO'!H40</f>
        <v>0</v>
      </c>
      <c r="H7" s="568">
        <f>'EntrySheetDD+SWOTotal+HO'!I40</f>
        <v>0</v>
      </c>
      <c r="I7" s="568">
        <f>'EntrySheetDD+SWOTotal+HO'!J40</f>
        <v>0</v>
      </c>
      <c r="J7" s="568">
        <f>'EntrySheetDD+SWOTotal+HO'!K40</f>
        <v>0</v>
      </c>
      <c r="K7" s="568">
        <f>'EntrySheetDD+SWOTotal+HO'!L40</f>
        <v>0</v>
      </c>
      <c r="L7" s="568">
        <f>'EntrySheetDD+SWOTotal+HO'!M40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/>
      <c r="D8" s="518">
        <f>'EntrySheetDD+SWOTotal+HO'!O40</f>
        <v>0</v>
      </c>
      <c r="E8" s="518">
        <f>'EntrySheetDD+SWOTotal+HO'!P40</f>
        <v>0</v>
      </c>
      <c r="F8" s="518">
        <f>'EntrySheetDD+SWOTotal+HO'!Q40</f>
        <v>0</v>
      </c>
      <c r="G8" s="568">
        <f>'EntrySheetDD+SWOTotal+HO'!R40</f>
        <v>0</v>
      </c>
      <c r="H8" s="568">
        <f>'EntrySheetDD+SWOTotal+HO'!S40</f>
        <v>0</v>
      </c>
      <c r="I8" s="568">
        <f>'EntrySheetDD+SWOTotal+HO'!T40</f>
        <v>0</v>
      </c>
      <c r="J8" s="568">
        <f>'EntrySheetDD+SWOTotal+HO'!U40</f>
        <v>0</v>
      </c>
      <c r="K8" s="568">
        <f>'EntrySheetDD+SWOTotal+HO'!V40</f>
        <v>0</v>
      </c>
      <c r="L8" s="568">
        <f>'EntrySheetDD+SWOTotal+HO'!W40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/>
      <c r="D9" s="518">
        <f>'EntrySheetDD+SWOTotal+HO'!Y40</f>
        <v>0</v>
      </c>
      <c r="E9" s="518">
        <f>'EntrySheetDD+SWOTotal+HO'!Z40</f>
        <v>0</v>
      </c>
      <c r="F9" s="518">
        <f>'EntrySheetDD+SWOTotal+HO'!AA40</f>
        <v>0</v>
      </c>
      <c r="G9" s="568">
        <f>'EntrySheetDD+SWOTotal+HO'!AB40</f>
        <v>0</v>
      </c>
      <c r="H9" s="568">
        <f>'EntrySheetDD+SWOTotal+HO'!AC40</f>
        <v>0</v>
      </c>
      <c r="I9" s="568">
        <f>'EntrySheetDD+SWOTotal+HO'!AD40</f>
        <v>0</v>
      </c>
      <c r="J9" s="568">
        <f>'EntrySheetDD+SWOTotal+HO'!AE40</f>
        <v>0</v>
      </c>
      <c r="K9" s="568">
        <f>'EntrySheetDD+SWOTotal+HO'!AF40</f>
        <v>0</v>
      </c>
      <c r="L9" s="568">
        <f>'EntrySheetDD+SWOTotal+HO'!AG40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/>
      <c r="D10" s="518">
        <f>'EntrySheetDD+SWOTotal+HO'!AI40</f>
        <v>0</v>
      </c>
      <c r="E10" s="518">
        <f>'EntrySheetDD+SWOTotal+HO'!AJ40</f>
        <v>0</v>
      </c>
      <c r="F10" s="518">
        <f>'EntrySheetDD+SWOTotal+HO'!AK40</f>
        <v>0</v>
      </c>
      <c r="G10" s="568">
        <f>'EntrySheetDD+SWOTotal+HO'!AL40</f>
        <v>0</v>
      </c>
      <c r="H10" s="568">
        <f>'EntrySheetDD+SWOTotal+HO'!AM40</f>
        <v>0</v>
      </c>
      <c r="I10" s="568">
        <f>'EntrySheetDD+SWOTotal+HO'!AN40</f>
        <v>0</v>
      </c>
      <c r="J10" s="568">
        <f>'EntrySheetDD+SWOTotal+HO'!AO40</f>
        <v>0</v>
      </c>
      <c r="K10" s="568">
        <f>'EntrySheetDD+SWOTotal+HO'!AP40</f>
        <v>0</v>
      </c>
      <c r="L10" s="568">
        <f>'EntrySheetDD+SWOTotal+HO'!AQ40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/>
      <c r="D11" s="518">
        <f>'EntrySheetDD+SWOTotal+HO'!AS40</f>
        <v>0</v>
      </c>
      <c r="E11" s="518">
        <f>'EntrySheetDD+SWOTotal+HO'!AT40</f>
        <v>0</v>
      </c>
      <c r="F11" s="518">
        <f>'EntrySheetDD+SWOTotal+HO'!AU40</f>
        <v>0</v>
      </c>
      <c r="G11" s="568">
        <f>'EntrySheetDD+SWOTotal+HO'!AV40</f>
        <v>0</v>
      </c>
      <c r="H11" s="568">
        <f>'EntrySheetDD+SWOTotal+HO'!AW40</f>
        <v>0</v>
      </c>
      <c r="I11" s="568">
        <f>'EntrySheetDD+SWOTotal+HO'!AX40</f>
        <v>0</v>
      </c>
      <c r="J11" s="568">
        <f>'EntrySheetDD+SWOTotal+HO'!AY40</f>
        <v>0</v>
      </c>
      <c r="K11" s="568">
        <f>'EntrySheetDD+SWOTotal+HO'!AZ40</f>
        <v>0</v>
      </c>
      <c r="L11" s="568">
        <f>'EntrySheetDD+SWOTotal+HO'!BA40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/>
      <c r="D12" s="518">
        <f>'EntrySheetDD+SWOTotal+HO'!BC40</f>
        <v>0</v>
      </c>
      <c r="E12" s="518">
        <f>'EntrySheetDD+SWOTotal+HO'!BD40</f>
        <v>0</v>
      </c>
      <c r="F12" s="518">
        <f>'EntrySheetDD+SWOTotal+HO'!BE40</f>
        <v>0</v>
      </c>
      <c r="G12" s="568">
        <f>'EntrySheetDD+SWOTotal+HO'!BF40</f>
        <v>0</v>
      </c>
      <c r="H12" s="568">
        <f>'EntrySheetDD+SWOTotal+HO'!BG40</f>
        <v>0</v>
      </c>
      <c r="I12" s="568">
        <f>'EntrySheetDD+SWOTotal+HO'!BH40</f>
        <v>0</v>
      </c>
      <c r="J12" s="568">
        <f>'EntrySheetDD+SWOTotal+HO'!BI40</f>
        <v>0</v>
      </c>
      <c r="K12" s="568">
        <f>'EntrySheetDD+SWOTotal+HO'!BJ40</f>
        <v>0</v>
      </c>
      <c r="L12" s="568">
        <f>'EntrySheetDD+SWOTotal+HO'!BK40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/>
      <c r="D13" s="518">
        <f>'EntrySheetDD+SWOTotal+HO'!BM40</f>
        <v>0</v>
      </c>
      <c r="E13" s="518">
        <f>'EntrySheetDD+SWOTotal+HO'!BN40</f>
        <v>0</v>
      </c>
      <c r="F13" s="518">
        <f>'EntrySheetDD+SWOTotal+HO'!BO40</f>
        <v>0</v>
      </c>
      <c r="G13" s="568">
        <f>'EntrySheetDD+SWOTotal+HO'!BP40</f>
        <v>0</v>
      </c>
      <c r="H13" s="568">
        <f>'EntrySheetDD+SWOTotal+HO'!BQ40</f>
        <v>0</v>
      </c>
      <c r="I13" s="568">
        <f>'EntrySheetDD+SWOTotal+HO'!BR40</f>
        <v>0</v>
      </c>
      <c r="J13" s="568">
        <f>'EntrySheetDD+SWOTotal+HO'!BS40</f>
        <v>0</v>
      </c>
      <c r="K13" s="568">
        <f>'EntrySheetDD+SWOTotal+HO'!BT40</f>
        <v>0</v>
      </c>
      <c r="L13" s="568">
        <f>'EntrySheetDD+SWOTotal+HO'!BU40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/>
      <c r="D14" s="518">
        <f>'EntrySheetDD+SWOTotal+HO'!BW40</f>
        <v>0</v>
      </c>
      <c r="E14" s="518">
        <f>'EntrySheetDD+SWOTotal+HO'!BX40</f>
        <v>0</v>
      </c>
      <c r="F14" s="518">
        <f>'EntrySheetDD+SWOTotal+HO'!BY40</f>
        <v>0</v>
      </c>
      <c r="G14" s="568">
        <f>'EntrySheetDD+SWOTotal+HO'!BZ40</f>
        <v>0</v>
      </c>
      <c r="H14" s="568">
        <f>'EntrySheetDD+SWOTotal+HO'!CA40</f>
        <v>0</v>
      </c>
      <c r="I14" s="568">
        <f>'EntrySheetDD+SWOTotal+HO'!CB40</f>
        <v>0</v>
      </c>
      <c r="J14" s="568">
        <f>'EntrySheetDD+SWOTotal+HO'!CC40</f>
        <v>0</v>
      </c>
      <c r="K14" s="568">
        <f>'EntrySheetDD+SWOTotal+HO'!CD40</f>
        <v>0</v>
      </c>
      <c r="L14" s="568">
        <f>'EntrySheetDD+SWOTotal+HO'!CE40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/>
      <c r="D15" s="518">
        <f>'EntrySheetDD+SWOTotal+HO'!CG40</f>
        <v>0</v>
      </c>
      <c r="E15" s="518">
        <f>'EntrySheetDD+SWOTotal+HO'!CH40</f>
        <v>0</v>
      </c>
      <c r="F15" s="518">
        <f>'EntrySheetDD+SWOTotal+HO'!CI40</f>
        <v>0</v>
      </c>
      <c r="G15" s="568">
        <f>'EntrySheetDD+SWOTotal+HO'!CJ40</f>
        <v>0</v>
      </c>
      <c r="H15" s="568">
        <f>'EntrySheetDD+SWOTotal+HO'!CK40</f>
        <v>0</v>
      </c>
      <c r="I15" s="568">
        <f>'EntrySheetDD+SWOTotal+HO'!CL40</f>
        <v>0</v>
      </c>
      <c r="J15" s="568">
        <f>'EntrySheetDD+SWOTotal+HO'!CM40</f>
        <v>0</v>
      </c>
      <c r="K15" s="568">
        <f>'EntrySheetDD+SWOTotal+HO'!CN40</f>
        <v>0</v>
      </c>
      <c r="L15" s="568">
        <f>'EntrySheetDD+SWOTotal+HO'!CO40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/>
      <c r="D16" s="518">
        <f>'EntrySheetDD+SWOTotal+HO'!CQ40</f>
        <v>0</v>
      </c>
      <c r="E16" s="518">
        <f>'EntrySheetDD+SWOTotal+HO'!CR40</f>
        <v>0</v>
      </c>
      <c r="F16" s="518">
        <f>'EntrySheetDD+SWOTotal+HO'!CS40</f>
        <v>0</v>
      </c>
      <c r="G16" s="568">
        <f>'EntrySheetDD+SWOTotal+HO'!CT40</f>
        <v>0</v>
      </c>
      <c r="H16" s="568">
        <f>'EntrySheetDD+SWOTotal+HO'!CU40</f>
        <v>0</v>
      </c>
      <c r="I16" s="568">
        <f>'EntrySheetDD+SWOTotal+HO'!CV40</f>
        <v>0</v>
      </c>
      <c r="J16" s="568">
        <f>'EntrySheetDD+SWOTotal+HO'!CW40</f>
        <v>0</v>
      </c>
      <c r="K16" s="568">
        <f>'EntrySheetDD+SWOTotal+HO'!CX40</f>
        <v>0</v>
      </c>
      <c r="L16" s="568">
        <f>'EntrySheetDD+SWOTotal+HO'!CY40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/>
      <c r="D17" s="518">
        <f>'EntrySheetDD+SWOTotal+HO'!DA40</f>
        <v>0</v>
      </c>
      <c r="E17" s="518">
        <f>'EntrySheetDD+SWOTotal+HO'!DB40</f>
        <v>0</v>
      </c>
      <c r="F17" s="518">
        <f>'EntrySheetDD+SWOTotal+HO'!DC40</f>
        <v>0</v>
      </c>
      <c r="G17" s="568">
        <f>'EntrySheetDD+SWOTotal+HO'!DD40</f>
        <v>0</v>
      </c>
      <c r="H17" s="568">
        <f>'EntrySheetDD+SWOTotal+HO'!DE40</f>
        <v>0</v>
      </c>
      <c r="I17" s="568">
        <f>'EntrySheetDD+SWOTotal+HO'!DF40</f>
        <v>0</v>
      </c>
      <c r="J17" s="568">
        <f>'EntrySheetDD+SWOTotal+HO'!DG40</f>
        <v>0</v>
      </c>
      <c r="K17" s="568">
        <f>'EntrySheetDD+SWOTotal+HO'!DH40</f>
        <v>0</v>
      </c>
      <c r="L17" s="568">
        <f>'EntrySheetDD+SWOTotal+HO'!DI40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/>
      <c r="D18" s="518">
        <f>'EntrySheetDD+SWOTotal+HO'!DK40</f>
        <v>0</v>
      </c>
      <c r="E18" s="518">
        <f>'EntrySheetDD+SWOTotal+HO'!DL40</f>
        <v>0</v>
      </c>
      <c r="F18" s="518">
        <f>'EntrySheetDD+SWOTotal+HO'!DM40</f>
        <v>0</v>
      </c>
      <c r="G18" s="568">
        <f>'EntrySheetDD+SWOTotal+HO'!DN40</f>
        <v>0</v>
      </c>
      <c r="H18" s="568">
        <f>'EntrySheetDD+SWOTotal+HO'!DO40</f>
        <v>0</v>
      </c>
      <c r="I18" s="568">
        <f>'EntrySheetDD+SWOTotal+HO'!DP40</f>
        <v>0</v>
      </c>
      <c r="J18" s="568">
        <f>'EntrySheetDD+SWOTotal+HO'!DQ40</f>
        <v>0</v>
      </c>
      <c r="K18" s="568">
        <f>'EntrySheetDD+SWOTotal+HO'!DR40</f>
        <v>0</v>
      </c>
      <c r="L18" s="568">
        <f>'EntrySheetDD+SWOTotal+HO'!DS40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/>
      <c r="D19" s="518">
        <f>'EntrySheetDD+SWOTotal+HO'!DU40</f>
        <v>0</v>
      </c>
      <c r="E19" s="518">
        <f>'EntrySheetDD+SWOTotal+HO'!DV40</f>
        <v>0</v>
      </c>
      <c r="F19" s="518">
        <f>'EntrySheetDD+SWOTotal+HO'!DW40</f>
        <v>0</v>
      </c>
      <c r="G19" s="568">
        <f>'EntrySheetDD+SWOTotal+HO'!DX40</f>
        <v>0</v>
      </c>
      <c r="H19" s="568">
        <f>'EntrySheetDD+SWOTotal+HO'!DY40</f>
        <v>0</v>
      </c>
      <c r="I19" s="568">
        <f>'EntrySheetDD+SWOTotal+HO'!DZ40</f>
        <v>0</v>
      </c>
      <c r="J19" s="568">
        <f>'EntrySheetDD+SWOTotal+HO'!EA40</f>
        <v>0</v>
      </c>
      <c r="K19" s="568">
        <f>'EntrySheetDD+SWOTotal+HO'!EB40</f>
        <v>0</v>
      </c>
      <c r="L19" s="568">
        <f>'EntrySheetDD+SWOTotal+HO'!EC40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/>
      <c r="D20" s="518">
        <f>'EntrySheetDD+SWOTotal+HO'!EE40</f>
        <v>0</v>
      </c>
      <c r="E20" s="518">
        <f>'EntrySheetDD+SWOTotal+HO'!EF40</f>
        <v>0</v>
      </c>
      <c r="F20" s="518">
        <f>'EntrySheetDD+SWOTotal+HO'!EG40</f>
        <v>0</v>
      </c>
      <c r="G20" s="568">
        <f>'EntrySheetDD+SWOTotal+HO'!EH40</f>
        <v>0</v>
      </c>
      <c r="H20" s="568">
        <f>'EntrySheetDD+SWOTotal+HO'!EI40</f>
        <v>0</v>
      </c>
      <c r="I20" s="568">
        <f>'EntrySheetDD+SWOTotal+HO'!EJ40</f>
        <v>0</v>
      </c>
      <c r="J20" s="568">
        <f>'EntrySheetDD+SWOTotal+HO'!EK40</f>
        <v>0</v>
      </c>
      <c r="K20" s="568">
        <f>'EntrySheetDD+SWOTotal+HO'!EL40</f>
        <v>0</v>
      </c>
      <c r="L20" s="568">
        <f>'EntrySheetDD+SWOTotal+HO'!EM40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/>
      <c r="D21" s="518">
        <f>'EntrySheetDD+SWOTotal+HO'!EO40</f>
        <v>0</v>
      </c>
      <c r="E21" s="518">
        <f>'EntrySheetDD+SWOTotal+HO'!EP40</f>
        <v>0</v>
      </c>
      <c r="F21" s="518">
        <f>'EntrySheetDD+SWOTotal+HO'!EQ40</f>
        <v>0</v>
      </c>
      <c r="G21" s="568">
        <f>'EntrySheetDD+SWOTotal+HO'!ER40</f>
        <v>0</v>
      </c>
      <c r="H21" s="568">
        <f>'EntrySheetDD+SWOTotal+HO'!ES40</f>
        <v>0</v>
      </c>
      <c r="I21" s="568">
        <f>'EntrySheetDD+SWOTotal+HO'!ET40</f>
        <v>0</v>
      </c>
      <c r="J21" s="568">
        <f>'EntrySheetDD+SWOTotal+HO'!EU40</f>
        <v>0</v>
      </c>
      <c r="K21" s="568">
        <f>'EntrySheetDD+SWOTotal+HO'!EV40</f>
        <v>0</v>
      </c>
      <c r="L21" s="568">
        <f>'EntrySheetDD+SWOTotal+HO'!EW40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/>
      <c r="D22" s="518">
        <f>'EntrySheetDD+SWOTotal+HO'!EY40</f>
        <v>0</v>
      </c>
      <c r="E22" s="518">
        <f>'EntrySheetDD+SWOTotal+HO'!EZ40</f>
        <v>0</v>
      </c>
      <c r="F22" s="518">
        <f>'EntrySheetDD+SWOTotal+HO'!FA40</f>
        <v>0</v>
      </c>
      <c r="G22" s="568">
        <f>'EntrySheetDD+SWOTotal+HO'!FB40</f>
        <v>0</v>
      </c>
      <c r="H22" s="568">
        <f>'EntrySheetDD+SWOTotal+HO'!FC40</f>
        <v>0</v>
      </c>
      <c r="I22" s="568">
        <f>'EntrySheetDD+SWOTotal+HO'!FD40</f>
        <v>0</v>
      </c>
      <c r="J22" s="568">
        <f>'EntrySheetDD+SWOTotal+HO'!FE40</f>
        <v>0</v>
      </c>
      <c r="K22" s="568">
        <f>'EntrySheetDD+SWOTotal+HO'!FF40</f>
        <v>0</v>
      </c>
      <c r="L22" s="568">
        <f>'EntrySheetDD+SWOTotal+HO'!FG40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/>
      <c r="D23" s="518">
        <f>'EntrySheetDD+SWOTotal+HO'!FI40</f>
        <v>0</v>
      </c>
      <c r="E23" s="518">
        <f>'EntrySheetDD+SWOTotal+HO'!FJ40</f>
        <v>0</v>
      </c>
      <c r="F23" s="518">
        <f>'EntrySheetDD+SWOTotal+HO'!FK40</f>
        <v>0</v>
      </c>
      <c r="G23" s="568">
        <f>'EntrySheetDD+SWOTotal+HO'!FL40</f>
        <v>0</v>
      </c>
      <c r="H23" s="568">
        <f>'EntrySheetDD+SWOTotal+HO'!FM40</f>
        <v>0</v>
      </c>
      <c r="I23" s="568">
        <f>'EntrySheetDD+SWOTotal+HO'!FN40</f>
        <v>0</v>
      </c>
      <c r="J23" s="568">
        <f>'EntrySheetDD+SWOTotal+HO'!FO40</f>
        <v>0</v>
      </c>
      <c r="K23" s="568">
        <f>'EntrySheetDD+SWOTotal+HO'!FP40</f>
        <v>0</v>
      </c>
      <c r="L23" s="568">
        <f>'EntrySheetDD+SWOTotal+HO'!FQ40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/>
      <c r="D24" s="518">
        <f>'EntrySheetDD+SWOTotal+HO'!FS40</f>
        <v>0</v>
      </c>
      <c r="E24" s="518">
        <f>'EntrySheetDD+SWOTotal+HO'!FT40</f>
        <v>0</v>
      </c>
      <c r="F24" s="518">
        <f>'EntrySheetDD+SWOTotal+HO'!FU40</f>
        <v>0</v>
      </c>
      <c r="G24" s="568">
        <f>'EntrySheetDD+SWOTotal+HO'!FV40</f>
        <v>0</v>
      </c>
      <c r="H24" s="568">
        <f>'EntrySheetDD+SWOTotal+HO'!FW40</f>
        <v>0</v>
      </c>
      <c r="I24" s="568">
        <f>'EntrySheetDD+SWOTotal+HO'!FX40</f>
        <v>0</v>
      </c>
      <c r="J24" s="568">
        <f>'EntrySheetDD+SWOTotal+HO'!FY40</f>
        <v>0</v>
      </c>
      <c r="K24" s="568">
        <f>'EntrySheetDD+SWOTotal+HO'!FZ40</f>
        <v>0</v>
      </c>
      <c r="L24" s="568">
        <f>'EntrySheetDD+SWOTotal+HO'!GA40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/>
      <c r="D25" s="518">
        <f>'EntrySheetDD+SWOTotal+HO'!GC40</f>
        <v>0</v>
      </c>
      <c r="E25" s="518">
        <f>'EntrySheetDD+SWOTotal+HO'!GD40</f>
        <v>0</v>
      </c>
      <c r="F25" s="518">
        <f>'EntrySheetDD+SWOTotal+HO'!GE40</f>
        <v>0</v>
      </c>
      <c r="G25" s="568">
        <f>'EntrySheetDD+SWOTotal+HO'!GF40</f>
        <v>0</v>
      </c>
      <c r="H25" s="568">
        <f>'EntrySheetDD+SWOTotal+HO'!GG40</f>
        <v>0</v>
      </c>
      <c r="I25" s="568">
        <f>'EntrySheetDD+SWOTotal+HO'!GH40</f>
        <v>0</v>
      </c>
      <c r="J25" s="568">
        <f>'EntrySheetDD+SWOTotal+HO'!GI40</f>
        <v>0</v>
      </c>
      <c r="K25" s="568">
        <f>'EntrySheetDD+SWOTotal+HO'!GJ40</f>
        <v>0</v>
      </c>
      <c r="L25" s="568">
        <f>'EntrySheetDD+SWOTotal+HO'!GK40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/>
      <c r="D26" s="518">
        <f>'EntrySheetDD+SWOTotal+HO'!GM40</f>
        <v>0</v>
      </c>
      <c r="E26" s="518">
        <f>'EntrySheetDD+SWOTotal+HO'!GN40</f>
        <v>0</v>
      </c>
      <c r="F26" s="518">
        <f>'EntrySheetDD+SWOTotal+HO'!GO40</f>
        <v>0</v>
      </c>
      <c r="G26" s="568">
        <f>'EntrySheetDD+SWOTotal+HO'!GP40</f>
        <v>0</v>
      </c>
      <c r="H26" s="568">
        <f>'EntrySheetDD+SWOTotal+HO'!GQ40</f>
        <v>0</v>
      </c>
      <c r="I26" s="568">
        <f>'EntrySheetDD+SWOTotal+HO'!GR40</f>
        <v>0</v>
      </c>
      <c r="J26" s="568">
        <f>'EntrySheetDD+SWOTotal+HO'!GS40</f>
        <v>0</v>
      </c>
      <c r="K26" s="568">
        <f>'EntrySheetDD+SWOTotal+HO'!GT40</f>
        <v>0</v>
      </c>
      <c r="L26" s="568">
        <f>'EntrySheetDD+SWOTotal+HO'!GU40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/>
      <c r="D27" s="518">
        <f>'EntrySheetDD+SWOTotal+HO'!GW40</f>
        <v>0</v>
      </c>
      <c r="E27" s="518">
        <f>'EntrySheetDD+SWOTotal+HO'!GX40</f>
        <v>0</v>
      </c>
      <c r="F27" s="518">
        <f>'EntrySheetDD+SWOTotal+HO'!GY40</f>
        <v>0</v>
      </c>
      <c r="G27" s="568">
        <f>'EntrySheetDD+SWOTotal+HO'!GZ40</f>
        <v>0</v>
      </c>
      <c r="H27" s="568">
        <f>'EntrySheetDD+SWOTotal+HO'!HA40</f>
        <v>0</v>
      </c>
      <c r="I27" s="568">
        <f>'EntrySheetDD+SWOTotal+HO'!HB40</f>
        <v>0</v>
      </c>
      <c r="J27" s="568">
        <f>'EntrySheetDD+SWOTotal+HO'!HC40</f>
        <v>0</v>
      </c>
      <c r="K27" s="568">
        <f>'EntrySheetDD+SWOTotal+HO'!HD40</f>
        <v>0</v>
      </c>
      <c r="L27" s="568">
        <f>'EntrySheetDD+SWOTotal+HO'!HE40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/>
      <c r="D28" s="518">
        <f>'EntrySheetDD+SWOTotal+HO'!HG40</f>
        <v>0</v>
      </c>
      <c r="E28" s="518">
        <f>'EntrySheetDD+SWOTotal+HO'!HH40</f>
        <v>0</v>
      </c>
      <c r="F28" s="518">
        <f>'EntrySheetDD+SWOTotal+HO'!HI40</f>
        <v>0</v>
      </c>
      <c r="G28" s="568">
        <f>'EntrySheetDD+SWOTotal+HO'!HJ40</f>
        <v>0</v>
      </c>
      <c r="H28" s="568">
        <f>'EntrySheetDD+SWOTotal+HO'!HK40</f>
        <v>0</v>
      </c>
      <c r="I28" s="568">
        <f>'EntrySheetDD+SWOTotal+HO'!HL40</f>
        <v>0</v>
      </c>
      <c r="J28" s="568">
        <f>'EntrySheetDD+SWOTotal+HO'!HM40</f>
        <v>0</v>
      </c>
      <c r="K28" s="568">
        <f>'EntrySheetDD+SWOTotal+HO'!HN40</f>
        <v>0</v>
      </c>
      <c r="L28" s="568">
        <f>'EntrySheetDD+SWOTotal+HO'!HO40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/>
      <c r="D29" s="518">
        <f>'EntrySheetDD+SWOTotal+HO'!HQ40</f>
        <v>0</v>
      </c>
      <c r="E29" s="518">
        <f>'EntrySheetDD+SWOTotal+HO'!HR40</f>
        <v>0</v>
      </c>
      <c r="F29" s="518">
        <f>'EntrySheetDD+SWOTotal+HO'!HS40</f>
        <v>0</v>
      </c>
      <c r="G29" s="568">
        <f>'EntrySheetDD+SWOTotal+HO'!HT40</f>
        <v>0</v>
      </c>
      <c r="H29" s="568">
        <f>'EntrySheetDD+SWOTotal+HO'!HU40</f>
        <v>0</v>
      </c>
      <c r="I29" s="568">
        <f>'EntrySheetDD+SWOTotal+HO'!HV40</f>
        <v>0</v>
      </c>
      <c r="J29" s="568">
        <f>'EntrySheetDD+SWOTotal+HO'!HW40</f>
        <v>0</v>
      </c>
      <c r="K29" s="568">
        <f>'EntrySheetDD+SWOTotal+HO'!HX40</f>
        <v>0</v>
      </c>
      <c r="L29" s="568">
        <f>'EntrySheetDD+SWOTotal+HO'!HY40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/>
      <c r="D30" s="518">
        <f>'EntrySheetDD+SWOTotal+HO'!IA40</f>
        <v>0</v>
      </c>
      <c r="E30" s="518">
        <f>'EntrySheetDD+SWOTotal+HO'!IB40</f>
        <v>0</v>
      </c>
      <c r="F30" s="518">
        <f>'EntrySheetDD+SWOTotal+HO'!IC40</f>
        <v>0</v>
      </c>
      <c r="G30" s="568">
        <f>'EntrySheetDD+SWOTotal+HO'!ID40</f>
        <v>0</v>
      </c>
      <c r="H30" s="568">
        <f>'EntrySheetDD+SWOTotal+HO'!IE40</f>
        <v>0</v>
      </c>
      <c r="I30" s="568">
        <f>'EntrySheetDD+SWOTotal+HO'!IF40</f>
        <v>0</v>
      </c>
      <c r="J30" s="568">
        <f>'EntrySheetDD+SWOTotal+HO'!IG40</f>
        <v>0</v>
      </c>
      <c r="K30" s="568">
        <f>'EntrySheetDD+SWOTotal+HO'!IH40</f>
        <v>0</v>
      </c>
      <c r="L30" s="568">
        <f>'EntrySheetDD+SWOTotal+HO'!II40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/>
      <c r="D31" s="518">
        <f>'EntrySheetDD+SWOTotal+HO'!IK40</f>
        <v>0</v>
      </c>
      <c r="E31" s="518">
        <f>'EntrySheetDD+SWOTotal+HO'!IL40</f>
        <v>0</v>
      </c>
      <c r="F31" s="518">
        <f>'EntrySheetDD+SWOTotal+HO'!IM40</f>
        <v>0</v>
      </c>
      <c r="G31" s="568">
        <f>'EntrySheetDD+SWOTotal+HO'!IN40</f>
        <v>0</v>
      </c>
      <c r="H31" s="568">
        <f>'EntrySheetDD+SWOTotal+HO'!IO40</f>
        <v>0</v>
      </c>
      <c r="I31" s="568">
        <f>'EntrySheetDD+SWOTotal+HO'!IP40</f>
        <v>0</v>
      </c>
      <c r="J31" s="568">
        <f>'EntrySheetDD+SWOTotal+HO'!IQ40</f>
        <v>0</v>
      </c>
      <c r="K31" s="568">
        <f>'EntrySheetDD+SWOTotal+HO'!IR40</f>
        <v>0</v>
      </c>
      <c r="L31" s="568">
        <f>'EntrySheetDD+SWOTotal+HO'!IS40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/>
      <c r="D32" s="518">
        <f>'EntrySheetDD+SWOTotal+HO'!IU40</f>
        <v>0</v>
      </c>
      <c r="E32" s="518">
        <f>'EntrySheetDD+SWOTotal+HO'!IV40</f>
        <v>0</v>
      </c>
      <c r="F32" s="518">
        <f>'EntrySheetDD+SWOTotal+HO'!IW40</f>
        <v>0</v>
      </c>
      <c r="G32" s="568">
        <f>'EntrySheetDD+SWOTotal+HO'!IX40</f>
        <v>0</v>
      </c>
      <c r="H32" s="568">
        <f>'EntrySheetDD+SWOTotal+HO'!IY40</f>
        <v>0</v>
      </c>
      <c r="I32" s="568">
        <f>'EntrySheetDD+SWOTotal+HO'!IZ40</f>
        <v>0</v>
      </c>
      <c r="J32" s="568">
        <f>'EntrySheetDD+SWOTotal+HO'!JA40</f>
        <v>0</v>
      </c>
      <c r="K32" s="568">
        <f>'EntrySheetDD+SWOTotal+HO'!JB40</f>
        <v>0</v>
      </c>
      <c r="L32" s="568">
        <f>'EntrySheetDD+SWOTotal+HO'!JC40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/>
      <c r="D33" s="518">
        <f>'EntrySheetDD+SWOTotal+HO'!JE40</f>
        <v>0</v>
      </c>
      <c r="E33" s="518">
        <f>'EntrySheetDD+SWOTotal+HO'!JF40</f>
        <v>0</v>
      </c>
      <c r="F33" s="518">
        <f>'EntrySheetDD+SWOTotal+HO'!JG40</f>
        <v>0</v>
      </c>
      <c r="G33" s="568">
        <f>'EntrySheetDD+SWOTotal+HO'!JH40</f>
        <v>0</v>
      </c>
      <c r="H33" s="568">
        <f>'EntrySheetDD+SWOTotal+HO'!JI40</f>
        <v>0</v>
      </c>
      <c r="I33" s="568">
        <f>'EntrySheetDD+SWOTotal+HO'!JJ40</f>
        <v>0</v>
      </c>
      <c r="J33" s="568">
        <f>'EntrySheetDD+SWOTotal+HO'!JK40</f>
        <v>0</v>
      </c>
      <c r="K33" s="568">
        <f>'EntrySheetDD+SWOTotal+HO'!JL40</f>
        <v>0</v>
      </c>
      <c r="L33" s="568">
        <f>'EntrySheetDD+SWOTotal+HO'!JM40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/>
      <c r="D34" s="518">
        <f>'EntrySheetDD+SWOTotal+HO'!JO40</f>
        <v>0</v>
      </c>
      <c r="E34" s="518">
        <f>'EntrySheetDD+SWOTotal+HO'!JP40</f>
        <v>0</v>
      </c>
      <c r="F34" s="518">
        <f>'EntrySheetDD+SWOTotal+HO'!JQ40</f>
        <v>0</v>
      </c>
      <c r="G34" s="568">
        <f>'EntrySheetDD+SWOTotal+HO'!JR40</f>
        <v>0</v>
      </c>
      <c r="H34" s="568">
        <f>'EntrySheetDD+SWOTotal+HO'!JS40</f>
        <v>0</v>
      </c>
      <c r="I34" s="568">
        <f>'EntrySheetDD+SWOTotal+HO'!JT40</f>
        <v>0</v>
      </c>
      <c r="J34" s="568">
        <f>'EntrySheetDD+SWOTotal+HO'!JU40</f>
        <v>0</v>
      </c>
      <c r="K34" s="568">
        <f>'EntrySheetDD+SWOTotal+HO'!JV40</f>
        <v>0</v>
      </c>
      <c r="L34" s="568">
        <f>'EntrySheetDD+SWOTotal+HO'!JW40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/>
      <c r="D35" s="518">
        <f>'EntrySheetDD+SWOTotal+HO'!JY40</f>
        <v>0</v>
      </c>
      <c r="E35" s="518">
        <f>'EntrySheetDD+SWOTotal+HO'!JZ40</f>
        <v>0</v>
      </c>
      <c r="F35" s="518">
        <f>'EntrySheetDD+SWOTotal+HO'!KA40</f>
        <v>0</v>
      </c>
      <c r="G35" s="568">
        <f>'EntrySheetDD+SWOTotal+HO'!KB40</f>
        <v>0</v>
      </c>
      <c r="H35" s="568">
        <f>'EntrySheetDD+SWOTotal+HO'!KC40</f>
        <v>0</v>
      </c>
      <c r="I35" s="568">
        <f>'EntrySheetDD+SWOTotal+HO'!KD40</f>
        <v>0</v>
      </c>
      <c r="J35" s="568">
        <f>'EntrySheetDD+SWOTotal+HO'!KE40</f>
        <v>0</v>
      </c>
      <c r="K35" s="568">
        <f>'EntrySheetDD+SWOTotal+HO'!KF40</f>
        <v>0</v>
      </c>
      <c r="L35" s="568">
        <f>'EntrySheetDD+SWOTotal+HO'!KG40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/>
      <c r="D36" s="518">
        <f>'EntrySheetDD+SWOTotal+HO'!KI40</f>
        <v>0</v>
      </c>
      <c r="E36" s="518">
        <f>'EntrySheetDD+SWOTotal+HO'!KJ40</f>
        <v>0</v>
      </c>
      <c r="F36" s="518">
        <f>'EntrySheetDD+SWOTotal+HO'!KK40</f>
        <v>0</v>
      </c>
      <c r="G36" s="568">
        <f>'EntrySheetDD+SWOTotal+HO'!KL40</f>
        <v>0</v>
      </c>
      <c r="H36" s="568">
        <f>'EntrySheetDD+SWOTotal+HO'!KM40</f>
        <v>0</v>
      </c>
      <c r="I36" s="568">
        <f>'EntrySheetDD+SWOTotal+HO'!KN40</f>
        <v>0</v>
      </c>
      <c r="J36" s="568">
        <f>'EntrySheetDD+SWOTotal+HO'!KO40</f>
        <v>0</v>
      </c>
      <c r="K36" s="568">
        <f>'EntrySheetDD+SWOTotal+HO'!KP40</f>
        <v>0</v>
      </c>
      <c r="L36" s="568">
        <f>'EntrySheetDD+SWOTotal+HO'!KQ40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/>
      <c r="D37" s="518">
        <f>'EntrySheetDD+SWOTotal+HO'!KS40</f>
        <v>0</v>
      </c>
      <c r="E37" s="518">
        <f>'EntrySheetDD+SWOTotal+HO'!KT40</f>
        <v>0</v>
      </c>
      <c r="F37" s="518">
        <f>'EntrySheetDD+SWOTotal+HO'!KU40</f>
        <v>0</v>
      </c>
      <c r="G37" s="568">
        <f>'EntrySheetDD+SWOTotal+HO'!KV40</f>
        <v>0</v>
      </c>
      <c r="H37" s="568">
        <f>'EntrySheetDD+SWOTotal+HO'!KW40</f>
        <v>0</v>
      </c>
      <c r="I37" s="568">
        <f>'EntrySheetDD+SWOTotal+HO'!KX40</f>
        <v>0</v>
      </c>
      <c r="J37" s="568">
        <f>'EntrySheetDD+SWOTotal+HO'!KY40</f>
        <v>0</v>
      </c>
      <c r="K37" s="568">
        <f>'EntrySheetDD+SWOTotal+HO'!KZ40</f>
        <v>0</v>
      </c>
      <c r="L37" s="568">
        <f>'EntrySheetDD+SWOTotal+HO'!LA40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/>
      <c r="D38" s="518">
        <f>'EntrySheetDD+SWOTotal+HO'!LC40</f>
        <v>0</v>
      </c>
      <c r="E38" s="518">
        <f>'EntrySheetDD+SWOTotal+HO'!LD40</f>
        <v>0</v>
      </c>
      <c r="F38" s="518">
        <f>'EntrySheetDD+SWOTotal+HO'!LE40</f>
        <v>0</v>
      </c>
      <c r="G38" s="568">
        <f>'EntrySheetDD+SWOTotal+HO'!LF40</f>
        <v>0</v>
      </c>
      <c r="H38" s="568">
        <f>'EntrySheetDD+SWOTotal+HO'!LG40</f>
        <v>0</v>
      </c>
      <c r="I38" s="568">
        <f>'EntrySheetDD+SWOTotal+HO'!LH40</f>
        <v>0</v>
      </c>
      <c r="J38" s="568">
        <f>'EntrySheetDD+SWOTotal+HO'!LI40</f>
        <v>0</v>
      </c>
      <c r="K38" s="568">
        <f>'EntrySheetDD+SWOTotal+HO'!LJ40</f>
        <v>0</v>
      </c>
      <c r="L38" s="568">
        <f>'EntrySheetDD+SWOTotal+HO'!LK40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/>
      <c r="D39" s="518">
        <f>'EntrySheetDD+SWOTotal+HO'!LM40</f>
        <v>0</v>
      </c>
      <c r="E39" s="518">
        <f>'EntrySheetDD+SWOTotal+HO'!LN40</f>
        <v>0</v>
      </c>
      <c r="F39" s="518">
        <f>'EntrySheetDD+SWOTotal+HO'!LO40</f>
        <v>0</v>
      </c>
      <c r="G39" s="568">
        <f>'EntrySheetDD+SWOTotal+HO'!LP40</f>
        <v>0</v>
      </c>
      <c r="H39" s="568">
        <f>'EntrySheetDD+SWOTotal+HO'!LQ40</f>
        <v>0</v>
      </c>
      <c r="I39" s="568">
        <f>'EntrySheetDD+SWOTotal+HO'!LR40</f>
        <v>0</v>
      </c>
      <c r="J39" s="568">
        <f>'EntrySheetDD+SWOTotal+HO'!LS40</f>
        <v>0</v>
      </c>
      <c r="K39" s="568">
        <f>'EntrySheetDD+SWOTotal+HO'!LT40</f>
        <v>0</v>
      </c>
      <c r="L39" s="568">
        <f>'EntrySheetDD+SWOTotal+HO'!LU40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/>
      <c r="D41" s="528">
        <v>15</v>
      </c>
      <c r="E41" s="528">
        <f>'EntrySheetDD+SWOTotal+HO'!MR40</f>
        <v>0</v>
      </c>
      <c r="F41" s="528">
        <f>'EntrySheetDD+SWOTotal+HO'!MS40</f>
        <v>0</v>
      </c>
      <c r="G41" s="570">
        <v>75</v>
      </c>
      <c r="H41" s="570">
        <f>'EntrySheetDD+SWOTotal+HO'!MU40</f>
        <v>0</v>
      </c>
      <c r="I41" s="570">
        <f>'EntrySheetDD+SWOTotal+HO'!MV40</f>
        <v>0</v>
      </c>
      <c r="J41" s="570">
        <f>'EntrySheetDD+SWOTotal+HO'!MW40</f>
        <v>0</v>
      </c>
      <c r="K41" s="570">
        <f>'EntrySheetDD+SWOTotal+HO'!MX40</f>
        <v>0</v>
      </c>
      <c r="L41" s="570">
        <f>'EntrySheetDD+SWOTotal+HO'!MY40</f>
        <v>0</v>
      </c>
      <c r="M41" s="514" t="e">
        <f t="shared" si="0"/>
        <v>#DIV/0!</v>
      </c>
      <c r="N41" s="514">
        <f t="shared" si="1"/>
        <v>0</v>
      </c>
    </row>
    <row r="42" spans="1:14" ht="22.5" thickBot="1" x14ac:dyDescent="0.3">
      <c r="A42" s="2029" t="s">
        <v>364</v>
      </c>
      <c r="B42" s="2030"/>
      <c r="C42" s="588"/>
      <c r="D42" s="521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0</v>
      </c>
      <c r="D43" s="516">
        <f t="shared" si="3"/>
        <v>15</v>
      </c>
      <c r="E43" s="516">
        <f t="shared" si="3"/>
        <v>0</v>
      </c>
      <c r="F43" s="516">
        <f t="shared" si="3"/>
        <v>0</v>
      </c>
      <c r="G43" s="572">
        <f t="shared" si="3"/>
        <v>75</v>
      </c>
      <c r="H43" s="572">
        <f t="shared" si="3"/>
        <v>0</v>
      </c>
      <c r="I43" s="572">
        <f t="shared" si="3"/>
        <v>0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 t="e">
        <f t="shared" si="0"/>
        <v>#DIV/0!</v>
      </c>
      <c r="N43" s="512">
        <f t="shared" si="1"/>
        <v>0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7" activePane="bottomRight" state="frozen"/>
      <selection activeCell="A2" sqref="A2:N2"/>
      <selection pane="topRight" activeCell="A2" sqref="A2:N2"/>
      <selection pane="bottomLeft" activeCell="A2" sqref="A2:N2"/>
      <selection pane="bottomRight" activeCell="U34" sqref="U34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51" customHeight="1" thickBot="1" x14ac:dyDescent="0.3">
      <c r="A3" s="2003" t="s">
        <v>402</v>
      </c>
      <c r="B3" s="2004"/>
      <c r="C3" s="2024" t="s">
        <v>540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0</v>
      </c>
      <c r="D7" s="518">
        <f>'EntrySheetDD+SWOTotal+HO'!E41</f>
        <v>11.01</v>
      </c>
      <c r="E7" s="518">
        <f>'EntrySheetDD+SWOTotal+HO'!F41</f>
        <v>6.23</v>
      </c>
      <c r="F7" s="518">
        <f>'EntrySheetDD+SWOTotal+HO'!G41</f>
        <v>11.01</v>
      </c>
      <c r="G7" s="568">
        <f>'EntrySheetDD+SWOTotal+HO'!H41</f>
        <v>0</v>
      </c>
      <c r="H7" s="568">
        <f>'EntrySheetDD+SWOTotal+HO'!I41</f>
        <v>0</v>
      </c>
      <c r="I7" s="568">
        <f>'EntrySheetDD+SWOTotal+HO'!J41</f>
        <v>73</v>
      </c>
      <c r="J7" s="568">
        <f>'EntrySheetDD+SWOTotal+HO'!K41</f>
        <v>0</v>
      </c>
      <c r="K7" s="568">
        <f>'EntrySheetDD+SWOTotal+HO'!L41</f>
        <v>73</v>
      </c>
      <c r="L7" s="568">
        <f>'EntrySheetDD+SWOTotal+HO'!M41</f>
        <v>73</v>
      </c>
      <c r="M7" s="514" t="e">
        <f>F7/C7*100</f>
        <v>#DIV/0!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2">
        <v>0</v>
      </c>
      <c r="D8" s="518">
        <f>'EntrySheetDD+SWOTotal+HO'!O41</f>
        <v>3.05</v>
      </c>
      <c r="E8" s="518">
        <f>'EntrySheetDD+SWOTotal+HO'!P41</f>
        <v>0</v>
      </c>
      <c r="F8" s="518">
        <f>'EntrySheetDD+SWOTotal+HO'!Q41</f>
        <v>3.05</v>
      </c>
      <c r="G8" s="568">
        <f>'EntrySheetDD+SWOTotal+HO'!R41</f>
        <v>0</v>
      </c>
      <c r="H8" s="568">
        <f>'EntrySheetDD+SWOTotal+HO'!S41</f>
        <v>0</v>
      </c>
      <c r="I8" s="568">
        <f>'EntrySheetDD+SWOTotal+HO'!T41</f>
        <v>19</v>
      </c>
      <c r="J8" s="568">
        <f>'EntrySheetDD+SWOTotal+HO'!U41</f>
        <v>0</v>
      </c>
      <c r="K8" s="568">
        <f>'EntrySheetDD+SWOTotal+HO'!V41</f>
        <v>19</v>
      </c>
      <c r="L8" s="568">
        <f>'EntrySheetDD+SWOTotal+HO'!W41</f>
        <v>19</v>
      </c>
      <c r="M8" s="506" t="e">
        <f t="shared" ref="M8:M43" si="0">F8/C8*100</f>
        <v>#DIV/0!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2">
        <v>0</v>
      </c>
      <c r="D9" s="518">
        <f>'EntrySheetDD+SWOTotal+HO'!Y41</f>
        <v>0</v>
      </c>
      <c r="E9" s="518">
        <f>'EntrySheetDD+SWOTotal+HO'!Z41</f>
        <v>0</v>
      </c>
      <c r="F9" s="518">
        <f>'EntrySheetDD+SWOTotal+HO'!AA41</f>
        <v>0</v>
      </c>
      <c r="G9" s="568">
        <f>'EntrySheetDD+SWOTotal+HO'!AB41</f>
        <v>0</v>
      </c>
      <c r="H9" s="568">
        <f>'EntrySheetDD+SWOTotal+HO'!AC41</f>
        <v>0</v>
      </c>
      <c r="I9" s="568">
        <f>'EntrySheetDD+SWOTotal+HO'!AD41</f>
        <v>0</v>
      </c>
      <c r="J9" s="568">
        <f>'EntrySheetDD+SWOTotal+HO'!AE41</f>
        <v>0</v>
      </c>
      <c r="K9" s="568">
        <f>'EntrySheetDD+SWOTotal+HO'!AF41</f>
        <v>0</v>
      </c>
      <c r="L9" s="568">
        <f>'EntrySheetDD+SWOTotal+HO'!AG41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2">
        <v>0</v>
      </c>
      <c r="D10" s="518">
        <f>'EntrySheetDD+SWOTotal+HO'!AI41</f>
        <v>0</v>
      </c>
      <c r="E10" s="518">
        <f>'EntrySheetDD+SWOTotal+HO'!AJ41</f>
        <v>0</v>
      </c>
      <c r="F10" s="518">
        <f>'EntrySheetDD+SWOTotal+HO'!AK41</f>
        <v>0</v>
      </c>
      <c r="G10" s="568">
        <f>'EntrySheetDD+SWOTotal+HO'!AL41</f>
        <v>0</v>
      </c>
      <c r="H10" s="568">
        <f>'EntrySheetDD+SWOTotal+HO'!AM41</f>
        <v>0</v>
      </c>
      <c r="I10" s="568">
        <f>'EntrySheetDD+SWOTotal+HO'!AN41</f>
        <v>0</v>
      </c>
      <c r="J10" s="568">
        <f>'EntrySheetDD+SWOTotal+HO'!AO41</f>
        <v>0</v>
      </c>
      <c r="K10" s="568">
        <f>'EntrySheetDD+SWOTotal+HO'!AP41</f>
        <v>0</v>
      </c>
      <c r="L10" s="568">
        <f>'EntrySheetDD+SWOTotal+HO'!AQ41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2">
        <v>0</v>
      </c>
      <c r="D11" s="518">
        <f>'EntrySheetDD+SWOTotal+HO'!AS41</f>
        <v>0</v>
      </c>
      <c r="E11" s="518">
        <f>'EntrySheetDD+SWOTotal+HO'!AT41</f>
        <v>0</v>
      </c>
      <c r="F11" s="518">
        <f>'EntrySheetDD+SWOTotal+HO'!AU41</f>
        <v>0</v>
      </c>
      <c r="G11" s="568">
        <f>'EntrySheetDD+SWOTotal+HO'!AV41</f>
        <v>0</v>
      </c>
      <c r="H11" s="568">
        <f>'EntrySheetDD+SWOTotal+HO'!AW41</f>
        <v>0</v>
      </c>
      <c r="I11" s="568">
        <f>'EntrySheetDD+SWOTotal+HO'!AX41</f>
        <v>0</v>
      </c>
      <c r="J11" s="568">
        <f>'EntrySheetDD+SWOTotal+HO'!AY41</f>
        <v>0</v>
      </c>
      <c r="K11" s="568">
        <f>'EntrySheetDD+SWOTotal+HO'!AZ41</f>
        <v>0</v>
      </c>
      <c r="L11" s="568">
        <f>'EntrySheetDD+SWOTotal+HO'!BA41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2">
        <v>0</v>
      </c>
      <c r="D12" s="518">
        <f>'EntrySheetDD+SWOTotal+HO'!BC41</f>
        <v>0</v>
      </c>
      <c r="E12" s="518">
        <f>'EntrySheetDD+SWOTotal+HO'!BD41</f>
        <v>0</v>
      </c>
      <c r="F12" s="518">
        <f>'EntrySheetDD+SWOTotal+HO'!BE41</f>
        <v>0</v>
      </c>
      <c r="G12" s="568">
        <f>'EntrySheetDD+SWOTotal+HO'!BF41</f>
        <v>0</v>
      </c>
      <c r="H12" s="568">
        <f>'EntrySheetDD+SWOTotal+HO'!BG41</f>
        <v>0</v>
      </c>
      <c r="I12" s="568">
        <f>'EntrySheetDD+SWOTotal+HO'!BH41</f>
        <v>0</v>
      </c>
      <c r="J12" s="568">
        <f>'EntrySheetDD+SWOTotal+HO'!BI41</f>
        <v>0</v>
      </c>
      <c r="K12" s="568">
        <f>'EntrySheetDD+SWOTotal+HO'!BJ41</f>
        <v>0</v>
      </c>
      <c r="L12" s="568">
        <f>'EntrySheetDD+SWOTotal+HO'!BK41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2">
        <v>0</v>
      </c>
      <c r="D13" s="518">
        <f>'EntrySheetDD+SWOTotal+HO'!BM41</f>
        <v>0</v>
      </c>
      <c r="E13" s="518">
        <f>'EntrySheetDD+SWOTotal+HO'!BN41</f>
        <v>0</v>
      </c>
      <c r="F13" s="518">
        <f>'EntrySheetDD+SWOTotal+HO'!BO41</f>
        <v>0</v>
      </c>
      <c r="G13" s="568">
        <f>'EntrySheetDD+SWOTotal+HO'!BP41</f>
        <v>0</v>
      </c>
      <c r="H13" s="568">
        <f>'EntrySheetDD+SWOTotal+HO'!BQ41</f>
        <v>0</v>
      </c>
      <c r="I13" s="568">
        <f>'EntrySheetDD+SWOTotal+HO'!BR41</f>
        <v>0</v>
      </c>
      <c r="J13" s="568">
        <f>'EntrySheetDD+SWOTotal+HO'!BS41</f>
        <v>0</v>
      </c>
      <c r="K13" s="568">
        <f>'EntrySheetDD+SWOTotal+HO'!BT41</f>
        <v>0</v>
      </c>
      <c r="L13" s="568">
        <f>'EntrySheetDD+SWOTotal+HO'!BU41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2">
        <v>0</v>
      </c>
      <c r="D14" s="518">
        <f>'EntrySheetDD+SWOTotal+HO'!BW41</f>
        <v>0</v>
      </c>
      <c r="E14" s="518">
        <f>'EntrySheetDD+SWOTotal+HO'!BX41</f>
        <v>0</v>
      </c>
      <c r="F14" s="518">
        <f>'EntrySheetDD+SWOTotal+HO'!BY41</f>
        <v>0</v>
      </c>
      <c r="G14" s="568">
        <f>'EntrySheetDD+SWOTotal+HO'!BZ41</f>
        <v>0</v>
      </c>
      <c r="H14" s="568">
        <f>'EntrySheetDD+SWOTotal+HO'!CA41</f>
        <v>0</v>
      </c>
      <c r="I14" s="568">
        <f>'EntrySheetDD+SWOTotal+HO'!CB41</f>
        <v>0</v>
      </c>
      <c r="J14" s="568">
        <f>'EntrySheetDD+SWOTotal+HO'!CC41</f>
        <v>0</v>
      </c>
      <c r="K14" s="568">
        <f>'EntrySheetDD+SWOTotal+HO'!CD41</f>
        <v>0</v>
      </c>
      <c r="L14" s="568">
        <f>'EntrySheetDD+SWOTotal+HO'!CE41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2">
        <v>0</v>
      </c>
      <c r="D15" s="518">
        <f>'EntrySheetDD+SWOTotal+HO'!CG41</f>
        <v>2.2000000000000002</v>
      </c>
      <c r="E15" s="518">
        <f>'EntrySheetDD+SWOTotal+HO'!CH41</f>
        <v>0</v>
      </c>
      <c r="F15" s="518">
        <f>'EntrySheetDD+SWOTotal+HO'!CI41</f>
        <v>0.96</v>
      </c>
      <c r="G15" s="568">
        <f>'EntrySheetDD+SWOTotal+HO'!CJ41</f>
        <v>0</v>
      </c>
      <c r="H15" s="568">
        <f>'EntrySheetDD+SWOTotal+HO'!CK41</f>
        <v>0</v>
      </c>
      <c r="I15" s="568">
        <f>'EntrySheetDD+SWOTotal+HO'!CL41</f>
        <v>0</v>
      </c>
      <c r="J15" s="568">
        <f>'EntrySheetDD+SWOTotal+HO'!CM41</f>
        <v>0</v>
      </c>
      <c r="K15" s="568">
        <f>'EntrySheetDD+SWOTotal+HO'!CN41</f>
        <v>0</v>
      </c>
      <c r="L15" s="568">
        <f>'EntrySheetDD+SWOTotal+HO'!CO41</f>
        <v>0</v>
      </c>
      <c r="M15" s="506" t="e">
        <f t="shared" si="0"/>
        <v>#DIV/0!</v>
      </c>
      <c r="N15" s="506">
        <f t="shared" si="1"/>
        <v>43.636363636363626</v>
      </c>
    </row>
    <row r="16" spans="1:14" s="502" customFormat="1" ht="24.6" customHeight="1" x14ac:dyDescent="0.25">
      <c r="A16" s="563">
        <v>10</v>
      </c>
      <c r="B16" s="523" t="s">
        <v>325</v>
      </c>
      <c r="C16" s="582">
        <v>0</v>
      </c>
      <c r="D16" s="518">
        <f>'EntrySheetDD+SWOTotal+HO'!CQ41</f>
        <v>0</v>
      </c>
      <c r="E16" s="518">
        <f>'EntrySheetDD+SWOTotal+HO'!CR41</f>
        <v>0</v>
      </c>
      <c r="F16" s="518">
        <f>'EntrySheetDD+SWOTotal+HO'!CS41</f>
        <v>0</v>
      </c>
      <c r="G16" s="568">
        <f>'EntrySheetDD+SWOTotal+HO'!CT41</f>
        <v>0</v>
      </c>
      <c r="H16" s="568">
        <f>'EntrySheetDD+SWOTotal+HO'!CU41</f>
        <v>0</v>
      </c>
      <c r="I16" s="568">
        <f>'EntrySheetDD+SWOTotal+HO'!CV41</f>
        <v>0</v>
      </c>
      <c r="J16" s="568">
        <f>'EntrySheetDD+SWOTotal+HO'!CW41</f>
        <v>0</v>
      </c>
      <c r="K16" s="568">
        <f>'EntrySheetDD+SWOTotal+HO'!CX41</f>
        <v>0</v>
      </c>
      <c r="L16" s="568">
        <f>'EntrySheetDD+SWOTotal+HO'!CY41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2">
        <v>0</v>
      </c>
      <c r="D17" s="518">
        <f>'EntrySheetDD+SWOTotal+HO'!DA41</f>
        <v>0</v>
      </c>
      <c r="E17" s="518">
        <f>'EntrySheetDD+SWOTotal+HO'!DB41</f>
        <v>0</v>
      </c>
      <c r="F17" s="518">
        <f>'EntrySheetDD+SWOTotal+HO'!DC41</f>
        <v>0</v>
      </c>
      <c r="G17" s="568">
        <f>'EntrySheetDD+SWOTotal+HO'!DD41</f>
        <v>0</v>
      </c>
      <c r="H17" s="568">
        <f>'EntrySheetDD+SWOTotal+HO'!DE41</f>
        <v>0</v>
      </c>
      <c r="I17" s="568">
        <f>'EntrySheetDD+SWOTotal+HO'!DF41</f>
        <v>0</v>
      </c>
      <c r="J17" s="568">
        <f>'EntrySheetDD+SWOTotal+HO'!DG41</f>
        <v>0</v>
      </c>
      <c r="K17" s="568">
        <f>'EntrySheetDD+SWOTotal+HO'!DH41</f>
        <v>0</v>
      </c>
      <c r="L17" s="568">
        <f>'EntrySheetDD+SWOTotal+HO'!DI41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2">
        <v>0</v>
      </c>
      <c r="D18" s="518">
        <f>'EntrySheetDD+SWOTotal+HO'!DK41</f>
        <v>0</v>
      </c>
      <c r="E18" s="518">
        <f>'EntrySheetDD+SWOTotal+HO'!DL41</f>
        <v>0</v>
      </c>
      <c r="F18" s="518">
        <f>'EntrySheetDD+SWOTotal+HO'!DM41</f>
        <v>0</v>
      </c>
      <c r="G18" s="568">
        <f>'EntrySheetDD+SWOTotal+HO'!DN41</f>
        <v>0</v>
      </c>
      <c r="H18" s="568">
        <f>'EntrySheetDD+SWOTotal+HO'!DO41</f>
        <v>0</v>
      </c>
      <c r="I18" s="568">
        <f>'EntrySheetDD+SWOTotal+HO'!DP41</f>
        <v>0</v>
      </c>
      <c r="J18" s="568">
        <f>'EntrySheetDD+SWOTotal+HO'!DQ41</f>
        <v>0</v>
      </c>
      <c r="K18" s="568">
        <f>'EntrySheetDD+SWOTotal+HO'!DR41</f>
        <v>0</v>
      </c>
      <c r="L18" s="568">
        <f>'EntrySheetDD+SWOTotal+HO'!DS41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2">
        <v>0</v>
      </c>
      <c r="D19" s="518">
        <f>'EntrySheetDD+SWOTotal+HO'!DU41</f>
        <v>0</v>
      </c>
      <c r="E19" s="518">
        <f>'EntrySheetDD+SWOTotal+HO'!DV41</f>
        <v>0</v>
      </c>
      <c r="F19" s="518">
        <f>'EntrySheetDD+SWOTotal+HO'!DW41</f>
        <v>0</v>
      </c>
      <c r="G19" s="568">
        <f>'EntrySheetDD+SWOTotal+HO'!DX41</f>
        <v>0</v>
      </c>
      <c r="H19" s="568">
        <f>'EntrySheetDD+SWOTotal+HO'!DY41</f>
        <v>0</v>
      </c>
      <c r="I19" s="568">
        <f>'EntrySheetDD+SWOTotal+HO'!DZ41</f>
        <v>0</v>
      </c>
      <c r="J19" s="568">
        <f>'EntrySheetDD+SWOTotal+HO'!EA41</f>
        <v>0</v>
      </c>
      <c r="K19" s="568">
        <f>'EntrySheetDD+SWOTotal+HO'!EB41</f>
        <v>0</v>
      </c>
      <c r="L19" s="568">
        <f>'EntrySheetDD+SWOTotal+HO'!EC41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2">
        <v>0</v>
      </c>
      <c r="D20" s="518">
        <f>'EntrySheetDD+SWOTotal+HO'!EE41</f>
        <v>0</v>
      </c>
      <c r="E20" s="518">
        <f>'EntrySheetDD+SWOTotal+HO'!EF41</f>
        <v>0</v>
      </c>
      <c r="F20" s="518">
        <f>'EntrySheetDD+SWOTotal+HO'!EG41</f>
        <v>0</v>
      </c>
      <c r="G20" s="568">
        <f>'EntrySheetDD+SWOTotal+HO'!EH41</f>
        <v>0</v>
      </c>
      <c r="H20" s="568">
        <f>'EntrySheetDD+SWOTotal+HO'!EI41</f>
        <v>0</v>
      </c>
      <c r="I20" s="568">
        <f>'EntrySheetDD+SWOTotal+HO'!EJ41</f>
        <v>0</v>
      </c>
      <c r="J20" s="568">
        <f>'EntrySheetDD+SWOTotal+HO'!EK41</f>
        <v>0</v>
      </c>
      <c r="K20" s="568">
        <f>'EntrySheetDD+SWOTotal+HO'!EL41</f>
        <v>0</v>
      </c>
      <c r="L20" s="568">
        <f>'EntrySheetDD+SWOTotal+HO'!EM41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2">
        <v>0</v>
      </c>
      <c r="D21" s="518">
        <f>'EntrySheetDD+SWOTotal+HO'!EO41</f>
        <v>0</v>
      </c>
      <c r="E21" s="518">
        <f>'EntrySheetDD+SWOTotal+HO'!EP41</f>
        <v>0</v>
      </c>
      <c r="F21" s="518">
        <f>'EntrySheetDD+SWOTotal+HO'!EQ41</f>
        <v>0</v>
      </c>
      <c r="G21" s="568">
        <f>'EntrySheetDD+SWOTotal+HO'!ER41</f>
        <v>0</v>
      </c>
      <c r="H21" s="568">
        <f>'EntrySheetDD+SWOTotal+HO'!ES41</f>
        <v>0</v>
      </c>
      <c r="I21" s="568">
        <f>'EntrySheetDD+SWOTotal+HO'!ET41</f>
        <v>0</v>
      </c>
      <c r="J21" s="568">
        <f>'EntrySheetDD+SWOTotal+HO'!EU41</f>
        <v>0</v>
      </c>
      <c r="K21" s="568">
        <f>'EntrySheetDD+SWOTotal+HO'!EV41</f>
        <v>0</v>
      </c>
      <c r="L21" s="568">
        <f>'EntrySheetDD+SWOTotal+HO'!EW41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2">
        <v>0</v>
      </c>
      <c r="D22" s="518">
        <f>'EntrySheetDD+SWOTotal+HO'!EY41</f>
        <v>0</v>
      </c>
      <c r="E22" s="518">
        <f>'EntrySheetDD+SWOTotal+HO'!EZ41</f>
        <v>0</v>
      </c>
      <c r="F22" s="518">
        <f>'EntrySheetDD+SWOTotal+HO'!FA41</f>
        <v>0</v>
      </c>
      <c r="G22" s="568">
        <f>'EntrySheetDD+SWOTotal+HO'!FB41</f>
        <v>0</v>
      </c>
      <c r="H22" s="568">
        <f>'EntrySheetDD+SWOTotal+HO'!FC41</f>
        <v>0</v>
      </c>
      <c r="I22" s="568">
        <f>'EntrySheetDD+SWOTotal+HO'!FD41</f>
        <v>0</v>
      </c>
      <c r="J22" s="568">
        <f>'EntrySheetDD+SWOTotal+HO'!FE41</f>
        <v>0</v>
      </c>
      <c r="K22" s="568">
        <f>'EntrySheetDD+SWOTotal+HO'!FF41</f>
        <v>0</v>
      </c>
      <c r="L22" s="568">
        <f>'EntrySheetDD+SWOTotal+HO'!FG41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2">
        <v>0</v>
      </c>
      <c r="D23" s="518">
        <f>'EntrySheetDD+SWOTotal+HO'!FI41</f>
        <v>0</v>
      </c>
      <c r="E23" s="518">
        <f>'EntrySheetDD+SWOTotal+HO'!FJ41</f>
        <v>0</v>
      </c>
      <c r="F23" s="518">
        <f>'EntrySheetDD+SWOTotal+HO'!FK41</f>
        <v>0</v>
      </c>
      <c r="G23" s="568">
        <f>'EntrySheetDD+SWOTotal+HO'!FL41</f>
        <v>0</v>
      </c>
      <c r="H23" s="568">
        <f>'EntrySheetDD+SWOTotal+HO'!FM41</f>
        <v>0</v>
      </c>
      <c r="I23" s="568">
        <f>'EntrySheetDD+SWOTotal+HO'!FN41</f>
        <v>0</v>
      </c>
      <c r="J23" s="568">
        <f>'EntrySheetDD+SWOTotal+HO'!FO41</f>
        <v>0</v>
      </c>
      <c r="K23" s="568">
        <f>'EntrySheetDD+SWOTotal+HO'!FP41</f>
        <v>0</v>
      </c>
      <c r="L23" s="568">
        <f>'EntrySheetDD+SWOTotal+HO'!FQ41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2">
        <v>0</v>
      </c>
      <c r="D24" s="518">
        <f>'EntrySheetDD+SWOTotal+HO'!FS41</f>
        <v>0</v>
      </c>
      <c r="E24" s="518">
        <f>'EntrySheetDD+SWOTotal+HO'!FT41</f>
        <v>0</v>
      </c>
      <c r="F24" s="518">
        <f>'EntrySheetDD+SWOTotal+HO'!FU41</f>
        <v>0</v>
      </c>
      <c r="G24" s="568">
        <f>'EntrySheetDD+SWOTotal+HO'!FV41</f>
        <v>0</v>
      </c>
      <c r="H24" s="568">
        <f>'EntrySheetDD+SWOTotal+HO'!FW41</f>
        <v>0</v>
      </c>
      <c r="I24" s="568">
        <f>'EntrySheetDD+SWOTotal+HO'!FX41</f>
        <v>0</v>
      </c>
      <c r="J24" s="568">
        <f>'EntrySheetDD+SWOTotal+HO'!FY41</f>
        <v>0</v>
      </c>
      <c r="K24" s="568">
        <f>'EntrySheetDD+SWOTotal+HO'!FZ41</f>
        <v>0</v>
      </c>
      <c r="L24" s="568">
        <f>'EntrySheetDD+SWOTotal+HO'!GA41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2">
        <v>0</v>
      </c>
      <c r="D25" s="518">
        <f>'EntrySheetDD+SWOTotal+HO'!GC41</f>
        <v>6.89</v>
      </c>
      <c r="E25" s="518">
        <f>'EntrySheetDD+SWOTotal+HO'!GD41</f>
        <v>0</v>
      </c>
      <c r="F25" s="518">
        <f>'EntrySheetDD+SWOTotal+HO'!GE41</f>
        <v>6.89</v>
      </c>
      <c r="G25" s="568">
        <f>'EntrySheetDD+SWOTotal+HO'!GF41</f>
        <v>0</v>
      </c>
      <c r="H25" s="568">
        <f>'EntrySheetDD+SWOTotal+HO'!GG41</f>
        <v>0</v>
      </c>
      <c r="I25" s="568">
        <f>'EntrySheetDD+SWOTotal+HO'!GH41</f>
        <v>43</v>
      </c>
      <c r="J25" s="568">
        <f>'EntrySheetDD+SWOTotal+HO'!GI41</f>
        <v>0</v>
      </c>
      <c r="K25" s="568">
        <f>'EntrySheetDD+SWOTotal+HO'!GJ41</f>
        <v>43</v>
      </c>
      <c r="L25" s="568">
        <f>'EntrySheetDD+SWOTotal+HO'!GK41</f>
        <v>25</v>
      </c>
      <c r="M25" s="506" t="e">
        <f t="shared" si="0"/>
        <v>#DIV/0!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2">
        <v>0</v>
      </c>
      <c r="D26" s="518">
        <f>'EntrySheetDD+SWOTotal+HO'!GM41</f>
        <v>0</v>
      </c>
      <c r="E26" s="518">
        <f>'EntrySheetDD+SWOTotal+HO'!GN41</f>
        <v>0</v>
      </c>
      <c r="F26" s="518">
        <f>'EntrySheetDD+SWOTotal+HO'!GO41</f>
        <v>0</v>
      </c>
      <c r="G26" s="568">
        <f>'EntrySheetDD+SWOTotal+HO'!GP41</f>
        <v>0</v>
      </c>
      <c r="H26" s="568">
        <f>'EntrySheetDD+SWOTotal+HO'!GQ41</f>
        <v>0</v>
      </c>
      <c r="I26" s="568">
        <f>'EntrySheetDD+SWOTotal+HO'!GR41</f>
        <v>0</v>
      </c>
      <c r="J26" s="568">
        <f>'EntrySheetDD+SWOTotal+HO'!GS41</f>
        <v>0</v>
      </c>
      <c r="K26" s="568">
        <f>'EntrySheetDD+SWOTotal+HO'!GT41</f>
        <v>0</v>
      </c>
      <c r="L26" s="568">
        <f>'EntrySheetDD+SWOTotal+HO'!GU41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2">
        <v>0</v>
      </c>
      <c r="D27" s="518">
        <f>'EntrySheetDD+SWOTotal+HO'!GW41</f>
        <v>0</v>
      </c>
      <c r="E27" s="518">
        <f>'EntrySheetDD+SWOTotal+HO'!GX41</f>
        <v>0</v>
      </c>
      <c r="F27" s="518">
        <f>'EntrySheetDD+SWOTotal+HO'!GY41</f>
        <v>0</v>
      </c>
      <c r="G27" s="568">
        <f>'EntrySheetDD+SWOTotal+HO'!GZ41</f>
        <v>0</v>
      </c>
      <c r="H27" s="568">
        <f>'EntrySheetDD+SWOTotal+HO'!HA41</f>
        <v>0</v>
      </c>
      <c r="I27" s="568">
        <f>'EntrySheetDD+SWOTotal+HO'!HB41</f>
        <v>0</v>
      </c>
      <c r="J27" s="568">
        <f>'EntrySheetDD+SWOTotal+HO'!HC41</f>
        <v>0</v>
      </c>
      <c r="K27" s="568">
        <f>'EntrySheetDD+SWOTotal+HO'!HD41</f>
        <v>0</v>
      </c>
      <c r="L27" s="568">
        <f>'EntrySheetDD+SWOTotal+HO'!HE41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2">
        <v>0</v>
      </c>
      <c r="D28" s="518">
        <f>'EntrySheetDD+SWOTotal+HO'!HG41</f>
        <v>0</v>
      </c>
      <c r="E28" s="518">
        <f>'EntrySheetDD+SWOTotal+HO'!HH41</f>
        <v>0</v>
      </c>
      <c r="F28" s="518">
        <f>'EntrySheetDD+SWOTotal+HO'!HI41</f>
        <v>0</v>
      </c>
      <c r="G28" s="568">
        <f>'EntrySheetDD+SWOTotal+HO'!HJ41</f>
        <v>0</v>
      </c>
      <c r="H28" s="568">
        <f>'EntrySheetDD+SWOTotal+HO'!HK41</f>
        <v>0</v>
      </c>
      <c r="I28" s="568">
        <f>'EntrySheetDD+SWOTotal+HO'!HL41</f>
        <v>0</v>
      </c>
      <c r="J28" s="568">
        <f>'EntrySheetDD+SWOTotal+HO'!HM41</f>
        <v>0</v>
      </c>
      <c r="K28" s="568">
        <f>'EntrySheetDD+SWOTotal+HO'!HN41</f>
        <v>0</v>
      </c>
      <c r="L28" s="568">
        <f>'EntrySheetDD+SWOTotal+HO'!HO41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2">
        <v>0</v>
      </c>
      <c r="D29" s="518">
        <f>'EntrySheetDD+SWOTotal+HO'!HQ41</f>
        <v>0</v>
      </c>
      <c r="E29" s="518">
        <f>'EntrySheetDD+SWOTotal+HO'!HR41</f>
        <v>0</v>
      </c>
      <c r="F29" s="518">
        <f>'EntrySheetDD+SWOTotal+HO'!HS41</f>
        <v>0</v>
      </c>
      <c r="G29" s="568">
        <f>'EntrySheetDD+SWOTotal+HO'!HT41</f>
        <v>0</v>
      </c>
      <c r="H29" s="568">
        <f>'EntrySheetDD+SWOTotal+HO'!HU41</f>
        <v>0</v>
      </c>
      <c r="I29" s="568">
        <f>'EntrySheetDD+SWOTotal+HO'!HV41</f>
        <v>0</v>
      </c>
      <c r="J29" s="568">
        <f>'EntrySheetDD+SWOTotal+HO'!HW41</f>
        <v>0</v>
      </c>
      <c r="K29" s="568">
        <f>'EntrySheetDD+SWOTotal+HO'!HX41</f>
        <v>0</v>
      </c>
      <c r="L29" s="568">
        <f>'EntrySheetDD+SWOTotal+HO'!HY41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2">
        <v>0</v>
      </c>
      <c r="D30" s="518">
        <f>'EntrySheetDD+SWOTotal+HO'!IA41</f>
        <v>0</v>
      </c>
      <c r="E30" s="518">
        <f>'EntrySheetDD+SWOTotal+HO'!IB41</f>
        <v>0</v>
      </c>
      <c r="F30" s="518">
        <f>'EntrySheetDD+SWOTotal+HO'!IC41</f>
        <v>0</v>
      </c>
      <c r="G30" s="568">
        <f>'EntrySheetDD+SWOTotal+HO'!ID41</f>
        <v>0</v>
      </c>
      <c r="H30" s="568">
        <f>'EntrySheetDD+SWOTotal+HO'!IE41</f>
        <v>0</v>
      </c>
      <c r="I30" s="568">
        <f>'EntrySheetDD+SWOTotal+HO'!IF41</f>
        <v>0</v>
      </c>
      <c r="J30" s="568">
        <f>'EntrySheetDD+SWOTotal+HO'!IG41</f>
        <v>0</v>
      </c>
      <c r="K30" s="568">
        <f>'EntrySheetDD+SWOTotal+HO'!IH41</f>
        <v>0</v>
      </c>
      <c r="L30" s="568">
        <f>'EntrySheetDD+SWOTotal+HO'!II41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2">
        <v>0</v>
      </c>
      <c r="D31" s="518">
        <f>'EntrySheetDD+SWOTotal+HO'!IK41</f>
        <v>0</v>
      </c>
      <c r="E31" s="518">
        <f>'EntrySheetDD+SWOTotal+HO'!IL41</f>
        <v>0</v>
      </c>
      <c r="F31" s="518">
        <f>'EntrySheetDD+SWOTotal+HO'!IM41</f>
        <v>0</v>
      </c>
      <c r="G31" s="568">
        <f>'EntrySheetDD+SWOTotal+HO'!IN41</f>
        <v>0</v>
      </c>
      <c r="H31" s="568">
        <f>'EntrySheetDD+SWOTotal+HO'!IO41</f>
        <v>0</v>
      </c>
      <c r="I31" s="568">
        <f>'EntrySheetDD+SWOTotal+HO'!IP41</f>
        <v>0</v>
      </c>
      <c r="J31" s="568">
        <f>'EntrySheetDD+SWOTotal+HO'!IQ41</f>
        <v>0</v>
      </c>
      <c r="K31" s="568">
        <f>'EntrySheetDD+SWOTotal+HO'!IR41</f>
        <v>0</v>
      </c>
      <c r="L31" s="568">
        <f>'EntrySheetDD+SWOTotal+HO'!IS41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2">
        <v>0</v>
      </c>
      <c r="D32" s="518">
        <f>'EntrySheetDD+SWOTotal+HO'!IU41</f>
        <v>0</v>
      </c>
      <c r="E32" s="518">
        <f>'EntrySheetDD+SWOTotal+HO'!IV41</f>
        <v>0</v>
      </c>
      <c r="F32" s="518">
        <f>'EntrySheetDD+SWOTotal+HO'!IW41</f>
        <v>0</v>
      </c>
      <c r="G32" s="568">
        <f>'EntrySheetDD+SWOTotal+HO'!IX41</f>
        <v>0</v>
      </c>
      <c r="H32" s="568">
        <f>'EntrySheetDD+SWOTotal+HO'!IY41</f>
        <v>0</v>
      </c>
      <c r="I32" s="568">
        <f>'EntrySheetDD+SWOTotal+HO'!IZ41</f>
        <v>0</v>
      </c>
      <c r="J32" s="568">
        <f>'EntrySheetDD+SWOTotal+HO'!JA41</f>
        <v>0</v>
      </c>
      <c r="K32" s="568">
        <f>'EntrySheetDD+SWOTotal+HO'!JB41</f>
        <v>0</v>
      </c>
      <c r="L32" s="568">
        <f>'EntrySheetDD+SWOTotal+HO'!JC41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2">
        <v>0</v>
      </c>
      <c r="D33" s="518">
        <f>'EntrySheetDD+SWOTotal+HO'!JE41</f>
        <v>0</v>
      </c>
      <c r="E33" s="518">
        <f>'EntrySheetDD+SWOTotal+HO'!JF41</f>
        <v>0</v>
      </c>
      <c r="F33" s="518">
        <f>'EntrySheetDD+SWOTotal+HO'!JG41</f>
        <v>0</v>
      </c>
      <c r="G33" s="568">
        <f>'EntrySheetDD+SWOTotal+HO'!JH41</f>
        <v>0</v>
      </c>
      <c r="H33" s="568">
        <f>'EntrySheetDD+SWOTotal+HO'!JI41</f>
        <v>0</v>
      </c>
      <c r="I33" s="568">
        <f>'EntrySheetDD+SWOTotal+HO'!JJ41</f>
        <v>0</v>
      </c>
      <c r="J33" s="568">
        <f>'EntrySheetDD+SWOTotal+HO'!JK41</f>
        <v>0</v>
      </c>
      <c r="K33" s="568">
        <f>'EntrySheetDD+SWOTotal+HO'!JL41</f>
        <v>0</v>
      </c>
      <c r="L33" s="568">
        <f>'EntrySheetDD+SWOTotal+HO'!JM41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2">
        <v>0</v>
      </c>
      <c r="D34" s="518">
        <f>'EntrySheetDD+SWOTotal+HO'!JO41</f>
        <v>0</v>
      </c>
      <c r="E34" s="518">
        <f>'EntrySheetDD+SWOTotal+HO'!JP41</f>
        <v>0</v>
      </c>
      <c r="F34" s="518">
        <f>'EntrySheetDD+SWOTotal+HO'!JQ41</f>
        <v>0</v>
      </c>
      <c r="G34" s="568">
        <f>'EntrySheetDD+SWOTotal+HO'!JR41</f>
        <v>0</v>
      </c>
      <c r="H34" s="568">
        <f>'EntrySheetDD+SWOTotal+HO'!JS41</f>
        <v>0</v>
      </c>
      <c r="I34" s="568">
        <f>'EntrySheetDD+SWOTotal+HO'!JT41</f>
        <v>0</v>
      </c>
      <c r="J34" s="568">
        <f>'EntrySheetDD+SWOTotal+HO'!JU41</f>
        <v>0</v>
      </c>
      <c r="K34" s="568">
        <f>'EntrySheetDD+SWOTotal+HO'!JV41</f>
        <v>0</v>
      </c>
      <c r="L34" s="568">
        <f>'EntrySheetDD+SWOTotal+HO'!JW41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2">
        <v>0</v>
      </c>
      <c r="D35" s="518">
        <f>'EntrySheetDD+SWOTotal+HO'!JY41</f>
        <v>0</v>
      </c>
      <c r="E35" s="518">
        <f>'EntrySheetDD+SWOTotal+HO'!JZ41</f>
        <v>0</v>
      </c>
      <c r="F35" s="518">
        <f>'EntrySheetDD+SWOTotal+HO'!KA41</f>
        <v>0</v>
      </c>
      <c r="G35" s="568">
        <f>'EntrySheetDD+SWOTotal+HO'!KB41</f>
        <v>0</v>
      </c>
      <c r="H35" s="568">
        <f>'EntrySheetDD+SWOTotal+HO'!KC41</f>
        <v>0</v>
      </c>
      <c r="I35" s="568">
        <f>'EntrySheetDD+SWOTotal+HO'!KD41</f>
        <v>0</v>
      </c>
      <c r="J35" s="568">
        <f>'EntrySheetDD+SWOTotal+HO'!KE41</f>
        <v>0</v>
      </c>
      <c r="K35" s="568">
        <f>'EntrySheetDD+SWOTotal+HO'!KF41</f>
        <v>0</v>
      </c>
      <c r="L35" s="568">
        <f>'EntrySheetDD+SWOTotal+HO'!KG41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2">
        <v>0</v>
      </c>
      <c r="D36" s="518">
        <f>'EntrySheetDD+SWOTotal+HO'!KI41</f>
        <v>0</v>
      </c>
      <c r="E36" s="518">
        <f>'EntrySheetDD+SWOTotal+HO'!KJ41</f>
        <v>0</v>
      </c>
      <c r="F36" s="518">
        <f>'EntrySheetDD+SWOTotal+HO'!KK41</f>
        <v>0</v>
      </c>
      <c r="G36" s="568">
        <f>'EntrySheetDD+SWOTotal+HO'!KL41</f>
        <v>0</v>
      </c>
      <c r="H36" s="568">
        <f>'EntrySheetDD+SWOTotal+HO'!KM41</f>
        <v>0</v>
      </c>
      <c r="I36" s="568">
        <f>'EntrySheetDD+SWOTotal+HO'!KN41</f>
        <v>0</v>
      </c>
      <c r="J36" s="568">
        <f>'EntrySheetDD+SWOTotal+HO'!KO41</f>
        <v>0</v>
      </c>
      <c r="K36" s="568">
        <f>'EntrySheetDD+SWOTotal+HO'!KP41</f>
        <v>0</v>
      </c>
      <c r="L36" s="568">
        <f>'EntrySheetDD+SWOTotal+HO'!KQ41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2">
        <v>0</v>
      </c>
      <c r="D37" s="518">
        <f>'EntrySheetDD+SWOTotal+HO'!KS41</f>
        <v>0</v>
      </c>
      <c r="E37" s="518">
        <f>'EntrySheetDD+SWOTotal+HO'!KT41</f>
        <v>0</v>
      </c>
      <c r="F37" s="518">
        <f>'EntrySheetDD+SWOTotal+HO'!KU41</f>
        <v>0</v>
      </c>
      <c r="G37" s="568">
        <f>'EntrySheetDD+SWOTotal+HO'!KV41</f>
        <v>0</v>
      </c>
      <c r="H37" s="568">
        <f>'EntrySheetDD+SWOTotal+HO'!KW41</f>
        <v>0</v>
      </c>
      <c r="I37" s="568">
        <f>'EntrySheetDD+SWOTotal+HO'!KX41</f>
        <v>0</v>
      </c>
      <c r="J37" s="568">
        <f>'EntrySheetDD+SWOTotal+HO'!KY41</f>
        <v>0</v>
      </c>
      <c r="K37" s="568">
        <f>'EntrySheetDD+SWOTotal+HO'!KZ41</f>
        <v>0</v>
      </c>
      <c r="L37" s="568">
        <f>'EntrySheetDD+SWOTotal+HO'!LA41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2">
        <v>0</v>
      </c>
      <c r="D38" s="518">
        <f>'EntrySheetDD+SWOTotal+HO'!LC41</f>
        <v>0</v>
      </c>
      <c r="E38" s="518">
        <f>'EntrySheetDD+SWOTotal+HO'!LD41</f>
        <v>0</v>
      </c>
      <c r="F38" s="518">
        <f>'EntrySheetDD+SWOTotal+HO'!LE41</f>
        <v>0</v>
      </c>
      <c r="G38" s="568">
        <f>'EntrySheetDD+SWOTotal+HO'!LF41</f>
        <v>0</v>
      </c>
      <c r="H38" s="568">
        <f>'EntrySheetDD+SWOTotal+HO'!LG41</f>
        <v>0</v>
      </c>
      <c r="I38" s="568">
        <f>'EntrySheetDD+SWOTotal+HO'!LH41</f>
        <v>0</v>
      </c>
      <c r="J38" s="568">
        <f>'EntrySheetDD+SWOTotal+HO'!LI41</f>
        <v>0</v>
      </c>
      <c r="K38" s="568">
        <f>'EntrySheetDD+SWOTotal+HO'!LJ41</f>
        <v>0</v>
      </c>
      <c r="L38" s="568">
        <f>'EntrySheetDD+SWOTotal+HO'!LK41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2">
        <v>0</v>
      </c>
      <c r="D39" s="518">
        <f>'EntrySheetDD+SWOTotal+HO'!LM41</f>
        <v>0</v>
      </c>
      <c r="E39" s="518">
        <f>'EntrySheetDD+SWOTotal+HO'!LN41</f>
        <v>0</v>
      </c>
      <c r="F39" s="518">
        <f>'EntrySheetDD+SWOTotal+HO'!LO41</f>
        <v>0</v>
      </c>
      <c r="G39" s="568">
        <f>'EntrySheetDD+SWOTotal+HO'!LP41</f>
        <v>0</v>
      </c>
      <c r="H39" s="568">
        <f>'EntrySheetDD+SWOTotal+HO'!LQ41</f>
        <v>0</v>
      </c>
      <c r="I39" s="568">
        <f>'EntrySheetDD+SWOTotal+HO'!LR41</f>
        <v>0</v>
      </c>
      <c r="J39" s="568">
        <f>'EntrySheetDD+SWOTotal+HO'!LS41</f>
        <v>0</v>
      </c>
      <c r="K39" s="568">
        <f>'EntrySheetDD+SWOTotal+HO'!LT41</f>
        <v>0</v>
      </c>
      <c r="L39" s="568">
        <f>'EntrySheetDD+SWOTotal+HO'!LU41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23.15</v>
      </c>
      <c r="E40" s="510">
        <f t="shared" si="2"/>
        <v>6.23</v>
      </c>
      <c r="F40" s="510">
        <f t="shared" si="2"/>
        <v>21.91</v>
      </c>
      <c r="G40" s="569">
        <f t="shared" si="2"/>
        <v>0</v>
      </c>
      <c r="H40" s="569">
        <f t="shared" si="2"/>
        <v>0</v>
      </c>
      <c r="I40" s="569">
        <f t="shared" si="2"/>
        <v>135</v>
      </c>
      <c r="J40" s="569">
        <f t="shared" si="2"/>
        <v>0</v>
      </c>
      <c r="K40" s="569">
        <f t="shared" si="2"/>
        <v>135</v>
      </c>
      <c r="L40" s="569">
        <f t="shared" si="2"/>
        <v>117</v>
      </c>
      <c r="M40" s="511" t="e">
        <f t="shared" si="0"/>
        <v>#DIV/0!</v>
      </c>
      <c r="N40" s="512">
        <f t="shared" si="1"/>
        <v>94.643628509719221</v>
      </c>
    </row>
    <row r="41" spans="1:14" ht="21.75" x14ac:dyDescent="0.25">
      <c r="A41" s="2027" t="s">
        <v>362</v>
      </c>
      <c r="B41" s="2028"/>
      <c r="C41" s="587">
        <v>30</v>
      </c>
      <c r="D41" s="528">
        <f>'EntrySheetDD+SWOTotal+HO'!MQ41</f>
        <v>0</v>
      </c>
      <c r="E41" s="528">
        <f>'EntrySheetDD+SWOTotal+HO'!MR41</f>
        <v>0</v>
      </c>
      <c r="F41" s="528">
        <f>'EntrySheetDD+SWOTotal+HO'!MS41</f>
        <v>0</v>
      </c>
      <c r="G41" s="570">
        <v>150</v>
      </c>
      <c r="H41" s="570">
        <f>'EntrySheetDD+SWOTotal+HO'!MU41</f>
        <v>0</v>
      </c>
      <c r="I41" s="570">
        <f>'EntrySheetDD+SWOTotal+HO'!MV41</f>
        <v>0</v>
      </c>
      <c r="J41" s="570">
        <f>'EntrySheetDD+SWOTotal+HO'!MW41</f>
        <v>0</v>
      </c>
      <c r="K41" s="570">
        <f>'EntrySheetDD+SWOTotal+HO'!MX41</f>
        <v>0</v>
      </c>
      <c r="L41" s="570">
        <f>'EntrySheetDD+SWOTotal+HO'!MY41</f>
        <v>0</v>
      </c>
      <c r="M41" s="514">
        <f t="shared" si="0"/>
        <v>0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30</v>
      </c>
      <c r="D43" s="516">
        <f t="shared" si="3"/>
        <v>23.15</v>
      </c>
      <c r="E43" s="516">
        <f t="shared" si="3"/>
        <v>6.23</v>
      </c>
      <c r="F43" s="516">
        <f t="shared" si="3"/>
        <v>21.91</v>
      </c>
      <c r="G43" s="572">
        <f t="shared" si="3"/>
        <v>150</v>
      </c>
      <c r="H43" s="572">
        <f t="shared" si="3"/>
        <v>0</v>
      </c>
      <c r="I43" s="572">
        <f t="shared" si="3"/>
        <v>135</v>
      </c>
      <c r="J43" s="572">
        <f t="shared" si="3"/>
        <v>0</v>
      </c>
      <c r="K43" s="572">
        <f t="shared" si="3"/>
        <v>135</v>
      </c>
      <c r="L43" s="572">
        <f t="shared" si="3"/>
        <v>117</v>
      </c>
      <c r="M43" s="511">
        <f t="shared" si="0"/>
        <v>73.033333333333346</v>
      </c>
      <c r="N43" s="512">
        <f t="shared" si="1"/>
        <v>94.643628509719221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78" zoomScaleSheetLayoutView="78" workbookViewId="0">
      <pane xSplit="2" ySplit="6" topLeftCell="C7" activePane="bottomRight" state="frozen"/>
      <selection activeCell="A2" sqref="A2:N2"/>
      <selection pane="topRight" activeCell="A2" sqref="A2:N2"/>
      <selection pane="bottomLeft" activeCell="A2" sqref="A2:N2"/>
      <selection pane="bottomRight" activeCell="G44" sqref="G44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403</v>
      </c>
      <c r="B3" s="2004"/>
      <c r="C3" s="2024" t="s">
        <v>494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0</v>
      </c>
      <c r="D7" s="518">
        <f>'EntrySheetDD+SWOTotal+HO'!E44</f>
        <v>0</v>
      </c>
      <c r="E7" s="518">
        <f>'EntrySheetDD+SWOTotal+HO'!F44</f>
        <v>0</v>
      </c>
      <c r="F7" s="518">
        <f>'EntrySheetDD+SWOTotal+HO'!G44</f>
        <v>0</v>
      </c>
      <c r="G7" s="568">
        <v>5673</v>
      </c>
      <c r="H7" s="568">
        <f>'EntrySheetDD+SWOTotal+HO'!I44</f>
        <v>0</v>
      </c>
      <c r="I7" s="568">
        <f>'EntrySheetDD+SWOTotal+HO'!J44</f>
        <v>0</v>
      </c>
      <c r="J7" s="568">
        <f>'EntrySheetDD+SWOTotal+HO'!K44</f>
        <v>0</v>
      </c>
      <c r="K7" s="568">
        <f>'EntrySheetDD+SWOTotal+HO'!L44</f>
        <v>0</v>
      </c>
      <c r="L7" s="568">
        <f>'EntrySheetDD+SWOTotal+HO'!M44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2">
        <v>0</v>
      </c>
      <c r="D8" s="518">
        <f>'EntrySheetDD+SWOTotal+HO'!O44</f>
        <v>0</v>
      </c>
      <c r="E8" s="518">
        <f>'EntrySheetDD+SWOTotal+HO'!P44</f>
        <v>0</v>
      </c>
      <c r="F8" s="518">
        <f>'EntrySheetDD+SWOTotal+HO'!Q44</f>
        <v>0</v>
      </c>
      <c r="G8" s="568">
        <v>590</v>
      </c>
      <c r="H8" s="568">
        <f>'EntrySheetDD+SWOTotal+HO'!S44</f>
        <v>0</v>
      </c>
      <c r="I8" s="568">
        <f>'EntrySheetDD+SWOTotal+HO'!T44</f>
        <v>559</v>
      </c>
      <c r="J8" s="568">
        <f>'EntrySheetDD+SWOTotal+HO'!U44</f>
        <v>0</v>
      </c>
      <c r="K8" s="568">
        <f>'EntrySheetDD+SWOTotal+HO'!V44</f>
        <v>559</v>
      </c>
      <c r="L8" s="568">
        <f>'EntrySheetDD+SWOTotal+HO'!W44</f>
        <v>559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2">
        <v>0</v>
      </c>
      <c r="D9" s="518">
        <f>'EntrySheetDD+SWOTotal+HO'!Y44</f>
        <v>0</v>
      </c>
      <c r="E9" s="518">
        <f>'EntrySheetDD+SWOTotal+HO'!Z44</f>
        <v>0</v>
      </c>
      <c r="F9" s="518">
        <f>'EntrySheetDD+SWOTotal+HO'!AA44</f>
        <v>0</v>
      </c>
      <c r="G9" s="568">
        <v>880</v>
      </c>
      <c r="H9" s="568">
        <f>'EntrySheetDD+SWOTotal+HO'!AC44</f>
        <v>0</v>
      </c>
      <c r="I9" s="568">
        <f>'EntrySheetDD+SWOTotal+HO'!AD44</f>
        <v>0</v>
      </c>
      <c r="J9" s="568">
        <f>'EntrySheetDD+SWOTotal+HO'!AE44</f>
        <v>0</v>
      </c>
      <c r="K9" s="568">
        <f>'EntrySheetDD+SWOTotal+HO'!AF44</f>
        <v>0</v>
      </c>
      <c r="L9" s="568">
        <f>'EntrySheetDD+SWOTotal+HO'!AG44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2">
        <v>0</v>
      </c>
      <c r="D10" s="518">
        <f>'EntrySheetDD+SWOTotal+HO'!AI44</f>
        <v>0</v>
      </c>
      <c r="E10" s="518">
        <f>'EntrySheetDD+SWOTotal+HO'!AJ44</f>
        <v>0</v>
      </c>
      <c r="F10" s="518">
        <f>'EntrySheetDD+SWOTotal+HO'!AK44</f>
        <v>0</v>
      </c>
      <c r="G10" s="568">
        <v>670</v>
      </c>
      <c r="H10" s="568">
        <f>'EntrySheetDD+SWOTotal+HO'!AM44</f>
        <v>0</v>
      </c>
      <c r="I10" s="568">
        <f>'EntrySheetDD+SWOTotal+HO'!AN44</f>
        <v>0</v>
      </c>
      <c r="J10" s="568">
        <f>'EntrySheetDD+SWOTotal+HO'!AO44</f>
        <v>0</v>
      </c>
      <c r="K10" s="568">
        <f>'EntrySheetDD+SWOTotal+HO'!AP44</f>
        <v>0</v>
      </c>
      <c r="L10" s="568">
        <f>'EntrySheetDD+SWOTotal+HO'!AQ44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2">
        <v>0</v>
      </c>
      <c r="D11" s="518">
        <f>'EntrySheetDD+SWOTotal+HO'!AS44</f>
        <v>0</v>
      </c>
      <c r="E11" s="518">
        <f>'EntrySheetDD+SWOTotal+HO'!AT44</f>
        <v>0</v>
      </c>
      <c r="F11" s="518">
        <f>'EntrySheetDD+SWOTotal+HO'!AU44</f>
        <v>0</v>
      </c>
      <c r="G11" s="568">
        <v>530</v>
      </c>
      <c r="H11" s="568">
        <f>'EntrySheetDD+SWOTotal+HO'!AW44</f>
        <v>0</v>
      </c>
      <c r="I11" s="568">
        <f>'EntrySheetDD+SWOTotal+HO'!AX44</f>
        <v>0</v>
      </c>
      <c r="J11" s="568">
        <f>'EntrySheetDD+SWOTotal+HO'!AY44</f>
        <v>0</v>
      </c>
      <c r="K11" s="568">
        <f>'EntrySheetDD+SWOTotal+HO'!AZ44</f>
        <v>0</v>
      </c>
      <c r="L11" s="568">
        <f>'EntrySheetDD+SWOTotal+HO'!BA44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2">
        <v>0</v>
      </c>
      <c r="D12" s="518">
        <f>'EntrySheetDD+SWOTotal+HO'!BC44</f>
        <v>0</v>
      </c>
      <c r="E12" s="518">
        <f>'EntrySheetDD+SWOTotal+HO'!BD44</f>
        <v>0</v>
      </c>
      <c r="F12" s="518">
        <f>'EntrySheetDD+SWOTotal+HO'!BE44</f>
        <v>0</v>
      </c>
      <c r="G12" s="568">
        <v>384</v>
      </c>
      <c r="H12" s="568">
        <f>'EntrySheetDD+SWOTotal+HO'!BG44</f>
        <v>0</v>
      </c>
      <c r="I12" s="568">
        <f>'EntrySheetDD+SWOTotal+HO'!BH44</f>
        <v>0</v>
      </c>
      <c r="J12" s="568">
        <f>'EntrySheetDD+SWOTotal+HO'!BI44</f>
        <v>0</v>
      </c>
      <c r="K12" s="568">
        <f>'EntrySheetDD+SWOTotal+HO'!BJ44</f>
        <v>0</v>
      </c>
      <c r="L12" s="568">
        <f>'EntrySheetDD+SWOTotal+HO'!BK44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2">
        <v>0</v>
      </c>
      <c r="D13" s="518">
        <f>'EntrySheetDD+SWOTotal+HO'!BM44</f>
        <v>0</v>
      </c>
      <c r="E13" s="518">
        <f>'EntrySheetDD+SWOTotal+HO'!BN44</f>
        <v>0</v>
      </c>
      <c r="F13" s="518">
        <f>'EntrySheetDD+SWOTotal+HO'!BO44</f>
        <v>0</v>
      </c>
      <c r="G13" s="568">
        <v>680</v>
      </c>
      <c r="H13" s="568">
        <f>'EntrySheetDD+SWOTotal+HO'!BQ44</f>
        <v>0</v>
      </c>
      <c r="I13" s="568">
        <f>'EntrySheetDD+SWOTotal+HO'!BR44</f>
        <v>0</v>
      </c>
      <c r="J13" s="568">
        <f>'EntrySheetDD+SWOTotal+HO'!BS44</f>
        <v>0</v>
      </c>
      <c r="K13" s="568">
        <f>'EntrySheetDD+SWOTotal+HO'!BT44</f>
        <v>0</v>
      </c>
      <c r="L13" s="568">
        <f>'EntrySheetDD+SWOTotal+HO'!BU44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2">
        <v>0</v>
      </c>
      <c r="D14" s="518">
        <f>'EntrySheetDD+SWOTotal+HO'!BW44</f>
        <v>0</v>
      </c>
      <c r="E14" s="518">
        <f>'EntrySheetDD+SWOTotal+HO'!BX44</f>
        <v>0</v>
      </c>
      <c r="F14" s="518">
        <f>'EntrySheetDD+SWOTotal+HO'!BY44</f>
        <v>0</v>
      </c>
      <c r="G14" s="568">
        <v>1780</v>
      </c>
      <c r="H14" s="568">
        <f>'EntrySheetDD+SWOTotal+HO'!CA44</f>
        <v>0</v>
      </c>
      <c r="I14" s="568">
        <f>'EntrySheetDD+SWOTotal+HO'!CB44</f>
        <v>0</v>
      </c>
      <c r="J14" s="568">
        <f>'EntrySheetDD+SWOTotal+HO'!CC44</f>
        <v>0</v>
      </c>
      <c r="K14" s="568">
        <f>'EntrySheetDD+SWOTotal+HO'!CD44</f>
        <v>0</v>
      </c>
      <c r="L14" s="568">
        <f>'EntrySheetDD+SWOTotal+HO'!CE44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2">
        <v>0</v>
      </c>
      <c r="D15" s="518">
        <f>'EntrySheetDD+SWOTotal+HO'!CG44</f>
        <v>0</v>
      </c>
      <c r="E15" s="518">
        <f>'EntrySheetDD+SWOTotal+HO'!CH44</f>
        <v>0</v>
      </c>
      <c r="F15" s="518">
        <f>'EntrySheetDD+SWOTotal+HO'!CI44</f>
        <v>0</v>
      </c>
      <c r="G15" s="568">
        <v>1176</v>
      </c>
      <c r="H15" s="568">
        <f>'EntrySheetDD+SWOTotal+HO'!CK44</f>
        <v>0</v>
      </c>
      <c r="I15" s="568">
        <f>'EntrySheetDD+SWOTotal+HO'!CL44</f>
        <v>0</v>
      </c>
      <c r="J15" s="568">
        <f>'EntrySheetDD+SWOTotal+HO'!CM44</f>
        <v>0</v>
      </c>
      <c r="K15" s="568">
        <f>'EntrySheetDD+SWOTotal+HO'!CN44</f>
        <v>0</v>
      </c>
      <c r="L15" s="568">
        <f>'EntrySheetDD+SWOTotal+HO'!CO44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2">
        <v>0</v>
      </c>
      <c r="D16" s="518">
        <f>'EntrySheetDD+SWOTotal+HO'!CQ44</f>
        <v>0</v>
      </c>
      <c r="E16" s="518">
        <f>'EntrySheetDD+SWOTotal+HO'!CR44</f>
        <v>0</v>
      </c>
      <c r="F16" s="518">
        <f>'EntrySheetDD+SWOTotal+HO'!CS44</f>
        <v>0</v>
      </c>
      <c r="G16" s="568">
        <v>660</v>
      </c>
      <c r="H16" s="568">
        <f>'EntrySheetDD+SWOTotal+HO'!CU44</f>
        <v>0</v>
      </c>
      <c r="I16" s="568">
        <f>'EntrySheetDD+SWOTotal+HO'!CV44</f>
        <v>0</v>
      </c>
      <c r="J16" s="568">
        <f>'EntrySheetDD+SWOTotal+HO'!CW44</f>
        <v>0</v>
      </c>
      <c r="K16" s="568">
        <f>'EntrySheetDD+SWOTotal+HO'!CX44</f>
        <v>0</v>
      </c>
      <c r="L16" s="568">
        <f>'EntrySheetDD+SWOTotal+HO'!CY44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2">
        <v>0</v>
      </c>
      <c r="D17" s="518">
        <f>'EntrySheetDD+SWOTotal+HO'!DA44</f>
        <v>0</v>
      </c>
      <c r="E17" s="518">
        <f>'EntrySheetDD+SWOTotal+HO'!DB44</f>
        <v>0</v>
      </c>
      <c r="F17" s="518">
        <f>'EntrySheetDD+SWOTotal+HO'!DC44</f>
        <v>0</v>
      </c>
      <c r="G17" s="568">
        <v>820</v>
      </c>
      <c r="H17" s="568">
        <f>'EntrySheetDD+SWOTotal+HO'!DE44</f>
        <v>0</v>
      </c>
      <c r="I17" s="568">
        <f>'EntrySheetDD+SWOTotal+HO'!DF44</f>
        <v>0</v>
      </c>
      <c r="J17" s="568">
        <f>'EntrySheetDD+SWOTotal+HO'!DG44</f>
        <v>820</v>
      </c>
      <c r="K17" s="568">
        <f>'EntrySheetDD+SWOTotal+HO'!DH44</f>
        <v>820</v>
      </c>
      <c r="L17" s="568">
        <f>'EntrySheetDD+SWOTotal+HO'!DI44</f>
        <v>820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2">
        <v>0</v>
      </c>
      <c r="D18" s="518">
        <f>'EntrySheetDD+SWOTotal+HO'!DK44</f>
        <v>0</v>
      </c>
      <c r="E18" s="518">
        <f>'EntrySheetDD+SWOTotal+HO'!DL44</f>
        <v>0</v>
      </c>
      <c r="F18" s="518">
        <f>'EntrySheetDD+SWOTotal+HO'!DM44</f>
        <v>0</v>
      </c>
      <c r="G18" s="568">
        <v>280</v>
      </c>
      <c r="H18" s="568">
        <f>'EntrySheetDD+SWOTotal+HO'!DO44</f>
        <v>0</v>
      </c>
      <c r="I18" s="568">
        <f>'EntrySheetDD+SWOTotal+HO'!DP44</f>
        <v>0</v>
      </c>
      <c r="J18" s="568">
        <f>'EntrySheetDD+SWOTotal+HO'!DQ44</f>
        <v>0</v>
      </c>
      <c r="K18" s="568">
        <f>'EntrySheetDD+SWOTotal+HO'!DR44</f>
        <v>0</v>
      </c>
      <c r="L18" s="568">
        <f>'EntrySheetDD+SWOTotal+HO'!DS44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2">
        <v>0</v>
      </c>
      <c r="D19" s="518">
        <f>'EntrySheetDD+SWOTotal+HO'!DU44</f>
        <v>0</v>
      </c>
      <c r="E19" s="518">
        <f>'EntrySheetDD+SWOTotal+HO'!DV44</f>
        <v>0</v>
      </c>
      <c r="F19" s="518">
        <f>'EntrySheetDD+SWOTotal+HO'!DW44</f>
        <v>0</v>
      </c>
      <c r="G19" s="568">
        <v>640</v>
      </c>
      <c r="H19" s="568">
        <f>'EntrySheetDD+SWOTotal+HO'!DY44</f>
        <v>0</v>
      </c>
      <c r="I19" s="568">
        <f>'EntrySheetDD+SWOTotal+HO'!DZ44</f>
        <v>0</v>
      </c>
      <c r="J19" s="568">
        <f>'EntrySheetDD+SWOTotal+HO'!EA44</f>
        <v>0</v>
      </c>
      <c r="K19" s="568">
        <f>'EntrySheetDD+SWOTotal+HO'!EB44</f>
        <v>0</v>
      </c>
      <c r="L19" s="568">
        <f>'EntrySheetDD+SWOTotal+HO'!EC44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2">
        <v>0</v>
      </c>
      <c r="D20" s="518">
        <f>'EntrySheetDD+SWOTotal+HO'!EE44</f>
        <v>0</v>
      </c>
      <c r="E20" s="518">
        <f>'EntrySheetDD+SWOTotal+HO'!EF44</f>
        <v>0</v>
      </c>
      <c r="F20" s="518">
        <f>'EntrySheetDD+SWOTotal+HO'!EG44</f>
        <v>0</v>
      </c>
      <c r="G20" s="568">
        <v>680</v>
      </c>
      <c r="H20" s="568">
        <f>'EntrySheetDD+SWOTotal+HO'!EI44</f>
        <v>680</v>
      </c>
      <c r="I20" s="568">
        <f>'EntrySheetDD+SWOTotal+HO'!EJ44</f>
        <v>680</v>
      </c>
      <c r="J20" s="568">
        <f>'EntrySheetDD+SWOTotal+HO'!EK44</f>
        <v>0</v>
      </c>
      <c r="K20" s="568">
        <f>'EntrySheetDD+SWOTotal+HO'!EL44</f>
        <v>680</v>
      </c>
      <c r="L20" s="568">
        <f>'EntrySheetDD+SWOTotal+HO'!EM44</f>
        <v>680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2">
        <v>0</v>
      </c>
      <c r="D21" s="518">
        <f>'EntrySheetDD+SWOTotal+HO'!EO44</f>
        <v>0</v>
      </c>
      <c r="E21" s="518">
        <f>'EntrySheetDD+SWOTotal+HO'!EP44</f>
        <v>0</v>
      </c>
      <c r="F21" s="518">
        <f>'EntrySheetDD+SWOTotal+HO'!EQ44</f>
        <v>0</v>
      </c>
      <c r="G21" s="568">
        <v>720</v>
      </c>
      <c r="H21" s="568">
        <f>'EntrySheetDD+SWOTotal+HO'!ES44</f>
        <v>0</v>
      </c>
      <c r="I21" s="568">
        <f>'EntrySheetDD+SWOTotal+HO'!ET44</f>
        <v>0</v>
      </c>
      <c r="J21" s="568">
        <f>'EntrySheetDD+SWOTotal+HO'!EU44</f>
        <v>0</v>
      </c>
      <c r="K21" s="568">
        <f>'EntrySheetDD+SWOTotal+HO'!EV44</f>
        <v>0</v>
      </c>
      <c r="L21" s="568">
        <f>'EntrySheetDD+SWOTotal+HO'!EW44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2">
        <v>0</v>
      </c>
      <c r="D22" s="518">
        <f>'EntrySheetDD+SWOTotal+HO'!EY44</f>
        <v>0</v>
      </c>
      <c r="E22" s="518">
        <f>'EntrySheetDD+SWOTotal+HO'!EZ44</f>
        <v>0</v>
      </c>
      <c r="F22" s="518">
        <f>'EntrySheetDD+SWOTotal+HO'!FA44</f>
        <v>0</v>
      </c>
      <c r="G22" s="568">
        <v>1395</v>
      </c>
      <c r="H22" s="568">
        <f>'EntrySheetDD+SWOTotal+HO'!FC44</f>
        <v>0</v>
      </c>
      <c r="I22" s="568">
        <f>'EntrySheetDD+SWOTotal+HO'!FD44</f>
        <v>0</v>
      </c>
      <c r="J22" s="568">
        <f>'EntrySheetDD+SWOTotal+HO'!FE44</f>
        <v>0</v>
      </c>
      <c r="K22" s="568">
        <f>'EntrySheetDD+SWOTotal+HO'!FF44</f>
        <v>0</v>
      </c>
      <c r="L22" s="568">
        <f>'EntrySheetDD+SWOTotal+HO'!FG44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2">
        <v>0</v>
      </c>
      <c r="D23" s="518">
        <f>'EntrySheetDD+SWOTotal+HO'!FI44</f>
        <v>0</v>
      </c>
      <c r="E23" s="518">
        <f>'EntrySheetDD+SWOTotal+HO'!FJ44</f>
        <v>0</v>
      </c>
      <c r="F23" s="518">
        <f>'EntrySheetDD+SWOTotal+HO'!FK44</f>
        <v>0</v>
      </c>
      <c r="G23" s="568">
        <v>107</v>
      </c>
      <c r="H23" s="568">
        <f>'EntrySheetDD+SWOTotal+HO'!FM44</f>
        <v>0</v>
      </c>
      <c r="I23" s="568">
        <f>'EntrySheetDD+SWOTotal+HO'!FN44</f>
        <v>0</v>
      </c>
      <c r="J23" s="568">
        <f>'EntrySheetDD+SWOTotal+HO'!FO44</f>
        <v>0</v>
      </c>
      <c r="K23" s="568">
        <f>'EntrySheetDD+SWOTotal+HO'!FP44</f>
        <v>0</v>
      </c>
      <c r="L23" s="568">
        <f>'EntrySheetDD+SWOTotal+HO'!FQ44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2">
        <v>0</v>
      </c>
      <c r="D24" s="518">
        <f>'EntrySheetDD+SWOTotal+HO'!FS44</f>
        <v>0</v>
      </c>
      <c r="E24" s="518">
        <f>'EntrySheetDD+SWOTotal+HO'!FT44</f>
        <v>0</v>
      </c>
      <c r="F24" s="518">
        <f>'EntrySheetDD+SWOTotal+HO'!FU44</f>
        <v>0</v>
      </c>
      <c r="G24" s="568">
        <v>45</v>
      </c>
      <c r="H24" s="568">
        <f>'EntrySheetDD+SWOTotal+HO'!FW44</f>
        <v>0</v>
      </c>
      <c r="I24" s="568">
        <f>'EntrySheetDD+SWOTotal+HO'!FX44</f>
        <v>0</v>
      </c>
      <c r="J24" s="568">
        <f>'EntrySheetDD+SWOTotal+HO'!FY44</f>
        <v>0</v>
      </c>
      <c r="K24" s="568">
        <f>'EntrySheetDD+SWOTotal+HO'!FZ44</f>
        <v>0</v>
      </c>
      <c r="L24" s="568">
        <f>'EntrySheetDD+SWOTotal+HO'!GA44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2">
        <v>0</v>
      </c>
      <c r="D25" s="518">
        <f>'EntrySheetDD+SWOTotal+HO'!GC44</f>
        <v>0</v>
      </c>
      <c r="E25" s="518">
        <f>'EntrySheetDD+SWOTotal+HO'!GD44</f>
        <v>0</v>
      </c>
      <c r="F25" s="518">
        <f>'EntrySheetDD+SWOTotal+HO'!GE44</f>
        <v>0</v>
      </c>
      <c r="G25" s="568">
        <v>1060</v>
      </c>
      <c r="H25" s="568">
        <f>'EntrySheetDD+SWOTotal+HO'!GG44</f>
        <v>0</v>
      </c>
      <c r="I25" s="568">
        <f>'EntrySheetDD+SWOTotal+HO'!GH44</f>
        <v>0</v>
      </c>
      <c r="J25" s="568">
        <f>'EntrySheetDD+SWOTotal+HO'!GI44</f>
        <v>0</v>
      </c>
      <c r="K25" s="568">
        <f>'EntrySheetDD+SWOTotal+HO'!GJ44</f>
        <v>0</v>
      </c>
      <c r="L25" s="568">
        <f>'EntrySheetDD+SWOTotal+HO'!GK44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2">
        <v>0</v>
      </c>
      <c r="D26" s="518">
        <f>'EntrySheetDD+SWOTotal+HO'!GM44</f>
        <v>0</v>
      </c>
      <c r="E26" s="518">
        <f>'EntrySheetDD+SWOTotal+HO'!GN44</f>
        <v>0</v>
      </c>
      <c r="F26" s="518">
        <f>'EntrySheetDD+SWOTotal+HO'!GO44</f>
        <v>0</v>
      </c>
      <c r="G26" s="568">
        <v>286</v>
      </c>
      <c r="H26" s="568">
        <f>'EntrySheetDD+SWOTotal+HO'!GQ44</f>
        <v>0</v>
      </c>
      <c r="I26" s="568">
        <f>'EntrySheetDD+SWOTotal+HO'!GR44</f>
        <v>287</v>
      </c>
      <c r="J26" s="568">
        <f>'EntrySheetDD+SWOTotal+HO'!GS44</f>
        <v>0</v>
      </c>
      <c r="K26" s="568">
        <f>'EntrySheetDD+SWOTotal+HO'!GT44</f>
        <v>287</v>
      </c>
      <c r="L26" s="568">
        <f>'EntrySheetDD+SWOTotal+HO'!GU44</f>
        <v>173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2">
        <v>0</v>
      </c>
      <c r="D27" s="518">
        <f>'EntrySheetDD+SWOTotal+HO'!GW44</f>
        <v>0</v>
      </c>
      <c r="E27" s="518">
        <f>'EntrySheetDD+SWOTotal+HO'!GX44</f>
        <v>0</v>
      </c>
      <c r="F27" s="518">
        <f>'EntrySheetDD+SWOTotal+HO'!GY44</f>
        <v>0</v>
      </c>
      <c r="G27" s="568">
        <v>34</v>
      </c>
      <c r="H27" s="568">
        <f>'EntrySheetDD+SWOTotal+HO'!HA44</f>
        <v>34</v>
      </c>
      <c r="I27" s="568">
        <f>'EntrySheetDD+SWOTotal+HO'!HB44</f>
        <v>34</v>
      </c>
      <c r="J27" s="568">
        <f>'EntrySheetDD+SWOTotal+HO'!HC44</f>
        <v>0</v>
      </c>
      <c r="K27" s="568">
        <f>'EntrySheetDD+SWOTotal+HO'!HD44</f>
        <v>0</v>
      </c>
      <c r="L27" s="568">
        <f>'EntrySheetDD+SWOTotal+HO'!HE44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2">
        <v>0</v>
      </c>
      <c r="D28" s="518">
        <f>'EntrySheetDD+SWOTotal+HO'!HG44</f>
        <v>0</v>
      </c>
      <c r="E28" s="518">
        <f>'EntrySheetDD+SWOTotal+HO'!HH44</f>
        <v>0</v>
      </c>
      <c r="F28" s="518">
        <f>'EntrySheetDD+SWOTotal+HO'!HI44</f>
        <v>0</v>
      </c>
      <c r="G28" s="568">
        <v>192</v>
      </c>
      <c r="H28" s="568">
        <f>'EntrySheetDD+SWOTotal+HO'!HK44</f>
        <v>0</v>
      </c>
      <c r="I28" s="568">
        <f>'EntrySheetDD+SWOTotal+HO'!HL44</f>
        <v>200</v>
      </c>
      <c r="J28" s="568">
        <f>'EntrySheetDD+SWOTotal+HO'!HM44</f>
        <v>0</v>
      </c>
      <c r="K28" s="568">
        <f>'EntrySheetDD+SWOTotal+HO'!HN44</f>
        <v>200</v>
      </c>
      <c r="L28" s="568">
        <f>'EntrySheetDD+SWOTotal+HO'!HO44</f>
        <v>200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2">
        <v>0</v>
      </c>
      <c r="D29" s="518">
        <f>'EntrySheetDD+SWOTotal+HO'!HQ44</f>
        <v>0</v>
      </c>
      <c r="E29" s="518">
        <f>'EntrySheetDD+SWOTotal+HO'!HR44</f>
        <v>0</v>
      </c>
      <c r="F29" s="518">
        <f>'EntrySheetDD+SWOTotal+HO'!HS44</f>
        <v>0</v>
      </c>
      <c r="G29" s="568">
        <v>64</v>
      </c>
      <c r="H29" s="568">
        <f>'EntrySheetDD+SWOTotal+HO'!HU44</f>
        <v>0</v>
      </c>
      <c r="I29" s="568">
        <f>'EntrySheetDD+SWOTotal+HO'!HV44</f>
        <v>0</v>
      </c>
      <c r="J29" s="568">
        <f>'EntrySheetDD+SWOTotal+HO'!HW44</f>
        <v>0</v>
      </c>
      <c r="K29" s="568">
        <f>'EntrySheetDD+SWOTotal+HO'!HX44</f>
        <v>0</v>
      </c>
      <c r="L29" s="568">
        <f>'EntrySheetDD+SWOTotal+HO'!HY44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2">
        <v>0</v>
      </c>
      <c r="D30" s="518">
        <f>'EntrySheetDD+SWOTotal+HO'!IA44</f>
        <v>0</v>
      </c>
      <c r="E30" s="518">
        <f>'EntrySheetDD+SWOTotal+HO'!IB44</f>
        <v>0</v>
      </c>
      <c r="F30" s="518">
        <f>'EntrySheetDD+SWOTotal+HO'!IC44</f>
        <v>0</v>
      </c>
      <c r="G30" s="568">
        <v>0</v>
      </c>
      <c r="H30" s="568">
        <f>'EntrySheetDD+SWOTotal+HO'!IE44</f>
        <v>0</v>
      </c>
      <c r="I30" s="568">
        <f>'EntrySheetDD+SWOTotal+HO'!IF44</f>
        <v>0</v>
      </c>
      <c r="J30" s="568">
        <f>'EntrySheetDD+SWOTotal+HO'!IG44</f>
        <v>0</v>
      </c>
      <c r="K30" s="568">
        <f>'EntrySheetDD+SWOTotal+HO'!IH44</f>
        <v>0</v>
      </c>
      <c r="L30" s="568">
        <f>'EntrySheetDD+SWOTotal+HO'!II44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2">
        <v>0</v>
      </c>
      <c r="D31" s="518">
        <f>'EntrySheetDD+SWOTotal+HO'!IK44</f>
        <v>0</v>
      </c>
      <c r="E31" s="518">
        <f>'EntrySheetDD+SWOTotal+HO'!IL44</f>
        <v>0</v>
      </c>
      <c r="F31" s="518">
        <f>'EntrySheetDD+SWOTotal+HO'!IM44</f>
        <v>0</v>
      </c>
      <c r="G31" s="568">
        <v>325</v>
      </c>
      <c r="H31" s="568">
        <f>'EntrySheetDD+SWOTotal+HO'!IO44</f>
        <v>0</v>
      </c>
      <c r="I31" s="568">
        <f>'EntrySheetDD+SWOTotal+HO'!IP44</f>
        <v>0</v>
      </c>
      <c r="J31" s="568">
        <f>'EntrySheetDD+SWOTotal+HO'!IQ44</f>
        <v>0</v>
      </c>
      <c r="K31" s="568">
        <f>'EntrySheetDD+SWOTotal+HO'!IR44</f>
        <v>0</v>
      </c>
      <c r="L31" s="568">
        <f>'EntrySheetDD+SWOTotal+HO'!IS44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2">
        <v>0</v>
      </c>
      <c r="D32" s="518">
        <f>'EntrySheetDD+SWOTotal+HO'!IU44</f>
        <v>0</v>
      </c>
      <c r="E32" s="518">
        <f>'EntrySheetDD+SWOTotal+HO'!IV44</f>
        <v>0</v>
      </c>
      <c r="F32" s="518">
        <f>'EntrySheetDD+SWOTotal+HO'!IW44</f>
        <v>0</v>
      </c>
      <c r="G32" s="568">
        <v>122</v>
      </c>
      <c r="H32" s="568">
        <f>'EntrySheetDD+SWOTotal+HO'!IY44</f>
        <v>0</v>
      </c>
      <c r="I32" s="568">
        <f>'EntrySheetDD+SWOTotal+HO'!IZ44</f>
        <v>0</v>
      </c>
      <c r="J32" s="568">
        <f>'EntrySheetDD+SWOTotal+HO'!JA44</f>
        <v>0</v>
      </c>
      <c r="K32" s="568">
        <f>'EntrySheetDD+SWOTotal+HO'!JB44</f>
        <v>0</v>
      </c>
      <c r="L32" s="568">
        <f>'EntrySheetDD+SWOTotal+HO'!JC44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2">
        <v>0</v>
      </c>
      <c r="D33" s="518">
        <f>'EntrySheetDD+SWOTotal+HO'!JE44</f>
        <v>0</v>
      </c>
      <c r="E33" s="518">
        <f>'EntrySheetDD+SWOTotal+HO'!JF44</f>
        <v>0</v>
      </c>
      <c r="F33" s="518">
        <f>'EntrySheetDD+SWOTotal+HO'!JG44</f>
        <v>0</v>
      </c>
      <c r="G33" s="568">
        <v>340</v>
      </c>
      <c r="H33" s="568">
        <f>'EntrySheetDD+SWOTotal+HO'!JI44</f>
        <v>0</v>
      </c>
      <c r="I33" s="568">
        <f>'EntrySheetDD+SWOTotal+HO'!JJ44</f>
        <v>0</v>
      </c>
      <c r="J33" s="568">
        <f>'EntrySheetDD+SWOTotal+HO'!JK44</f>
        <v>0</v>
      </c>
      <c r="K33" s="568">
        <f>'EntrySheetDD+SWOTotal+HO'!JL44</f>
        <v>0</v>
      </c>
      <c r="L33" s="568">
        <f>'EntrySheetDD+SWOTotal+HO'!JM44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2">
        <v>0</v>
      </c>
      <c r="D34" s="518">
        <f>'EntrySheetDD+SWOTotal+HO'!JO44</f>
        <v>0</v>
      </c>
      <c r="E34" s="518">
        <f>'EntrySheetDD+SWOTotal+HO'!JP44</f>
        <v>0</v>
      </c>
      <c r="F34" s="518">
        <f>'EntrySheetDD+SWOTotal+HO'!JQ44</f>
        <v>0</v>
      </c>
      <c r="G34" s="568">
        <v>340</v>
      </c>
      <c r="H34" s="568">
        <f>'EntrySheetDD+SWOTotal+HO'!JS44</f>
        <v>0</v>
      </c>
      <c r="I34" s="568">
        <f>'EntrySheetDD+SWOTotal+HO'!JT44</f>
        <v>0</v>
      </c>
      <c r="J34" s="568">
        <f>'EntrySheetDD+SWOTotal+HO'!JU44</f>
        <v>0</v>
      </c>
      <c r="K34" s="568">
        <f>'EntrySheetDD+SWOTotal+HO'!JV44</f>
        <v>0</v>
      </c>
      <c r="L34" s="568">
        <f>'EntrySheetDD+SWOTotal+HO'!JW44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2">
        <v>0</v>
      </c>
      <c r="D35" s="518">
        <f>'EntrySheetDD+SWOTotal+HO'!JY44</f>
        <v>0</v>
      </c>
      <c r="E35" s="518">
        <f>'EntrySheetDD+SWOTotal+HO'!JZ44</f>
        <v>0</v>
      </c>
      <c r="F35" s="518">
        <f>'EntrySheetDD+SWOTotal+HO'!KA44</f>
        <v>0</v>
      </c>
      <c r="G35" s="568">
        <v>270</v>
      </c>
      <c r="H35" s="568">
        <f>'EntrySheetDD+SWOTotal+HO'!KC44</f>
        <v>0</v>
      </c>
      <c r="I35" s="568">
        <f>'EntrySheetDD+SWOTotal+HO'!KD44</f>
        <v>0</v>
      </c>
      <c r="J35" s="568">
        <f>'EntrySheetDD+SWOTotal+HO'!KE44</f>
        <v>0</v>
      </c>
      <c r="K35" s="568">
        <f>'EntrySheetDD+SWOTotal+HO'!KF44</f>
        <v>0</v>
      </c>
      <c r="L35" s="568">
        <f>'EntrySheetDD+SWOTotal+HO'!KG44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2">
        <v>0</v>
      </c>
      <c r="D36" s="518">
        <f>'EntrySheetDD+SWOTotal+HO'!KI44</f>
        <v>0</v>
      </c>
      <c r="E36" s="518">
        <f>'EntrySheetDD+SWOTotal+HO'!KJ44</f>
        <v>0</v>
      </c>
      <c r="F36" s="518">
        <f>'EntrySheetDD+SWOTotal+HO'!KK44</f>
        <v>0</v>
      </c>
      <c r="G36" s="568">
        <v>610</v>
      </c>
      <c r="H36" s="568">
        <f>'EntrySheetDD+SWOTotal+HO'!KM44</f>
        <v>0</v>
      </c>
      <c r="I36" s="568">
        <f>'EntrySheetDD+SWOTotal+HO'!KN44</f>
        <v>0</v>
      </c>
      <c r="J36" s="568">
        <f>'EntrySheetDD+SWOTotal+HO'!KO44</f>
        <v>610</v>
      </c>
      <c r="K36" s="568">
        <f>'EntrySheetDD+SWOTotal+HO'!KP44</f>
        <v>610</v>
      </c>
      <c r="L36" s="568">
        <f>'EntrySheetDD+SWOTotal+HO'!KQ44</f>
        <v>610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2">
        <v>0</v>
      </c>
      <c r="D37" s="518">
        <f>'EntrySheetDD+SWOTotal+HO'!KS44</f>
        <v>0</v>
      </c>
      <c r="E37" s="518">
        <f>'EntrySheetDD+SWOTotal+HO'!KT44</f>
        <v>0</v>
      </c>
      <c r="F37" s="518">
        <f>'EntrySheetDD+SWOTotal+HO'!KU44</f>
        <v>0</v>
      </c>
      <c r="G37" s="568">
        <v>230</v>
      </c>
      <c r="H37" s="568">
        <f>'EntrySheetDD+SWOTotal+HO'!KW44</f>
        <v>0</v>
      </c>
      <c r="I37" s="568">
        <f>'EntrySheetDD+SWOTotal+HO'!KX44</f>
        <v>230</v>
      </c>
      <c r="J37" s="568">
        <f>'EntrySheetDD+SWOTotal+HO'!KY44</f>
        <v>0</v>
      </c>
      <c r="K37" s="568">
        <f>'EntrySheetDD+SWOTotal+HO'!KZ44</f>
        <v>0</v>
      </c>
      <c r="L37" s="568">
        <f>'EntrySheetDD+SWOTotal+HO'!LA44</f>
        <v>230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2">
        <v>0</v>
      </c>
      <c r="D38" s="518">
        <f>'EntrySheetDD+SWOTotal+HO'!LC44</f>
        <v>0</v>
      </c>
      <c r="E38" s="518">
        <f>'EntrySheetDD+SWOTotal+HO'!LD44</f>
        <v>0</v>
      </c>
      <c r="F38" s="518">
        <f>'EntrySheetDD+SWOTotal+HO'!LE44</f>
        <v>0</v>
      </c>
      <c r="G38" s="568">
        <v>163</v>
      </c>
      <c r="H38" s="568">
        <f>'EntrySheetDD+SWOTotal+HO'!LG44</f>
        <v>0</v>
      </c>
      <c r="I38" s="568">
        <f>'EntrySheetDD+SWOTotal+HO'!LH44</f>
        <v>0</v>
      </c>
      <c r="J38" s="568">
        <f>'EntrySheetDD+SWOTotal+HO'!LI44</f>
        <v>0</v>
      </c>
      <c r="K38" s="568">
        <f>'EntrySheetDD+SWOTotal+HO'!LJ44</f>
        <v>0</v>
      </c>
      <c r="L38" s="568">
        <f>'EntrySheetDD+SWOTotal+HO'!LK44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2">
        <v>0</v>
      </c>
      <c r="D39" s="518">
        <f>'EntrySheetDD+SWOTotal+HO'!LM44</f>
        <v>0</v>
      </c>
      <c r="E39" s="518">
        <f>'EntrySheetDD+SWOTotal+HO'!LN44</f>
        <v>0</v>
      </c>
      <c r="F39" s="518">
        <f>'EntrySheetDD+SWOTotal+HO'!LO44</f>
        <v>0</v>
      </c>
      <c r="G39" s="568">
        <v>254</v>
      </c>
      <c r="H39" s="568">
        <f>'EntrySheetDD+SWOTotal+HO'!LQ44</f>
        <v>0</v>
      </c>
      <c r="I39" s="568">
        <f>'EntrySheetDD+SWOTotal+HO'!LR44</f>
        <v>0</v>
      </c>
      <c r="J39" s="568">
        <f>'EntrySheetDD+SWOTotal+HO'!LS44</f>
        <v>0</v>
      </c>
      <c r="K39" s="568">
        <f>'EntrySheetDD+SWOTotal+HO'!LT44</f>
        <v>0</v>
      </c>
      <c r="L39" s="568">
        <f>'EntrySheetDD+SWOTotal+HO'!LU44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22000</v>
      </c>
      <c r="H40" s="569">
        <f t="shared" si="2"/>
        <v>714</v>
      </c>
      <c r="I40" s="569">
        <f t="shared" si="2"/>
        <v>1990</v>
      </c>
      <c r="J40" s="569">
        <f t="shared" si="2"/>
        <v>1430</v>
      </c>
      <c r="K40" s="569">
        <f t="shared" si="2"/>
        <v>3156</v>
      </c>
      <c r="L40" s="569">
        <f t="shared" si="2"/>
        <v>3272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1000</v>
      </c>
      <c r="D41" s="528">
        <f>'EntrySheetDD+SWOTotal+HO'!MQ44</f>
        <v>912.75</v>
      </c>
      <c r="E41" s="528">
        <f>'EntrySheetDD+SWOTotal+HO'!MR44</f>
        <v>0</v>
      </c>
      <c r="F41" s="528">
        <f>'EntrySheetDD+SWOTotal+HO'!MS44</f>
        <v>912.75</v>
      </c>
      <c r="G41" s="570">
        <f>'EntrySheetDD+SWOTotal+HO'!MT44</f>
        <v>0</v>
      </c>
      <c r="H41" s="570">
        <f>'EntrySheetDD+SWOTotal+HO'!MU44</f>
        <v>0</v>
      </c>
      <c r="I41" s="570">
        <f>'EntrySheetDD+SWOTotal+HO'!MV44</f>
        <v>22300</v>
      </c>
      <c r="J41" s="570">
        <f>'EntrySheetDD+SWOTotal+HO'!MW44</f>
        <v>0</v>
      </c>
      <c r="K41" s="570">
        <f>'EntrySheetDD+SWOTotal+HO'!MX44</f>
        <v>0</v>
      </c>
      <c r="L41" s="570">
        <f>'EntrySheetDD+SWOTotal+HO'!MY44</f>
        <v>0</v>
      </c>
      <c r="M41" s="514">
        <f t="shared" si="0"/>
        <v>91.274999999999991</v>
      </c>
      <c r="N41" s="514">
        <f t="shared" si="1"/>
        <v>100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1000</v>
      </c>
      <c r="D43" s="516">
        <f t="shared" si="3"/>
        <v>912.75</v>
      </c>
      <c r="E43" s="516">
        <f t="shared" si="3"/>
        <v>0</v>
      </c>
      <c r="F43" s="516">
        <f t="shared" si="3"/>
        <v>912.75</v>
      </c>
      <c r="G43" s="572">
        <f t="shared" si="3"/>
        <v>22000</v>
      </c>
      <c r="H43" s="572">
        <f t="shared" si="3"/>
        <v>714</v>
      </c>
      <c r="I43" s="572">
        <f t="shared" si="3"/>
        <v>24290</v>
      </c>
      <c r="J43" s="572">
        <f t="shared" si="3"/>
        <v>1430</v>
      </c>
      <c r="K43" s="572">
        <f t="shared" si="3"/>
        <v>3156</v>
      </c>
      <c r="L43" s="572">
        <f t="shared" si="3"/>
        <v>3272</v>
      </c>
      <c r="M43" s="511">
        <f t="shared" si="0"/>
        <v>91.274999999999991</v>
      </c>
      <c r="N43" s="512">
        <f t="shared" si="1"/>
        <v>100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7" activePane="bottomRight" state="frozen"/>
      <selection activeCell="A2" sqref="A2:N2"/>
      <selection pane="topRight" activeCell="A2" sqref="A2:N2"/>
      <selection pane="bottomLeft" activeCell="A2" sqref="A2:N2"/>
      <selection pane="bottomRight" activeCell="R30" sqref="R30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404</v>
      </c>
      <c r="B3" s="2004"/>
      <c r="C3" s="2024" t="s">
        <v>541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0</v>
      </c>
      <c r="D7" s="518">
        <f>'EntrySheetDD+SWOTotal+HO'!E45</f>
        <v>0</v>
      </c>
      <c r="E7" s="518">
        <f>'EntrySheetDD+SWOTotal+HO'!F45</f>
        <v>0</v>
      </c>
      <c r="F7" s="518">
        <f>'EntrySheetDD+SWOTotal+HO'!G45</f>
        <v>0</v>
      </c>
      <c r="G7" s="568">
        <v>0</v>
      </c>
      <c r="H7" s="568">
        <f>'EntrySheetDD+SWOTotal+HO'!I45</f>
        <v>0</v>
      </c>
      <c r="I7" s="568">
        <f>'EntrySheetDD+SWOTotal+HO'!J45</f>
        <v>0</v>
      </c>
      <c r="J7" s="568">
        <f>'EntrySheetDD+SWOTotal+HO'!K45</f>
        <v>0</v>
      </c>
      <c r="K7" s="568">
        <f>'EntrySheetDD+SWOTotal+HO'!L45</f>
        <v>0</v>
      </c>
      <c r="L7" s="568">
        <f>'EntrySheetDD+SWOTotal+HO'!M45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2">
        <v>0</v>
      </c>
      <c r="D8" s="518">
        <f>'EntrySheetDD+SWOTotal+HO'!O45</f>
        <v>0</v>
      </c>
      <c r="E8" s="518">
        <f>'EntrySheetDD+SWOTotal+HO'!P45</f>
        <v>0</v>
      </c>
      <c r="F8" s="518">
        <f>'EntrySheetDD+SWOTotal+HO'!Q45</f>
        <v>0</v>
      </c>
      <c r="G8" s="568">
        <v>0</v>
      </c>
      <c r="H8" s="568">
        <f>'EntrySheetDD+SWOTotal+HO'!S45</f>
        <v>0</v>
      </c>
      <c r="I8" s="568">
        <f>'EntrySheetDD+SWOTotal+HO'!T45</f>
        <v>0</v>
      </c>
      <c r="J8" s="568">
        <f>'EntrySheetDD+SWOTotal+HO'!U45</f>
        <v>0</v>
      </c>
      <c r="K8" s="568">
        <f>'EntrySheetDD+SWOTotal+HO'!V45</f>
        <v>0</v>
      </c>
      <c r="L8" s="568">
        <f>'EntrySheetDD+SWOTotal+HO'!W45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2">
        <v>0</v>
      </c>
      <c r="D9" s="518">
        <f>'EntrySheetDD+SWOTotal+HO'!Y45</f>
        <v>0</v>
      </c>
      <c r="E9" s="518">
        <f>'EntrySheetDD+SWOTotal+HO'!Z45</f>
        <v>0</v>
      </c>
      <c r="F9" s="518">
        <f>'EntrySheetDD+SWOTotal+HO'!AA45</f>
        <v>0</v>
      </c>
      <c r="G9" s="568">
        <v>0</v>
      </c>
      <c r="H9" s="568">
        <f>'EntrySheetDD+SWOTotal+HO'!AC45</f>
        <v>0</v>
      </c>
      <c r="I9" s="568">
        <f>'EntrySheetDD+SWOTotal+HO'!AD45</f>
        <v>0</v>
      </c>
      <c r="J9" s="568">
        <f>'EntrySheetDD+SWOTotal+HO'!AE45</f>
        <v>0</v>
      </c>
      <c r="K9" s="568">
        <f>'EntrySheetDD+SWOTotal+HO'!AF45</f>
        <v>0</v>
      </c>
      <c r="L9" s="568">
        <f>'EntrySheetDD+SWOTotal+HO'!AG45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2">
        <v>0</v>
      </c>
      <c r="D10" s="518">
        <f>'EntrySheetDD+SWOTotal+HO'!AI45</f>
        <v>0</v>
      </c>
      <c r="E10" s="518">
        <f>'EntrySheetDD+SWOTotal+HO'!AJ45</f>
        <v>0</v>
      </c>
      <c r="F10" s="518">
        <f>'EntrySheetDD+SWOTotal+HO'!AK45</f>
        <v>0</v>
      </c>
      <c r="G10" s="568">
        <v>0</v>
      </c>
      <c r="H10" s="568">
        <f>'EntrySheetDD+SWOTotal+HO'!AM45</f>
        <v>0</v>
      </c>
      <c r="I10" s="568">
        <f>'EntrySheetDD+SWOTotal+HO'!AN45</f>
        <v>0</v>
      </c>
      <c r="J10" s="568">
        <f>'EntrySheetDD+SWOTotal+HO'!AO45</f>
        <v>0</v>
      </c>
      <c r="K10" s="568">
        <f>'EntrySheetDD+SWOTotal+HO'!AP45</f>
        <v>0</v>
      </c>
      <c r="L10" s="568">
        <f>'EntrySheetDD+SWOTotal+HO'!AQ45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2">
        <v>0</v>
      </c>
      <c r="D11" s="518">
        <f>'EntrySheetDD+SWOTotal+HO'!AS45</f>
        <v>0</v>
      </c>
      <c r="E11" s="518">
        <f>'EntrySheetDD+SWOTotal+HO'!AT45</f>
        <v>0</v>
      </c>
      <c r="F11" s="518">
        <f>'EntrySheetDD+SWOTotal+HO'!AU45</f>
        <v>0</v>
      </c>
      <c r="G11" s="568">
        <v>0</v>
      </c>
      <c r="H11" s="568">
        <f>'EntrySheetDD+SWOTotal+HO'!AW45</f>
        <v>0</v>
      </c>
      <c r="I11" s="568">
        <f>'EntrySheetDD+SWOTotal+HO'!AX45</f>
        <v>0</v>
      </c>
      <c r="J11" s="568">
        <f>'EntrySheetDD+SWOTotal+HO'!AY45</f>
        <v>0</v>
      </c>
      <c r="K11" s="568">
        <f>'EntrySheetDD+SWOTotal+HO'!AZ45</f>
        <v>0</v>
      </c>
      <c r="L11" s="568">
        <f>'EntrySheetDD+SWOTotal+HO'!BA45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2">
        <v>0</v>
      </c>
      <c r="D12" s="518">
        <f>'EntrySheetDD+SWOTotal+HO'!BC45</f>
        <v>0</v>
      </c>
      <c r="E12" s="518">
        <f>'EntrySheetDD+SWOTotal+HO'!BD45</f>
        <v>0</v>
      </c>
      <c r="F12" s="518">
        <f>'EntrySheetDD+SWOTotal+HO'!BE45</f>
        <v>0</v>
      </c>
      <c r="G12" s="568">
        <v>0</v>
      </c>
      <c r="H12" s="568">
        <f>'EntrySheetDD+SWOTotal+HO'!BG45</f>
        <v>0</v>
      </c>
      <c r="I12" s="568">
        <f>'EntrySheetDD+SWOTotal+HO'!BH45</f>
        <v>0</v>
      </c>
      <c r="J12" s="568">
        <f>'EntrySheetDD+SWOTotal+HO'!BI45</f>
        <v>0</v>
      </c>
      <c r="K12" s="568">
        <f>'EntrySheetDD+SWOTotal+HO'!BJ45</f>
        <v>0</v>
      </c>
      <c r="L12" s="568">
        <f>'EntrySheetDD+SWOTotal+HO'!BK45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2">
        <v>0</v>
      </c>
      <c r="D13" s="518">
        <f>'EntrySheetDD+SWOTotal+HO'!BM45</f>
        <v>0</v>
      </c>
      <c r="E13" s="518">
        <f>'EntrySheetDD+SWOTotal+HO'!BN45</f>
        <v>0</v>
      </c>
      <c r="F13" s="518">
        <f>'EntrySheetDD+SWOTotal+HO'!BO45</f>
        <v>0</v>
      </c>
      <c r="G13" s="568">
        <v>0</v>
      </c>
      <c r="H13" s="568">
        <f>'EntrySheetDD+SWOTotal+HO'!BQ45</f>
        <v>0</v>
      </c>
      <c r="I13" s="568">
        <f>'EntrySheetDD+SWOTotal+HO'!BR45</f>
        <v>0</v>
      </c>
      <c r="J13" s="568">
        <f>'EntrySheetDD+SWOTotal+HO'!BS45</f>
        <v>0</v>
      </c>
      <c r="K13" s="568">
        <f>'EntrySheetDD+SWOTotal+HO'!BT45</f>
        <v>0</v>
      </c>
      <c r="L13" s="568">
        <f>'EntrySheetDD+SWOTotal+HO'!BU45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2">
        <v>0</v>
      </c>
      <c r="D14" s="518">
        <f>'EntrySheetDD+SWOTotal+HO'!BW45</f>
        <v>0</v>
      </c>
      <c r="E14" s="518">
        <f>'EntrySheetDD+SWOTotal+HO'!BX45</f>
        <v>0</v>
      </c>
      <c r="F14" s="518">
        <f>'EntrySheetDD+SWOTotal+HO'!BY45</f>
        <v>0</v>
      </c>
      <c r="G14" s="568">
        <v>0</v>
      </c>
      <c r="H14" s="568">
        <f>'EntrySheetDD+SWOTotal+HO'!CA45</f>
        <v>0</v>
      </c>
      <c r="I14" s="568">
        <f>'EntrySheetDD+SWOTotal+HO'!CB45</f>
        <v>0</v>
      </c>
      <c r="J14" s="568">
        <f>'EntrySheetDD+SWOTotal+HO'!CC45</f>
        <v>0</v>
      </c>
      <c r="K14" s="568">
        <f>'EntrySheetDD+SWOTotal+HO'!CD45</f>
        <v>0</v>
      </c>
      <c r="L14" s="568">
        <f>'EntrySheetDD+SWOTotal+HO'!CE45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2">
        <v>0</v>
      </c>
      <c r="D15" s="518">
        <f>'EntrySheetDD+SWOTotal+HO'!CG45</f>
        <v>0</v>
      </c>
      <c r="E15" s="518">
        <f>'EntrySheetDD+SWOTotal+HO'!CH45</f>
        <v>0</v>
      </c>
      <c r="F15" s="518">
        <f>'EntrySheetDD+SWOTotal+HO'!CI45</f>
        <v>0</v>
      </c>
      <c r="G15" s="568">
        <v>0</v>
      </c>
      <c r="H15" s="568">
        <f>'EntrySheetDD+SWOTotal+HO'!CK45</f>
        <v>0</v>
      </c>
      <c r="I15" s="568">
        <f>'EntrySheetDD+SWOTotal+HO'!CL45</f>
        <v>0</v>
      </c>
      <c r="J15" s="568">
        <f>'EntrySheetDD+SWOTotal+HO'!CM45</f>
        <v>0</v>
      </c>
      <c r="K15" s="568">
        <f>'EntrySheetDD+SWOTotal+HO'!CN45</f>
        <v>0</v>
      </c>
      <c r="L15" s="568">
        <f>'EntrySheetDD+SWOTotal+HO'!CO45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2">
        <v>0</v>
      </c>
      <c r="D16" s="518">
        <f>'EntrySheetDD+SWOTotal+HO'!CQ45</f>
        <v>0</v>
      </c>
      <c r="E16" s="518">
        <f>'EntrySheetDD+SWOTotal+HO'!CR45</f>
        <v>0</v>
      </c>
      <c r="F16" s="518">
        <f>'EntrySheetDD+SWOTotal+HO'!CS45</f>
        <v>0</v>
      </c>
      <c r="G16" s="568">
        <v>0</v>
      </c>
      <c r="H16" s="568">
        <f>'EntrySheetDD+SWOTotal+HO'!CU45</f>
        <v>0</v>
      </c>
      <c r="I16" s="568">
        <f>'EntrySheetDD+SWOTotal+HO'!CV45</f>
        <v>0</v>
      </c>
      <c r="J16" s="568">
        <f>'EntrySheetDD+SWOTotal+HO'!CW45</f>
        <v>0</v>
      </c>
      <c r="K16" s="568">
        <f>'EntrySheetDD+SWOTotal+HO'!CX45</f>
        <v>0</v>
      </c>
      <c r="L16" s="568">
        <f>'EntrySheetDD+SWOTotal+HO'!CY45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2">
        <v>0</v>
      </c>
      <c r="D17" s="518">
        <f>'EntrySheetDD+SWOTotal+HO'!DA45</f>
        <v>0</v>
      </c>
      <c r="E17" s="518">
        <f>'EntrySheetDD+SWOTotal+HO'!DB45</f>
        <v>0</v>
      </c>
      <c r="F17" s="518">
        <f>'EntrySheetDD+SWOTotal+HO'!DC45</f>
        <v>0</v>
      </c>
      <c r="G17" s="568">
        <v>0</v>
      </c>
      <c r="H17" s="568">
        <f>'EntrySheetDD+SWOTotal+HO'!DE45</f>
        <v>0</v>
      </c>
      <c r="I17" s="568">
        <f>'EntrySheetDD+SWOTotal+HO'!DF45</f>
        <v>0</v>
      </c>
      <c r="J17" s="568">
        <f>'EntrySheetDD+SWOTotal+HO'!DG45</f>
        <v>0</v>
      </c>
      <c r="K17" s="568">
        <f>'EntrySheetDD+SWOTotal+HO'!DH45</f>
        <v>0</v>
      </c>
      <c r="L17" s="568">
        <f>'EntrySheetDD+SWOTotal+HO'!DI45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2">
        <v>0</v>
      </c>
      <c r="D18" s="518">
        <f>'EntrySheetDD+SWOTotal+HO'!DK45</f>
        <v>0</v>
      </c>
      <c r="E18" s="518">
        <f>'EntrySheetDD+SWOTotal+HO'!DL45</f>
        <v>0</v>
      </c>
      <c r="F18" s="518">
        <f>'EntrySheetDD+SWOTotal+HO'!DM45</f>
        <v>0</v>
      </c>
      <c r="G18" s="568">
        <v>0</v>
      </c>
      <c r="H18" s="568">
        <f>'EntrySheetDD+SWOTotal+HO'!DO45</f>
        <v>0</v>
      </c>
      <c r="I18" s="568">
        <f>'EntrySheetDD+SWOTotal+HO'!DP45</f>
        <v>0</v>
      </c>
      <c r="J18" s="568">
        <f>'EntrySheetDD+SWOTotal+HO'!DQ45</f>
        <v>0</v>
      </c>
      <c r="K18" s="568">
        <f>'EntrySheetDD+SWOTotal+HO'!DR45</f>
        <v>0</v>
      </c>
      <c r="L18" s="568">
        <f>'EntrySheetDD+SWOTotal+HO'!DS45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2">
        <v>0</v>
      </c>
      <c r="D19" s="518">
        <f>'EntrySheetDD+SWOTotal+HO'!DU45</f>
        <v>0</v>
      </c>
      <c r="E19" s="518">
        <f>'EntrySheetDD+SWOTotal+HO'!DV45</f>
        <v>0</v>
      </c>
      <c r="F19" s="518">
        <f>'EntrySheetDD+SWOTotal+HO'!DW45</f>
        <v>0</v>
      </c>
      <c r="G19" s="568">
        <v>0</v>
      </c>
      <c r="H19" s="568">
        <f>'EntrySheetDD+SWOTotal+HO'!DY45</f>
        <v>0</v>
      </c>
      <c r="I19" s="568">
        <f>'EntrySheetDD+SWOTotal+HO'!DZ45</f>
        <v>0</v>
      </c>
      <c r="J19" s="568">
        <f>'EntrySheetDD+SWOTotal+HO'!EA45</f>
        <v>0</v>
      </c>
      <c r="K19" s="568">
        <f>'EntrySheetDD+SWOTotal+HO'!EB45</f>
        <v>0</v>
      </c>
      <c r="L19" s="568">
        <f>'EntrySheetDD+SWOTotal+HO'!EC45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2">
        <v>0</v>
      </c>
      <c r="D20" s="518">
        <f>'EntrySheetDD+SWOTotal+HO'!EE45</f>
        <v>0</v>
      </c>
      <c r="E20" s="518">
        <f>'EntrySheetDD+SWOTotal+HO'!EF45</f>
        <v>0</v>
      </c>
      <c r="F20" s="518">
        <f>'EntrySheetDD+SWOTotal+HO'!EG45</f>
        <v>0</v>
      </c>
      <c r="G20" s="568">
        <v>0</v>
      </c>
      <c r="H20" s="568">
        <f>'EntrySheetDD+SWOTotal+HO'!EI45</f>
        <v>0</v>
      </c>
      <c r="I20" s="568">
        <f>'EntrySheetDD+SWOTotal+HO'!EJ45</f>
        <v>0</v>
      </c>
      <c r="J20" s="568">
        <f>'EntrySheetDD+SWOTotal+HO'!EK45</f>
        <v>0</v>
      </c>
      <c r="K20" s="568">
        <f>'EntrySheetDD+SWOTotal+HO'!EL45</f>
        <v>0</v>
      </c>
      <c r="L20" s="568">
        <f>'EntrySheetDD+SWOTotal+HO'!EM45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2">
        <v>0</v>
      </c>
      <c r="D21" s="518">
        <f>'EntrySheetDD+SWOTotal+HO'!EO45</f>
        <v>0</v>
      </c>
      <c r="E21" s="518">
        <f>'EntrySheetDD+SWOTotal+HO'!EP45</f>
        <v>0</v>
      </c>
      <c r="F21" s="518">
        <f>'EntrySheetDD+SWOTotal+HO'!EQ45</f>
        <v>0</v>
      </c>
      <c r="G21" s="568">
        <v>0</v>
      </c>
      <c r="H21" s="568">
        <f>'EntrySheetDD+SWOTotal+HO'!ES45</f>
        <v>0</v>
      </c>
      <c r="I21" s="568">
        <f>'EntrySheetDD+SWOTotal+HO'!ET45</f>
        <v>0</v>
      </c>
      <c r="J21" s="568">
        <f>'EntrySheetDD+SWOTotal+HO'!EU45</f>
        <v>0</v>
      </c>
      <c r="K21" s="568">
        <f>'EntrySheetDD+SWOTotal+HO'!EV45</f>
        <v>0</v>
      </c>
      <c r="L21" s="568">
        <f>'EntrySheetDD+SWOTotal+HO'!EW45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2">
        <v>0</v>
      </c>
      <c r="D22" s="518">
        <f>'EntrySheetDD+SWOTotal+HO'!EY45</f>
        <v>0</v>
      </c>
      <c r="E22" s="518">
        <f>'EntrySheetDD+SWOTotal+HO'!EZ45</f>
        <v>0</v>
      </c>
      <c r="F22" s="518">
        <f>'EntrySheetDD+SWOTotal+HO'!FA45</f>
        <v>0</v>
      </c>
      <c r="G22" s="568">
        <v>0</v>
      </c>
      <c r="H22" s="568">
        <f>'EntrySheetDD+SWOTotal+HO'!FC45</f>
        <v>0</v>
      </c>
      <c r="I22" s="568">
        <f>'EntrySheetDD+SWOTotal+HO'!FD45</f>
        <v>0</v>
      </c>
      <c r="J22" s="568">
        <f>'EntrySheetDD+SWOTotal+HO'!FE45</f>
        <v>0</v>
      </c>
      <c r="K22" s="568">
        <f>'EntrySheetDD+SWOTotal+HO'!FF45</f>
        <v>0</v>
      </c>
      <c r="L22" s="568">
        <f>'EntrySheetDD+SWOTotal+HO'!FG45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2">
        <v>0</v>
      </c>
      <c r="D23" s="518">
        <f>'EntrySheetDD+SWOTotal+HO'!FI45</f>
        <v>0</v>
      </c>
      <c r="E23" s="518">
        <f>'EntrySheetDD+SWOTotal+HO'!FJ45</f>
        <v>0</v>
      </c>
      <c r="F23" s="518">
        <f>'EntrySheetDD+SWOTotal+HO'!FK45</f>
        <v>0</v>
      </c>
      <c r="G23" s="568">
        <v>0</v>
      </c>
      <c r="H23" s="568">
        <f>'EntrySheetDD+SWOTotal+HO'!FM45</f>
        <v>0</v>
      </c>
      <c r="I23" s="568">
        <f>'EntrySheetDD+SWOTotal+HO'!FN45</f>
        <v>0</v>
      </c>
      <c r="J23" s="568">
        <f>'EntrySheetDD+SWOTotal+HO'!FO45</f>
        <v>0</v>
      </c>
      <c r="K23" s="568">
        <f>'EntrySheetDD+SWOTotal+HO'!FP45</f>
        <v>0</v>
      </c>
      <c r="L23" s="568">
        <f>'EntrySheetDD+SWOTotal+HO'!FQ45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2">
        <v>0</v>
      </c>
      <c r="D24" s="518">
        <f>'EntrySheetDD+SWOTotal+HO'!FS45</f>
        <v>0</v>
      </c>
      <c r="E24" s="518">
        <f>'EntrySheetDD+SWOTotal+HO'!FT45</f>
        <v>0</v>
      </c>
      <c r="F24" s="518">
        <f>'EntrySheetDD+SWOTotal+HO'!FU45</f>
        <v>0</v>
      </c>
      <c r="G24" s="568">
        <v>0</v>
      </c>
      <c r="H24" s="568">
        <f>'EntrySheetDD+SWOTotal+HO'!FW45</f>
        <v>0</v>
      </c>
      <c r="I24" s="568">
        <f>'EntrySheetDD+SWOTotal+HO'!FX45</f>
        <v>0</v>
      </c>
      <c r="J24" s="568">
        <f>'EntrySheetDD+SWOTotal+HO'!FY45</f>
        <v>0</v>
      </c>
      <c r="K24" s="568">
        <f>'EntrySheetDD+SWOTotal+HO'!FZ45</f>
        <v>0</v>
      </c>
      <c r="L24" s="568">
        <f>'EntrySheetDD+SWOTotal+HO'!GA45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2">
        <v>0</v>
      </c>
      <c r="D25" s="518">
        <f>'EntrySheetDD+SWOTotal+HO'!GC45</f>
        <v>0</v>
      </c>
      <c r="E25" s="518">
        <f>'EntrySheetDD+SWOTotal+HO'!GD45</f>
        <v>0</v>
      </c>
      <c r="F25" s="518">
        <f>'EntrySheetDD+SWOTotal+HO'!GE45</f>
        <v>0</v>
      </c>
      <c r="G25" s="568">
        <v>0</v>
      </c>
      <c r="H25" s="568">
        <f>'EntrySheetDD+SWOTotal+HO'!GG45</f>
        <v>0</v>
      </c>
      <c r="I25" s="568">
        <f>'EntrySheetDD+SWOTotal+HO'!GH45</f>
        <v>0</v>
      </c>
      <c r="J25" s="568">
        <f>'EntrySheetDD+SWOTotal+HO'!GI45</f>
        <v>0</v>
      </c>
      <c r="K25" s="568">
        <f>'EntrySheetDD+SWOTotal+HO'!GJ45</f>
        <v>0</v>
      </c>
      <c r="L25" s="568">
        <f>'EntrySheetDD+SWOTotal+HO'!GK45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2">
        <v>0</v>
      </c>
      <c r="D26" s="518">
        <f>'EntrySheetDD+SWOTotal+HO'!GM45</f>
        <v>0</v>
      </c>
      <c r="E26" s="518">
        <f>'EntrySheetDD+SWOTotal+HO'!GN45</f>
        <v>0</v>
      </c>
      <c r="F26" s="518">
        <f>'EntrySheetDD+SWOTotal+HO'!GO45</f>
        <v>0</v>
      </c>
      <c r="G26" s="568">
        <v>0</v>
      </c>
      <c r="H26" s="568">
        <f>'EntrySheetDD+SWOTotal+HO'!GQ45</f>
        <v>0</v>
      </c>
      <c r="I26" s="568">
        <f>'EntrySheetDD+SWOTotal+HO'!GR45</f>
        <v>0</v>
      </c>
      <c r="J26" s="568">
        <f>'EntrySheetDD+SWOTotal+HO'!GS45</f>
        <v>0</v>
      </c>
      <c r="K26" s="568">
        <f>'EntrySheetDD+SWOTotal+HO'!GT45</f>
        <v>0</v>
      </c>
      <c r="L26" s="568">
        <f>'EntrySheetDD+SWOTotal+HO'!GU45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2">
        <v>0</v>
      </c>
      <c r="D27" s="518">
        <f>'EntrySheetDD+SWOTotal+HO'!GW45</f>
        <v>0</v>
      </c>
      <c r="E27" s="518">
        <f>'EntrySheetDD+SWOTotal+HO'!GX45</f>
        <v>0</v>
      </c>
      <c r="F27" s="518">
        <f>'EntrySheetDD+SWOTotal+HO'!GY45</f>
        <v>0</v>
      </c>
      <c r="G27" s="568">
        <v>0</v>
      </c>
      <c r="H27" s="568">
        <f>'EntrySheetDD+SWOTotal+HO'!HA45</f>
        <v>0</v>
      </c>
      <c r="I27" s="568">
        <f>'EntrySheetDD+SWOTotal+HO'!HB45</f>
        <v>0</v>
      </c>
      <c r="J27" s="568">
        <f>'EntrySheetDD+SWOTotal+HO'!HC45</f>
        <v>0</v>
      </c>
      <c r="K27" s="568">
        <f>'EntrySheetDD+SWOTotal+HO'!HD45</f>
        <v>0</v>
      </c>
      <c r="L27" s="568">
        <f>'EntrySheetDD+SWOTotal+HO'!HE45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2">
        <v>0</v>
      </c>
      <c r="D28" s="518">
        <f>'EntrySheetDD+SWOTotal+HO'!HG45</f>
        <v>0</v>
      </c>
      <c r="E28" s="518">
        <f>'EntrySheetDD+SWOTotal+HO'!HH45</f>
        <v>0</v>
      </c>
      <c r="F28" s="518">
        <f>'EntrySheetDD+SWOTotal+HO'!HI45</f>
        <v>0</v>
      </c>
      <c r="G28" s="568">
        <v>0</v>
      </c>
      <c r="H28" s="568">
        <f>'EntrySheetDD+SWOTotal+HO'!HK45</f>
        <v>0</v>
      </c>
      <c r="I28" s="568">
        <f>'EntrySheetDD+SWOTotal+HO'!HL45</f>
        <v>0</v>
      </c>
      <c r="J28" s="568">
        <f>'EntrySheetDD+SWOTotal+HO'!HM45</f>
        <v>0</v>
      </c>
      <c r="K28" s="568">
        <f>'EntrySheetDD+SWOTotal+HO'!HN45</f>
        <v>0</v>
      </c>
      <c r="L28" s="568">
        <f>'EntrySheetDD+SWOTotal+HO'!HO45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2">
        <v>0</v>
      </c>
      <c r="D29" s="518">
        <f>'EntrySheetDD+SWOTotal+HO'!HQ45</f>
        <v>0</v>
      </c>
      <c r="E29" s="518">
        <f>'EntrySheetDD+SWOTotal+HO'!HR45</f>
        <v>0</v>
      </c>
      <c r="F29" s="518">
        <f>'EntrySheetDD+SWOTotal+HO'!HS45</f>
        <v>0</v>
      </c>
      <c r="G29" s="568">
        <v>0</v>
      </c>
      <c r="H29" s="568">
        <f>'EntrySheetDD+SWOTotal+HO'!HU45</f>
        <v>0</v>
      </c>
      <c r="I29" s="568">
        <f>'EntrySheetDD+SWOTotal+HO'!HV45</f>
        <v>0</v>
      </c>
      <c r="J29" s="568">
        <f>'EntrySheetDD+SWOTotal+HO'!HW45</f>
        <v>0</v>
      </c>
      <c r="K29" s="568">
        <f>'EntrySheetDD+SWOTotal+HO'!HX45</f>
        <v>0</v>
      </c>
      <c r="L29" s="568">
        <f>'EntrySheetDD+SWOTotal+HO'!HY45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2">
        <v>0</v>
      </c>
      <c r="D30" s="518">
        <f>'EntrySheetDD+SWOTotal+HO'!IA45</f>
        <v>0</v>
      </c>
      <c r="E30" s="518">
        <f>'EntrySheetDD+SWOTotal+HO'!IB45</f>
        <v>0</v>
      </c>
      <c r="F30" s="518">
        <f>'EntrySheetDD+SWOTotal+HO'!IC45</f>
        <v>0</v>
      </c>
      <c r="G30" s="568">
        <v>0</v>
      </c>
      <c r="H30" s="568">
        <f>'EntrySheetDD+SWOTotal+HO'!IE45</f>
        <v>0</v>
      </c>
      <c r="I30" s="568">
        <f>'EntrySheetDD+SWOTotal+HO'!IF45</f>
        <v>0</v>
      </c>
      <c r="J30" s="568">
        <f>'EntrySheetDD+SWOTotal+HO'!IG45</f>
        <v>0</v>
      </c>
      <c r="K30" s="568">
        <f>'EntrySheetDD+SWOTotal+HO'!IH45</f>
        <v>0</v>
      </c>
      <c r="L30" s="568">
        <f>'EntrySheetDD+SWOTotal+HO'!II45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2">
        <v>0</v>
      </c>
      <c r="D31" s="518">
        <f>'EntrySheetDD+SWOTotal+HO'!IK45</f>
        <v>0</v>
      </c>
      <c r="E31" s="518">
        <f>'EntrySheetDD+SWOTotal+HO'!IL45</f>
        <v>0</v>
      </c>
      <c r="F31" s="518">
        <f>'EntrySheetDD+SWOTotal+HO'!IM45</f>
        <v>0</v>
      </c>
      <c r="G31" s="568">
        <v>0</v>
      </c>
      <c r="H31" s="568">
        <f>'EntrySheetDD+SWOTotal+HO'!IO45</f>
        <v>0</v>
      </c>
      <c r="I31" s="568">
        <f>'EntrySheetDD+SWOTotal+HO'!IP45</f>
        <v>0</v>
      </c>
      <c r="J31" s="568">
        <f>'EntrySheetDD+SWOTotal+HO'!IQ45</f>
        <v>0</v>
      </c>
      <c r="K31" s="568">
        <f>'EntrySheetDD+SWOTotal+HO'!IR45</f>
        <v>0</v>
      </c>
      <c r="L31" s="568">
        <f>'EntrySheetDD+SWOTotal+HO'!IS45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2">
        <v>0</v>
      </c>
      <c r="D32" s="518">
        <f>'EntrySheetDD+SWOTotal+HO'!IU45</f>
        <v>0</v>
      </c>
      <c r="E32" s="518">
        <f>'EntrySheetDD+SWOTotal+HO'!IV45</f>
        <v>0</v>
      </c>
      <c r="F32" s="518">
        <f>'EntrySheetDD+SWOTotal+HO'!IW45</f>
        <v>0</v>
      </c>
      <c r="G32" s="568">
        <v>0</v>
      </c>
      <c r="H32" s="568">
        <f>'EntrySheetDD+SWOTotal+HO'!IY45</f>
        <v>0</v>
      </c>
      <c r="I32" s="568">
        <f>'EntrySheetDD+SWOTotal+HO'!IZ45</f>
        <v>0</v>
      </c>
      <c r="J32" s="568">
        <f>'EntrySheetDD+SWOTotal+HO'!JA45</f>
        <v>0</v>
      </c>
      <c r="K32" s="568">
        <f>'EntrySheetDD+SWOTotal+HO'!JB45</f>
        <v>0</v>
      </c>
      <c r="L32" s="568">
        <f>'EntrySheetDD+SWOTotal+HO'!JC45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2">
        <v>0</v>
      </c>
      <c r="D33" s="518">
        <f>'EntrySheetDD+SWOTotal+HO'!JE45</f>
        <v>0</v>
      </c>
      <c r="E33" s="518">
        <f>'EntrySheetDD+SWOTotal+HO'!JF45</f>
        <v>0</v>
      </c>
      <c r="F33" s="518">
        <f>'EntrySheetDD+SWOTotal+HO'!JG45</f>
        <v>0</v>
      </c>
      <c r="G33" s="568">
        <v>0</v>
      </c>
      <c r="H33" s="568">
        <f>'EntrySheetDD+SWOTotal+HO'!JI45</f>
        <v>0</v>
      </c>
      <c r="I33" s="568">
        <f>'EntrySheetDD+SWOTotal+HO'!JJ45</f>
        <v>0</v>
      </c>
      <c r="J33" s="568">
        <f>'EntrySheetDD+SWOTotal+HO'!JK45</f>
        <v>0</v>
      </c>
      <c r="K33" s="568">
        <f>'EntrySheetDD+SWOTotal+HO'!JL45</f>
        <v>0</v>
      </c>
      <c r="L33" s="568">
        <f>'EntrySheetDD+SWOTotal+HO'!JM45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2">
        <v>0</v>
      </c>
      <c r="D34" s="518">
        <f>'EntrySheetDD+SWOTotal+HO'!JO45</f>
        <v>0</v>
      </c>
      <c r="E34" s="518">
        <f>'EntrySheetDD+SWOTotal+HO'!JP45</f>
        <v>0</v>
      </c>
      <c r="F34" s="518">
        <f>'EntrySheetDD+SWOTotal+HO'!JQ45</f>
        <v>0</v>
      </c>
      <c r="G34" s="568">
        <v>0</v>
      </c>
      <c r="H34" s="568">
        <f>'EntrySheetDD+SWOTotal+HO'!JS45</f>
        <v>0</v>
      </c>
      <c r="I34" s="568">
        <f>'EntrySheetDD+SWOTotal+HO'!JT45</f>
        <v>0</v>
      </c>
      <c r="J34" s="568">
        <f>'EntrySheetDD+SWOTotal+HO'!JU45</f>
        <v>0</v>
      </c>
      <c r="K34" s="568">
        <f>'EntrySheetDD+SWOTotal+HO'!JV45</f>
        <v>0</v>
      </c>
      <c r="L34" s="568">
        <f>'EntrySheetDD+SWOTotal+HO'!JW45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2">
        <v>0</v>
      </c>
      <c r="D35" s="518">
        <f>'EntrySheetDD+SWOTotal+HO'!JY45</f>
        <v>0</v>
      </c>
      <c r="E35" s="518">
        <f>'EntrySheetDD+SWOTotal+HO'!JZ45</f>
        <v>0</v>
      </c>
      <c r="F35" s="518">
        <f>'EntrySheetDD+SWOTotal+HO'!KA45</f>
        <v>0</v>
      </c>
      <c r="G35" s="568">
        <v>0</v>
      </c>
      <c r="H35" s="568">
        <f>'EntrySheetDD+SWOTotal+HO'!KC45</f>
        <v>0</v>
      </c>
      <c r="I35" s="568">
        <f>'EntrySheetDD+SWOTotal+HO'!KD45</f>
        <v>0</v>
      </c>
      <c r="J35" s="568">
        <f>'EntrySheetDD+SWOTotal+HO'!KE45</f>
        <v>0</v>
      </c>
      <c r="K35" s="568">
        <f>'EntrySheetDD+SWOTotal+HO'!KF45</f>
        <v>0</v>
      </c>
      <c r="L35" s="568">
        <f>'EntrySheetDD+SWOTotal+HO'!KG45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2">
        <v>0</v>
      </c>
      <c r="D36" s="518">
        <f>'EntrySheetDD+SWOTotal+HO'!KI45</f>
        <v>0</v>
      </c>
      <c r="E36" s="518">
        <f>'EntrySheetDD+SWOTotal+HO'!KJ45</f>
        <v>0</v>
      </c>
      <c r="F36" s="518">
        <f>'EntrySheetDD+SWOTotal+HO'!KK45</f>
        <v>0</v>
      </c>
      <c r="G36" s="568">
        <v>0</v>
      </c>
      <c r="H36" s="568">
        <f>'EntrySheetDD+SWOTotal+HO'!KM45</f>
        <v>0</v>
      </c>
      <c r="I36" s="568">
        <f>'EntrySheetDD+SWOTotal+HO'!KN45</f>
        <v>0</v>
      </c>
      <c r="J36" s="568">
        <f>'EntrySheetDD+SWOTotal+HO'!KO45</f>
        <v>0</v>
      </c>
      <c r="K36" s="568">
        <f>'EntrySheetDD+SWOTotal+HO'!KP45</f>
        <v>0</v>
      </c>
      <c r="L36" s="568">
        <f>'EntrySheetDD+SWOTotal+HO'!KQ45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2">
        <v>0</v>
      </c>
      <c r="D37" s="518">
        <f>'EntrySheetDD+SWOTotal+HO'!KS45</f>
        <v>0</v>
      </c>
      <c r="E37" s="518">
        <f>'EntrySheetDD+SWOTotal+HO'!KT45</f>
        <v>0</v>
      </c>
      <c r="F37" s="518">
        <f>'EntrySheetDD+SWOTotal+HO'!KU45</f>
        <v>0</v>
      </c>
      <c r="G37" s="568">
        <v>0</v>
      </c>
      <c r="H37" s="568">
        <f>'EntrySheetDD+SWOTotal+HO'!KW45</f>
        <v>0</v>
      </c>
      <c r="I37" s="568">
        <f>'EntrySheetDD+SWOTotal+HO'!KX45</f>
        <v>0</v>
      </c>
      <c r="J37" s="568">
        <f>'EntrySheetDD+SWOTotal+HO'!KY45</f>
        <v>0</v>
      </c>
      <c r="K37" s="568">
        <f>'EntrySheetDD+SWOTotal+HO'!KZ45</f>
        <v>0</v>
      </c>
      <c r="L37" s="568">
        <f>'EntrySheetDD+SWOTotal+HO'!LA45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2">
        <v>0</v>
      </c>
      <c r="D38" s="518">
        <f>'EntrySheetDD+SWOTotal+HO'!LC45</f>
        <v>0</v>
      </c>
      <c r="E38" s="518">
        <f>'EntrySheetDD+SWOTotal+HO'!LD45</f>
        <v>0</v>
      </c>
      <c r="F38" s="518">
        <f>'EntrySheetDD+SWOTotal+HO'!LE45</f>
        <v>0</v>
      </c>
      <c r="G38" s="568">
        <v>0</v>
      </c>
      <c r="H38" s="568">
        <f>'EntrySheetDD+SWOTotal+HO'!LG45</f>
        <v>0</v>
      </c>
      <c r="I38" s="568">
        <f>'EntrySheetDD+SWOTotal+HO'!LH45</f>
        <v>0</v>
      </c>
      <c r="J38" s="568">
        <f>'EntrySheetDD+SWOTotal+HO'!LI45</f>
        <v>0</v>
      </c>
      <c r="K38" s="568">
        <f>'EntrySheetDD+SWOTotal+HO'!LJ45</f>
        <v>0</v>
      </c>
      <c r="L38" s="568">
        <f>'EntrySheetDD+SWOTotal+HO'!LK45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2">
        <v>0</v>
      </c>
      <c r="D39" s="518">
        <f>'EntrySheetDD+SWOTotal+HO'!LM45</f>
        <v>0</v>
      </c>
      <c r="E39" s="518">
        <f>'EntrySheetDD+SWOTotal+HO'!LN45</f>
        <v>0</v>
      </c>
      <c r="F39" s="518">
        <f>'EntrySheetDD+SWOTotal+HO'!LO45</f>
        <v>0</v>
      </c>
      <c r="G39" s="568">
        <v>0</v>
      </c>
      <c r="H39" s="568">
        <f>'EntrySheetDD+SWOTotal+HO'!LQ45</f>
        <v>0</v>
      </c>
      <c r="I39" s="568">
        <f>'EntrySheetDD+SWOTotal+HO'!LR45</f>
        <v>0</v>
      </c>
      <c r="J39" s="568">
        <f>'EntrySheetDD+SWOTotal+HO'!LS45</f>
        <v>0</v>
      </c>
      <c r="K39" s="568">
        <f>'EntrySheetDD+SWOTotal+HO'!LT45</f>
        <v>0</v>
      </c>
      <c r="L39" s="568">
        <f>'EntrySheetDD+SWOTotal+HO'!LU45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>SUM(D7:D39)</f>
        <v>0</v>
      </c>
      <c r="E40" s="510">
        <f t="shared" ref="E40:L40" si="2">SUM(E7:E39)</f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1000</v>
      </c>
      <c r="D41" s="528">
        <f>'EntrySheetDD+SWOTotal+HO'!MQ45</f>
        <v>1000</v>
      </c>
      <c r="E41" s="528">
        <f>'EntrySheetDD+SWOTotal+HO'!MR45</f>
        <v>0</v>
      </c>
      <c r="F41" s="528">
        <f>'EntrySheetDD+SWOTotal+HO'!MS45</f>
        <v>1000</v>
      </c>
      <c r="G41" s="570">
        <v>18000</v>
      </c>
      <c r="H41" s="570">
        <f>'EntrySheetDD+SWOTotal+HO'!MU45</f>
        <v>0</v>
      </c>
      <c r="I41" s="570">
        <f>'EntrySheetDD+SWOTotal+HO'!MV45</f>
        <v>0</v>
      </c>
      <c r="J41" s="570">
        <f>'EntrySheetDD+SWOTotal+HO'!MW45</f>
        <v>0</v>
      </c>
      <c r="K41" s="570">
        <f>'EntrySheetDD+SWOTotal+HO'!MX45</f>
        <v>0</v>
      </c>
      <c r="L41" s="570">
        <f>'EntrySheetDD+SWOTotal+HO'!MY45</f>
        <v>0</v>
      </c>
      <c r="M41" s="514">
        <f t="shared" si="0"/>
        <v>100</v>
      </c>
      <c r="N41" s="514">
        <f t="shared" si="1"/>
        <v>100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1000</v>
      </c>
      <c r="D43" s="516">
        <f t="shared" si="3"/>
        <v>1000</v>
      </c>
      <c r="E43" s="516">
        <f t="shared" si="3"/>
        <v>0</v>
      </c>
      <c r="F43" s="516">
        <f t="shared" si="3"/>
        <v>1000</v>
      </c>
      <c r="G43" s="572">
        <f t="shared" si="3"/>
        <v>18000</v>
      </c>
      <c r="H43" s="572">
        <f t="shared" si="3"/>
        <v>0</v>
      </c>
      <c r="I43" s="572">
        <f t="shared" si="3"/>
        <v>0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>
        <f t="shared" si="0"/>
        <v>100</v>
      </c>
      <c r="N43" s="512">
        <f t="shared" si="1"/>
        <v>100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A2" sqref="A2:N2"/>
      <selection pane="topRight" activeCell="A2" sqref="A2:N2"/>
      <selection pane="bottomLeft" activeCell="A2" sqref="A2:N2"/>
      <selection pane="bottomRight" activeCell="C7" sqref="C7:C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405</v>
      </c>
      <c r="B3" s="2004"/>
      <c r="C3" s="2024" t="s">
        <v>495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28</v>
      </c>
      <c r="D7" s="518">
        <f>'EntrySheetDD+SWOTotal+HO'!E46</f>
        <v>26.03</v>
      </c>
      <c r="E7" s="518">
        <f>'EntrySheetDD+SWOTotal+HO'!F46</f>
        <v>1.77</v>
      </c>
      <c r="F7" s="518">
        <f>'EntrySheetDD+SWOTotal+HO'!G46</f>
        <v>26.03</v>
      </c>
      <c r="G7" s="568">
        <v>185.80243759526522</v>
      </c>
      <c r="H7" s="568">
        <f>'EntrySheetDD+SWOTotal+HO'!I46</f>
        <v>0</v>
      </c>
      <c r="I7" s="568">
        <f>'EntrySheetDD+SWOTotal+HO'!J46</f>
        <v>409</v>
      </c>
      <c r="J7" s="568">
        <f>'EntrySheetDD+SWOTotal+HO'!K46</f>
        <v>0</v>
      </c>
      <c r="K7" s="568">
        <f>'EntrySheetDD+SWOTotal+HO'!L46</f>
        <v>409</v>
      </c>
      <c r="L7" s="568">
        <f>'EntrySheetDD+SWOTotal+HO'!M46</f>
        <v>125</v>
      </c>
      <c r="M7" s="514">
        <f>F7/C7*100</f>
        <v>92.964285714285722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7</v>
      </c>
      <c r="D8" s="518">
        <f>'EntrySheetDD+SWOTotal+HO'!O46</f>
        <v>5</v>
      </c>
      <c r="E8" s="518">
        <f>'EntrySheetDD+SWOTotal+HO'!P46</f>
        <v>1.02</v>
      </c>
      <c r="F8" s="518">
        <f>'EntrySheetDD+SWOTotal+HO'!Q46</f>
        <v>5</v>
      </c>
      <c r="G8" s="568">
        <v>46.450609398816304</v>
      </c>
      <c r="H8" s="568">
        <f>'EntrySheetDD+SWOTotal+HO'!S46</f>
        <v>6</v>
      </c>
      <c r="I8" s="568">
        <f>'EntrySheetDD+SWOTotal+HO'!T46</f>
        <v>46</v>
      </c>
      <c r="J8" s="568">
        <f>'EntrySheetDD+SWOTotal+HO'!U46</f>
        <v>0</v>
      </c>
      <c r="K8" s="568">
        <f>'EntrySheetDD+SWOTotal+HO'!V46</f>
        <v>46</v>
      </c>
      <c r="L8" s="568">
        <f>'EntrySheetDD+SWOTotal+HO'!W46</f>
        <v>46</v>
      </c>
      <c r="M8" s="506">
        <f t="shared" ref="M8:M43" si="0">F8/C8*100</f>
        <v>71.428571428571431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4.25</v>
      </c>
      <c r="D9" s="518">
        <f>'EntrySheetDD+SWOTotal+HO'!Y46</f>
        <v>1.48</v>
      </c>
      <c r="E9" s="518">
        <f>'EntrySheetDD+SWOTotal+HO'!Z46</f>
        <v>0</v>
      </c>
      <c r="F9" s="518">
        <f>'EntrySheetDD+SWOTotal+HO'!AA46</f>
        <v>1.48</v>
      </c>
      <c r="G9" s="568">
        <v>28.202155706424183</v>
      </c>
      <c r="H9" s="568">
        <f>'EntrySheetDD+SWOTotal+HO'!AC46</f>
        <v>0</v>
      </c>
      <c r="I9" s="568">
        <f>'EntrySheetDD+SWOTotal+HO'!AD46</f>
        <v>20</v>
      </c>
      <c r="J9" s="568">
        <f>'EntrySheetDD+SWOTotal+HO'!AE46</f>
        <v>0</v>
      </c>
      <c r="K9" s="568">
        <f>'EntrySheetDD+SWOTotal+HO'!AF46</f>
        <v>20</v>
      </c>
      <c r="L9" s="568">
        <f>'EntrySheetDD+SWOTotal+HO'!AG46</f>
        <v>20</v>
      </c>
      <c r="M9" s="506">
        <f t="shared" si="0"/>
        <v>34.823529411764703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4.25</v>
      </c>
      <c r="D10" s="518">
        <f>'EntrySheetDD+SWOTotal+HO'!AI46</f>
        <v>3.96</v>
      </c>
      <c r="E10" s="518">
        <f>'EntrySheetDD+SWOTotal+HO'!AJ46</f>
        <v>1.1499999999999999</v>
      </c>
      <c r="F10" s="518">
        <f>'EntrySheetDD+SWOTotal+HO'!AK46</f>
        <v>3.96</v>
      </c>
      <c r="G10" s="568">
        <v>28.202155706424183</v>
      </c>
      <c r="H10" s="568">
        <f>'EntrySheetDD+SWOTotal+HO'!AM46</f>
        <v>28</v>
      </c>
      <c r="I10" s="568">
        <f>'EntrySheetDD+SWOTotal+HO'!AN46</f>
        <v>28</v>
      </c>
      <c r="J10" s="568">
        <f>'EntrySheetDD+SWOTotal+HO'!AO46</f>
        <v>28</v>
      </c>
      <c r="K10" s="568">
        <f>'EntrySheetDD+SWOTotal+HO'!AP46</f>
        <v>28</v>
      </c>
      <c r="L10" s="568">
        <f>'EntrySheetDD+SWOTotal+HO'!AQ46</f>
        <v>28</v>
      </c>
      <c r="M10" s="506">
        <f t="shared" si="0"/>
        <v>93.17647058823529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1.25</v>
      </c>
      <c r="D11" s="518">
        <f>'EntrySheetDD+SWOTotal+HO'!AS46</f>
        <v>0.45</v>
      </c>
      <c r="E11" s="518">
        <f>'EntrySheetDD+SWOTotal+HO'!AT46</f>
        <v>0.03</v>
      </c>
      <c r="F11" s="518">
        <f>'EntrySheetDD+SWOTotal+HO'!AU46</f>
        <v>0.45</v>
      </c>
      <c r="G11" s="568">
        <v>8.2947516783600541</v>
      </c>
      <c r="H11" s="568">
        <f>'EntrySheetDD+SWOTotal+HO'!AW46</f>
        <v>12</v>
      </c>
      <c r="I11" s="568">
        <f>'EntrySheetDD+SWOTotal+HO'!AX46</f>
        <v>28</v>
      </c>
      <c r="J11" s="568">
        <f>'EntrySheetDD+SWOTotal+HO'!AY46</f>
        <v>0</v>
      </c>
      <c r="K11" s="568">
        <f>'EntrySheetDD+SWOTotal+HO'!AZ46</f>
        <v>28</v>
      </c>
      <c r="L11" s="568">
        <f>'EntrySheetDD+SWOTotal+HO'!BA46</f>
        <v>28</v>
      </c>
      <c r="M11" s="506">
        <f t="shared" si="0"/>
        <v>36</v>
      </c>
      <c r="N11" s="506">
        <f t="shared" si="1"/>
        <v>100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2.5</v>
      </c>
      <c r="D12" s="518">
        <f>'EntrySheetDD+SWOTotal+HO'!BC46</f>
        <v>1.74</v>
      </c>
      <c r="E12" s="518">
        <f>'EntrySheetDD+SWOTotal+HO'!BD46</f>
        <v>0.68</v>
      </c>
      <c r="F12" s="518">
        <f>'EntrySheetDD+SWOTotal+HO'!BE46</f>
        <v>1.74</v>
      </c>
      <c r="G12" s="568">
        <v>16.589503356720108</v>
      </c>
      <c r="H12" s="568">
        <f>'EntrySheetDD+SWOTotal+HO'!BG46</f>
        <v>0</v>
      </c>
      <c r="I12" s="568">
        <f>'EntrySheetDD+SWOTotal+HO'!BH46</f>
        <v>11</v>
      </c>
      <c r="J12" s="568">
        <f>'EntrySheetDD+SWOTotal+HO'!BI46</f>
        <v>0</v>
      </c>
      <c r="K12" s="568">
        <f>'EntrySheetDD+SWOTotal+HO'!BJ46</f>
        <v>11</v>
      </c>
      <c r="L12" s="568">
        <f>'EntrySheetDD+SWOTotal+HO'!BK46</f>
        <v>11</v>
      </c>
      <c r="M12" s="506">
        <f t="shared" si="0"/>
        <v>69.599999999999994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1.5</v>
      </c>
      <c r="D13" s="518">
        <f>'EntrySheetDD+SWOTotal+HO'!BM46</f>
        <v>0.48</v>
      </c>
      <c r="E13" s="518">
        <f>'EntrySheetDD+SWOTotal+HO'!BN46</f>
        <v>0.24</v>
      </c>
      <c r="F13" s="518">
        <f>'EntrySheetDD+SWOTotal+HO'!BO46</f>
        <v>0.48</v>
      </c>
      <c r="G13" s="568">
        <v>9.9537020140320642</v>
      </c>
      <c r="H13" s="568">
        <f>'EntrySheetDD+SWOTotal+HO'!BQ46</f>
        <v>10</v>
      </c>
      <c r="I13" s="568">
        <f>'EntrySheetDD+SWOTotal+HO'!BR46</f>
        <v>10</v>
      </c>
      <c r="J13" s="568">
        <f>'EntrySheetDD+SWOTotal+HO'!BS46</f>
        <v>0</v>
      </c>
      <c r="K13" s="568">
        <f>'EntrySheetDD+SWOTotal+HO'!BT46</f>
        <v>10</v>
      </c>
      <c r="L13" s="568">
        <f>'EntrySheetDD+SWOTotal+HO'!BU46</f>
        <v>10</v>
      </c>
      <c r="M13" s="506">
        <f t="shared" si="0"/>
        <v>32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2.5</v>
      </c>
      <c r="D14" s="518">
        <f>'EntrySheetDD+SWOTotal+HO'!BW46</f>
        <v>2.65</v>
      </c>
      <c r="E14" s="518">
        <f>'EntrySheetDD+SWOTotal+HO'!BX46</f>
        <v>0.65</v>
      </c>
      <c r="F14" s="518">
        <f>'EntrySheetDD+SWOTotal+HO'!BY46</f>
        <v>2.65</v>
      </c>
      <c r="G14" s="568">
        <v>16.589503356720108</v>
      </c>
      <c r="H14" s="568">
        <f>'EntrySheetDD+SWOTotal+HO'!CA46</f>
        <v>3</v>
      </c>
      <c r="I14" s="568">
        <f>'EntrySheetDD+SWOTotal+HO'!CB46</f>
        <v>14</v>
      </c>
      <c r="J14" s="568">
        <f>'EntrySheetDD+SWOTotal+HO'!CC46</f>
        <v>0</v>
      </c>
      <c r="K14" s="568">
        <f>'EntrySheetDD+SWOTotal+HO'!CD46</f>
        <v>14</v>
      </c>
      <c r="L14" s="568">
        <f>'EntrySheetDD+SWOTotal+HO'!CE46</f>
        <v>14</v>
      </c>
      <c r="M14" s="506">
        <f t="shared" si="0"/>
        <v>106</v>
      </c>
      <c r="N14" s="506">
        <f t="shared" si="1"/>
        <v>100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4</v>
      </c>
      <c r="D15" s="518">
        <f>'EntrySheetDD+SWOTotal+HO'!CG46</f>
        <v>4.5</v>
      </c>
      <c r="E15" s="518">
        <f>'EntrySheetDD+SWOTotal+HO'!CH46</f>
        <v>0.76</v>
      </c>
      <c r="F15" s="518">
        <f>'EntrySheetDD+SWOTotal+HO'!CI46</f>
        <v>4.5</v>
      </c>
      <c r="G15" s="568">
        <v>26.543205370752172</v>
      </c>
      <c r="H15" s="568">
        <f>'EntrySheetDD+SWOTotal+HO'!CK46</f>
        <v>13</v>
      </c>
      <c r="I15" s="568">
        <f>'EntrySheetDD+SWOTotal+HO'!CL46</f>
        <v>29</v>
      </c>
      <c r="J15" s="568">
        <f>'EntrySheetDD+SWOTotal+HO'!CM46</f>
        <v>0</v>
      </c>
      <c r="K15" s="568">
        <f>'EntrySheetDD+SWOTotal+HO'!CN46</f>
        <v>29</v>
      </c>
      <c r="L15" s="568">
        <f>'EntrySheetDD+SWOTotal+HO'!CO46</f>
        <v>26</v>
      </c>
      <c r="M15" s="506">
        <f t="shared" si="0"/>
        <v>112.5</v>
      </c>
      <c r="N15" s="506">
        <f t="shared" si="1"/>
        <v>100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3</v>
      </c>
      <c r="D16" s="518">
        <f>'EntrySheetDD+SWOTotal+HO'!CQ46</f>
        <v>1.72</v>
      </c>
      <c r="E16" s="518">
        <f>'EntrySheetDD+SWOTotal+HO'!CR46</f>
        <v>0.72</v>
      </c>
      <c r="F16" s="518">
        <f>'EntrySheetDD+SWOTotal+HO'!CS46</f>
        <v>1.72</v>
      </c>
      <c r="G16" s="568">
        <v>19.907404028064128</v>
      </c>
      <c r="H16" s="568">
        <f>'EntrySheetDD+SWOTotal+HO'!CU46</f>
        <v>23</v>
      </c>
      <c r="I16" s="568">
        <f>'EntrySheetDD+SWOTotal+HO'!CV46</f>
        <v>23</v>
      </c>
      <c r="J16" s="568">
        <f>'EntrySheetDD+SWOTotal+HO'!CW46</f>
        <v>0</v>
      </c>
      <c r="K16" s="568">
        <f>'EntrySheetDD+SWOTotal+HO'!CX46</f>
        <v>23</v>
      </c>
      <c r="L16" s="568">
        <f>'EntrySheetDD+SWOTotal+HO'!CY46</f>
        <v>23</v>
      </c>
      <c r="M16" s="506">
        <f t="shared" si="0"/>
        <v>57.333333333333336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2.5</v>
      </c>
      <c r="D17" s="518">
        <f>'EntrySheetDD+SWOTotal+HO'!DA46</f>
        <v>2</v>
      </c>
      <c r="E17" s="518">
        <f>'EntrySheetDD+SWOTotal+HO'!DB46</f>
        <v>0.16</v>
      </c>
      <c r="F17" s="518">
        <f>'EntrySheetDD+SWOTotal+HO'!DC46</f>
        <v>0.98</v>
      </c>
      <c r="G17" s="568">
        <v>16.589503356720108</v>
      </c>
      <c r="H17" s="568">
        <f>'EntrySheetDD+SWOTotal+HO'!DE46</f>
        <v>6</v>
      </c>
      <c r="I17" s="568">
        <f>'EntrySheetDD+SWOTotal+HO'!DF46</f>
        <v>23</v>
      </c>
      <c r="J17" s="568">
        <f>'EntrySheetDD+SWOTotal+HO'!DG46</f>
        <v>11</v>
      </c>
      <c r="K17" s="568">
        <f>'EntrySheetDD+SWOTotal+HO'!DH46</f>
        <v>23</v>
      </c>
      <c r="L17" s="568">
        <f>'EntrySheetDD+SWOTotal+HO'!DI46</f>
        <v>23</v>
      </c>
      <c r="M17" s="506">
        <f t="shared" si="0"/>
        <v>39.200000000000003</v>
      </c>
      <c r="N17" s="506">
        <f t="shared" si="1"/>
        <v>49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1</v>
      </c>
      <c r="D18" s="518">
        <f>'EntrySheetDD+SWOTotal+HO'!DK46</f>
        <v>0.95</v>
      </c>
      <c r="E18" s="518">
        <f>'EntrySheetDD+SWOTotal+HO'!DL46</f>
        <v>0.04</v>
      </c>
      <c r="F18" s="518">
        <f>'EntrySheetDD+SWOTotal+HO'!DM46</f>
        <v>0.95</v>
      </c>
      <c r="G18" s="568">
        <v>6.6358013426880431</v>
      </c>
      <c r="H18" s="568">
        <f>'EntrySheetDD+SWOTotal+HO'!DO46</f>
        <v>0</v>
      </c>
      <c r="I18" s="568">
        <f>'EntrySheetDD+SWOTotal+HO'!DP46</f>
        <v>7</v>
      </c>
      <c r="J18" s="568">
        <f>'EntrySheetDD+SWOTotal+HO'!DQ46</f>
        <v>0</v>
      </c>
      <c r="K18" s="568">
        <f>'EntrySheetDD+SWOTotal+HO'!DR46</f>
        <v>7</v>
      </c>
      <c r="L18" s="568">
        <f>'EntrySheetDD+SWOTotal+HO'!DS46</f>
        <v>7</v>
      </c>
      <c r="M18" s="506">
        <f t="shared" si="0"/>
        <v>95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6</v>
      </c>
      <c r="D19" s="518">
        <f>'EntrySheetDD+SWOTotal+HO'!DU46</f>
        <v>2.4</v>
      </c>
      <c r="E19" s="518">
        <f>'EntrySheetDD+SWOTotal+HO'!DV46</f>
        <v>0</v>
      </c>
      <c r="F19" s="518">
        <f>'EntrySheetDD+SWOTotal+HO'!DW46</f>
        <v>2.39</v>
      </c>
      <c r="G19" s="568">
        <v>39.814808056128257</v>
      </c>
      <c r="H19" s="568">
        <f>'EntrySheetDD+SWOTotal+HO'!DY46</f>
        <v>24</v>
      </c>
      <c r="I19" s="568">
        <f>'EntrySheetDD+SWOTotal+HO'!DZ46</f>
        <v>74</v>
      </c>
      <c r="J19" s="568">
        <f>'EntrySheetDD+SWOTotal+HO'!EA46</f>
        <v>0</v>
      </c>
      <c r="K19" s="568">
        <f>'EntrySheetDD+SWOTotal+HO'!EB46</f>
        <v>74</v>
      </c>
      <c r="L19" s="568">
        <f>'EntrySheetDD+SWOTotal+HO'!EC46</f>
        <v>74</v>
      </c>
      <c r="M19" s="506">
        <f t="shared" si="0"/>
        <v>39.833333333333336</v>
      </c>
      <c r="N19" s="506">
        <f t="shared" si="1"/>
        <v>99.583333333333343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3</v>
      </c>
      <c r="D20" s="518">
        <f>'EntrySheetDD+SWOTotal+HO'!EE46</f>
        <v>1.88</v>
      </c>
      <c r="E20" s="518">
        <f>'EntrySheetDD+SWOTotal+HO'!EF46</f>
        <v>0</v>
      </c>
      <c r="F20" s="518">
        <f>'EntrySheetDD+SWOTotal+HO'!EG46</f>
        <v>1.88</v>
      </c>
      <c r="G20" s="568">
        <v>19.907404028064128</v>
      </c>
      <c r="H20" s="568">
        <f>'EntrySheetDD+SWOTotal+HO'!EI46</f>
        <v>0</v>
      </c>
      <c r="I20" s="568">
        <f>'EntrySheetDD+SWOTotal+HO'!EJ46</f>
        <v>32</v>
      </c>
      <c r="J20" s="568">
        <f>'EntrySheetDD+SWOTotal+HO'!EK46</f>
        <v>0</v>
      </c>
      <c r="K20" s="568">
        <f>'EntrySheetDD+SWOTotal+HO'!EL46</f>
        <v>32</v>
      </c>
      <c r="L20" s="568">
        <f>'EntrySheetDD+SWOTotal+HO'!EM46</f>
        <v>32</v>
      </c>
      <c r="M20" s="506">
        <f t="shared" si="0"/>
        <v>62.666666666666657</v>
      </c>
      <c r="N20" s="506">
        <f t="shared" si="1"/>
        <v>100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4.5</v>
      </c>
      <c r="D21" s="518">
        <f>'EntrySheetDD+SWOTotal+HO'!EO46</f>
        <v>3.15</v>
      </c>
      <c r="E21" s="518">
        <f>'EntrySheetDD+SWOTotal+HO'!EP46</f>
        <v>1.1499999999999999</v>
      </c>
      <c r="F21" s="518">
        <f>'EntrySheetDD+SWOTotal+HO'!EQ46</f>
        <v>3.15</v>
      </c>
      <c r="G21" s="568">
        <v>29.861106042096196</v>
      </c>
      <c r="H21" s="568">
        <f>'EntrySheetDD+SWOTotal+HO'!ES46</f>
        <v>0</v>
      </c>
      <c r="I21" s="568">
        <f>'EntrySheetDD+SWOTotal+HO'!ET46</f>
        <v>0</v>
      </c>
      <c r="J21" s="568">
        <f>'EntrySheetDD+SWOTotal+HO'!EU46</f>
        <v>0</v>
      </c>
      <c r="K21" s="568">
        <f>'EntrySheetDD+SWOTotal+HO'!EV46</f>
        <v>0</v>
      </c>
      <c r="L21" s="568">
        <f>'EntrySheetDD+SWOTotal+HO'!EW46</f>
        <v>0</v>
      </c>
      <c r="M21" s="506">
        <f t="shared" si="0"/>
        <v>70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3.6</v>
      </c>
      <c r="D22" s="518">
        <f>'EntrySheetDD+SWOTotal+HO'!EY46</f>
        <v>3</v>
      </c>
      <c r="E22" s="518">
        <f>'EntrySheetDD+SWOTotal+HO'!EZ46</f>
        <v>0.52</v>
      </c>
      <c r="F22" s="518">
        <f>'EntrySheetDD+SWOTotal+HO'!FA46</f>
        <v>3</v>
      </c>
      <c r="G22" s="568">
        <v>23.888884833676958</v>
      </c>
      <c r="H22" s="568">
        <f>'EntrySheetDD+SWOTotal+HO'!FC46</f>
        <v>0</v>
      </c>
      <c r="I22" s="568">
        <f>'EntrySheetDD+SWOTotal+HO'!FD46</f>
        <v>2</v>
      </c>
      <c r="J22" s="568">
        <f>'EntrySheetDD+SWOTotal+HO'!FE46</f>
        <v>2</v>
      </c>
      <c r="K22" s="568">
        <f>'EntrySheetDD+SWOTotal+HO'!FF46</f>
        <v>2</v>
      </c>
      <c r="L22" s="568">
        <f>'EntrySheetDD+SWOTotal+HO'!FG46</f>
        <v>2</v>
      </c>
      <c r="M22" s="506">
        <f t="shared" si="0"/>
        <v>83.333333333333329</v>
      </c>
      <c r="N22" s="506">
        <f t="shared" si="1"/>
        <v>100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2.5</v>
      </c>
      <c r="D23" s="518">
        <f>'EntrySheetDD+SWOTotal+HO'!FI46</f>
        <v>2.5</v>
      </c>
      <c r="E23" s="518">
        <f>'EntrySheetDD+SWOTotal+HO'!FJ46</f>
        <v>0.5</v>
      </c>
      <c r="F23" s="518">
        <f>'EntrySheetDD+SWOTotal+HO'!FK46</f>
        <v>2.5</v>
      </c>
      <c r="G23" s="568">
        <v>16.589503356720108</v>
      </c>
      <c r="H23" s="568">
        <f>'EntrySheetDD+SWOTotal+HO'!FM46</f>
        <v>0</v>
      </c>
      <c r="I23" s="568">
        <f>'EntrySheetDD+SWOTotal+HO'!FN46</f>
        <v>28</v>
      </c>
      <c r="J23" s="568">
        <f>'EntrySheetDD+SWOTotal+HO'!FO46</f>
        <v>0</v>
      </c>
      <c r="K23" s="568">
        <f>'EntrySheetDD+SWOTotal+HO'!FP46</f>
        <v>28</v>
      </c>
      <c r="L23" s="568">
        <f>'EntrySheetDD+SWOTotal+HO'!FQ46</f>
        <v>28</v>
      </c>
      <c r="M23" s="506">
        <f t="shared" si="0"/>
        <v>100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0.15</v>
      </c>
      <c r="D24" s="518">
        <f>'EntrySheetDD+SWOTotal+HO'!FS46</f>
        <v>0</v>
      </c>
      <c r="E24" s="518">
        <f>'EntrySheetDD+SWOTotal+HO'!FT46</f>
        <v>0</v>
      </c>
      <c r="F24" s="518">
        <f>'EntrySheetDD+SWOTotal+HO'!FU46</f>
        <v>0</v>
      </c>
      <c r="G24" s="568">
        <v>0.99537020140320642</v>
      </c>
      <c r="H24" s="568">
        <f>'EntrySheetDD+SWOTotal+HO'!FW46</f>
        <v>0</v>
      </c>
      <c r="I24" s="568">
        <f>'EntrySheetDD+SWOTotal+HO'!FX46</f>
        <v>0</v>
      </c>
      <c r="J24" s="568">
        <f>'EntrySheetDD+SWOTotal+HO'!FY46</f>
        <v>0</v>
      </c>
      <c r="K24" s="568">
        <f>'EntrySheetDD+SWOTotal+HO'!FZ46</f>
        <v>0</v>
      </c>
      <c r="L24" s="568">
        <f>'EntrySheetDD+SWOTotal+HO'!GA46</f>
        <v>0</v>
      </c>
      <c r="M24" s="506">
        <f t="shared" si="0"/>
        <v>0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5</v>
      </c>
      <c r="D25" s="518">
        <f>'EntrySheetDD+SWOTotal+HO'!GC46</f>
        <v>3.49</v>
      </c>
      <c r="E25" s="518">
        <f>'EntrySheetDD+SWOTotal+HO'!GD46</f>
        <v>0.36</v>
      </c>
      <c r="F25" s="518">
        <f>'EntrySheetDD+SWOTotal+HO'!GE46</f>
        <v>3.49</v>
      </c>
      <c r="G25" s="568">
        <v>33.179006713440216</v>
      </c>
      <c r="H25" s="568">
        <f>'EntrySheetDD+SWOTotal+HO'!GG46</f>
        <v>0</v>
      </c>
      <c r="I25" s="568">
        <f>'EntrySheetDD+SWOTotal+HO'!GH46</f>
        <v>40</v>
      </c>
      <c r="J25" s="568">
        <f>'EntrySheetDD+SWOTotal+HO'!GI46</f>
        <v>0</v>
      </c>
      <c r="K25" s="568">
        <f>'EntrySheetDD+SWOTotal+HO'!GJ46</f>
        <v>40</v>
      </c>
      <c r="L25" s="568">
        <f>'EntrySheetDD+SWOTotal+HO'!GK46</f>
        <v>40</v>
      </c>
      <c r="M25" s="506">
        <f t="shared" si="0"/>
        <v>69.800000000000011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2.5</v>
      </c>
      <c r="D26" s="518">
        <f>'EntrySheetDD+SWOTotal+HO'!GM46</f>
        <v>1.52</v>
      </c>
      <c r="E26" s="518">
        <f>'EntrySheetDD+SWOTotal+HO'!GN46</f>
        <v>0.24</v>
      </c>
      <c r="F26" s="518">
        <f>'EntrySheetDD+SWOTotal+HO'!GO46</f>
        <v>1.52</v>
      </c>
      <c r="G26" s="568">
        <v>16.589503356720108</v>
      </c>
      <c r="H26" s="568">
        <f>'EntrySheetDD+SWOTotal+HO'!GQ46</f>
        <v>0</v>
      </c>
      <c r="I26" s="568">
        <f>'EntrySheetDD+SWOTotal+HO'!GR46</f>
        <v>12</v>
      </c>
      <c r="J26" s="568">
        <f>'EntrySheetDD+SWOTotal+HO'!GS46</f>
        <v>0</v>
      </c>
      <c r="K26" s="568">
        <f>'EntrySheetDD+SWOTotal+HO'!GT46</f>
        <v>12</v>
      </c>
      <c r="L26" s="568">
        <f>'EntrySheetDD+SWOTotal+HO'!GU46</f>
        <v>10</v>
      </c>
      <c r="M26" s="506">
        <f t="shared" si="0"/>
        <v>60.8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0.5</v>
      </c>
      <c r="D27" s="518">
        <f>'EntrySheetDD+SWOTotal+HO'!GW46</f>
        <v>0.3</v>
      </c>
      <c r="E27" s="518">
        <f>'EntrySheetDD+SWOTotal+HO'!GX46</f>
        <v>0</v>
      </c>
      <c r="F27" s="518">
        <f>'EntrySheetDD+SWOTotal+HO'!GY46</f>
        <v>0.25</v>
      </c>
      <c r="G27" s="568">
        <v>3.3179006713440216</v>
      </c>
      <c r="H27" s="568">
        <f>'EntrySheetDD+SWOTotal+HO'!HA46</f>
        <v>0</v>
      </c>
      <c r="I27" s="568">
        <f>'EntrySheetDD+SWOTotal+HO'!HB46</f>
        <v>4</v>
      </c>
      <c r="J27" s="568">
        <f>'EntrySheetDD+SWOTotal+HO'!HC46</f>
        <v>0</v>
      </c>
      <c r="K27" s="568">
        <f>'EntrySheetDD+SWOTotal+HO'!HD46</f>
        <v>4</v>
      </c>
      <c r="L27" s="568">
        <f>'EntrySheetDD+SWOTotal+HO'!HE46</f>
        <v>4</v>
      </c>
      <c r="M27" s="506">
        <f t="shared" si="0"/>
        <v>50</v>
      </c>
      <c r="N27" s="506">
        <f t="shared" si="1"/>
        <v>83.333333333333343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0.86</v>
      </c>
      <c r="D28" s="518">
        <f>'EntrySheetDD+SWOTotal+HO'!HG46</f>
        <v>0.5</v>
      </c>
      <c r="E28" s="518">
        <f>'EntrySheetDD+SWOTotal+HO'!HH46</f>
        <v>0.04</v>
      </c>
      <c r="F28" s="518">
        <f>'EntrySheetDD+SWOTotal+HO'!HI46</f>
        <v>0.5</v>
      </c>
      <c r="G28" s="568">
        <v>3.3179006713440216</v>
      </c>
      <c r="H28" s="568">
        <f>'EntrySheetDD+SWOTotal+HO'!HK46</f>
        <v>0</v>
      </c>
      <c r="I28" s="568">
        <f>'EntrySheetDD+SWOTotal+HO'!HL46</f>
        <v>3</v>
      </c>
      <c r="J28" s="568">
        <f>'EntrySheetDD+SWOTotal+HO'!HM46</f>
        <v>0</v>
      </c>
      <c r="K28" s="568">
        <f>'EntrySheetDD+SWOTotal+HO'!HN46</f>
        <v>3</v>
      </c>
      <c r="L28" s="568">
        <f>'EntrySheetDD+SWOTotal+HO'!HO46</f>
        <v>3</v>
      </c>
      <c r="M28" s="506">
        <f t="shared" si="0"/>
        <v>58.139534883720934</v>
      </c>
      <c r="N28" s="506">
        <f t="shared" si="1"/>
        <v>100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0.5</v>
      </c>
      <c r="D29" s="518">
        <f>'EntrySheetDD+SWOTotal+HO'!HQ46</f>
        <v>0.08</v>
      </c>
      <c r="E29" s="518">
        <f>'EntrySheetDD+SWOTotal+HO'!HR46</f>
        <v>0.08</v>
      </c>
      <c r="F29" s="518">
        <f>'EntrySheetDD+SWOTotal+HO'!HS46</f>
        <v>0.08</v>
      </c>
      <c r="G29" s="568">
        <v>3.3179006713440216</v>
      </c>
      <c r="H29" s="568">
        <f>'EntrySheetDD+SWOTotal+HO'!HU46</f>
        <v>1</v>
      </c>
      <c r="I29" s="568">
        <f>'EntrySheetDD+SWOTotal+HO'!HV46</f>
        <v>1</v>
      </c>
      <c r="J29" s="568">
        <f>'EntrySheetDD+SWOTotal+HO'!HW46</f>
        <v>0</v>
      </c>
      <c r="K29" s="568">
        <f>'EntrySheetDD+SWOTotal+HO'!HX46</f>
        <v>1</v>
      </c>
      <c r="L29" s="568">
        <f>'EntrySheetDD+SWOTotal+HO'!HY46</f>
        <v>1</v>
      </c>
      <c r="M29" s="506">
        <f t="shared" si="0"/>
        <v>16</v>
      </c>
      <c r="N29" s="506">
        <f t="shared" si="1"/>
        <v>100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'EntrySheetDD+SWOTotal+HO'!IA46</f>
        <v>0</v>
      </c>
      <c r="E30" s="518">
        <f>'EntrySheetDD+SWOTotal+HO'!IB46</f>
        <v>0</v>
      </c>
      <c r="F30" s="518">
        <f>'EntrySheetDD+SWOTotal+HO'!IC46</f>
        <v>0</v>
      </c>
      <c r="G30" s="568">
        <v>0</v>
      </c>
      <c r="H30" s="568">
        <f>'EntrySheetDD+SWOTotal+HO'!IE46</f>
        <v>0</v>
      </c>
      <c r="I30" s="568">
        <f>'EntrySheetDD+SWOTotal+HO'!IF46</f>
        <v>0</v>
      </c>
      <c r="J30" s="568">
        <f>'EntrySheetDD+SWOTotal+HO'!IG46</f>
        <v>0</v>
      </c>
      <c r="K30" s="568">
        <f>'EntrySheetDD+SWOTotal+HO'!IH46</f>
        <v>0</v>
      </c>
      <c r="L30" s="568">
        <f>'EntrySheetDD+SWOTotal+HO'!II46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1.74</v>
      </c>
      <c r="D31" s="518">
        <f>'EntrySheetDD+SWOTotal+HO'!IK46</f>
        <v>1.39</v>
      </c>
      <c r="E31" s="518">
        <f>'EntrySheetDD+SWOTotal+HO'!IL46</f>
        <v>0.5</v>
      </c>
      <c r="F31" s="518">
        <f>'EntrySheetDD+SWOTotal+HO'!IM46</f>
        <v>1.39</v>
      </c>
      <c r="G31" s="568">
        <v>13.935182819644892</v>
      </c>
      <c r="H31" s="568">
        <f>'EntrySheetDD+SWOTotal+HO'!IO46</f>
        <v>18</v>
      </c>
      <c r="I31" s="568">
        <f>'EntrySheetDD+SWOTotal+HO'!IP46</f>
        <v>18</v>
      </c>
      <c r="J31" s="568">
        <f>'EntrySheetDD+SWOTotal+HO'!IQ46</f>
        <v>0</v>
      </c>
      <c r="K31" s="568">
        <f>'EntrySheetDD+SWOTotal+HO'!IR46</f>
        <v>18</v>
      </c>
      <c r="L31" s="568">
        <f>'EntrySheetDD+SWOTotal+HO'!IS46</f>
        <v>18</v>
      </c>
      <c r="M31" s="506">
        <f t="shared" si="0"/>
        <v>79.885057471264361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1</v>
      </c>
      <c r="D32" s="518">
        <f>'EntrySheetDD+SWOTotal+HO'!IU46</f>
        <v>0.23</v>
      </c>
      <c r="E32" s="518">
        <f>'EntrySheetDD+SWOTotal+HO'!IV46</f>
        <v>0</v>
      </c>
      <c r="F32" s="518">
        <f>'EntrySheetDD+SWOTotal+HO'!IW46</f>
        <v>0.23</v>
      </c>
      <c r="G32" s="568">
        <v>6.6358013426880431</v>
      </c>
      <c r="H32" s="568">
        <f>'EntrySheetDD+SWOTotal+HO'!IY46</f>
        <v>0</v>
      </c>
      <c r="I32" s="568">
        <f>'EntrySheetDD+SWOTotal+HO'!IZ46</f>
        <v>2</v>
      </c>
      <c r="J32" s="568">
        <f>'EntrySheetDD+SWOTotal+HO'!JA46</f>
        <v>0</v>
      </c>
      <c r="K32" s="568">
        <f>'EntrySheetDD+SWOTotal+HO'!JB46</f>
        <v>2</v>
      </c>
      <c r="L32" s="568">
        <f>'EntrySheetDD+SWOTotal+HO'!JC46</f>
        <v>2</v>
      </c>
      <c r="M32" s="506">
        <f t="shared" si="0"/>
        <v>23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0.5</v>
      </c>
      <c r="D33" s="518">
        <f>'EntrySheetDD+SWOTotal+HO'!JE46</f>
        <v>0.59</v>
      </c>
      <c r="E33" s="518">
        <f>'EntrySheetDD+SWOTotal+HO'!JF46</f>
        <v>0.28000000000000003</v>
      </c>
      <c r="F33" s="518">
        <f>'EntrySheetDD+SWOTotal+HO'!JG46</f>
        <v>0.57999999999999996</v>
      </c>
      <c r="G33" s="568">
        <v>3.3179006713440216</v>
      </c>
      <c r="H33" s="568">
        <f>'EntrySheetDD+SWOTotal+HO'!JI46</f>
        <v>0</v>
      </c>
      <c r="I33" s="568">
        <f>'EntrySheetDD+SWOTotal+HO'!JJ46</f>
        <v>3</v>
      </c>
      <c r="J33" s="568">
        <f>'EntrySheetDD+SWOTotal+HO'!JK46</f>
        <v>0</v>
      </c>
      <c r="K33" s="568">
        <f>'EntrySheetDD+SWOTotal+HO'!JL46</f>
        <v>3</v>
      </c>
      <c r="L33" s="568">
        <f>'EntrySheetDD+SWOTotal+HO'!JM46</f>
        <v>3</v>
      </c>
      <c r="M33" s="506">
        <f t="shared" si="0"/>
        <v>115.99999999999999</v>
      </c>
      <c r="N33" s="506">
        <f t="shared" si="1"/>
        <v>98.305084745762699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0.6</v>
      </c>
      <c r="D34" s="518">
        <f>'EntrySheetDD+SWOTotal+HO'!JO46</f>
        <v>0.38</v>
      </c>
      <c r="E34" s="518">
        <f>'EntrySheetDD+SWOTotal+HO'!JP46</f>
        <v>0</v>
      </c>
      <c r="F34" s="518">
        <f>'EntrySheetDD+SWOTotal+HO'!JQ46</f>
        <v>0.38</v>
      </c>
      <c r="G34" s="568">
        <v>3.9814808056128257</v>
      </c>
      <c r="H34" s="568">
        <f>'EntrySheetDD+SWOTotal+HO'!JS46</f>
        <v>0</v>
      </c>
      <c r="I34" s="568">
        <f>'EntrySheetDD+SWOTotal+HO'!JT46</f>
        <v>8</v>
      </c>
      <c r="J34" s="568">
        <f>'EntrySheetDD+SWOTotal+HO'!JU46</f>
        <v>0</v>
      </c>
      <c r="K34" s="568">
        <f>'EntrySheetDD+SWOTotal+HO'!JV46</f>
        <v>8</v>
      </c>
      <c r="L34" s="568">
        <f>'EntrySheetDD+SWOTotal+HO'!JW46</f>
        <v>8</v>
      </c>
      <c r="M34" s="506">
        <f t="shared" si="0"/>
        <v>63.333333333333343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0.5</v>
      </c>
      <c r="D35" s="518">
        <f>'EntrySheetDD+SWOTotal+HO'!JY46</f>
        <v>0</v>
      </c>
      <c r="E35" s="518">
        <f>'EntrySheetDD+SWOTotal+HO'!JZ46</f>
        <v>0</v>
      </c>
      <c r="F35" s="518">
        <f>'EntrySheetDD+SWOTotal+HO'!KA46</f>
        <v>0</v>
      </c>
      <c r="G35" s="568">
        <v>3.3179006713440216</v>
      </c>
      <c r="H35" s="568">
        <f>'EntrySheetDD+SWOTotal+HO'!KC46</f>
        <v>0</v>
      </c>
      <c r="I35" s="568">
        <f>'EntrySheetDD+SWOTotal+HO'!KD46</f>
        <v>0</v>
      </c>
      <c r="J35" s="568">
        <f>'EntrySheetDD+SWOTotal+HO'!KE46</f>
        <v>0</v>
      </c>
      <c r="K35" s="568">
        <f>'EntrySheetDD+SWOTotal+HO'!KF46</f>
        <v>0</v>
      </c>
      <c r="L35" s="568">
        <f>'EntrySheetDD+SWOTotal+HO'!KG46</f>
        <v>0</v>
      </c>
      <c r="M35" s="506">
        <f t="shared" si="0"/>
        <v>0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0.5</v>
      </c>
      <c r="D36" s="518">
        <f>'EntrySheetDD+SWOTotal+HO'!KI46</f>
        <v>1</v>
      </c>
      <c r="E36" s="518">
        <f>'EntrySheetDD+SWOTotal+HO'!KJ46</f>
        <v>0</v>
      </c>
      <c r="F36" s="518">
        <f>'EntrySheetDD+SWOTotal+HO'!KK46</f>
        <v>0</v>
      </c>
      <c r="G36" s="568">
        <v>3.3179006713440216</v>
      </c>
      <c r="H36" s="568">
        <f>'EntrySheetDD+SWOTotal+HO'!KM46</f>
        <v>0</v>
      </c>
      <c r="I36" s="568">
        <f>'EntrySheetDD+SWOTotal+HO'!KN46</f>
        <v>0</v>
      </c>
      <c r="J36" s="568">
        <f>'EntrySheetDD+SWOTotal+HO'!KO46</f>
        <v>5</v>
      </c>
      <c r="K36" s="568">
        <f>'EntrySheetDD+SWOTotal+HO'!KP46</f>
        <v>5</v>
      </c>
      <c r="L36" s="568">
        <f>'EntrySheetDD+SWOTotal+HO'!KQ46</f>
        <v>5</v>
      </c>
      <c r="M36" s="506">
        <f t="shared" si="0"/>
        <v>0</v>
      </c>
      <c r="N36" s="506">
        <f t="shared" si="1"/>
        <v>0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0.6</v>
      </c>
      <c r="D37" s="518">
        <f>'EntrySheetDD+SWOTotal+HO'!KS46</f>
        <v>0.16</v>
      </c>
      <c r="E37" s="518">
        <f>'EntrySheetDD+SWOTotal+HO'!KT46</f>
        <v>0.06</v>
      </c>
      <c r="F37" s="518">
        <f>'EntrySheetDD+SWOTotal+HO'!KU46</f>
        <v>0.16</v>
      </c>
      <c r="G37" s="568">
        <v>3.9814808056128257</v>
      </c>
      <c r="H37" s="568">
        <f>'EntrySheetDD+SWOTotal+HO'!KW46</f>
        <v>0</v>
      </c>
      <c r="I37" s="568">
        <f>'EntrySheetDD+SWOTotal+HO'!KX46</f>
        <v>2</v>
      </c>
      <c r="J37" s="568">
        <f>'EntrySheetDD+SWOTotal+HO'!KY46</f>
        <v>0</v>
      </c>
      <c r="K37" s="568">
        <f>'EntrySheetDD+SWOTotal+HO'!KZ46</f>
        <v>2</v>
      </c>
      <c r="L37" s="568">
        <f>'EntrySheetDD+SWOTotal+HO'!LA46</f>
        <v>2</v>
      </c>
      <c r="M37" s="506">
        <f t="shared" si="0"/>
        <v>26.666666666666668</v>
      </c>
      <c r="N37" s="506">
        <f t="shared" si="1"/>
        <v>100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0.5</v>
      </c>
      <c r="D38" s="518">
        <f>'EntrySheetDD+SWOTotal+HO'!LC46</f>
        <v>0</v>
      </c>
      <c r="E38" s="518">
        <f>'EntrySheetDD+SWOTotal+HO'!LD46</f>
        <v>0</v>
      </c>
      <c r="F38" s="518">
        <f>'EntrySheetDD+SWOTotal+HO'!LE46</f>
        <v>0</v>
      </c>
      <c r="G38" s="568">
        <v>3.3179006713440216</v>
      </c>
      <c r="H38" s="568">
        <f>'EntrySheetDD+SWOTotal+HO'!LG46</f>
        <v>0</v>
      </c>
      <c r="I38" s="568">
        <f>'EntrySheetDD+SWOTotal+HO'!LH46</f>
        <v>0</v>
      </c>
      <c r="J38" s="568">
        <f>'EntrySheetDD+SWOTotal+HO'!LI46</f>
        <v>0</v>
      </c>
      <c r="K38" s="568">
        <f>'EntrySheetDD+SWOTotal+HO'!LJ46</f>
        <v>0</v>
      </c>
      <c r="L38" s="568">
        <f>'EntrySheetDD+SWOTotal+HO'!LK46</f>
        <v>0</v>
      </c>
      <c r="M38" s="506">
        <f t="shared" si="0"/>
        <v>0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0.4</v>
      </c>
      <c r="D39" s="518">
        <f>'EntrySheetDD+SWOTotal+HO'!LM46</f>
        <v>0.09</v>
      </c>
      <c r="E39" s="518">
        <f>'EntrySheetDD+SWOTotal+HO'!LN46</f>
        <v>0</v>
      </c>
      <c r="F39" s="518">
        <f>'EntrySheetDD+SWOTotal+HO'!LO46</f>
        <v>0.09</v>
      </c>
      <c r="G39" s="568">
        <v>2.6543205370752174</v>
      </c>
      <c r="H39" s="568">
        <f>'EntrySheetDD+SWOTotal+HO'!LQ46</f>
        <v>0</v>
      </c>
      <c r="I39" s="568">
        <f>'EntrySheetDD+SWOTotal+HO'!LR46</f>
        <v>0</v>
      </c>
      <c r="J39" s="568">
        <f>'EntrySheetDD+SWOTotal+HO'!LS46</f>
        <v>0</v>
      </c>
      <c r="K39" s="568">
        <f>'EntrySheetDD+SWOTotal+HO'!LT46</f>
        <v>0.02</v>
      </c>
      <c r="L39" s="568">
        <f>'EntrySheetDD+SWOTotal+HO'!LU46</f>
        <v>0.02</v>
      </c>
      <c r="M39" s="509">
        <f t="shared" si="0"/>
        <v>22.499999999999996</v>
      </c>
      <c r="N39" s="509">
        <f t="shared" si="1"/>
        <v>100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97.199999999999989</v>
      </c>
      <c r="D40" s="510">
        <f t="shared" ref="D40:L40" si="2">SUM(D7:D39)</f>
        <v>73.61999999999999</v>
      </c>
      <c r="E40" s="510">
        <f t="shared" si="2"/>
        <v>10.949999999999998</v>
      </c>
      <c r="F40" s="510">
        <f t="shared" si="2"/>
        <v>71.529999999999987</v>
      </c>
      <c r="G40" s="569">
        <f t="shared" si="2"/>
        <v>644.99989050927763</v>
      </c>
      <c r="H40" s="569">
        <f t="shared" si="2"/>
        <v>144</v>
      </c>
      <c r="I40" s="569">
        <f t="shared" si="2"/>
        <v>877</v>
      </c>
      <c r="J40" s="569">
        <f t="shared" si="2"/>
        <v>46</v>
      </c>
      <c r="K40" s="569">
        <f t="shared" si="2"/>
        <v>882.02</v>
      </c>
      <c r="L40" s="569">
        <f t="shared" si="2"/>
        <v>593.02</v>
      </c>
      <c r="M40" s="511">
        <f t="shared" si="0"/>
        <v>73.590534979423865</v>
      </c>
      <c r="N40" s="512">
        <f t="shared" si="1"/>
        <v>97.161097527845683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'EntrySheetDD+SWOTotal+HO'!MQ46</f>
        <v>0</v>
      </c>
      <c r="E41" s="528">
        <f>'EntrySheetDD+SWOTotal+HO'!MR46</f>
        <v>0</v>
      </c>
      <c r="F41" s="528">
        <f>'EntrySheetDD+SWOTotal+HO'!MS46</f>
        <v>0</v>
      </c>
      <c r="G41" s="570">
        <f>'EntrySheetDD+SWOTotal+HO'!MT46</f>
        <v>0</v>
      </c>
      <c r="H41" s="570">
        <f>'EntrySheetDD+SWOTotal+HO'!MU46</f>
        <v>0</v>
      </c>
      <c r="I41" s="570">
        <f>'EntrySheetDD+SWOTotal+HO'!MV46</f>
        <v>0</v>
      </c>
      <c r="J41" s="570">
        <f>'EntrySheetDD+SWOTotal+HO'!MW46</f>
        <v>0</v>
      </c>
      <c r="K41" s="570">
        <f>'EntrySheetDD+SWOTotal+HO'!MX46</f>
        <v>0</v>
      </c>
      <c r="L41" s="570">
        <f>'EntrySheetDD+SWOTotal+HO'!MY46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97.199999999999989</v>
      </c>
      <c r="D43" s="516">
        <f t="shared" si="3"/>
        <v>73.61999999999999</v>
      </c>
      <c r="E43" s="516">
        <f t="shared" si="3"/>
        <v>10.949999999999998</v>
      </c>
      <c r="F43" s="516">
        <f t="shared" si="3"/>
        <v>71.529999999999987</v>
      </c>
      <c r="G43" s="572">
        <f t="shared" si="3"/>
        <v>644.99989050927763</v>
      </c>
      <c r="H43" s="572">
        <f t="shared" si="3"/>
        <v>144</v>
      </c>
      <c r="I43" s="572">
        <f t="shared" si="3"/>
        <v>877</v>
      </c>
      <c r="J43" s="572">
        <f t="shared" si="3"/>
        <v>46</v>
      </c>
      <c r="K43" s="572">
        <f t="shared" si="3"/>
        <v>882.02</v>
      </c>
      <c r="L43" s="572">
        <f t="shared" si="3"/>
        <v>593.02</v>
      </c>
      <c r="M43" s="511">
        <f t="shared" si="0"/>
        <v>73.590534979423865</v>
      </c>
      <c r="N43" s="512">
        <f t="shared" si="1"/>
        <v>97.161097527845683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8" activePane="bottomRight" state="frozen"/>
      <selection activeCell="A2" sqref="A2:N2"/>
      <selection pane="topRight" activeCell="A2" sqref="A2:N2"/>
      <selection pane="bottomLeft" activeCell="A2" sqref="A2:N2"/>
      <selection pane="bottomRight" activeCell="C3" sqref="C3:L3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60" customHeight="1" thickBot="1" x14ac:dyDescent="0.3">
      <c r="A3" s="2003" t="s">
        <v>406</v>
      </c>
      <c r="B3" s="2004"/>
      <c r="C3" s="2024" t="s">
        <v>496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0.25</v>
      </c>
      <c r="D7" s="518">
        <f>'EntrySheetDD+SWOTotal+HO'!E47</f>
        <v>0</v>
      </c>
      <c r="E7" s="518">
        <f>'EntrySheetDD+SWOTotal+HO'!F47</f>
        <v>0</v>
      </c>
      <c r="F7" s="518">
        <f>'EntrySheetDD+SWOTotal+HO'!G47</f>
        <v>0</v>
      </c>
      <c r="G7" s="568">
        <v>1</v>
      </c>
      <c r="H7" s="568">
        <f>'EntrySheetDD+SWOTotal+HO'!I47</f>
        <v>0</v>
      </c>
      <c r="I7" s="568">
        <f>'EntrySheetDD+SWOTotal+HO'!J47</f>
        <v>0</v>
      </c>
      <c r="J7" s="568">
        <f>'EntrySheetDD+SWOTotal+HO'!K47</f>
        <v>0</v>
      </c>
      <c r="K7" s="568">
        <f>'EntrySheetDD+SWOTotal+HO'!L47</f>
        <v>0</v>
      </c>
      <c r="L7" s="568">
        <f>'EntrySheetDD+SWOTotal+HO'!M47</f>
        <v>0</v>
      </c>
      <c r="M7" s="514">
        <f>F7/C7*100</f>
        <v>0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0</v>
      </c>
      <c r="D8" s="518">
        <f>'EntrySheetDD+SWOTotal+HO'!O47</f>
        <v>0.5</v>
      </c>
      <c r="E8" s="518">
        <f>'EntrySheetDD+SWOTotal+HO'!P47</f>
        <v>0</v>
      </c>
      <c r="F8" s="518">
        <f>'EntrySheetDD+SWOTotal+HO'!Q47</f>
        <v>0.5</v>
      </c>
      <c r="G8" s="568">
        <v>0</v>
      </c>
      <c r="H8" s="568">
        <f>'EntrySheetDD+SWOTotal+HO'!S47</f>
        <v>0</v>
      </c>
      <c r="I8" s="568">
        <f>'EntrySheetDD+SWOTotal+HO'!T47</f>
        <v>1</v>
      </c>
      <c r="J8" s="568">
        <f>'EntrySheetDD+SWOTotal+HO'!U47</f>
        <v>0</v>
      </c>
      <c r="K8" s="568">
        <f>'EntrySheetDD+SWOTotal+HO'!V47</f>
        <v>1</v>
      </c>
      <c r="L8" s="568">
        <f>'EntrySheetDD+SWOTotal+HO'!W47</f>
        <v>1</v>
      </c>
      <c r="M8" s="506" t="e">
        <f t="shared" ref="M8:M43" si="0">F8/C8*100</f>
        <v>#DIV/0!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0</v>
      </c>
      <c r="D9" s="518">
        <f>'EntrySheetDD+SWOTotal+HO'!Y47</f>
        <v>0</v>
      </c>
      <c r="E9" s="518">
        <f>'EntrySheetDD+SWOTotal+HO'!Z47</f>
        <v>0</v>
      </c>
      <c r="F9" s="518">
        <f>'EntrySheetDD+SWOTotal+HO'!AA47</f>
        <v>0</v>
      </c>
      <c r="G9" s="568">
        <v>0</v>
      </c>
      <c r="H9" s="568">
        <f>'EntrySheetDD+SWOTotal+HO'!AC47</f>
        <v>0</v>
      </c>
      <c r="I9" s="568">
        <f>'EntrySheetDD+SWOTotal+HO'!AD47</f>
        <v>0</v>
      </c>
      <c r="J9" s="568">
        <f>'EntrySheetDD+SWOTotal+HO'!AE47</f>
        <v>0</v>
      </c>
      <c r="K9" s="568">
        <f>'EntrySheetDD+SWOTotal+HO'!AF47</f>
        <v>0</v>
      </c>
      <c r="L9" s="568">
        <f>'EntrySheetDD+SWOTotal+HO'!AG47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0</v>
      </c>
      <c r="D10" s="518">
        <f>'EntrySheetDD+SWOTotal+HO'!AI47</f>
        <v>0</v>
      </c>
      <c r="E10" s="518">
        <f>'EntrySheetDD+SWOTotal+HO'!AJ47</f>
        <v>0</v>
      </c>
      <c r="F10" s="518">
        <f>'EntrySheetDD+SWOTotal+HO'!AK47</f>
        <v>0</v>
      </c>
      <c r="G10" s="568">
        <v>0</v>
      </c>
      <c r="H10" s="568">
        <f>'EntrySheetDD+SWOTotal+HO'!AM47</f>
        <v>0</v>
      </c>
      <c r="I10" s="568">
        <f>'EntrySheetDD+SWOTotal+HO'!AN47</f>
        <v>0</v>
      </c>
      <c r="J10" s="568">
        <f>'EntrySheetDD+SWOTotal+HO'!AO47</f>
        <v>0</v>
      </c>
      <c r="K10" s="568">
        <f>'EntrySheetDD+SWOTotal+HO'!AP47</f>
        <v>0</v>
      </c>
      <c r="L10" s="568">
        <f>'EntrySheetDD+SWOTotal+HO'!AQ47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0</v>
      </c>
      <c r="D11" s="518">
        <f>'EntrySheetDD+SWOTotal+HO'!AS47</f>
        <v>0</v>
      </c>
      <c r="E11" s="518">
        <f>'EntrySheetDD+SWOTotal+HO'!AT47</f>
        <v>0</v>
      </c>
      <c r="F11" s="518">
        <f>'EntrySheetDD+SWOTotal+HO'!AU47</f>
        <v>0</v>
      </c>
      <c r="G11" s="568">
        <v>0</v>
      </c>
      <c r="H11" s="568">
        <f>'EntrySheetDD+SWOTotal+HO'!AW47</f>
        <v>0</v>
      </c>
      <c r="I11" s="568">
        <f>'EntrySheetDD+SWOTotal+HO'!AX47</f>
        <v>0</v>
      </c>
      <c r="J11" s="568">
        <f>'EntrySheetDD+SWOTotal+HO'!AY47</f>
        <v>0</v>
      </c>
      <c r="K11" s="568">
        <f>'EntrySheetDD+SWOTotal+HO'!AZ47</f>
        <v>0</v>
      </c>
      <c r="L11" s="568">
        <f>'EntrySheetDD+SWOTotal+HO'!BA47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0</v>
      </c>
      <c r="D12" s="518">
        <f>'EntrySheetDD+SWOTotal+HO'!BC47</f>
        <v>0</v>
      </c>
      <c r="E12" s="518">
        <f>'EntrySheetDD+SWOTotal+HO'!BD47</f>
        <v>0</v>
      </c>
      <c r="F12" s="518">
        <f>'EntrySheetDD+SWOTotal+HO'!BE47</f>
        <v>0</v>
      </c>
      <c r="G12" s="568">
        <v>0</v>
      </c>
      <c r="H12" s="568">
        <f>'EntrySheetDD+SWOTotal+HO'!BG47</f>
        <v>0</v>
      </c>
      <c r="I12" s="568">
        <f>'EntrySheetDD+SWOTotal+HO'!BH47</f>
        <v>0</v>
      </c>
      <c r="J12" s="568">
        <f>'EntrySheetDD+SWOTotal+HO'!BI47</f>
        <v>0</v>
      </c>
      <c r="K12" s="568">
        <f>'EntrySheetDD+SWOTotal+HO'!BJ47</f>
        <v>0</v>
      </c>
      <c r="L12" s="568">
        <f>'EntrySheetDD+SWOTotal+HO'!BK47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0</v>
      </c>
      <c r="D13" s="518">
        <f>'EntrySheetDD+SWOTotal+HO'!BM47</f>
        <v>0</v>
      </c>
      <c r="E13" s="518">
        <f>'EntrySheetDD+SWOTotal+HO'!BN47</f>
        <v>0</v>
      </c>
      <c r="F13" s="518">
        <f>'EntrySheetDD+SWOTotal+HO'!BO47</f>
        <v>0</v>
      </c>
      <c r="G13" s="568">
        <v>0</v>
      </c>
      <c r="H13" s="568">
        <f>'EntrySheetDD+SWOTotal+HO'!BQ47</f>
        <v>0</v>
      </c>
      <c r="I13" s="568">
        <f>'EntrySheetDD+SWOTotal+HO'!BR47</f>
        <v>0</v>
      </c>
      <c r="J13" s="568">
        <f>'EntrySheetDD+SWOTotal+HO'!BS47</f>
        <v>0</v>
      </c>
      <c r="K13" s="568">
        <f>'EntrySheetDD+SWOTotal+HO'!BT47</f>
        <v>0</v>
      </c>
      <c r="L13" s="568">
        <f>'EntrySheetDD+SWOTotal+HO'!BU47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0</v>
      </c>
      <c r="D14" s="518">
        <f>'EntrySheetDD+SWOTotal+HO'!BW47</f>
        <v>0</v>
      </c>
      <c r="E14" s="518">
        <f>'EntrySheetDD+SWOTotal+HO'!BX47</f>
        <v>0</v>
      </c>
      <c r="F14" s="518">
        <f>'EntrySheetDD+SWOTotal+HO'!BY47</f>
        <v>0</v>
      </c>
      <c r="G14" s="568">
        <v>0</v>
      </c>
      <c r="H14" s="568">
        <f>'EntrySheetDD+SWOTotal+HO'!CA47</f>
        <v>0</v>
      </c>
      <c r="I14" s="568">
        <f>'EntrySheetDD+SWOTotal+HO'!CB47</f>
        <v>0</v>
      </c>
      <c r="J14" s="568">
        <f>'EntrySheetDD+SWOTotal+HO'!CC47</f>
        <v>0</v>
      </c>
      <c r="K14" s="568">
        <f>'EntrySheetDD+SWOTotal+HO'!CD47</f>
        <v>0</v>
      </c>
      <c r="L14" s="568">
        <f>'EntrySheetDD+SWOTotal+HO'!CE47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0.25</v>
      </c>
      <c r="D15" s="518">
        <f>'EntrySheetDD+SWOTotal+HO'!CG47</f>
        <v>0</v>
      </c>
      <c r="E15" s="518">
        <f>'EntrySheetDD+SWOTotal+HO'!CH47</f>
        <v>0</v>
      </c>
      <c r="F15" s="518">
        <f>'EntrySheetDD+SWOTotal+HO'!CI47</f>
        <v>0</v>
      </c>
      <c r="G15" s="568">
        <v>1</v>
      </c>
      <c r="H15" s="568">
        <f>'EntrySheetDD+SWOTotal+HO'!CK47</f>
        <v>0</v>
      </c>
      <c r="I15" s="568">
        <f>'EntrySheetDD+SWOTotal+HO'!CL47</f>
        <v>0</v>
      </c>
      <c r="J15" s="568">
        <f>'EntrySheetDD+SWOTotal+HO'!CM47</f>
        <v>0</v>
      </c>
      <c r="K15" s="568">
        <f>'EntrySheetDD+SWOTotal+HO'!CN47</f>
        <v>0</v>
      </c>
      <c r="L15" s="568">
        <f>'EntrySheetDD+SWOTotal+HO'!CO47</f>
        <v>0</v>
      </c>
      <c r="M15" s="506">
        <f t="shared" si="0"/>
        <v>0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0</v>
      </c>
      <c r="D16" s="518">
        <f>'EntrySheetDD+SWOTotal+HO'!CQ47</f>
        <v>0</v>
      </c>
      <c r="E16" s="518">
        <f>'EntrySheetDD+SWOTotal+HO'!CR47</f>
        <v>0</v>
      </c>
      <c r="F16" s="518">
        <f>'EntrySheetDD+SWOTotal+HO'!CS47</f>
        <v>0</v>
      </c>
      <c r="G16" s="568">
        <v>0</v>
      </c>
      <c r="H16" s="568">
        <f>'EntrySheetDD+SWOTotal+HO'!CU47</f>
        <v>0</v>
      </c>
      <c r="I16" s="568">
        <f>'EntrySheetDD+SWOTotal+HO'!CV47</f>
        <v>0</v>
      </c>
      <c r="J16" s="568">
        <f>'EntrySheetDD+SWOTotal+HO'!CW47</f>
        <v>0</v>
      </c>
      <c r="K16" s="568">
        <f>'EntrySheetDD+SWOTotal+HO'!CX47</f>
        <v>0</v>
      </c>
      <c r="L16" s="568">
        <f>'EntrySheetDD+SWOTotal+HO'!CY47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0</v>
      </c>
      <c r="D17" s="518">
        <f>'EntrySheetDD+SWOTotal+HO'!DA47</f>
        <v>0</v>
      </c>
      <c r="E17" s="518">
        <f>'EntrySheetDD+SWOTotal+HO'!DB47</f>
        <v>0</v>
      </c>
      <c r="F17" s="518">
        <f>'EntrySheetDD+SWOTotal+HO'!DC47</f>
        <v>0</v>
      </c>
      <c r="G17" s="568">
        <v>0</v>
      </c>
      <c r="H17" s="568">
        <f>'EntrySheetDD+SWOTotal+HO'!DE47</f>
        <v>0</v>
      </c>
      <c r="I17" s="568">
        <f>'EntrySheetDD+SWOTotal+HO'!DF47</f>
        <v>0</v>
      </c>
      <c r="J17" s="568">
        <f>'EntrySheetDD+SWOTotal+HO'!DG47</f>
        <v>0</v>
      </c>
      <c r="K17" s="568">
        <f>'EntrySheetDD+SWOTotal+HO'!DH47</f>
        <v>0</v>
      </c>
      <c r="L17" s="568">
        <f>'EntrySheetDD+SWOTotal+HO'!DI47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0</v>
      </c>
      <c r="D18" s="518">
        <f>'EntrySheetDD+SWOTotal+HO'!DK47</f>
        <v>0</v>
      </c>
      <c r="E18" s="518">
        <f>'EntrySheetDD+SWOTotal+HO'!DL47</f>
        <v>0</v>
      </c>
      <c r="F18" s="518">
        <f>'EntrySheetDD+SWOTotal+HO'!DM47</f>
        <v>0</v>
      </c>
      <c r="G18" s="568">
        <v>0</v>
      </c>
      <c r="H18" s="568">
        <f>'EntrySheetDD+SWOTotal+HO'!DO47</f>
        <v>0</v>
      </c>
      <c r="I18" s="568">
        <f>'EntrySheetDD+SWOTotal+HO'!DP47</f>
        <v>0</v>
      </c>
      <c r="J18" s="568">
        <f>'EntrySheetDD+SWOTotal+HO'!DQ47</f>
        <v>0</v>
      </c>
      <c r="K18" s="568">
        <f>'EntrySheetDD+SWOTotal+HO'!DR47</f>
        <v>0</v>
      </c>
      <c r="L18" s="568">
        <f>'EntrySheetDD+SWOTotal+HO'!DS47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0</v>
      </c>
      <c r="D19" s="518">
        <f>'EntrySheetDD+SWOTotal+HO'!DU47</f>
        <v>0</v>
      </c>
      <c r="E19" s="518">
        <f>'EntrySheetDD+SWOTotal+HO'!DV47</f>
        <v>0</v>
      </c>
      <c r="F19" s="518">
        <f>'EntrySheetDD+SWOTotal+HO'!DW47</f>
        <v>0</v>
      </c>
      <c r="G19" s="568">
        <v>0</v>
      </c>
      <c r="H19" s="568">
        <f>'EntrySheetDD+SWOTotal+HO'!DY47</f>
        <v>0</v>
      </c>
      <c r="I19" s="568">
        <f>'EntrySheetDD+SWOTotal+HO'!DZ47</f>
        <v>0</v>
      </c>
      <c r="J19" s="568">
        <f>'EntrySheetDD+SWOTotal+HO'!EA47</f>
        <v>0</v>
      </c>
      <c r="K19" s="568">
        <f>'EntrySheetDD+SWOTotal+HO'!EB47</f>
        <v>0</v>
      </c>
      <c r="L19" s="568">
        <f>'EntrySheetDD+SWOTotal+HO'!EC47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0</v>
      </c>
      <c r="D20" s="518">
        <f>'EntrySheetDD+SWOTotal+HO'!EE47</f>
        <v>0</v>
      </c>
      <c r="E20" s="518">
        <f>'EntrySheetDD+SWOTotal+HO'!EF47</f>
        <v>0</v>
      </c>
      <c r="F20" s="518">
        <f>'EntrySheetDD+SWOTotal+HO'!EG47</f>
        <v>0</v>
      </c>
      <c r="G20" s="568">
        <v>0</v>
      </c>
      <c r="H20" s="568">
        <f>'EntrySheetDD+SWOTotal+HO'!EI47</f>
        <v>0</v>
      </c>
      <c r="I20" s="568">
        <f>'EntrySheetDD+SWOTotal+HO'!EJ47</f>
        <v>0</v>
      </c>
      <c r="J20" s="568">
        <f>'EntrySheetDD+SWOTotal+HO'!EK47</f>
        <v>0</v>
      </c>
      <c r="K20" s="568">
        <f>'EntrySheetDD+SWOTotal+HO'!EL47</f>
        <v>0</v>
      </c>
      <c r="L20" s="568">
        <f>'EntrySheetDD+SWOTotal+HO'!EM47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0</v>
      </c>
      <c r="D21" s="518">
        <f>'EntrySheetDD+SWOTotal+HO'!EO47</f>
        <v>0</v>
      </c>
      <c r="E21" s="518">
        <f>'EntrySheetDD+SWOTotal+HO'!EP47</f>
        <v>0</v>
      </c>
      <c r="F21" s="518">
        <f>'EntrySheetDD+SWOTotal+HO'!EQ47</f>
        <v>0</v>
      </c>
      <c r="G21" s="568">
        <v>0</v>
      </c>
      <c r="H21" s="568">
        <f>'EntrySheetDD+SWOTotal+HO'!ES47</f>
        <v>0</v>
      </c>
      <c r="I21" s="568">
        <f>'EntrySheetDD+SWOTotal+HO'!ET47</f>
        <v>0</v>
      </c>
      <c r="J21" s="568">
        <f>'EntrySheetDD+SWOTotal+HO'!EU47</f>
        <v>0</v>
      </c>
      <c r="K21" s="568">
        <f>'EntrySheetDD+SWOTotal+HO'!EV47</f>
        <v>0</v>
      </c>
      <c r="L21" s="568">
        <f>'EntrySheetDD+SWOTotal+HO'!EW47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0</v>
      </c>
      <c r="D22" s="518">
        <f>'EntrySheetDD+SWOTotal+HO'!EY47</f>
        <v>0</v>
      </c>
      <c r="E22" s="518">
        <f>'EntrySheetDD+SWOTotal+HO'!EZ47</f>
        <v>0</v>
      </c>
      <c r="F22" s="518">
        <f>'EntrySheetDD+SWOTotal+HO'!FA47</f>
        <v>0</v>
      </c>
      <c r="G22" s="568">
        <v>0</v>
      </c>
      <c r="H22" s="568">
        <f>'EntrySheetDD+SWOTotal+HO'!FC47</f>
        <v>0</v>
      </c>
      <c r="I22" s="568">
        <f>'EntrySheetDD+SWOTotal+HO'!FD47</f>
        <v>0</v>
      </c>
      <c r="J22" s="568">
        <f>'EntrySheetDD+SWOTotal+HO'!FE47</f>
        <v>0</v>
      </c>
      <c r="K22" s="568">
        <f>'EntrySheetDD+SWOTotal+HO'!FF47</f>
        <v>0</v>
      </c>
      <c r="L22" s="568">
        <f>'EntrySheetDD+SWOTotal+HO'!FG47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0</v>
      </c>
      <c r="D23" s="518">
        <f>'EntrySheetDD+SWOTotal+HO'!FI47</f>
        <v>0</v>
      </c>
      <c r="E23" s="518">
        <f>'EntrySheetDD+SWOTotal+HO'!FJ47</f>
        <v>0</v>
      </c>
      <c r="F23" s="518">
        <f>'EntrySheetDD+SWOTotal+HO'!FK47</f>
        <v>0</v>
      </c>
      <c r="G23" s="568">
        <v>0</v>
      </c>
      <c r="H23" s="568">
        <f>'EntrySheetDD+SWOTotal+HO'!FM47</f>
        <v>0</v>
      </c>
      <c r="I23" s="568">
        <f>'EntrySheetDD+SWOTotal+HO'!FN47</f>
        <v>0</v>
      </c>
      <c r="J23" s="568">
        <f>'EntrySheetDD+SWOTotal+HO'!FO47</f>
        <v>0</v>
      </c>
      <c r="K23" s="568">
        <f>'EntrySheetDD+SWOTotal+HO'!FP47</f>
        <v>0</v>
      </c>
      <c r="L23" s="568">
        <f>'EntrySheetDD+SWOTotal+HO'!FQ47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</v>
      </c>
      <c r="D24" s="518">
        <f>'EntrySheetDD+SWOTotal+HO'!FS47</f>
        <v>0</v>
      </c>
      <c r="E24" s="518">
        <f>'EntrySheetDD+SWOTotal+HO'!FT47</f>
        <v>0</v>
      </c>
      <c r="F24" s="518">
        <f>'EntrySheetDD+SWOTotal+HO'!FU47</f>
        <v>0</v>
      </c>
      <c r="G24" s="568">
        <v>0</v>
      </c>
      <c r="H24" s="568">
        <f>'EntrySheetDD+SWOTotal+HO'!FW47</f>
        <v>0</v>
      </c>
      <c r="I24" s="568">
        <f>'EntrySheetDD+SWOTotal+HO'!FX47</f>
        <v>0</v>
      </c>
      <c r="J24" s="568">
        <f>'EntrySheetDD+SWOTotal+HO'!FY47</f>
        <v>0</v>
      </c>
      <c r="K24" s="568">
        <f>'EntrySheetDD+SWOTotal+HO'!FZ47</f>
        <v>0</v>
      </c>
      <c r="L24" s="568">
        <f>'EntrySheetDD+SWOTotal+HO'!GA47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0</v>
      </c>
      <c r="D25" s="518">
        <f>'EntrySheetDD+SWOTotal+HO'!GC47</f>
        <v>0</v>
      </c>
      <c r="E25" s="518">
        <f>'EntrySheetDD+SWOTotal+HO'!GD47</f>
        <v>0</v>
      </c>
      <c r="F25" s="518">
        <f>'EntrySheetDD+SWOTotal+HO'!GE47</f>
        <v>0</v>
      </c>
      <c r="G25" s="568">
        <v>0</v>
      </c>
      <c r="H25" s="568">
        <f>'EntrySheetDD+SWOTotal+HO'!GG47</f>
        <v>0</v>
      </c>
      <c r="I25" s="568">
        <f>'EntrySheetDD+SWOTotal+HO'!GH47</f>
        <v>0</v>
      </c>
      <c r="J25" s="568">
        <f>'EntrySheetDD+SWOTotal+HO'!GI47</f>
        <v>0</v>
      </c>
      <c r="K25" s="568">
        <f>'EntrySheetDD+SWOTotal+HO'!GJ47</f>
        <v>0</v>
      </c>
      <c r="L25" s="568">
        <f>'EntrySheetDD+SWOTotal+HO'!GK47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0</v>
      </c>
      <c r="D26" s="518">
        <f>'EntrySheetDD+SWOTotal+HO'!GM47</f>
        <v>0</v>
      </c>
      <c r="E26" s="518">
        <f>'EntrySheetDD+SWOTotal+HO'!GN47</f>
        <v>0</v>
      </c>
      <c r="F26" s="518">
        <f>'EntrySheetDD+SWOTotal+HO'!GO47</f>
        <v>0</v>
      </c>
      <c r="G26" s="568">
        <v>0</v>
      </c>
      <c r="H26" s="568">
        <f>'EntrySheetDD+SWOTotal+HO'!GQ47</f>
        <v>0</v>
      </c>
      <c r="I26" s="568">
        <f>'EntrySheetDD+SWOTotal+HO'!GR47</f>
        <v>0</v>
      </c>
      <c r="J26" s="568">
        <f>'EntrySheetDD+SWOTotal+HO'!GS47</f>
        <v>0</v>
      </c>
      <c r="K26" s="568">
        <f>'EntrySheetDD+SWOTotal+HO'!GT47</f>
        <v>0</v>
      </c>
      <c r="L26" s="568">
        <f>'EntrySheetDD+SWOTotal+HO'!GU47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</v>
      </c>
      <c r="D27" s="518">
        <f>'EntrySheetDD+SWOTotal+HO'!GW47</f>
        <v>0</v>
      </c>
      <c r="E27" s="518">
        <f>'EntrySheetDD+SWOTotal+HO'!GX47</f>
        <v>0</v>
      </c>
      <c r="F27" s="518">
        <f>'EntrySheetDD+SWOTotal+HO'!GY47</f>
        <v>0</v>
      </c>
      <c r="G27" s="568">
        <v>0</v>
      </c>
      <c r="H27" s="568">
        <f>'EntrySheetDD+SWOTotal+HO'!HA47</f>
        <v>0</v>
      </c>
      <c r="I27" s="568">
        <f>'EntrySheetDD+SWOTotal+HO'!HB47</f>
        <v>0</v>
      </c>
      <c r="J27" s="568">
        <f>'EntrySheetDD+SWOTotal+HO'!HC47</f>
        <v>0</v>
      </c>
      <c r="K27" s="568">
        <f>'EntrySheetDD+SWOTotal+HO'!HD47</f>
        <v>0</v>
      </c>
      <c r="L27" s="568">
        <f>'EntrySheetDD+SWOTotal+HO'!HE47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</v>
      </c>
      <c r="D28" s="518">
        <f>'EntrySheetDD+SWOTotal+HO'!HG47</f>
        <v>0</v>
      </c>
      <c r="E28" s="518">
        <f>'EntrySheetDD+SWOTotal+HO'!HH47</f>
        <v>0</v>
      </c>
      <c r="F28" s="518">
        <f>'EntrySheetDD+SWOTotal+HO'!HI47</f>
        <v>0</v>
      </c>
      <c r="G28" s="568">
        <v>0</v>
      </c>
      <c r="H28" s="568">
        <f>'EntrySheetDD+SWOTotal+HO'!HK47</f>
        <v>0</v>
      </c>
      <c r="I28" s="568">
        <f>'EntrySheetDD+SWOTotal+HO'!HL47</f>
        <v>0</v>
      </c>
      <c r="J28" s="568">
        <f>'EntrySheetDD+SWOTotal+HO'!HM47</f>
        <v>0</v>
      </c>
      <c r="K28" s="568">
        <f>'EntrySheetDD+SWOTotal+HO'!HN47</f>
        <v>0</v>
      </c>
      <c r="L28" s="568">
        <f>'EntrySheetDD+SWOTotal+HO'!HO47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</v>
      </c>
      <c r="D29" s="518">
        <f>'EntrySheetDD+SWOTotal+HO'!HQ47</f>
        <v>0</v>
      </c>
      <c r="E29" s="518">
        <f>'EntrySheetDD+SWOTotal+HO'!HR47</f>
        <v>0</v>
      </c>
      <c r="F29" s="518">
        <f>'EntrySheetDD+SWOTotal+HO'!HS47</f>
        <v>0</v>
      </c>
      <c r="G29" s="568">
        <v>0</v>
      </c>
      <c r="H29" s="568">
        <f>'EntrySheetDD+SWOTotal+HO'!HU47</f>
        <v>0</v>
      </c>
      <c r="I29" s="568">
        <f>'EntrySheetDD+SWOTotal+HO'!HV47</f>
        <v>0</v>
      </c>
      <c r="J29" s="568">
        <f>'EntrySheetDD+SWOTotal+HO'!HW47</f>
        <v>0</v>
      </c>
      <c r="K29" s="568">
        <f>'EntrySheetDD+SWOTotal+HO'!HX47</f>
        <v>0</v>
      </c>
      <c r="L29" s="568">
        <f>'EntrySheetDD+SWOTotal+HO'!HY47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'EntrySheetDD+SWOTotal+HO'!IA47</f>
        <v>0</v>
      </c>
      <c r="E30" s="518">
        <f>'EntrySheetDD+SWOTotal+HO'!IB47</f>
        <v>0</v>
      </c>
      <c r="F30" s="518">
        <f>'EntrySheetDD+SWOTotal+HO'!IC47</f>
        <v>0</v>
      </c>
      <c r="G30" s="568">
        <v>0</v>
      </c>
      <c r="H30" s="568">
        <f>'EntrySheetDD+SWOTotal+HO'!IE47</f>
        <v>0</v>
      </c>
      <c r="I30" s="568">
        <f>'EntrySheetDD+SWOTotal+HO'!IF47</f>
        <v>0</v>
      </c>
      <c r="J30" s="568">
        <f>'EntrySheetDD+SWOTotal+HO'!IG47</f>
        <v>0</v>
      </c>
      <c r="K30" s="568">
        <f>'EntrySheetDD+SWOTotal+HO'!IH47</f>
        <v>0</v>
      </c>
      <c r="L30" s="568">
        <f>'EntrySheetDD+SWOTotal+HO'!II47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</v>
      </c>
      <c r="D31" s="518">
        <f>'EntrySheetDD+SWOTotal+HO'!IK47</f>
        <v>0</v>
      </c>
      <c r="E31" s="518">
        <f>'EntrySheetDD+SWOTotal+HO'!IL47</f>
        <v>0</v>
      </c>
      <c r="F31" s="518">
        <f>'EntrySheetDD+SWOTotal+HO'!IM47</f>
        <v>0</v>
      </c>
      <c r="G31" s="568">
        <v>0</v>
      </c>
      <c r="H31" s="568">
        <f>'EntrySheetDD+SWOTotal+HO'!IO47</f>
        <v>0</v>
      </c>
      <c r="I31" s="568">
        <f>'EntrySheetDD+SWOTotal+HO'!IP47</f>
        <v>0</v>
      </c>
      <c r="J31" s="568">
        <f>'EntrySheetDD+SWOTotal+HO'!IQ47</f>
        <v>0</v>
      </c>
      <c r="K31" s="568">
        <f>'EntrySheetDD+SWOTotal+HO'!IR47</f>
        <v>0</v>
      </c>
      <c r="L31" s="568">
        <f>'EntrySheetDD+SWOTotal+HO'!IS47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0</v>
      </c>
      <c r="D32" s="518">
        <f>'EntrySheetDD+SWOTotal+HO'!IU47</f>
        <v>0</v>
      </c>
      <c r="E32" s="518">
        <f>'EntrySheetDD+SWOTotal+HO'!IV47</f>
        <v>0</v>
      </c>
      <c r="F32" s="518">
        <f>'EntrySheetDD+SWOTotal+HO'!IW47</f>
        <v>0</v>
      </c>
      <c r="G32" s="568">
        <v>0</v>
      </c>
      <c r="H32" s="568">
        <f>'EntrySheetDD+SWOTotal+HO'!IY47</f>
        <v>0</v>
      </c>
      <c r="I32" s="568">
        <f>'EntrySheetDD+SWOTotal+HO'!IZ47</f>
        <v>0</v>
      </c>
      <c r="J32" s="568">
        <f>'EntrySheetDD+SWOTotal+HO'!JA47</f>
        <v>0</v>
      </c>
      <c r="K32" s="568">
        <f>'EntrySheetDD+SWOTotal+HO'!JB47</f>
        <v>0</v>
      </c>
      <c r="L32" s="568">
        <f>'EntrySheetDD+SWOTotal+HO'!JC47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0</v>
      </c>
      <c r="D33" s="518">
        <f>'EntrySheetDD+SWOTotal+HO'!JE47</f>
        <v>0</v>
      </c>
      <c r="E33" s="518">
        <f>'EntrySheetDD+SWOTotal+HO'!JF47</f>
        <v>0</v>
      </c>
      <c r="F33" s="518">
        <f>'EntrySheetDD+SWOTotal+HO'!JG47</f>
        <v>0</v>
      </c>
      <c r="G33" s="568">
        <v>0</v>
      </c>
      <c r="H33" s="568">
        <f>'EntrySheetDD+SWOTotal+HO'!JI47</f>
        <v>0</v>
      </c>
      <c r="I33" s="568">
        <f>'EntrySheetDD+SWOTotal+HO'!JJ47</f>
        <v>0</v>
      </c>
      <c r="J33" s="568">
        <f>'EntrySheetDD+SWOTotal+HO'!JK47</f>
        <v>0</v>
      </c>
      <c r="K33" s="568">
        <f>'EntrySheetDD+SWOTotal+HO'!JL47</f>
        <v>0</v>
      </c>
      <c r="L33" s="568">
        <f>'EntrySheetDD+SWOTotal+HO'!JM47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0</v>
      </c>
      <c r="D34" s="518">
        <f>'EntrySheetDD+SWOTotal+HO'!JO47</f>
        <v>0</v>
      </c>
      <c r="E34" s="518">
        <f>'EntrySheetDD+SWOTotal+HO'!JP47</f>
        <v>0</v>
      </c>
      <c r="F34" s="518">
        <f>'EntrySheetDD+SWOTotal+HO'!JQ47</f>
        <v>0</v>
      </c>
      <c r="G34" s="568">
        <v>0</v>
      </c>
      <c r="H34" s="568">
        <f>'EntrySheetDD+SWOTotal+HO'!JS47</f>
        <v>0</v>
      </c>
      <c r="I34" s="568">
        <f>'EntrySheetDD+SWOTotal+HO'!JT47</f>
        <v>0</v>
      </c>
      <c r="J34" s="568">
        <f>'EntrySheetDD+SWOTotal+HO'!JU47</f>
        <v>0</v>
      </c>
      <c r="K34" s="568">
        <f>'EntrySheetDD+SWOTotal+HO'!JV47</f>
        <v>0</v>
      </c>
      <c r="L34" s="568">
        <f>'EntrySheetDD+SWOTotal+HO'!JW47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</v>
      </c>
      <c r="D35" s="518">
        <f>'EntrySheetDD+SWOTotal+HO'!JY47</f>
        <v>0</v>
      </c>
      <c r="E35" s="518">
        <f>'EntrySheetDD+SWOTotal+HO'!JZ47</f>
        <v>0</v>
      </c>
      <c r="F35" s="518">
        <f>'EntrySheetDD+SWOTotal+HO'!KA47</f>
        <v>0</v>
      </c>
      <c r="G35" s="568">
        <v>0</v>
      </c>
      <c r="H35" s="568">
        <f>'EntrySheetDD+SWOTotal+HO'!KC47</f>
        <v>0</v>
      </c>
      <c r="I35" s="568">
        <f>'EntrySheetDD+SWOTotal+HO'!KD47</f>
        <v>0</v>
      </c>
      <c r="J35" s="568">
        <f>'EntrySheetDD+SWOTotal+HO'!KE47</f>
        <v>0</v>
      </c>
      <c r="K35" s="568">
        <f>'EntrySheetDD+SWOTotal+HO'!KF47</f>
        <v>0</v>
      </c>
      <c r="L35" s="568">
        <f>'EntrySheetDD+SWOTotal+HO'!KG47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0</v>
      </c>
      <c r="D36" s="518">
        <f>'EntrySheetDD+SWOTotal+HO'!KI47</f>
        <v>0</v>
      </c>
      <c r="E36" s="518">
        <f>'EntrySheetDD+SWOTotal+HO'!KJ47</f>
        <v>0</v>
      </c>
      <c r="F36" s="518">
        <f>'EntrySheetDD+SWOTotal+HO'!KK47</f>
        <v>0</v>
      </c>
      <c r="G36" s="568">
        <v>0</v>
      </c>
      <c r="H36" s="568">
        <f>'EntrySheetDD+SWOTotal+HO'!KM47</f>
        <v>0</v>
      </c>
      <c r="I36" s="568">
        <f>'EntrySheetDD+SWOTotal+HO'!KN47</f>
        <v>0</v>
      </c>
      <c r="J36" s="568">
        <f>'EntrySheetDD+SWOTotal+HO'!KO47</f>
        <v>0</v>
      </c>
      <c r="K36" s="568">
        <f>'EntrySheetDD+SWOTotal+HO'!KP47</f>
        <v>0</v>
      </c>
      <c r="L36" s="568">
        <f>'EntrySheetDD+SWOTotal+HO'!KQ47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</v>
      </c>
      <c r="D37" s="518">
        <f>'EntrySheetDD+SWOTotal+HO'!KS47</f>
        <v>0</v>
      </c>
      <c r="E37" s="518">
        <f>'EntrySheetDD+SWOTotal+HO'!KT47</f>
        <v>0</v>
      </c>
      <c r="F37" s="518">
        <f>'EntrySheetDD+SWOTotal+HO'!KU47</f>
        <v>0</v>
      </c>
      <c r="G37" s="568">
        <v>0</v>
      </c>
      <c r="H37" s="568">
        <f>'EntrySheetDD+SWOTotal+HO'!KW47</f>
        <v>0</v>
      </c>
      <c r="I37" s="568">
        <f>'EntrySheetDD+SWOTotal+HO'!KX47</f>
        <v>0</v>
      </c>
      <c r="J37" s="568">
        <f>'EntrySheetDD+SWOTotal+HO'!KY47</f>
        <v>0</v>
      </c>
      <c r="K37" s="568">
        <f>'EntrySheetDD+SWOTotal+HO'!KZ47</f>
        <v>0</v>
      </c>
      <c r="L37" s="568">
        <f>'EntrySheetDD+SWOTotal+HO'!LA47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</v>
      </c>
      <c r="D38" s="518">
        <f>'EntrySheetDD+SWOTotal+HO'!LC47</f>
        <v>0</v>
      </c>
      <c r="E38" s="518">
        <f>'EntrySheetDD+SWOTotal+HO'!LD47</f>
        <v>0</v>
      </c>
      <c r="F38" s="518">
        <f>'EntrySheetDD+SWOTotal+HO'!LE47</f>
        <v>0</v>
      </c>
      <c r="G38" s="568">
        <v>0</v>
      </c>
      <c r="H38" s="568">
        <f>'EntrySheetDD+SWOTotal+HO'!LG47</f>
        <v>0</v>
      </c>
      <c r="I38" s="568">
        <f>'EntrySheetDD+SWOTotal+HO'!LH47</f>
        <v>0</v>
      </c>
      <c r="J38" s="568">
        <f>'EntrySheetDD+SWOTotal+HO'!LI47</f>
        <v>0</v>
      </c>
      <c r="K38" s="568">
        <f>'EntrySheetDD+SWOTotal+HO'!LJ47</f>
        <v>0</v>
      </c>
      <c r="L38" s="568">
        <f>'EntrySheetDD+SWOTotal+HO'!LK47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</v>
      </c>
      <c r="D39" s="518">
        <f>'EntrySheetDD+SWOTotal+HO'!LM47</f>
        <v>0</v>
      </c>
      <c r="E39" s="518">
        <f>'EntrySheetDD+SWOTotal+HO'!LN47</f>
        <v>0</v>
      </c>
      <c r="F39" s="518">
        <f>'EntrySheetDD+SWOTotal+HO'!LO47</f>
        <v>0</v>
      </c>
      <c r="G39" s="568">
        <v>0</v>
      </c>
      <c r="H39" s="568">
        <f>'EntrySheetDD+SWOTotal+HO'!LQ47</f>
        <v>0</v>
      </c>
      <c r="I39" s="568">
        <f>'EntrySheetDD+SWOTotal+HO'!LR47</f>
        <v>0</v>
      </c>
      <c r="J39" s="568">
        <f>'EntrySheetDD+SWOTotal+HO'!LS47</f>
        <v>0</v>
      </c>
      <c r="K39" s="568">
        <f>'EntrySheetDD+SWOTotal+HO'!LT47</f>
        <v>0</v>
      </c>
      <c r="L39" s="568">
        <f>'EntrySheetDD+SWOTotal+HO'!LU47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0.5</v>
      </c>
      <c r="D40" s="510">
        <f t="shared" ref="D40:L40" si="2">SUM(D7:D39)</f>
        <v>0.5</v>
      </c>
      <c r="E40" s="510">
        <f t="shared" si="2"/>
        <v>0</v>
      </c>
      <c r="F40" s="510">
        <f t="shared" si="2"/>
        <v>0.5</v>
      </c>
      <c r="G40" s="569">
        <f t="shared" si="2"/>
        <v>2</v>
      </c>
      <c r="H40" s="569">
        <f t="shared" si="2"/>
        <v>0</v>
      </c>
      <c r="I40" s="569">
        <f t="shared" si="2"/>
        <v>1</v>
      </c>
      <c r="J40" s="569">
        <f t="shared" si="2"/>
        <v>0</v>
      </c>
      <c r="K40" s="569">
        <f t="shared" si="2"/>
        <v>1</v>
      </c>
      <c r="L40" s="569">
        <f t="shared" si="2"/>
        <v>1</v>
      </c>
      <c r="M40" s="511">
        <f t="shared" si="0"/>
        <v>100</v>
      </c>
      <c r="N40" s="512">
        <f t="shared" si="1"/>
        <v>100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'EntrySheetDD+SWOTotal+HO'!MQ47</f>
        <v>0</v>
      </c>
      <c r="E41" s="528">
        <f>'EntrySheetDD+SWOTotal+HO'!MR47</f>
        <v>0</v>
      </c>
      <c r="F41" s="528">
        <f>'EntrySheetDD+SWOTotal+HO'!MS47</f>
        <v>0</v>
      </c>
      <c r="G41" s="570">
        <f>'EntrySheetDD+SWOTotal+HO'!MT47</f>
        <v>0</v>
      </c>
      <c r="H41" s="570">
        <f>'EntrySheetDD+SWOTotal+HO'!MU47</f>
        <v>0</v>
      </c>
      <c r="I41" s="570">
        <f>'EntrySheetDD+SWOTotal+HO'!MV47</f>
        <v>0</v>
      </c>
      <c r="J41" s="570">
        <f>'EntrySheetDD+SWOTotal+HO'!MW47</f>
        <v>0</v>
      </c>
      <c r="K41" s="570">
        <f>'EntrySheetDD+SWOTotal+HO'!MX47</f>
        <v>0</v>
      </c>
      <c r="L41" s="570">
        <f>'EntrySheetDD+SWOTotal+HO'!MY47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0.5</v>
      </c>
      <c r="D43" s="516">
        <f t="shared" si="3"/>
        <v>0.5</v>
      </c>
      <c r="E43" s="516">
        <f t="shared" si="3"/>
        <v>0</v>
      </c>
      <c r="F43" s="516">
        <f t="shared" si="3"/>
        <v>0.5</v>
      </c>
      <c r="G43" s="572">
        <f t="shared" si="3"/>
        <v>2</v>
      </c>
      <c r="H43" s="572">
        <f t="shared" si="3"/>
        <v>0</v>
      </c>
      <c r="I43" s="572">
        <f t="shared" si="3"/>
        <v>1</v>
      </c>
      <c r="J43" s="572">
        <f t="shared" si="3"/>
        <v>0</v>
      </c>
      <c r="K43" s="572">
        <f t="shared" si="3"/>
        <v>1</v>
      </c>
      <c r="L43" s="572">
        <f t="shared" si="3"/>
        <v>1</v>
      </c>
      <c r="M43" s="511">
        <f t="shared" si="0"/>
        <v>100</v>
      </c>
      <c r="N43" s="512">
        <f t="shared" si="1"/>
        <v>100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13" activePane="bottomRight" state="frozen"/>
      <selection activeCell="A2" sqref="A2:N2"/>
      <selection pane="topRight" activeCell="A2" sqref="A2:N2"/>
      <selection pane="bottomLeft" activeCell="A2" sqref="A2:N2"/>
      <selection pane="bottomRight" activeCell="F7" sqref="F7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57.75" customHeight="1" thickBot="1" x14ac:dyDescent="0.3">
      <c r="A3" s="2003" t="s">
        <v>408</v>
      </c>
      <c r="B3" s="2004"/>
      <c r="C3" s="2024" t="s">
        <v>498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1.84</v>
      </c>
      <c r="D7" s="518">
        <f>'EntrySheetDD+SWOTotal+HO'!E48</f>
        <v>2.5</v>
      </c>
      <c r="E7" s="518">
        <f>'EntrySheetDD+SWOTotal+HO'!F48</f>
        <v>2.5</v>
      </c>
      <c r="F7" s="518">
        <f>'EntrySheetDD+SWOTotal+HO'!G48</f>
        <v>2.5</v>
      </c>
      <c r="G7" s="568">
        <v>0.64941252872062205</v>
      </c>
      <c r="H7" s="568">
        <f>'EntrySheetDD+SWOTotal+HO'!I48</f>
        <v>1</v>
      </c>
      <c r="I7" s="568">
        <f>'EntrySheetDD+SWOTotal+HO'!J48</f>
        <v>2</v>
      </c>
      <c r="J7" s="568">
        <f>'EntrySheetDD+SWOTotal+HO'!K48</f>
        <v>0</v>
      </c>
      <c r="K7" s="568">
        <f>'EntrySheetDD+SWOTotal+HO'!L48</f>
        <v>2</v>
      </c>
      <c r="L7" s="568">
        <f>'EntrySheetDD+SWOTotal+HO'!M48</f>
        <v>2</v>
      </c>
      <c r="M7" s="514">
        <f>F7/C7*100</f>
        <v>135.86956521739131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1.5</v>
      </c>
      <c r="D8" s="518">
        <f>'EntrySheetDD+SWOTotal+HO'!O48</f>
        <v>0</v>
      </c>
      <c r="E8" s="518">
        <f>'EntrySheetDD+SWOTotal+HO'!P48</f>
        <v>0</v>
      </c>
      <c r="F8" s="518">
        <f>'EntrySheetDD+SWOTotal+HO'!Q48</f>
        <v>0</v>
      </c>
      <c r="G8" s="568">
        <v>0.52941238754398534</v>
      </c>
      <c r="H8" s="568">
        <f>'EntrySheetDD+SWOTotal+HO'!S48</f>
        <v>0</v>
      </c>
      <c r="I8" s="568">
        <f>'EntrySheetDD+SWOTotal+HO'!T48</f>
        <v>0</v>
      </c>
      <c r="J8" s="568">
        <f>'EntrySheetDD+SWOTotal+HO'!U48</f>
        <v>0</v>
      </c>
      <c r="K8" s="568">
        <f>'EntrySheetDD+SWOTotal+HO'!V48</f>
        <v>0</v>
      </c>
      <c r="L8" s="568">
        <f>'EntrySheetDD+SWOTotal+HO'!W48</f>
        <v>0</v>
      </c>
      <c r="M8" s="506">
        <f t="shared" ref="M8:M43" si="0">F8/C8*100</f>
        <v>0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0</v>
      </c>
      <c r="D9" s="518">
        <f>'EntrySheetDD+SWOTotal+HO'!Y48</f>
        <v>0</v>
      </c>
      <c r="E9" s="518">
        <f>'EntrySheetDD+SWOTotal+HO'!Z48</f>
        <v>0</v>
      </c>
      <c r="F9" s="518">
        <f>'EntrySheetDD+SWOTotal+HO'!AA48</f>
        <v>0</v>
      </c>
      <c r="G9" s="568">
        <v>0</v>
      </c>
      <c r="H9" s="568">
        <f>'EntrySheetDD+SWOTotal+HO'!AC48</f>
        <v>0</v>
      </c>
      <c r="I9" s="568">
        <f>'EntrySheetDD+SWOTotal+HO'!AD48</f>
        <v>0</v>
      </c>
      <c r="J9" s="568">
        <f>'EntrySheetDD+SWOTotal+HO'!AE48</f>
        <v>0</v>
      </c>
      <c r="K9" s="568">
        <f>'EntrySheetDD+SWOTotal+HO'!AF48</f>
        <v>0</v>
      </c>
      <c r="L9" s="568">
        <f>'EntrySheetDD+SWOTotal+HO'!AG48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0</v>
      </c>
      <c r="D10" s="518">
        <f>'EntrySheetDD+SWOTotal+HO'!AI48</f>
        <v>0</v>
      </c>
      <c r="E10" s="518">
        <f>'EntrySheetDD+SWOTotal+HO'!AJ48</f>
        <v>0</v>
      </c>
      <c r="F10" s="518">
        <f>'EntrySheetDD+SWOTotal+HO'!AK48</f>
        <v>0</v>
      </c>
      <c r="G10" s="568">
        <v>0</v>
      </c>
      <c r="H10" s="568">
        <f>'EntrySheetDD+SWOTotal+HO'!AM48</f>
        <v>0</v>
      </c>
      <c r="I10" s="568">
        <f>'EntrySheetDD+SWOTotal+HO'!AN48</f>
        <v>0</v>
      </c>
      <c r="J10" s="568">
        <f>'EntrySheetDD+SWOTotal+HO'!AO48</f>
        <v>0</v>
      </c>
      <c r="K10" s="568">
        <f>'EntrySheetDD+SWOTotal+HO'!AP48</f>
        <v>0</v>
      </c>
      <c r="L10" s="568">
        <f>'EntrySheetDD+SWOTotal+HO'!AQ48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0</v>
      </c>
      <c r="D11" s="518">
        <f>'EntrySheetDD+SWOTotal+HO'!AS48</f>
        <v>0</v>
      </c>
      <c r="E11" s="518">
        <f>'EntrySheetDD+SWOTotal+HO'!AT48</f>
        <v>0</v>
      </c>
      <c r="F11" s="518">
        <f>'EntrySheetDD+SWOTotal+HO'!AU48</f>
        <v>0</v>
      </c>
      <c r="G11" s="568">
        <v>0</v>
      </c>
      <c r="H11" s="568">
        <f>'EntrySheetDD+SWOTotal+HO'!AW48</f>
        <v>0</v>
      </c>
      <c r="I11" s="568">
        <f>'EntrySheetDD+SWOTotal+HO'!AX48</f>
        <v>0</v>
      </c>
      <c r="J11" s="568">
        <f>'EntrySheetDD+SWOTotal+HO'!AY48</f>
        <v>0</v>
      </c>
      <c r="K11" s="568">
        <f>'EntrySheetDD+SWOTotal+HO'!AZ48</f>
        <v>0</v>
      </c>
      <c r="L11" s="568">
        <f>'EntrySheetDD+SWOTotal+HO'!BA48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0</v>
      </c>
      <c r="D12" s="518">
        <f>'EntrySheetDD+SWOTotal+HO'!BC48</f>
        <v>0</v>
      </c>
      <c r="E12" s="518">
        <f>'EntrySheetDD+SWOTotal+HO'!BD48</f>
        <v>0</v>
      </c>
      <c r="F12" s="518">
        <f>'EntrySheetDD+SWOTotal+HO'!BE48</f>
        <v>0</v>
      </c>
      <c r="G12" s="568">
        <v>0</v>
      </c>
      <c r="H12" s="568">
        <f>'EntrySheetDD+SWOTotal+HO'!BG48</f>
        <v>0</v>
      </c>
      <c r="I12" s="568">
        <f>'EntrySheetDD+SWOTotal+HO'!BH48</f>
        <v>0</v>
      </c>
      <c r="J12" s="568">
        <f>'EntrySheetDD+SWOTotal+HO'!BI48</f>
        <v>0</v>
      </c>
      <c r="K12" s="568">
        <f>'EntrySheetDD+SWOTotal+HO'!BJ48</f>
        <v>0</v>
      </c>
      <c r="L12" s="568">
        <f>'EntrySheetDD+SWOTotal+HO'!BK48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0</v>
      </c>
      <c r="D13" s="518">
        <f>'EntrySheetDD+SWOTotal+HO'!BM48</f>
        <v>0</v>
      </c>
      <c r="E13" s="518">
        <f>'EntrySheetDD+SWOTotal+HO'!BN48</f>
        <v>0</v>
      </c>
      <c r="F13" s="518">
        <f>'EntrySheetDD+SWOTotal+HO'!BO48</f>
        <v>0</v>
      </c>
      <c r="G13" s="568">
        <v>0</v>
      </c>
      <c r="H13" s="568">
        <f>'EntrySheetDD+SWOTotal+HO'!BQ48</f>
        <v>0</v>
      </c>
      <c r="I13" s="568">
        <f>'EntrySheetDD+SWOTotal+HO'!BR48</f>
        <v>0</v>
      </c>
      <c r="J13" s="568">
        <f>'EntrySheetDD+SWOTotal+HO'!BS48</f>
        <v>0</v>
      </c>
      <c r="K13" s="568">
        <f>'EntrySheetDD+SWOTotal+HO'!BT48</f>
        <v>0</v>
      </c>
      <c r="L13" s="568">
        <f>'EntrySheetDD+SWOTotal+HO'!BU48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0</v>
      </c>
      <c r="D14" s="518">
        <f>'EntrySheetDD+SWOTotal+HO'!BW48</f>
        <v>0</v>
      </c>
      <c r="E14" s="518">
        <f>'EntrySheetDD+SWOTotal+HO'!BX48</f>
        <v>0</v>
      </c>
      <c r="F14" s="518">
        <f>'EntrySheetDD+SWOTotal+HO'!BY48</f>
        <v>0</v>
      </c>
      <c r="G14" s="568">
        <v>0</v>
      </c>
      <c r="H14" s="568">
        <f>'EntrySheetDD+SWOTotal+HO'!CA48</f>
        <v>0</v>
      </c>
      <c r="I14" s="568">
        <f>'EntrySheetDD+SWOTotal+HO'!CB48</f>
        <v>0</v>
      </c>
      <c r="J14" s="568">
        <f>'EntrySheetDD+SWOTotal+HO'!CC48</f>
        <v>0</v>
      </c>
      <c r="K14" s="568">
        <f>'EntrySheetDD+SWOTotal+HO'!CD48</f>
        <v>0</v>
      </c>
      <c r="L14" s="568">
        <f>'EntrySheetDD+SWOTotal+HO'!CE48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1.83</v>
      </c>
      <c r="D15" s="518">
        <f>'EntrySheetDD+SWOTotal+HO'!CG48</f>
        <v>2.5</v>
      </c>
      <c r="E15" s="518">
        <f>'EntrySheetDD+SWOTotal+HO'!CH48</f>
        <v>0</v>
      </c>
      <c r="F15" s="518">
        <f>'EntrySheetDD+SWOTotal+HO'!CI48</f>
        <v>2.5</v>
      </c>
      <c r="G15" s="568">
        <v>0.64588311280366217</v>
      </c>
      <c r="H15" s="568">
        <f>'EntrySheetDD+SWOTotal+HO'!CK48</f>
        <v>0</v>
      </c>
      <c r="I15" s="568">
        <f>'EntrySheetDD+SWOTotal+HO'!CL48</f>
        <v>1</v>
      </c>
      <c r="J15" s="568">
        <f>'EntrySheetDD+SWOTotal+HO'!CM48</f>
        <v>0</v>
      </c>
      <c r="K15" s="568">
        <f>'EntrySheetDD+SWOTotal+HO'!CN48</f>
        <v>1</v>
      </c>
      <c r="L15" s="568">
        <f>'EntrySheetDD+SWOTotal+HO'!CO48</f>
        <v>1</v>
      </c>
      <c r="M15" s="506">
        <f t="shared" si="0"/>
        <v>136.61202185792348</v>
      </c>
      <c r="N15" s="506">
        <f t="shared" si="1"/>
        <v>100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0</v>
      </c>
      <c r="D16" s="518">
        <f>'EntrySheetDD+SWOTotal+HO'!CQ48</f>
        <v>0</v>
      </c>
      <c r="E16" s="518">
        <f>'EntrySheetDD+SWOTotal+HO'!CR48</f>
        <v>0</v>
      </c>
      <c r="F16" s="518">
        <f>'EntrySheetDD+SWOTotal+HO'!CS48</f>
        <v>0</v>
      </c>
      <c r="G16" s="568">
        <v>0</v>
      </c>
      <c r="H16" s="568">
        <f>'EntrySheetDD+SWOTotal+HO'!CU48</f>
        <v>0</v>
      </c>
      <c r="I16" s="568">
        <f>'EntrySheetDD+SWOTotal+HO'!CV48</f>
        <v>0</v>
      </c>
      <c r="J16" s="568">
        <f>'EntrySheetDD+SWOTotal+HO'!CW48</f>
        <v>0</v>
      </c>
      <c r="K16" s="568">
        <f>'EntrySheetDD+SWOTotal+HO'!CX48</f>
        <v>0</v>
      </c>
      <c r="L16" s="568">
        <f>'EntrySheetDD+SWOTotal+HO'!CY48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0</v>
      </c>
      <c r="D17" s="518">
        <f>'EntrySheetDD+SWOTotal+HO'!DA48</f>
        <v>0</v>
      </c>
      <c r="E17" s="518">
        <f>'EntrySheetDD+SWOTotal+HO'!DB48</f>
        <v>0</v>
      </c>
      <c r="F17" s="518">
        <f>'EntrySheetDD+SWOTotal+HO'!DC48</f>
        <v>0</v>
      </c>
      <c r="G17" s="568">
        <v>0</v>
      </c>
      <c r="H17" s="568">
        <f>'EntrySheetDD+SWOTotal+HO'!DE48</f>
        <v>0</v>
      </c>
      <c r="I17" s="568">
        <f>'EntrySheetDD+SWOTotal+HO'!DF48</f>
        <v>0</v>
      </c>
      <c r="J17" s="568">
        <f>'EntrySheetDD+SWOTotal+HO'!DG48</f>
        <v>0</v>
      </c>
      <c r="K17" s="568">
        <f>'EntrySheetDD+SWOTotal+HO'!DH48</f>
        <v>0</v>
      </c>
      <c r="L17" s="568">
        <f>'EntrySheetDD+SWOTotal+HO'!DI48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0</v>
      </c>
      <c r="D18" s="518">
        <f>'EntrySheetDD+SWOTotal+HO'!DK48</f>
        <v>0</v>
      </c>
      <c r="E18" s="518">
        <f>'EntrySheetDD+SWOTotal+HO'!DL48</f>
        <v>0</v>
      </c>
      <c r="F18" s="518">
        <f>'EntrySheetDD+SWOTotal+HO'!DM48</f>
        <v>0</v>
      </c>
      <c r="G18" s="568">
        <v>0</v>
      </c>
      <c r="H18" s="568">
        <f>'EntrySheetDD+SWOTotal+HO'!DO48</f>
        <v>0</v>
      </c>
      <c r="I18" s="568">
        <f>'EntrySheetDD+SWOTotal+HO'!DP48</f>
        <v>0</v>
      </c>
      <c r="J18" s="568">
        <f>'EntrySheetDD+SWOTotal+HO'!DQ48</f>
        <v>0</v>
      </c>
      <c r="K18" s="568">
        <f>'EntrySheetDD+SWOTotal+HO'!DR48</f>
        <v>0</v>
      </c>
      <c r="L18" s="568">
        <f>'EntrySheetDD+SWOTotal+HO'!DS48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1.83</v>
      </c>
      <c r="D19" s="518">
        <f>'EntrySheetDD+SWOTotal+HO'!DU48</f>
        <v>0</v>
      </c>
      <c r="E19" s="518">
        <f>'EntrySheetDD+SWOTotal+HO'!DV48</f>
        <v>0</v>
      </c>
      <c r="F19" s="518">
        <f>'EntrySheetDD+SWOTotal+HO'!DW48</f>
        <v>0</v>
      </c>
      <c r="G19" s="568">
        <v>0.64588311280366217</v>
      </c>
      <c r="H19" s="568">
        <f>'EntrySheetDD+SWOTotal+HO'!DY48</f>
        <v>0</v>
      </c>
      <c r="I19" s="568">
        <f>'EntrySheetDD+SWOTotal+HO'!DZ48</f>
        <v>0</v>
      </c>
      <c r="J19" s="568">
        <f>'EntrySheetDD+SWOTotal+HO'!EA48</f>
        <v>0</v>
      </c>
      <c r="K19" s="568">
        <f>'EntrySheetDD+SWOTotal+HO'!EB48</f>
        <v>0</v>
      </c>
      <c r="L19" s="568">
        <f>'EntrySheetDD+SWOTotal+HO'!EC48</f>
        <v>0</v>
      </c>
      <c r="M19" s="506">
        <f t="shared" si="0"/>
        <v>0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0</v>
      </c>
      <c r="D20" s="518">
        <f>'EntrySheetDD+SWOTotal+HO'!EE48</f>
        <v>0</v>
      </c>
      <c r="E20" s="518">
        <f>'EntrySheetDD+SWOTotal+HO'!EF48</f>
        <v>0</v>
      </c>
      <c r="F20" s="518">
        <f>'EntrySheetDD+SWOTotal+HO'!EG48</f>
        <v>0</v>
      </c>
      <c r="G20" s="568">
        <v>0</v>
      </c>
      <c r="H20" s="568">
        <f>'EntrySheetDD+SWOTotal+HO'!EI48</f>
        <v>0</v>
      </c>
      <c r="I20" s="568">
        <f>'EntrySheetDD+SWOTotal+HO'!EJ48</f>
        <v>0</v>
      </c>
      <c r="J20" s="568">
        <f>'EntrySheetDD+SWOTotal+HO'!EK48</f>
        <v>0</v>
      </c>
      <c r="K20" s="568">
        <f>'EntrySheetDD+SWOTotal+HO'!EL48</f>
        <v>0</v>
      </c>
      <c r="L20" s="568">
        <f>'EntrySheetDD+SWOTotal+HO'!EM48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0</v>
      </c>
      <c r="D21" s="518">
        <f>'EntrySheetDD+SWOTotal+HO'!EO48</f>
        <v>2.5</v>
      </c>
      <c r="E21" s="518">
        <f>'EntrySheetDD+SWOTotal+HO'!EP48</f>
        <v>0</v>
      </c>
      <c r="F21" s="518">
        <f>'EntrySheetDD+SWOTotal+HO'!EQ48</f>
        <v>2.5</v>
      </c>
      <c r="G21" s="568">
        <v>0</v>
      </c>
      <c r="H21" s="568">
        <f>'EntrySheetDD+SWOTotal+HO'!ES48</f>
        <v>1</v>
      </c>
      <c r="I21" s="568">
        <f>'EntrySheetDD+SWOTotal+HO'!ET48</f>
        <v>1</v>
      </c>
      <c r="J21" s="568">
        <f>'EntrySheetDD+SWOTotal+HO'!EU48</f>
        <v>0</v>
      </c>
      <c r="K21" s="568">
        <f>'EntrySheetDD+SWOTotal+HO'!EV48</f>
        <v>1</v>
      </c>
      <c r="L21" s="568">
        <f>'EntrySheetDD+SWOTotal+HO'!EW48</f>
        <v>1</v>
      </c>
      <c r="M21" s="506" t="e">
        <f t="shared" si="0"/>
        <v>#DIV/0!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0</v>
      </c>
      <c r="D22" s="518">
        <f>'EntrySheetDD+SWOTotal+HO'!EY48</f>
        <v>0</v>
      </c>
      <c r="E22" s="518">
        <f>'EntrySheetDD+SWOTotal+HO'!EZ48</f>
        <v>0</v>
      </c>
      <c r="F22" s="518">
        <f>'EntrySheetDD+SWOTotal+HO'!FA48</f>
        <v>0</v>
      </c>
      <c r="G22" s="568">
        <v>0</v>
      </c>
      <c r="H22" s="568">
        <f>'EntrySheetDD+SWOTotal+HO'!FC48</f>
        <v>0</v>
      </c>
      <c r="I22" s="568">
        <f>'EntrySheetDD+SWOTotal+HO'!FD48</f>
        <v>0</v>
      </c>
      <c r="J22" s="568">
        <f>'EntrySheetDD+SWOTotal+HO'!FE48</f>
        <v>0</v>
      </c>
      <c r="K22" s="568">
        <f>'EntrySheetDD+SWOTotal+HO'!FF48</f>
        <v>0</v>
      </c>
      <c r="L22" s="568">
        <f>'EntrySheetDD+SWOTotal+HO'!FG48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0</v>
      </c>
      <c r="D23" s="518">
        <f>'EntrySheetDD+SWOTotal+HO'!FI48</f>
        <v>0</v>
      </c>
      <c r="E23" s="518">
        <f>'EntrySheetDD+SWOTotal+HO'!FJ48</f>
        <v>0</v>
      </c>
      <c r="F23" s="518">
        <f>'EntrySheetDD+SWOTotal+HO'!FK48</f>
        <v>0</v>
      </c>
      <c r="G23" s="568">
        <v>0</v>
      </c>
      <c r="H23" s="568">
        <f>'EntrySheetDD+SWOTotal+HO'!FM48</f>
        <v>0</v>
      </c>
      <c r="I23" s="568">
        <f>'EntrySheetDD+SWOTotal+HO'!FN48</f>
        <v>0</v>
      </c>
      <c r="J23" s="568">
        <f>'EntrySheetDD+SWOTotal+HO'!FO48</f>
        <v>0</v>
      </c>
      <c r="K23" s="568">
        <f>'EntrySheetDD+SWOTotal+HO'!FP48</f>
        <v>0</v>
      </c>
      <c r="L23" s="568">
        <f>'EntrySheetDD+SWOTotal+HO'!FQ48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</v>
      </c>
      <c r="D24" s="518">
        <f>'EntrySheetDD+SWOTotal+HO'!FS48</f>
        <v>1</v>
      </c>
      <c r="E24" s="518">
        <f>'EntrySheetDD+SWOTotal+HO'!FT48</f>
        <v>0</v>
      </c>
      <c r="F24" s="518">
        <f>'EntrySheetDD+SWOTotal+HO'!FU48</f>
        <v>1</v>
      </c>
      <c r="G24" s="568">
        <v>0</v>
      </c>
      <c r="H24" s="568">
        <f>'EntrySheetDD+SWOTotal+HO'!FW48</f>
        <v>0</v>
      </c>
      <c r="I24" s="568">
        <f>'EntrySheetDD+SWOTotal+HO'!FX48</f>
        <v>1</v>
      </c>
      <c r="J24" s="568">
        <f>'EntrySheetDD+SWOTotal+HO'!FY48</f>
        <v>1</v>
      </c>
      <c r="K24" s="568">
        <f>'EntrySheetDD+SWOTotal+HO'!FZ48</f>
        <v>1</v>
      </c>
      <c r="L24" s="568">
        <f>'EntrySheetDD+SWOTotal+HO'!GA48</f>
        <v>1</v>
      </c>
      <c r="M24" s="506" t="e">
        <f t="shared" si="0"/>
        <v>#DIV/0!</v>
      </c>
      <c r="N24" s="506">
        <f t="shared" si="1"/>
        <v>100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1.5</v>
      </c>
      <c r="D25" s="518">
        <f>'EntrySheetDD+SWOTotal+HO'!GC48</f>
        <v>0</v>
      </c>
      <c r="E25" s="518">
        <f>'EntrySheetDD+SWOTotal+HO'!GD48</f>
        <v>0</v>
      </c>
      <c r="F25" s="518">
        <f>'EntrySheetDD+SWOTotal+HO'!GE48</f>
        <v>0</v>
      </c>
      <c r="G25" s="568">
        <v>0.52941238754398534</v>
      </c>
      <c r="H25" s="568">
        <f>'EntrySheetDD+SWOTotal+HO'!GG48</f>
        <v>0</v>
      </c>
      <c r="I25" s="568">
        <f>'EntrySheetDD+SWOTotal+HO'!GH48</f>
        <v>0</v>
      </c>
      <c r="J25" s="568">
        <f>'EntrySheetDD+SWOTotal+HO'!GI48</f>
        <v>0</v>
      </c>
      <c r="K25" s="568">
        <f>'EntrySheetDD+SWOTotal+HO'!GJ48</f>
        <v>0</v>
      </c>
      <c r="L25" s="568">
        <f>'EntrySheetDD+SWOTotal+HO'!GK48</f>
        <v>0</v>
      </c>
      <c r="M25" s="506">
        <f t="shared" si="0"/>
        <v>0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0</v>
      </c>
      <c r="D26" s="518">
        <f>'EntrySheetDD+SWOTotal+HO'!GM48</f>
        <v>0</v>
      </c>
      <c r="E26" s="518">
        <f>'EntrySheetDD+SWOTotal+HO'!GN48</f>
        <v>0</v>
      </c>
      <c r="F26" s="518">
        <f>'EntrySheetDD+SWOTotal+HO'!GO48</f>
        <v>0</v>
      </c>
      <c r="G26" s="568">
        <v>0</v>
      </c>
      <c r="H26" s="568">
        <f>'EntrySheetDD+SWOTotal+HO'!GQ48</f>
        <v>0</v>
      </c>
      <c r="I26" s="568">
        <f>'EntrySheetDD+SWOTotal+HO'!GR48</f>
        <v>0</v>
      </c>
      <c r="J26" s="568">
        <f>'EntrySheetDD+SWOTotal+HO'!GS48</f>
        <v>0</v>
      </c>
      <c r="K26" s="568">
        <f>'EntrySheetDD+SWOTotal+HO'!GT48</f>
        <v>0</v>
      </c>
      <c r="L26" s="568">
        <f>'EntrySheetDD+SWOTotal+HO'!GU48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</v>
      </c>
      <c r="D27" s="518">
        <f>'EntrySheetDD+SWOTotal+HO'!GW48</f>
        <v>0</v>
      </c>
      <c r="E27" s="518">
        <f>'EntrySheetDD+SWOTotal+HO'!GX48</f>
        <v>0</v>
      </c>
      <c r="F27" s="518">
        <f>'EntrySheetDD+SWOTotal+HO'!GY48</f>
        <v>0</v>
      </c>
      <c r="G27" s="568">
        <v>0</v>
      </c>
      <c r="H27" s="568">
        <f>'EntrySheetDD+SWOTotal+HO'!HA48</f>
        <v>0</v>
      </c>
      <c r="I27" s="568">
        <f>'EntrySheetDD+SWOTotal+HO'!HB48</f>
        <v>0</v>
      </c>
      <c r="J27" s="568">
        <f>'EntrySheetDD+SWOTotal+HO'!HC48</f>
        <v>0</v>
      </c>
      <c r="K27" s="568">
        <f>'EntrySheetDD+SWOTotal+HO'!HD48</f>
        <v>0</v>
      </c>
      <c r="L27" s="568">
        <f>'EntrySheetDD+SWOTotal+HO'!HE48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</v>
      </c>
      <c r="D28" s="518">
        <f>'EntrySheetDD+SWOTotal+HO'!HG48</f>
        <v>0</v>
      </c>
      <c r="E28" s="518">
        <f>'EntrySheetDD+SWOTotal+HO'!HH48</f>
        <v>0</v>
      </c>
      <c r="F28" s="518">
        <f>'EntrySheetDD+SWOTotal+HO'!HI48</f>
        <v>0</v>
      </c>
      <c r="G28" s="568">
        <v>0</v>
      </c>
      <c r="H28" s="568">
        <f>'EntrySheetDD+SWOTotal+HO'!HK48</f>
        <v>0</v>
      </c>
      <c r="I28" s="568">
        <f>'EntrySheetDD+SWOTotal+HO'!HL48</f>
        <v>0</v>
      </c>
      <c r="J28" s="568">
        <f>'EntrySheetDD+SWOTotal+HO'!HM48</f>
        <v>0</v>
      </c>
      <c r="K28" s="568">
        <f>'EntrySheetDD+SWOTotal+HO'!HN48</f>
        <v>0</v>
      </c>
      <c r="L28" s="568">
        <f>'EntrySheetDD+SWOTotal+HO'!HO48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</v>
      </c>
      <c r="D29" s="518">
        <f>'EntrySheetDD+SWOTotal+HO'!HQ48</f>
        <v>0</v>
      </c>
      <c r="E29" s="518">
        <f>'EntrySheetDD+SWOTotal+HO'!HR48</f>
        <v>0</v>
      </c>
      <c r="F29" s="518">
        <f>'EntrySheetDD+SWOTotal+HO'!HS48</f>
        <v>0</v>
      </c>
      <c r="G29" s="568">
        <v>0</v>
      </c>
      <c r="H29" s="568">
        <f>'EntrySheetDD+SWOTotal+HO'!HU48</f>
        <v>0</v>
      </c>
      <c r="I29" s="568">
        <f>'EntrySheetDD+SWOTotal+HO'!HV48</f>
        <v>0</v>
      </c>
      <c r="J29" s="568">
        <f>'EntrySheetDD+SWOTotal+HO'!HW48</f>
        <v>0</v>
      </c>
      <c r="K29" s="568">
        <f>'EntrySheetDD+SWOTotal+HO'!HX48</f>
        <v>0</v>
      </c>
      <c r="L29" s="568">
        <f>'EntrySheetDD+SWOTotal+HO'!HY48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'EntrySheetDD+SWOTotal+HO'!IA48</f>
        <v>0</v>
      </c>
      <c r="E30" s="518">
        <f>'EntrySheetDD+SWOTotal+HO'!IB48</f>
        <v>0</v>
      </c>
      <c r="F30" s="518">
        <f>'EntrySheetDD+SWOTotal+HO'!IC48</f>
        <v>0</v>
      </c>
      <c r="G30" s="568">
        <v>0</v>
      </c>
      <c r="H30" s="568">
        <f>'EntrySheetDD+SWOTotal+HO'!IE48</f>
        <v>0</v>
      </c>
      <c r="I30" s="568">
        <f>'EntrySheetDD+SWOTotal+HO'!IF48</f>
        <v>0</v>
      </c>
      <c r="J30" s="568">
        <f>'EntrySheetDD+SWOTotal+HO'!IG48</f>
        <v>0</v>
      </c>
      <c r="K30" s="568">
        <f>'EntrySheetDD+SWOTotal+HO'!IH48</f>
        <v>0</v>
      </c>
      <c r="L30" s="568">
        <f>'EntrySheetDD+SWOTotal+HO'!II48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</v>
      </c>
      <c r="D31" s="518">
        <f>'EntrySheetDD+SWOTotal+HO'!IK48</f>
        <v>0</v>
      </c>
      <c r="E31" s="518">
        <f>'EntrySheetDD+SWOTotal+HO'!IL48</f>
        <v>0</v>
      </c>
      <c r="F31" s="518">
        <f>'EntrySheetDD+SWOTotal+HO'!IM48</f>
        <v>0</v>
      </c>
      <c r="G31" s="568">
        <v>0</v>
      </c>
      <c r="H31" s="568">
        <f>'EntrySheetDD+SWOTotal+HO'!IO48</f>
        <v>0</v>
      </c>
      <c r="I31" s="568">
        <f>'EntrySheetDD+SWOTotal+HO'!IP48</f>
        <v>0</v>
      </c>
      <c r="J31" s="568">
        <f>'EntrySheetDD+SWOTotal+HO'!IQ48</f>
        <v>0</v>
      </c>
      <c r="K31" s="568">
        <f>'EntrySheetDD+SWOTotal+HO'!IR48</f>
        <v>0</v>
      </c>
      <c r="L31" s="568">
        <f>'EntrySheetDD+SWOTotal+HO'!IS48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0</v>
      </c>
      <c r="D32" s="518">
        <f>'EntrySheetDD+SWOTotal+HO'!IU48</f>
        <v>0</v>
      </c>
      <c r="E32" s="518">
        <f>'EntrySheetDD+SWOTotal+HO'!IV48</f>
        <v>0</v>
      </c>
      <c r="F32" s="518">
        <f>'EntrySheetDD+SWOTotal+HO'!IW48</f>
        <v>0</v>
      </c>
      <c r="G32" s="568">
        <v>0</v>
      </c>
      <c r="H32" s="568">
        <f>'EntrySheetDD+SWOTotal+HO'!IY48</f>
        <v>0</v>
      </c>
      <c r="I32" s="568">
        <f>'EntrySheetDD+SWOTotal+HO'!IZ48</f>
        <v>0</v>
      </c>
      <c r="J32" s="568">
        <f>'EntrySheetDD+SWOTotal+HO'!JA48</f>
        <v>0</v>
      </c>
      <c r="K32" s="568">
        <f>'EntrySheetDD+SWOTotal+HO'!JB48</f>
        <v>0</v>
      </c>
      <c r="L32" s="568">
        <f>'EntrySheetDD+SWOTotal+HO'!JC48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0</v>
      </c>
      <c r="D33" s="518">
        <f>'EntrySheetDD+SWOTotal+HO'!JE48</f>
        <v>0</v>
      </c>
      <c r="E33" s="518">
        <f>'EntrySheetDD+SWOTotal+HO'!JF48</f>
        <v>0</v>
      </c>
      <c r="F33" s="518">
        <f>'EntrySheetDD+SWOTotal+HO'!JG48</f>
        <v>0</v>
      </c>
      <c r="G33" s="568">
        <v>0</v>
      </c>
      <c r="H33" s="568">
        <f>'EntrySheetDD+SWOTotal+HO'!JI48</f>
        <v>0</v>
      </c>
      <c r="I33" s="568">
        <f>'EntrySheetDD+SWOTotal+HO'!JJ48</f>
        <v>0</v>
      </c>
      <c r="J33" s="568">
        <f>'EntrySheetDD+SWOTotal+HO'!JK48</f>
        <v>0</v>
      </c>
      <c r="K33" s="568">
        <f>'EntrySheetDD+SWOTotal+HO'!JL48</f>
        <v>0</v>
      </c>
      <c r="L33" s="568">
        <f>'EntrySheetDD+SWOTotal+HO'!JM48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0</v>
      </c>
      <c r="D34" s="518">
        <f>'EntrySheetDD+SWOTotal+HO'!JO48</f>
        <v>0</v>
      </c>
      <c r="E34" s="518">
        <f>'EntrySheetDD+SWOTotal+HO'!JP48</f>
        <v>0</v>
      </c>
      <c r="F34" s="518">
        <f>'EntrySheetDD+SWOTotal+HO'!JQ48</f>
        <v>0</v>
      </c>
      <c r="G34" s="568">
        <v>0</v>
      </c>
      <c r="H34" s="568">
        <f>'EntrySheetDD+SWOTotal+HO'!JS48</f>
        <v>0</v>
      </c>
      <c r="I34" s="568">
        <f>'EntrySheetDD+SWOTotal+HO'!JT48</f>
        <v>0</v>
      </c>
      <c r="J34" s="568">
        <f>'EntrySheetDD+SWOTotal+HO'!JU48</f>
        <v>0</v>
      </c>
      <c r="K34" s="568">
        <f>'EntrySheetDD+SWOTotal+HO'!JV48</f>
        <v>0</v>
      </c>
      <c r="L34" s="568">
        <f>'EntrySheetDD+SWOTotal+HO'!JW48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</v>
      </c>
      <c r="D35" s="518">
        <f>'EntrySheetDD+SWOTotal+HO'!JY48</f>
        <v>0</v>
      </c>
      <c r="E35" s="518">
        <f>'EntrySheetDD+SWOTotal+HO'!JZ48</f>
        <v>0</v>
      </c>
      <c r="F35" s="518">
        <f>'EntrySheetDD+SWOTotal+HO'!KA48</f>
        <v>0</v>
      </c>
      <c r="G35" s="568">
        <v>0</v>
      </c>
      <c r="H35" s="568">
        <f>'EntrySheetDD+SWOTotal+HO'!KC48</f>
        <v>0</v>
      </c>
      <c r="I35" s="568">
        <f>'EntrySheetDD+SWOTotal+HO'!KD48</f>
        <v>0</v>
      </c>
      <c r="J35" s="568">
        <f>'EntrySheetDD+SWOTotal+HO'!KE48</f>
        <v>0</v>
      </c>
      <c r="K35" s="568">
        <f>'EntrySheetDD+SWOTotal+HO'!KF48</f>
        <v>0</v>
      </c>
      <c r="L35" s="568">
        <f>'EntrySheetDD+SWOTotal+HO'!KG48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0</v>
      </c>
      <c r="D36" s="518">
        <f>'EntrySheetDD+SWOTotal+HO'!KI48</f>
        <v>2.5</v>
      </c>
      <c r="E36" s="518">
        <f>'EntrySheetDD+SWOTotal+HO'!KJ48</f>
        <v>0</v>
      </c>
      <c r="F36" s="518">
        <f>'EntrySheetDD+SWOTotal+HO'!KK48</f>
        <v>0</v>
      </c>
      <c r="G36" s="568">
        <v>0</v>
      </c>
      <c r="H36" s="568">
        <f>'EntrySheetDD+SWOTotal+HO'!KM48</f>
        <v>0</v>
      </c>
      <c r="I36" s="568">
        <f>'EntrySheetDD+SWOTotal+HO'!KN48</f>
        <v>0</v>
      </c>
      <c r="J36" s="568">
        <f>'EntrySheetDD+SWOTotal+HO'!KO48</f>
        <v>1</v>
      </c>
      <c r="K36" s="568">
        <f>'EntrySheetDD+SWOTotal+HO'!KP48</f>
        <v>1</v>
      </c>
      <c r="L36" s="568">
        <f>'EntrySheetDD+SWOTotal+HO'!KQ48</f>
        <v>1</v>
      </c>
      <c r="M36" s="506" t="e">
        <f t="shared" si="0"/>
        <v>#DIV/0!</v>
      </c>
      <c r="N36" s="506">
        <f t="shared" si="1"/>
        <v>0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</v>
      </c>
      <c r="D37" s="518">
        <f>'EntrySheetDD+SWOTotal+HO'!KS48</f>
        <v>0</v>
      </c>
      <c r="E37" s="518">
        <f>'EntrySheetDD+SWOTotal+HO'!KT48</f>
        <v>0</v>
      </c>
      <c r="F37" s="518">
        <f>'EntrySheetDD+SWOTotal+HO'!KU48</f>
        <v>0</v>
      </c>
      <c r="G37" s="568">
        <v>0</v>
      </c>
      <c r="H37" s="568">
        <f>'EntrySheetDD+SWOTotal+HO'!KW48</f>
        <v>0</v>
      </c>
      <c r="I37" s="568">
        <f>'EntrySheetDD+SWOTotal+HO'!KX48</f>
        <v>0</v>
      </c>
      <c r="J37" s="568">
        <f>'EntrySheetDD+SWOTotal+HO'!KY48</f>
        <v>1</v>
      </c>
      <c r="K37" s="568">
        <f>'EntrySheetDD+SWOTotal+HO'!KZ48</f>
        <v>0</v>
      </c>
      <c r="L37" s="568">
        <f>'EntrySheetDD+SWOTotal+HO'!LA48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</v>
      </c>
      <c r="D38" s="518">
        <f>'EntrySheetDD+SWOTotal+HO'!LC48</f>
        <v>0</v>
      </c>
      <c r="E38" s="518">
        <f>'EntrySheetDD+SWOTotal+HO'!LD48</f>
        <v>0</v>
      </c>
      <c r="F38" s="518">
        <f>'EntrySheetDD+SWOTotal+HO'!LE48</f>
        <v>0</v>
      </c>
      <c r="G38" s="568">
        <v>0</v>
      </c>
      <c r="H38" s="568">
        <f>'EntrySheetDD+SWOTotal+HO'!LG48</f>
        <v>0</v>
      </c>
      <c r="I38" s="568">
        <f>'EntrySheetDD+SWOTotal+HO'!LH48</f>
        <v>0</v>
      </c>
      <c r="J38" s="568">
        <f>'EntrySheetDD+SWOTotal+HO'!LI48</f>
        <v>0</v>
      </c>
      <c r="K38" s="568">
        <f>'EntrySheetDD+SWOTotal+HO'!LJ48</f>
        <v>0</v>
      </c>
      <c r="L38" s="568">
        <f>'EntrySheetDD+SWOTotal+HO'!LK48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</v>
      </c>
      <c r="D39" s="518">
        <f>'EntrySheetDD+SWOTotal+HO'!LM48</f>
        <v>0</v>
      </c>
      <c r="E39" s="518">
        <f>'EntrySheetDD+SWOTotal+HO'!LN48</f>
        <v>0</v>
      </c>
      <c r="F39" s="518">
        <f>'EntrySheetDD+SWOTotal+HO'!LO48</f>
        <v>0</v>
      </c>
      <c r="G39" s="568">
        <v>0</v>
      </c>
      <c r="H39" s="568">
        <f>'EntrySheetDD+SWOTotal+HO'!LQ48</f>
        <v>0</v>
      </c>
      <c r="I39" s="568">
        <f>'EntrySheetDD+SWOTotal+HO'!LR48</f>
        <v>0</v>
      </c>
      <c r="J39" s="568">
        <f>'EntrySheetDD+SWOTotal+HO'!LS48</f>
        <v>0</v>
      </c>
      <c r="K39" s="568">
        <f>'EntrySheetDD+SWOTotal+HO'!LT48</f>
        <v>0</v>
      </c>
      <c r="L39" s="568">
        <f>'EntrySheetDD+SWOTotal+HO'!LU48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8.5</v>
      </c>
      <c r="D40" s="510">
        <f>SUM(D7:D39)</f>
        <v>11</v>
      </c>
      <c r="E40" s="510">
        <f t="shared" ref="E40:L40" si="2">SUM(E7:E39)</f>
        <v>2.5</v>
      </c>
      <c r="F40" s="510">
        <f t="shared" si="2"/>
        <v>8.5</v>
      </c>
      <c r="G40" s="569">
        <f t="shared" si="2"/>
        <v>3.0000035294159169</v>
      </c>
      <c r="H40" s="569">
        <f t="shared" si="2"/>
        <v>2</v>
      </c>
      <c r="I40" s="569">
        <f t="shared" si="2"/>
        <v>5</v>
      </c>
      <c r="J40" s="569">
        <f t="shared" si="2"/>
        <v>3</v>
      </c>
      <c r="K40" s="569">
        <f t="shared" si="2"/>
        <v>6</v>
      </c>
      <c r="L40" s="569">
        <f t="shared" si="2"/>
        <v>6</v>
      </c>
      <c r="M40" s="511">
        <f t="shared" si="0"/>
        <v>100</v>
      </c>
      <c r="N40" s="512">
        <f t="shared" si="1"/>
        <v>77.272727272727266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'EntrySheetDD+SWOTotal+HO'!MQ48</f>
        <v>0</v>
      </c>
      <c r="E41" s="528">
        <f>'EntrySheetDD+SWOTotal+HO'!MR48</f>
        <v>0</v>
      </c>
      <c r="F41" s="528">
        <f>'EntrySheetDD+SWOTotal+HO'!MS48</f>
        <v>0</v>
      </c>
      <c r="G41" s="570">
        <f>'EntrySheetDD+SWOTotal+HO'!MT48</f>
        <v>0</v>
      </c>
      <c r="H41" s="570">
        <f>'EntrySheetDD+SWOTotal+HO'!MU48</f>
        <v>0</v>
      </c>
      <c r="I41" s="570">
        <f>'EntrySheetDD+SWOTotal+HO'!MV48</f>
        <v>0</v>
      </c>
      <c r="J41" s="570">
        <f>'EntrySheetDD+SWOTotal+HO'!MW48</f>
        <v>0</v>
      </c>
      <c r="K41" s="570">
        <f>'EntrySheetDD+SWOTotal+HO'!MX48</f>
        <v>0</v>
      </c>
      <c r="L41" s="570">
        <f>'EntrySheetDD+SWOTotal+HO'!MY48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8.5</v>
      </c>
      <c r="D43" s="516">
        <f t="shared" si="3"/>
        <v>11</v>
      </c>
      <c r="E43" s="516">
        <f t="shared" si="3"/>
        <v>2.5</v>
      </c>
      <c r="F43" s="516">
        <f t="shared" si="3"/>
        <v>8.5</v>
      </c>
      <c r="G43" s="572">
        <f t="shared" si="3"/>
        <v>3.0000035294159169</v>
      </c>
      <c r="H43" s="572">
        <f t="shared" si="3"/>
        <v>2</v>
      </c>
      <c r="I43" s="572">
        <f t="shared" si="3"/>
        <v>5</v>
      </c>
      <c r="J43" s="572">
        <f t="shared" si="3"/>
        <v>3</v>
      </c>
      <c r="K43" s="572">
        <f t="shared" si="3"/>
        <v>6</v>
      </c>
      <c r="L43" s="572">
        <f t="shared" si="3"/>
        <v>6</v>
      </c>
      <c r="M43" s="511">
        <f t="shared" si="0"/>
        <v>100</v>
      </c>
      <c r="N43" s="512">
        <f t="shared" si="1"/>
        <v>77.272727272727266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36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407</v>
      </c>
      <c r="B3" s="2004"/>
      <c r="C3" s="2024" t="s">
        <v>497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0.5</v>
      </c>
      <c r="D7" s="518">
        <f>'EntrySheetDD+SWOTotal+HO'!E49</f>
        <v>2.5</v>
      </c>
      <c r="E7" s="518">
        <f>'EntrySheetDD+SWOTotal+HO'!F49</f>
        <v>0</v>
      </c>
      <c r="F7" s="518">
        <f>'EntrySheetDD+SWOTotal+HO'!G49</f>
        <v>2.5</v>
      </c>
      <c r="G7" s="568">
        <v>0.64941252872062205</v>
      </c>
      <c r="H7" s="568">
        <f>'EntrySheetDD+SWOTotal+HO'!I49</f>
        <v>0</v>
      </c>
      <c r="I7" s="568">
        <f>'EntrySheetDD+SWOTotal+HO'!J49</f>
        <v>0</v>
      </c>
      <c r="J7" s="568">
        <f>'EntrySheetDD+SWOTotal+HO'!K49</f>
        <v>0</v>
      </c>
      <c r="K7" s="568">
        <f>'EntrySheetDD+SWOTotal+HO'!L49</f>
        <v>1</v>
      </c>
      <c r="L7" s="568">
        <f>'EntrySheetDD+SWOTotal+HO'!M49</f>
        <v>1</v>
      </c>
      <c r="M7" s="514">
        <f>F7/C7*100</f>
        <v>500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0.5</v>
      </c>
      <c r="D8" s="518">
        <f>'EntrySheetDD+SWOTotal+HO'!O49</f>
        <v>0</v>
      </c>
      <c r="E8" s="518">
        <f>'EntrySheetDD+SWOTotal+HO'!P49</f>
        <v>0</v>
      </c>
      <c r="F8" s="518">
        <f>'EntrySheetDD+SWOTotal+HO'!Q49</f>
        <v>0</v>
      </c>
      <c r="G8" s="568">
        <v>0.52941238754398534</v>
      </c>
      <c r="H8" s="568">
        <f>'EntrySheetDD+SWOTotal+HO'!S49</f>
        <v>0</v>
      </c>
      <c r="I8" s="568">
        <f>'EntrySheetDD+SWOTotal+HO'!T49</f>
        <v>0</v>
      </c>
      <c r="J8" s="568">
        <f>'EntrySheetDD+SWOTotal+HO'!U49</f>
        <v>0</v>
      </c>
      <c r="K8" s="568">
        <f>'EntrySheetDD+SWOTotal+HO'!V49</f>
        <v>0</v>
      </c>
      <c r="L8" s="568">
        <f>'EntrySheetDD+SWOTotal+HO'!W49</f>
        <v>0</v>
      </c>
      <c r="M8" s="506">
        <f t="shared" ref="M8:M43" si="0">F8/C8*100</f>
        <v>0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0.1</v>
      </c>
      <c r="D9" s="518">
        <f>'EntrySheetDD+SWOTotal+HO'!Y49</f>
        <v>0</v>
      </c>
      <c r="E9" s="518">
        <f>'EntrySheetDD+SWOTotal+HO'!Z49</f>
        <v>0</v>
      </c>
      <c r="F9" s="518">
        <f>'EntrySheetDD+SWOTotal+HO'!AA49</f>
        <v>0</v>
      </c>
      <c r="G9" s="568">
        <v>0</v>
      </c>
      <c r="H9" s="568">
        <f>'EntrySheetDD+SWOTotal+HO'!AC49</f>
        <v>0</v>
      </c>
      <c r="I9" s="568">
        <f>'EntrySheetDD+SWOTotal+HO'!AD49</f>
        <v>0</v>
      </c>
      <c r="J9" s="568">
        <f>'EntrySheetDD+SWOTotal+HO'!AE49</f>
        <v>0</v>
      </c>
      <c r="K9" s="568">
        <f>'EntrySheetDD+SWOTotal+HO'!AF49</f>
        <v>0</v>
      </c>
      <c r="L9" s="568">
        <f>'EntrySheetDD+SWOTotal+HO'!AG49</f>
        <v>0</v>
      </c>
      <c r="M9" s="506">
        <f t="shared" si="0"/>
        <v>0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0</v>
      </c>
      <c r="D10" s="518">
        <f>'EntrySheetDD+SWOTotal+HO'!AI49</f>
        <v>0</v>
      </c>
      <c r="E10" s="518">
        <f>'EntrySheetDD+SWOTotal+HO'!AJ49</f>
        <v>0</v>
      </c>
      <c r="F10" s="518">
        <f>'EntrySheetDD+SWOTotal+HO'!AK49</f>
        <v>0</v>
      </c>
      <c r="G10" s="568">
        <v>0</v>
      </c>
      <c r="H10" s="568">
        <f>'EntrySheetDD+SWOTotal+HO'!AM49</f>
        <v>0</v>
      </c>
      <c r="I10" s="568">
        <f>'EntrySheetDD+SWOTotal+HO'!AN49</f>
        <v>0</v>
      </c>
      <c r="J10" s="568">
        <f>'EntrySheetDD+SWOTotal+HO'!AO49</f>
        <v>0</v>
      </c>
      <c r="K10" s="568">
        <f>'EntrySheetDD+SWOTotal+HO'!AP49</f>
        <v>0</v>
      </c>
      <c r="L10" s="568">
        <f>'EntrySheetDD+SWOTotal+HO'!AQ49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1.2</v>
      </c>
      <c r="D11" s="518">
        <f>'EntrySheetDD+SWOTotal+HO'!AS49</f>
        <v>0</v>
      </c>
      <c r="E11" s="518">
        <f>'EntrySheetDD+SWOTotal+HO'!AT49</f>
        <v>0</v>
      </c>
      <c r="F11" s="518">
        <f>'EntrySheetDD+SWOTotal+HO'!AU49</f>
        <v>0</v>
      </c>
      <c r="G11" s="568">
        <v>0</v>
      </c>
      <c r="H11" s="568">
        <f>'EntrySheetDD+SWOTotal+HO'!AW49</f>
        <v>0</v>
      </c>
      <c r="I11" s="568">
        <f>'EntrySheetDD+SWOTotal+HO'!AX49</f>
        <v>0</v>
      </c>
      <c r="J11" s="568">
        <f>'EntrySheetDD+SWOTotal+HO'!AY49</f>
        <v>0</v>
      </c>
      <c r="K11" s="568">
        <f>'EntrySheetDD+SWOTotal+HO'!AZ49</f>
        <v>0</v>
      </c>
      <c r="L11" s="568">
        <f>'EntrySheetDD+SWOTotal+HO'!BA49</f>
        <v>0</v>
      </c>
      <c r="M11" s="506">
        <f t="shared" si="0"/>
        <v>0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0</v>
      </c>
      <c r="D12" s="518">
        <f>'EntrySheetDD+SWOTotal+HO'!BC49</f>
        <v>0</v>
      </c>
      <c r="E12" s="518">
        <f>'EntrySheetDD+SWOTotal+HO'!BD49</f>
        <v>0</v>
      </c>
      <c r="F12" s="518">
        <f>'EntrySheetDD+SWOTotal+HO'!BE49</f>
        <v>0</v>
      </c>
      <c r="G12" s="568">
        <v>0</v>
      </c>
      <c r="H12" s="568">
        <f>'EntrySheetDD+SWOTotal+HO'!BG49</f>
        <v>0</v>
      </c>
      <c r="I12" s="568">
        <f>'EntrySheetDD+SWOTotal+HO'!BH49</f>
        <v>0</v>
      </c>
      <c r="J12" s="568">
        <f>'EntrySheetDD+SWOTotal+HO'!BI49</f>
        <v>0</v>
      </c>
      <c r="K12" s="568">
        <f>'EntrySheetDD+SWOTotal+HO'!BJ49</f>
        <v>0</v>
      </c>
      <c r="L12" s="568">
        <f>'EntrySheetDD+SWOTotal+HO'!BK49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0</v>
      </c>
      <c r="D13" s="518">
        <f>'EntrySheetDD+SWOTotal+HO'!BM49</f>
        <v>2.2000000000000002</v>
      </c>
      <c r="E13" s="518">
        <f>'EntrySheetDD+SWOTotal+HO'!BN49</f>
        <v>2.2000000000000002</v>
      </c>
      <c r="F13" s="518">
        <f>'EntrySheetDD+SWOTotal+HO'!BO49</f>
        <v>2.2000000000000002</v>
      </c>
      <c r="G13" s="568">
        <v>0</v>
      </c>
      <c r="H13" s="568">
        <f>'EntrySheetDD+SWOTotal+HO'!BQ49</f>
        <v>1</v>
      </c>
      <c r="I13" s="568">
        <f>'EntrySheetDD+SWOTotal+HO'!BR49</f>
        <v>1</v>
      </c>
      <c r="J13" s="568">
        <f>'EntrySheetDD+SWOTotal+HO'!BS49</f>
        <v>0</v>
      </c>
      <c r="K13" s="568">
        <f>'EntrySheetDD+SWOTotal+HO'!BT49</f>
        <v>1</v>
      </c>
      <c r="L13" s="568">
        <f>'EntrySheetDD+SWOTotal+HO'!BU49</f>
        <v>1</v>
      </c>
      <c r="M13" s="506" t="e">
        <f t="shared" si="0"/>
        <v>#DIV/0!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0</v>
      </c>
      <c r="D14" s="518">
        <f>'EntrySheetDD+SWOTotal+HO'!BW49</f>
        <v>0</v>
      </c>
      <c r="E14" s="518">
        <f>'EntrySheetDD+SWOTotal+HO'!BX49</f>
        <v>0</v>
      </c>
      <c r="F14" s="518">
        <f>'EntrySheetDD+SWOTotal+HO'!BY49</f>
        <v>0</v>
      </c>
      <c r="G14" s="568">
        <v>0</v>
      </c>
      <c r="H14" s="568">
        <f>'EntrySheetDD+SWOTotal+HO'!CA49</f>
        <v>0</v>
      </c>
      <c r="I14" s="568">
        <f>'EntrySheetDD+SWOTotal+HO'!CB49</f>
        <v>0</v>
      </c>
      <c r="J14" s="568">
        <f>'EntrySheetDD+SWOTotal+HO'!CC49</f>
        <v>0</v>
      </c>
      <c r="K14" s="568">
        <f>'EntrySheetDD+SWOTotal+HO'!CD49</f>
        <v>0</v>
      </c>
      <c r="L14" s="568">
        <f>'EntrySheetDD+SWOTotal+HO'!CE49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0.5</v>
      </c>
      <c r="D15" s="518">
        <f>'EntrySheetDD+SWOTotal+HO'!CG49</f>
        <v>0</v>
      </c>
      <c r="E15" s="518">
        <f>'EntrySheetDD+SWOTotal+HO'!CH49</f>
        <v>0</v>
      </c>
      <c r="F15" s="518">
        <f>'EntrySheetDD+SWOTotal+HO'!CI49</f>
        <v>0</v>
      </c>
      <c r="G15" s="568">
        <v>0.64588311280366217</v>
      </c>
      <c r="H15" s="568">
        <f>'EntrySheetDD+SWOTotal+HO'!CK49</f>
        <v>0</v>
      </c>
      <c r="I15" s="568">
        <f>'EntrySheetDD+SWOTotal+HO'!CL49</f>
        <v>0</v>
      </c>
      <c r="J15" s="568">
        <f>'EntrySheetDD+SWOTotal+HO'!CM49</f>
        <v>0</v>
      </c>
      <c r="K15" s="568">
        <f>'EntrySheetDD+SWOTotal+HO'!CN49</f>
        <v>0</v>
      </c>
      <c r="L15" s="568">
        <f>'EntrySheetDD+SWOTotal+HO'!CO49</f>
        <v>0</v>
      </c>
      <c r="M15" s="506">
        <f t="shared" si="0"/>
        <v>0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0</v>
      </c>
      <c r="D16" s="518">
        <f>'EntrySheetDD+SWOTotal+HO'!CQ49</f>
        <v>0</v>
      </c>
      <c r="E16" s="518">
        <f>'EntrySheetDD+SWOTotal+HO'!CR49</f>
        <v>0</v>
      </c>
      <c r="F16" s="518">
        <f>'EntrySheetDD+SWOTotal+HO'!CS49</f>
        <v>0</v>
      </c>
      <c r="G16" s="568">
        <v>0</v>
      </c>
      <c r="H16" s="568">
        <f>'EntrySheetDD+SWOTotal+HO'!CU49</f>
        <v>0</v>
      </c>
      <c r="I16" s="568">
        <f>'EntrySheetDD+SWOTotal+HO'!CV49</f>
        <v>0</v>
      </c>
      <c r="J16" s="568">
        <f>'EntrySheetDD+SWOTotal+HO'!CW49</f>
        <v>0</v>
      </c>
      <c r="K16" s="568">
        <f>'EntrySheetDD+SWOTotal+HO'!CX49</f>
        <v>0</v>
      </c>
      <c r="L16" s="568">
        <f>'EntrySheetDD+SWOTotal+HO'!CY49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0</v>
      </c>
      <c r="D17" s="518">
        <f>'EntrySheetDD+SWOTotal+HO'!DA49</f>
        <v>0</v>
      </c>
      <c r="E17" s="518">
        <f>'EntrySheetDD+SWOTotal+HO'!DB49</f>
        <v>0</v>
      </c>
      <c r="F17" s="518">
        <f>'EntrySheetDD+SWOTotal+HO'!DC49</f>
        <v>0</v>
      </c>
      <c r="G17" s="568">
        <v>0</v>
      </c>
      <c r="H17" s="568">
        <f>'EntrySheetDD+SWOTotal+HO'!DE49</f>
        <v>0</v>
      </c>
      <c r="I17" s="568">
        <f>'EntrySheetDD+SWOTotal+HO'!DF49</f>
        <v>0</v>
      </c>
      <c r="J17" s="568">
        <f>'EntrySheetDD+SWOTotal+HO'!DG49</f>
        <v>0</v>
      </c>
      <c r="K17" s="568">
        <f>'EntrySheetDD+SWOTotal+HO'!DH49</f>
        <v>0</v>
      </c>
      <c r="L17" s="568">
        <f>'EntrySheetDD+SWOTotal+HO'!DI49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0</v>
      </c>
      <c r="D18" s="518">
        <f>'EntrySheetDD+SWOTotal+HO'!DK49</f>
        <v>0</v>
      </c>
      <c r="E18" s="518">
        <f>'EntrySheetDD+SWOTotal+HO'!DL49</f>
        <v>0</v>
      </c>
      <c r="F18" s="518">
        <f>'EntrySheetDD+SWOTotal+HO'!DM49</f>
        <v>0</v>
      </c>
      <c r="G18" s="568">
        <v>0</v>
      </c>
      <c r="H18" s="568">
        <f>'EntrySheetDD+SWOTotal+HO'!DO49</f>
        <v>0</v>
      </c>
      <c r="I18" s="568">
        <f>'EntrySheetDD+SWOTotal+HO'!DP49</f>
        <v>0</v>
      </c>
      <c r="J18" s="568">
        <f>'EntrySheetDD+SWOTotal+HO'!DQ49</f>
        <v>0</v>
      </c>
      <c r="K18" s="568">
        <f>'EntrySheetDD+SWOTotal+HO'!DR49</f>
        <v>0</v>
      </c>
      <c r="L18" s="568">
        <f>'EntrySheetDD+SWOTotal+HO'!DS49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0</v>
      </c>
      <c r="D19" s="518">
        <f>'EntrySheetDD+SWOTotal+HO'!DU49</f>
        <v>0</v>
      </c>
      <c r="E19" s="518">
        <f>'EntrySheetDD+SWOTotal+HO'!DV49</f>
        <v>0</v>
      </c>
      <c r="F19" s="518">
        <f>'EntrySheetDD+SWOTotal+HO'!DW49</f>
        <v>0</v>
      </c>
      <c r="G19" s="568">
        <v>0.64588311280366217</v>
      </c>
      <c r="H19" s="568">
        <f>'EntrySheetDD+SWOTotal+HO'!DY49</f>
        <v>0</v>
      </c>
      <c r="I19" s="568">
        <f>'EntrySheetDD+SWOTotal+HO'!DZ49</f>
        <v>0</v>
      </c>
      <c r="J19" s="568">
        <f>'EntrySheetDD+SWOTotal+HO'!EA49</f>
        <v>0</v>
      </c>
      <c r="K19" s="568">
        <f>'EntrySheetDD+SWOTotal+HO'!EB49</f>
        <v>0</v>
      </c>
      <c r="L19" s="568">
        <f>'EntrySheetDD+SWOTotal+HO'!EC49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0</v>
      </c>
      <c r="D20" s="518">
        <f>'EntrySheetDD+SWOTotal+HO'!EE49</f>
        <v>0.3</v>
      </c>
      <c r="E20" s="518">
        <f>'EntrySheetDD+SWOTotal+HO'!EF49</f>
        <v>0.28000000000000003</v>
      </c>
      <c r="F20" s="518">
        <f>'EntrySheetDD+SWOTotal+HO'!EG49</f>
        <v>0.28000000000000003</v>
      </c>
      <c r="G20" s="568">
        <v>0</v>
      </c>
      <c r="H20" s="568">
        <f>'EntrySheetDD+SWOTotal+HO'!EI49</f>
        <v>0</v>
      </c>
      <c r="I20" s="568">
        <f>'EntrySheetDD+SWOTotal+HO'!EJ49</f>
        <v>0</v>
      </c>
      <c r="J20" s="568">
        <f>'EntrySheetDD+SWOTotal+HO'!EK49</f>
        <v>0</v>
      </c>
      <c r="K20" s="568">
        <f>'EntrySheetDD+SWOTotal+HO'!EL49</f>
        <v>0</v>
      </c>
      <c r="L20" s="568">
        <f>'EntrySheetDD+SWOTotal+HO'!EM49</f>
        <v>0</v>
      </c>
      <c r="M20" s="506" t="e">
        <f t="shared" si="0"/>
        <v>#DIV/0!</v>
      </c>
      <c r="N20" s="506">
        <f t="shared" si="1"/>
        <v>93.333333333333343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0</v>
      </c>
      <c r="D21" s="518">
        <f>'EntrySheetDD+SWOTotal+HO'!EO49</f>
        <v>0</v>
      </c>
      <c r="E21" s="518">
        <f>'EntrySheetDD+SWOTotal+HO'!EP49</f>
        <v>0</v>
      </c>
      <c r="F21" s="518">
        <f>'EntrySheetDD+SWOTotal+HO'!EQ49</f>
        <v>0</v>
      </c>
      <c r="G21" s="568">
        <v>0</v>
      </c>
      <c r="H21" s="568">
        <f>'EntrySheetDD+SWOTotal+HO'!ES49</f>
        <v>0</v>
      </c>
      <c r="I21" s="568">
        <f>'EntrySheetDD+SWOTotal+HO'!ET49</f>
        <v>0</v>
      </c>
      <c r="J21" s="568">
        <f>'EntrySheetDD+SWOTotal+HO'!EU49</f>
        <v>0</v>
      </c>
      <c r="K21" s="568">
        <f>'EntrySheetDD+SWOTotal+HO'!EV49</f>
        <v>0</v>
      </c>
      <c r="L21" s="568">
        <f>'EntrySheetDD+SWOTotal+HO'!EW49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0</v>
      </c>
      <c r="D22" s="518">
        <f>'EntrySheetDD+SWOTotal+HO'!EY49</f>
        <v>0</v>
      </c>
      <c r="E22" s="518">
        <f>'EntrySheetDD+SWOTotal+HO'!EZ49</f>
        <v>0</v>
      </c>
      <c r="F22" s="518">
        <f>'EntrySheetDD+SWOTotal+HO'!FA49</f>
        <v>0</v>
      </c>
      <c r="G22" s="568">
        <v>0</v>
      </c>
      <c r="H22" s="568">
        <f>'EntrySheetDD+SWOTotal+HO'!FC49</f>
        <v>0</v>
      </c>
      <c r="I22" s="568">
        <f>'EntrySheetDD+SWOTotal+HO'!FD49</f>
        <v>0</v>
      </c>
      <c r="J22" s="568">
        <f>'EntrySheetDD+SWOTotal+HO'!FE49</f>
        <v>0</v>
      </c>
      <c r="K22" s="568">
        <f>'EntrySheetDD+SWOTotal+HO'!FF49</f>
        <v>0</v>
      </c>
      <c r="L22" s="568">
        <f>'EntrySheetDD+SWOTotal+HO'!FG49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0</v>
      </c>
      <c r="D23" s="518">
        <f>'EntrySheetDD+SWOTotal+HO'!FI49</f>
        <v>0</v>
      </c>
      <c r="E23" s="518">
        <f>'EntrySheetDD+SWOTotal+HO'!FJ49</f>
        <v>0</v>
      </c>
      <c r="F23" s="518">
        <f>'EntrySheetDD+SWOTotal+HO'!FK49</f>
        <v>0</v>
      </c>
      <c r="G23" s="568">
        <v>0</v>
      </c>
      <c r="H23" s="568">
        <f>'EntrySheetDD+SWOTotal+HO'!FM49</f>
        <v>0</v>
      </c>
      <c r="I23" s="568">
        <f>'EntrySheetDD+SWOTotal+HO'!FN49</f>
        <v>0</v>
      </c>
      <c r="J23" s="568">
        <f>'EntrySheetDD+SWOTotal+HO'!FO49</f>
        <v>0</v>
      </c>
      <c r="K23" s="568">
        <f>'EntrySheetDD+SWOTotal+HO'!FP49</f>
        <v>0</v>
      </c>
      <c r="L23" s="568">
        <f>'EntrySheetDD+SWOTotal+HO'!FQ49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</v>
      </c>
      <c r="D24" s="518">
        <f>'EntrySheetDD+SWOTotal+HO'!FS49</f>
        <v>0</v>
      </c>
      <c r="E24" s="518">
        <f>'EntrySheetDD+SWOTotal+HO'!FT49</f>
        <v>0</v>
      </c>
      <c r="F24" s="518">
        <f>'EntrySheetDD+SWOTotal+HO'!FU49</f>
        <v>0</v>
      </c>
      <c r="G24" s="568">
        <v>0</v>
      </c>
      <c r="H24" s="568">
        <f>'EntrySheetDD+SWOTotal+HO'!FW49</f>
        <v>0</v>
      </c>
      <c r="I24" s="568">
        <f>'EntrySheetDD+SWOTotal+HO'!FX49</f>
        <v>0</v>
      </c>
      <c r="J24" s="568">
        <f>'EntrySheetDD+SWOTotal+HO'!FY49</f>
        <v>0</v>
      </c>
      <c r="K24" s="568">
        <f>'EntrySheetDD+SWOTotal+HO'!FZ49</f>
        <v>0</v>
      </c>
      <c r="L24" s="568">
        <f>'EntrySheetDD+SWOTotal+HO'!GA49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0</v>
      </c>
      <c r="D25" s="518">
        <f>'EntrySheetDD+SWOTotal+HO'!GC49</f>
        <v>0</v>
      </c>
      <c r="E25" s="518">
        <f>'EntrySheetDD+SWOTotal+HO'!GD49</f>
        <v>0</v>
      </c>
      <c r="F25" s="518">
        <f>'EntrySheetDD+SWOTotal+HO'!GE49</f>
        <v>0</v>
      </c>
      <c r="G25" s="568">
        <v>0.52941238754398534</v>
      </c>
      <c r="H25" s="568">
        <f>'EntrySheetDD+SWOTotal+HO'!GG49</f>
        <v>0</v>
      </c>
      <c r="I25" s="568">
        <f>'EntrySheetDD+SWOTotal+HO'!GH49</f>
        <v>0</v>
      </c>
      <c r="J25" s="568">
        <f>'EntrySheetDD+SWOTotal+HO'!GI49</f>
        <v>0</v>
      </c>
      <c r="K25" s="568">
        <f>'EntrySheetDD+SWOTotal+HO'!GJ49</f>
        <v>0</v>
      </c>
      <c r="L25" s="568">
        <f>'EntrySheetDD+SWOTotal+HO'!GK49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0</v>
      </c>
      <c r="D26" s="518">
        <f>'EntrySheetDD+SWOTotal+HO'!GM49</f>
        <v>0</v>
      </c>
      <c r="E26" s="518">
        <f>'EntrySheetDD+SWOTotal+HO'!GN49</f>
        <v>0</v>
      </c>
      <c r="F26" s="518">
        <f>'EntrySheetDD+SWOTotal+HO'!GO49</f>
        <v>0</v>
      </c>
      <c r="G26" s="568">
        <v>0</v>
      </c>
      <c r="H26" s="568">
        <f>'EntrySheetDD+SWOTotal+HO'!GQ49</f>
        <v>0</v>
      </c>
      <c r="I26" s="568">
        <f>'EntrySheetDD+SWOTotal+HO'!GR49</f>
        <v>0</v>
      </c>
      <c r="J26" s="568">
        <f>'EntrySheetDD+SWOTotal+HO'!GS49</f>
        <v>0</v>
      </c>
      <c r="K26" s="568">
        <f>'EntrySheetDD+SWOTotal+HO'!GT49</f>
        <v>0</v>
      </c>
      <c r="L26" s="568">
        <f>'EntrySheetDD+SWOTotal+HO'!GU49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</v>
      </c>
      <c r="D27" s="518">
        <f>'EntrySheetDD+SWOTotal+HO'!GW49</f>
        <v>0</v>
      </c>
      <c r="E27" s="518">
        <f>'EntrySheetDD+SWOTotal+HO'!GX49</f>
        <v>0</v>
      </c>
      <c r="F27" s="518">
        <f>'EntrySheetDD+SWOTotal+HO'!GY49</f>
        <v>0</v>
      </c>
      <c r="G27" s="568">
        <v>0</v>
      </c>
      <c r="H27" s="568">
        <f>'EntrySheetDD+SWOTotal+HO'!HA49</f>
        <v>0</v>
      </c>
      <c r="I27" s="568">
        <f>'EntrySheetDD+SWOTotal+HO'!HB49</f>
        <v>0</v>
      </c>
      <c r="J27" s="568">
        <f>'EntrySheetDD+SWOTotal+HO'!HC49</f>
        <v>0</v>
      </c>
      <c r="K27" s="568">
        <f>'EntrySheetDD+SWOTotal+HO'!HD49</f>
        <v>0</v>
      </c>
      <c r="L27" s="568">
        <f>'EntrySheetDD+SWOTotal+HO'!HE49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</v>
      </c>
      <c r="D28" s="518">
        <f>'EntrySheetDD+SWOTotal+HO'!HG49</f>
        <v>0</v>
      </c>
      <c r="E28" s="518">
        <f>'EntrySheetDD+SWOTotal+HO'!HH49</f>
        <v>0</v>
      </c>
      <c r="F28" s="518">
        <f>'EntrySheetDD+SWOTotal+HO'!HI49</f>
        <v>0</v>
      </c>
      <c r="G28" s="568">
        <v>0</v>
      </c>
      <c r="H28" s="568">
        <f>'EntrySheetDD+SWOTotal+HO'!HK49</f>
        <v>0</v>
      </c>
      <c r="I28" s="568">
        <f>'EntrySheetDD+SWOTotal+HO'!HL49</f>
        <v>0</v>
      </c>
      <c r="J28" s="568">
        <f>'EntrySheetDD+SWOTotal+HO'!HM49</f>
        <v>0</v>
      </c>
      <c r="K28" s="568">
        <f>'EntrySheetDD+SWOTotal+HO'!HN49</f>
        <v>0</v>
      </c>
      <c r="L28" s="568">
        <f>'EntrySheetDD+SWOTotal+HO'!HO49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</v>
      </c>
      <c r="D29" s="518">
        <f>'EntrySheetDD+SWOTotal+HO'!HQ49</f>
        <v>0</v>
      </c>
      <c r="E29" s="518">
        <f>'EntrySheetDD+SWOTotal+HO'!HR49</f>
        <v>0</v>
      </c>
      <c r="F29" s="518">
        <f>'EntrySheetDD+SWOTotal+HO'!HS49</f>
        <v>0</v>
      </c>
      <c r="G29" s="568">
        <v>0</v>
      </c>
      <c r="H29" s="568">
        <f>'EntrySheetDD+SWOTotal+HO'!HU49</f>
        <v>0</v>
      </c>
      <c r="I29" s="568">
        <f>'EntrySheetDD+SWOTotal+HO'!HV49</f>
        <v>0</v>
      </c>
      <c r="J29" s="568">
        <f>'EntrySheetDD+SWOTotal+HO'!HW49</f>
        <v>0</v>
      </c>
      <c r="K29" s="568">
        <f>'EntrySheetDD+SWOTotal+HO'!HX49</f>
        <v>0</v>
      </c>
      <c r="L29" s="568">
        <f>'EntrySheetDD+SWOTotal+HO'!HY49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'EntrySheetDD+SWOTotal+HO'!IA49</f>
        <v>0</v>
      </c>
      <c r="E30" s="518">
        <f>'EntrySheetDD+SWOTotal+HO'!IB49</f>
        <v>0</v>
      </c>
      <c r="F30" s="518">
        <f>'EntrySheetDD+SWOTotal+HO'!IC49</f>
        <v>0</v>
      </c>
      <c r="G30" s="568">
        <v>0</v>
      </c>
      <c r="H30" s="568">
        <f>'EntrySheetDD+SWOTotal+HO'!IE49</f>
        <v>0</v>
      </c>
      <c r="I30" s="568">
        <f>'EntrySheetDD+SWOTotal+HO'!IF49</f>
        <v>0</v>
      </c>
      <c r="J30" s="568">
        <f>'EntrySheetDD+SWOTotal+HO'!IG49</f>
        <v>0</v>
      </c>
      <c r="K30" s="568">
        <f>'EntrySheetDD+SWOTotal+HO'!IH49</f>
        <v>0</v>
      </c>
      <c r="L30" s="568">
        <f>'EntrySheetDD+SWOTotal+HO'!II49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</v>
      </c>
      <c r="D31" s="518">
        <f>'EntrySheetDD+SWOTotal+HO'!IK49</f>
        <v>2.5</v>
      </c>
      <c r="E31" s="518">
        <f>'EntrySheetDD+SWOTotal+HO'!IL49</f>
        <v>2.5</v>
      </c>
      <c r="F31" s="518">
        <f>'EntrySheetDD+SWOTotal+HO'!IM49</f>
        <v>2.5</v>
      </c>
      <c r="G31" s="568">
        <v>0</v>
      </c>
      <c r="H31" s="568">
        <f>'EntrySheetDD+SWOTotal+HO'!IO49</f>
        <v>1</v>
      </c>
      <c r="I31" s="568">
        <f>'EntrySheetDD+SWOTotal+HO'!IP49</f>
        <v>1</v>
      </c>
      <c r="J31" s="568">
        <f>'EntrySheetDD+SWOTotal+HO'!IQ49</f>
        <v>0</v>
      </c>
      <c r="K31" s="568">
        <f>'EntrySheetDD+SWOTotal+HO'!IR49</f>
        <v>1</v>
      </c>
      <c r="L31" s="568">
        <f>'EntrySheetDD+SWOTotal+HO'!IS49</f>
        <v>1</v>
      </c>
      <c r="M31" s="506" t="e">
        <f t="shared" si="0"/>
        <v>#DIV/0!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0</v>
      </c>
      <c r="D32" s="518">
        <f>'EntrySheetDD+SWOTotal+HO'!IU49</f>
        <v>0</v>
      </c>
      <c r="E32" s="518">
        <f>'EntrySheetDD+SWOTotal+HO'!IV49</f>
        <v>0</v>
      </c>
      <c r="F32" s="518">
        <f>'EntrySheetDD+SWOTotal+HO'!IW49</f>
        <v>0</v>
      </c>
      <c r="G32" s="568">
        <v>0</v>
      </c>
      <c r="H32" s="568">
        <f>'EntrySheetDD+SWOTotal+HO'!IY49</f>
        <v>0</v>
      </c>
      <c r="I32" s="568">
        <f>'EntrySheetDD+SWOTotal+HO'!IZ49</f>
        <v>0</v>
      </c>
      <c r="J32" s="568">
        <f>'EntrySheetDD+SWOTotal+HO'!JA49</f>
        <v>0</v>
      </c>
      <c r="K32" s="568">
        <f>'EntrySheetDD+SWOTotal+HO'!JB49</f>
        <v>0</v>
      </c>
      <c r="L32" s="568">
        <f>'EntrySheetDD+SWOTotal+HO'!JC49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0</v>
      </c>
      <c r="D33" s="518">
        <f>'EntrySheetDD+SWOTotal+HO'!JE49</f>
        <v>0</v>
      </c>
      <c r="E33" s="518">
        <f>'EntrySheetDD+SWOTotal+HO'!JF49</f>
        <v>0</v>
      </c>
      <c r="F33" s="518">
        <f>'EntrySheetDD+SWOTotal+HO'!JG49</f>
        <v>0</v>
      </c>
      <c r="G33" s="568">
        <v>0</v>
      </c>
      <c r="H33" s="568">
        <f>'EntrySheetDD+SWOTotal+HO'!JI49</f>
        <v>0</v>
      </c>
      <c r="I33" s="568">
        <f>'EntrySheetDD+SWOTotal+HO'!JJ49</f>
        <v>0</v>
      </c>
      <c r="J33" s="568">
        <f>'EntrySheetDD+SWOTotal+HO'!JK49</f>
        <v>0</v>
      </c>
      <c r="K33" s="568">
        <f>'EntrySheetDD+SWOTotal+HO'!JL49</f>
        <v>0</v>
      </c>
      <c r="L33" s="568">
        <f>'EntrySheetDD+SWOTotal+HO'!JM49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0</v>
      </c>
      <c r="D34" s="518">
        <f>'EntrySheetDD+SWOTotal+HO'!JO49</f>
        <v>0</v>
      </c>
      <c r="E34" s="518">
        <f>'EntrySheetDD+SWOTotal+HO'!JP49</f>
        <v>0</v>
      </c>
      <c r="F34" s="518">
        <f>'EntrySheetDD+SWOTotal+HO'!JQ49</f>
        <v>0</v>
      </c>
      <c r="G34" s="568">
        <v>0</v>
      </c>
      <c r="H34" s="568">
        <f>'EntrySheetDD+SWOTotal+HO'!JS49</f>
        <v>0</v>
      </c>
      <c r="I34" s="568">
        <f>'EntrySheetDD+SWOTotal+HO'!JT49</f>
        <v>0</v>
      </c>
      <c r="J34" s="568">
        <f>'EntrySheetDD+SWOTotal+HO'!JU49</f>
        <v>0</v>
      </c>
      <c r="K34" s="568">
        <f>'EntrySheetDD+SWOTotal+HO'!JV49</f>
        <v>0</v>
      </c>
      <c r="L34" s="568">
        <f>'EntrySheetDD+SWOTotal+HO'!JW49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</v>
      </c>
      <c r="D35" s="518">
        <f>'EntrySheetDD+SWOTotal+HO'!JY49</f>
        <v>0</v>
      </c>
      <c r="E35" s="518">
        <f>'EntrySheetDD+SWOTotal+HO'!JZ49</f>
        <v>0</v>
      </c>
      <c r="F35" s="518">
        <f>'EntrySheetDD+SWOTotal+HO'!KA49</f>
        <v>0</v>
      </c>
      <c r="G35" s="568">
        <v>0</v>
      </c>
      <c r="H35" s="568">
        <f>'EntrySheetDD+SWOTotal+HO'!KC49</f>
        <v>0</v>
      </c>
      <c r="I35" s="568">
        <f>'EntrySheetDD+SWOTotal+HO'!KD49</f>
        <v>0</v>
      </c>
      <c r="J35" s="568">
        <f>'EntrySheetDD+SWOTotal+HO'!KE49</f>
        <v>0</v>
      </c>
      <c r="K35" s="568">
        <f>'EntrySheetDD+SWOTotal+HO'!KF49</f>
        <v>0</v>
      </c>
      <c r="L35" s="568">
        <f>'EntrySheetDD+SWOTotal+HO'!KG49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0</v>
      </c>
      <c r="D36" s="518">
        <f>'EntrySheetDD+SWOTotal+HO'!KI49</f>
        <v>0</v>
      </c>
      <c r="E36" s="518">
        <f>'EntrySheetDD+SWOTotal+HO'!KJ49</f>
        <v>0</v>
      </c>
      <c r="F36" s="518">
        <f>'EntrySheetDD+SWOTotal+HO'!KK49</f>
        <v>0</v>
      </c>
      <c r="G36" s="568">
        <v>0</v>
      </c>
      <c r="H36" s="568">
        <f>'EntrySheetDD+SWOTotal+HO'!KM49</f>
        <v>0</v>
      </c>
      <c r="I36" s="568">
        <f>'EntrySheetDD+SWOTotal+HO'!KN49</f>
        <v>0</v>
      </c>
      <c r="J36" s="568">
        <f>'EntrySheetDD+SWOTotal+HO'!KO49</f>
        <v>0</v>
      </c>
      <c r="K36" s="568">
        <f>'EntrySheetDD+SWOTotal+HO'!KP49</f>
        <v>0</v>
      </c>
      <c r="L36" s="568">
        <f>'EntrySheetDD+SWOTotal+HO'!KQ49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</v>
      </c>
      <c r="D37" s="518">
        <f>'EntrySheetDD+SWOTotal+HO'!KS49</f>
        <v>0</v>
      </c>
      <c r="E37" s="518">
        <f>'EntrySheetDD+SWOTotal+HO'!KT49</f>
        <v>0</v>
      </c>
      <c r="F37" s="518">
        <f>'EntrySheetDD+SWOTotal+HO'!KU49</f>
        <v>0</v>
      </c>
      <c r="G37" s="568">
        <v>0</v>
      </c>
      <c r="H37" s="568">
        <f>'EntrySheetDD+SWOTotal+HO'!KW49</f>
        <v>0</v>
      </c>
      <c r="I37" s="568">
        <f>'EntrySheetDD+SWOTotal+HO'!KX49</f>
        <v>0</v>
      </c>
      <c r="J37" s="568">
        <f>'EntrySheetDD+SWOTotal+HO'!KY49</f>
        <v>0</v>
      </c>
      <c r="K37" s="568">
        <f>'EntrySheetDD+SWOTotal+HO'!KZ49</f>
        <v>0</v>
      </c>
      <c r="L37" s="568">
        <f>'EntrySheetDD+SWOTotal+HO'!LA49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</v>
      </c>
      <c r="D38" s="518">
        <f>'EntrySheetDD+SWOTotal+HO'!LC49</f>
        <v>0</v>
      </c>
      <c r="E38" s="518">
        <f>'EntrySheetDD+SWOTotal+HO'!LD49</f>
        <v>0</v>
      </c>
      <c r="F38" s="518">
        <f>'EntrySheetDD+SWOTotal+HO'!LE49</f>
        <v>0</v>
      </c>
      <c r="G38" s="568">
        <v>0</v>
      </c>
      <c r="H38" s="568">
        <f>'EntrySheetDD+SWOTotal+HO'!LG49</f>
        <v>0</v>
      </c>
      <c r="I38" s="568">
        <f>'EntrySheetDD+SWOTotal+HO'!LH49</f>
        <v>0</v>
      </c>
      <c r="J38" s="568">
        <f>'EntrySheetDD+SWOTotal+HO'!LI49</f>
        <v>0</v>
      </c>
      <c r="K38" s="568">
        <f>'EntrySheetDD+SWOTotal+HO'!LJ49</f>
        <v>0</v>
      </c>
      <c r="L38" s="568">
        <f>'EntrySheetDD+SWOTotal+HO'!LK49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</v>
      </c>
      <c r="D39" s="518">
        <f>'EntrySheetDD+SWOTotal+HO'!LM49</f>
        <v>0</v>
      </c>
      <c r="E39" s="518">
        <f>'EntrySheetDD+SWOTotal+HO'!LN49</f>
        <v>0</v>
      </c>
      <c r="F39" s="518">
        <f>'EntrySheetDD+SWOTotal+HO'!LO49</f>
        <v>0</v>
      </c>
      <c r="G39" s="568">
        <v>0</v>
      </c>
      <c r="H39" s="568">
        <f>'EntrySheetDD+SWOTotal+HO'!LQ49</f>
        <v>0</v>
      </c>
      <c r="I39" s="568">
        <f>'EntrySheetDD+SWOTotal+HO'!LR49</f>
        <v>0</v>
      </c>
      <c r="J39" s="568">
        <f>'EntrySheetDD+SWOTotal+HO'!LS49</f>
        <v>0</v>
      </c>
      <c r="K39" s="568">
        <f>'EntrySheetDD+SWOTotal+HO'!LT49</f>
        <v>0</v>
      </c>
      <c r="L39" s="568">
        <f>'EntrySheetDD+SWOTotal+HO'!LU49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2.8</v>
      </c>
      <c r="D40" s="510">
        <f t="shared" ref="D40:L40" si="2">SUM(D7:D39)</f>
        <v>7.5</v>
      </c>
      <c r="E40" s="510">
        <f t="shared" si="2"/>
        <v>4.9800000000000004</v>
      </c>
      <c r="F40" s="510">
        <f t="shared" si="2"/>
        <v>7.48</v>
      </c>
      <c r="G40" s="569">
        <f t="shared" si="2"/>
        <v>3.0000035294159169</v>
      </c>
      <c r="H40" s="569">
        <f t="shared" si="2"/>
        <v>2</v>
      </c>
      <c r="I40" s="569">
        <f t="shared" si="2"/>
        <v>2</v>
      </c>
      <c r="J40" s="569">
        <f t="shared" si="2"/>
        <v>0</v>
      </c>
      <c r="K40" s="569">
        <f t="shared" si="2"/>
        <v>3</v>
      </c>
      <c r="L40" s="569">
        <f t="shared" si="2"/>
        <v>3</v>
      </c>
      <c r="M40" s="511">
        <f t="shared" si="0"/>
        <v>267.14285714285717</v>
      </c>
      <c r="N40" s="512">
        <f t="shared" si="1"/>
        <v>99.733333333333334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'EntrySheetDD+SWOTotal+HO'!MQ49</f>
        <v>0</v>
      </c>
      <c r="E41" s="528">
        <f>'EntrySheetDD+SWOTotal+HO'!MR49</f>
        <v>0</v>
      </c>
      <c r="F41" s="528">
        <f>'EntrySheetDD+SWOTotal+HO'!MS49</f>
        <v>0</v>
      </c>
      <c r="G41" s="570">
        <f>'EntrySheetDD+SWOTotal+HO'!MT49</f>
        <v>0</v>
      </c>
      <c r="H41" s="570">
        <f>'EntrySheetDD+SWOTotal+HO'!MU49</f>
        <v>0</v>
      </c>
      <c r="I41" s="570">
        <f>'EntrySheetDD+SWOTotal+HO'!MV49</f>
        <v>0</v>
      </c>
      <c r="J41" s="570">
        <f>'EntrySheetDD+SWOTotal+HO'!MW49</f>
        <v>0</v>
      </c>
      <c r="K41" s="570">
        <f>'EntrySheetDD+SWOTotal+HO'!MX49</f>
        <v>0</v>
      </c>
      <c r="L41" s="570">
        <f>'EntrySheetDD+SWOTotal+HO'!MY49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2.8</v>
      </c>
      <c r="D43" s="516">
        <f t="shared" si="3"/>
        <v>7.5</v>
      </c>
      <c r="E43" s="516">
        <f t="shared" si="3"/>
        <v>4.9800000000000004</v>
      </c>
      <c r="F43" s="516">
        <f t="shared" si="3"/>
        <v>7.48</v>
      </c>
      <c r="G43" s="572">
        <f t="shared" si="3"/>
        <v>3.0000035294159169</v>
      </c>
      <c r="H43" s="572">
        <f t="shared" si="3"/>
        <v>2</v>
      </c>
      <c r="I43" s="572">
        <f t="shared" si="3"/>
        <v>2</v>
      </c>
      <c r="J43" s="572">
        <f t="shared" si="3"/>
        <v>0</v>
      </c>
      <c r="K43" s="572">
        <f t="shared" si="3"/>
        <v>3</v>
      </c>
      <c r="L43" s="572">
        <f t="shared" si="3"/>
        <v>3</v>
      </c>
      <c r="M43" s="511">
        <f t="shared" si="0"/>
        <v>267.14285714285717</v>
      </c>
      <c r="N43" s="512">
        <f t="shared" si="1"/>
        <v>99.733333333333334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7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409</v>
      </c>
      <c r="B3" s="2004"/>
      <c r="C3" s="2024" t="s">
        <v>499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6.5</v>
      </c>
      <c r="D7" s="518">
        <f>'EntrySheetDD+SWOTotal+HO'!E50</f>
        <v>8.61</v>
      </c>
      <c r="E7" s="518">
        <f>'EntrySheetDD+SWOTotal+HO'!F50</f>
        <v>8.08</v>
      </c>
      <c r="F7" s="518">
        <f>'EntrySheetDD+SWOTotal+HO'!G50</f>
        <v>8.61</v>
      </c>
      <c r="G7" s="568">
        <v>1</v>
      </c>
      <c r="H7" s="568">
        <f>'EntrySheetDD+SWOTotal+HO'!I50</f>
        <v>0</v>
      </c>
      <c r="I7" s="568">
        <f>'EntrySheetDD+SWOTotal+HO'!J50</f>
        <v>2</v>
      </c>
      <c r="J7" s="568">
        <f>'EntrySheetDD+SWOTotal+HO'!K50</f>
        <v>0</v>
      </c>
      <c r="K7" s="568">
        <f>'EntrySheetDD+SWOTotal+HO'!L50</f>
        <v>2</v>
      </c>
      <c r="L7" s="568">
        <f>'EntrySheetDD+SWOTotal+HO'!M50</f>
        <v>2</v>
      </c>
      <c r="M7" s="514">
        <f>F7/C7*100</f>
        <v>132.46153846153845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0</v>
      </c>
      <c r="D8" s="518">
        <f>'EntrySheetDD+SWOTotal+HO'!O50</f>
        <v>0</v>
      </c>
      <c r="E8" s="518">
        <f>'EntrySheetDD+SWOTotal+HO'!P50</f>
        <v>0</v>
      </c>
      <c r="F8" s="518">
        <f>'EntrySheetDD+SWOTotal+HO'!Q50</f>
        <v>0</v>
      </c>
      <c r="G8" s="568">
        <v>0</v>
      </c>
      <c r="H8" s="568">
        <f>'EntrySheetDD+SWOTotal+HO'!S50</f>
        <v>0</v>
      </c>
      <c r="I8" s="568">
        <f>'EntrySheetDD+SWOTotal+HO'!T50</f>
        <v>0</v>
      </c>
      <c r="J8" s="568">
        <f>'EntrySheetDD+SWOTotal+HO'!U50</f>
        <v>0</v>
      </c>
      <c r="K8" s="568">
        <f>'EntrySheetDD+SWOTotal+HO'!V50</f>
        <v>0</v>
      </c>
      <c r="L8" s="568">
        <f>'EntrySheetDD+SWOTotal+HO'!W50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0</v>
      </c>
      <c r="D9" s="518">
        <f>'EntrySheetDD+SWOTotal+HO'!Y50</f>
        <v>0</v>
      </c>
      <c r="E9" s="518">
        <f>'EntrySheetDD+SWOTotal+HO'!Z50</f>
        <v>0</v>
      </c>
      <c r="F9" s="518">
        <f>'EntrySheetDD+SWOTotal+HO'!AA50</f>
        <v>0</v>
      </c>
      <c r="G9" s="568">
        <v>0</v>
      </c>
      <c r="H9" s="568">
        <f>'EntrySheetDD+SWOTotal+HO'!AC50</f>
        <v>0</v>
      </c>
      <c r="I9" s="568">
        <f>'EntrySheetDD+SWOTotal+HO'!AD50</f>
        <v>0</v>
      </c>
      <c r="J9" s="568">
        <f>'EntrySheetDD+SWOTotal+HO'!AE50</f>
        <v>0</v>
      </c>
      <c r="K9" s="568">
        <f>'EntrySheetDD+SWOTotal+HO'!AF50</f>
        <v>0</v>
      </c>
      <c r="L9" s="568">
        <f>'EntrySheetDD+SWOTotal+HO'!AG50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0</v>
      </c>
      <c r="D10" s="518">
        <f>'EntrySheetDD+SWOTotal+HO'!AI50</f>
        <v>0</v>
      </c>
      <c r="E10" s="518">
        <f>'EntrySheetDD+SWOTotal+HO'!AJ50</f>
        <v>0</v>
      </c>
      <c r="F10" s="518">
        <f>'EntrySheetDD+SWOTotal+HO'!AK50</f>
        <v>0</v>
      </c>
      <c r="G10" s="568">
        <v>0</v>
      </c>
      <c r="H10" s="568">
        <f>'EntrySheetDD+SWOTotal+HO'!AM50</f>
        <v>0</v>
      </c>
      <c r="I10" s="568">
        <f>'EntrySheetDD+SWOTotal+HO'!AN50</f>
        <v>0</v>
      </c>
      <c r="J10" s="568">
        <f>'EntrySheetDD+SWOTotal+HO'!AO50</f>
        <v>0</v>
      </c>
      <c r="K10" s="568">
        <f>'EntrySheetDD+SWOTotal+HO'!AP50</f>
        <v>0</v>
      </c>
      <c r="L10" s="568">
        <f>'EntrySheetDD+SWOTotal+HO'!AQ50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0</v>
      </c>
      <c r="D11" s="518">
        <f>'EntrySheetDD+SWOTotal+HO'!AS50</f>
        <v>0</v>
      </c>
      <c r="E11" s="518">
        <f>'EntrySheetDD+SWOTotal+HO'!AT50</f>
        <v>0</v>
      </c>
      <c r="F11" s="518">
        <f>'EntrySheetDD+SWOTotal+HO'!AU50</f>
        <v>0</v>
      </c>
      <c r="G11" s="568">
        <v>0</v>
      </c>
      <c r="H11" s="568">
        <f>'EntrySheetDD+SWOTotal+HO'!AW50</f>
        <v>0</v>
      </c>
      <c r="I11" s="568">
        <f>'EntrySheetDD+SWOTotal+HO'!AX50</f>
        <v>0</v>
      </c>
      <c r="J11" s="568">
        <f>'EntrySheetDD+SWOTotal+HO'!AY50</f>
        <v>0</v>
      </c>
      <c r="K11" s="568">
        <f>'EntrySheetDD+SWOTotal+HO'!AZ50</f>
        <v>0</v>
      </c>
      <c r="L11" s="568">
        <f>'EntrySheetDD+SWOTotal+HO'!BA50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0</v>
      </c>
      <c r="D12" s="518">
        <f>'EntrySheetDD+SWOTotal+HO'!BC50</f>
        <v>0</v>
      </c>
      <c r="E12" s="518">
        <f>'EntrySheetDD+SWOTotal+HO'!BD50</f>
        <v>0</v>
      </c>
      <c r="F12" s="518">
        <f>'EntrySheetDD+SWOTotal+HO'!BE50</f>
        <v>0</v>
      </c>
      <c r="G12" s="568">
        <v>0</v>
      </c>
      <c r="H12" s="568">
        <f>'EntrySheetDD+SWOTotal+HO'!BG50</f>
        <v>0</v>
      </c>
      <c r="I12" s="568">
        <f>'EntrySheetDD+SWOTotal+HO'!BH50</f>
        <v>0</v>
      </c>
      <c r="J12" s="568">
        <f>'EntrySheetDD+SWOTotal+HO'!BI50</f>
        <v>0</v>
      </c>
      <c r="K12" s="568">
        <f>'EntrySheetDD+SWOTotal+HO'!BJ50</f>
        <v>0</v>
      </c>
      <c r="L12" s="568">
        <f>'EntrySheetDD+SWOTotal+HO'!BK50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0</v>
      </c>
      <c r="D13" s="518">
        <f>'EntrySheetDD+SWOTotal+HO'!BM50</f>
        <v>0</v>
      </c>
      <c r="E13" s="518">
        <f>'EntrySheetDD+SWOTotal+HO'!BN50</f>
        <v>0</v>
      </c>
      <c r="F13" s="518">
        <f>'EntrySheetDD+SWOTotal+HO'!BO50</f>
        <v>0</v>
      </c>
      <c r="G13" s="568">
        <v>0</v>
      </c>
      <c r="H13" s="568">
        <f>'EntrySheetDD+SWOTotal+HO'!BQ50</f>
        <v>0</v>
      </c>
      <c r="I13" s="568">
        <f>'EntrySheetDD+SWOTotal+HO'!BR50</f>
        <v>0</v>
      </c>
      <c r="J13" s="568">
        <f>'EntrySheetDD+SWOTotal+HO'!BS50</f>
        <v>0</v>
      </c>
      <c r="K13" s="568">
        <f>'EntrySheetDD+SWOTotal+HO'!BT50</f>
        <v>0</v>
      </c>
      <c r="L13" s="568">
        <f>'EntrySheetDD+SWOTotal+HO'!BU50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0</v>
      </c>
      <c r="D14" s="518">
        <f>'EntrySheetDD+SWOTotal+HO'!BW50</f>
        <v>0</v>
      </c>
      <c r="E14" s="518">
        <f>'EntrySheetDD+SWOTotal+HO'!BX50</f>
        <v>0</v>
      </c>
      <c r="F14" s="518">
        <f>'EntrySheetDD+SWOTotal+HO'!BY50</f>
        <v>0</v>
      </c>
      <c r="G14" s="568">
        <v>0</v>
      </c>
      <c r="H14" s="568">
        <f>'EntrySheetDD+SWOTotal+HO'!CA50</f>
        <v>0</v>
      </c>
      <c r="I14" s="568">
        <f>'EntrySheetDD+SWOTotal+HO'!CB50</f>
        <v>0</v>
      </c>
      <c r="J14" s="568">
        <f>'EntrySheetDD+SWOTotal+HO'!CC50</f>
        <v>0</v>
      </c>
      <c r="K14" s="568">
        <f>'EntrySheetDD+SWOTotal+HO'!CD50</f>
        <v>0</v>
      </c>
      <c r="L14" s="568">
        <f>'EntrySheetDD+SWOTotal+HO'!CE50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0</v>
      </c>
      <c r="D15" s="518">
        <f>'EntrySheetDD+SWOTotal+HO'!CG50</f>
        <v>0</v>
      </c>
      <c r="E15" s="518">
        <f>'EntrySheetDD+SWOTotal+HO'!CH50</f>
        <v>0</v>
      </c>
      <c r="F15" s="518">
        <f>'EntrySheetDD+SWOTotal+HO'!CI50</f>
        <v>0</v>
      </c>
      <c r="G15" s="568">
        <v>0</v>
      </c>
      <c r="H15" s="568">
        <f>'EntrySheetDD+SWOTotal+HO'!CK50</f>
        <v>0</v>
      </c>
      <c r="I15" s="568">
        <f>'EntrySheetDD+SWOTotal+HO'!CL50</f>
        <v>0</v>
      </c>
      <c r="J15" s="568">
        <f>'EntrySheetDD+SWOTotal+HO'!CM50</f>
        <v>0</v>
      </c>
      <c r="K15" s="568">
        <f>'EntrySheetDD+SWOTotal+HO'!CN50</f>
        <v>0</v>
      </c>
      <c r="L15" s="568">
        <f>'EntrySheetDD+SWOTotal+HO'!CO50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0</v>
      </c>
      <c r="D16" s="518">
        <f>'EntrySheetDD+SWOTotal+HO'!CQ50</f>
        <v>0</v>
      </c>
      <c r="E16" s="518">
        <f>'EntrySheetDD+SWOTotal+HO'!CR50</f>
        <v>0</v>
      </c>
      <c r="F16" s="518">
        <f>'EntrySheetDD+SWOTotal+HO'!CS50</f>
        <v>0</v>
      </c>
      <c r="G16" s="568">
        <v>0</v>
      </c>
      <c r="H16" s="568">
        <f>'EntrySheetDD+SWOTotal+HO'!CU50</f>
        <v>0</v>
      </c>
      <c r="I16" s="568">
        <f>'EntrySheetDD+SWOTotal+HO'!CV50</f>
        <v>0</v>
      </c>
      <c r="J16" s="568">
        <f>'EntrySheetDD+SWOTotal+HO'!CW50</f>
        <v>0</v>
      </c>
      <c r="K16" s="568">
        <f>'EntrySheetDD+SWOTotal+HO'!CX50</f>
        <v>0</v>
      </c>
      <c r="L16" s="568">
        <f>'EntrySheetDD+SWOTotal+HO'!CY50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0</v>
      </c>
      <c r="D17" s="518">
        <f>'EntrySheetDD+SWOTotal+HO'!DA50</f>
        <v>0</v>
      </c>
      <c r="E17" s="518">
        <f>'EntrySheetDD+SWOTotal+HO'!DB50</f>
        <v>0</v>
      </c>
      <c r="F17" s="518">
        <f>'EntrySheetDD+SWOTotal+HO'!DC50</f>
        <v>0</v>
      </c>
      <c r="G17" s="568">
        <v>0.85</v>
      </c>
      <c r="H17" s="568">
        <f>'EntrySheetDD+SWOTotal+HO'!DE50</f>
        <v>0</v>
      </c>
      <c r="I17" s="568">
        <f>'EntrySheetDD+SWOTotal+HO'!DF50</f>
        <v>0</v>
      </c>
      <c r="J17" s="568">
        <f>'EntrySheetDD+SWOTotal+HO'!DG50</f>
        <v>0</v>
      </c>
      <c r="K17" s="568">
        <f>'EntrySheetDD+SWOTotal+HO'!DH50</f>
        <v>0</v>
      </c>
      <c r="L17" s="568">
        <f>'EntrySheetDD+SWOTotal+HO'!DI50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0</v>
      </c>
      <c r="D18" s="518">
        <f>'EntrySheetDD+SWOTotal+HO'!DK50</f>
        <v>0</v>
      </c>
      <c r="E18" s="518">
        <f>'EntrySheetDD+SWOTotal+HO'!DL50</f>
        <v>0</v>
      </c>
      <c r="F18" s="518">
        <f>'EntrySheetDD+SWOTotal+HO'!DM50</f>
        <v>0</v>
      </c>
      <c r="G18" s="568">
        <v>0</v>
      </c>
      <c r="H18" s="568">
        <f>'EntrySheetDD+SWOTotal+HO'!DO50</f>
        <v>0</v>
      </c>
      <c r="I18" s="568">
        <f>'EntrySheetDD+SWOTotal+HO'!DP50</f>
        <v>0</v>
      </c>
      <c r="J18" s="568">
        <f>'EntrySheetDD+SWOTotal+HO'!DQ50</f>
        <v>0</v>
      </c>
      <c r="K18" s="568">
        <f>'EntrySheetDD+SWOTotal+HO'!DR50</f>
        <v>0</v>
      </c>
      <c r="L18" s="568">
        <f>'EntrySheetDD+SWOTotal+HO'!DS50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4.75</v>
      </c>
      <c r="D19" s="518">
        <f>'EntrySheetDD+SWOTotal+HO'!DU50</f>
        <v>7.43</v>
      </c>
      <c r="E19" s="518">
        <f>'EntrySheetDD+SWOTotal+HO'!DV50</f>
        <v>1.3</v>
      </c>
      <c r="F19" s="518">
        <f>'EntrySheetDD+SWOTotal+HO'!DW50</f>
        <v>6.76</v>
      </c>
      <c r="G19" s="568">
        <v>1</v>
      </c>
      <c r="H19" s="568">
        <f>'EntrySheetDD+SWOTotal+HO'!DY50</f>
        <v>0</v>
      </c>
      <c r="I19" s="568">
        <f>'EntrySheetDD+SWOTotal+HO'!DZ50</f>
        <v>1</v>
      </c>
      <c r="J19" s="568">
        <f>'EntrySheetDD+SWOTotal+HO'!EA50</f>
        <v>0</v>
      </c>
      <c r="K19" s="568">
        <f>'EntrySheetDD+SWOTotal+HO'!EB50</f>
        <v>1</v>
      </c>
      <c r="L19" s="568">
        <f>'EntrySheetDD+SWOTotal+HO'!EC50</f>
        <v>1</v>
      </c>
      <c r="M19" s="506">
        <f t="shared" si="0"/>
        <v>142.31578947368419</v>
      </c>
      <c r="N19" s="506">
        <f t="shared" si="1"/>
        <v>90.982503364737553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0</v>
      </c>
      <c r="D20" s="518">
        <f>'EntrySheetDD+SWOTotal+HO'!EE50</f>
        <v>0</v>
      </c>
      <c r="E20" s="518">
        <f>'EntrySheetDD+SWOTotal+HO'!EF50</f>
        <v>0</v>
      </c>
      <c r="F20" s="518">
        <f>'EntrySheetDD+SWOTotal+HO'!EG50</f>
        <v>0</v>
      </c>
      <c r="G20" s="568">
        <v>0</v>
      </c>
      <c r="H20" s="568">
        <f>'EntrySheetDD+SWOTotal+HO'!EI50</f>
        <v>0</v>
      </c>
      <c r="I20" s="568">
        <f>'EntrySheetDD+SWOTotal+HO'!EJ50</f>
        <v>0</v>
      </c>
      <c r="J20" s="568">
        <f>'EntrySheetDD+SWOTotal+HO'!EK50</f>
        <v>0</v>
      </c>
      <c r="K20" s="568">
        <f>'EntrySheetDD+SWOTotal+HO'!EL50</f>
        <v>0</v>
      </c>
      <c r="L20" s="568">
        <f>'EntrySheetDD+SWOTotal+HO'!EM50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0</v>
      </c>
      <c r="D21" s="518">
        <f>'EntrySheetDD+SWOTotal+HO'!EO50</f>
        <v>0</v>
      </c>
      <c r="E21" s="518">
        <f>'EntrySheetDD+SWOTotal+HO'!EP50</f>
        <v>0</v>
      </c>
      <c r="F21" s="518">
        <f>'EntrySheetDD+SWOTotal+HO'!EQ50</f>
        <v>0</v>
      </c>
      <c r="G21" s="568">
        <v>0</v>
      </c>
      <c r="H21" s="568">
        <f>'EntrySheetDD+SWOTotal+HO'!ES50</f>
        <v>0</v>
      </c>
      <c r="I21" s="568">
        <f>'EntrySheetDD+SWOTotal+HO'!ET50</f>
        <v>0</v>
      </c>
      <c r="J21" s="568">
        <f>'EntrySheetDD+SWOTotal+HO'!EU50</f>
        <v>0</v>
      </c>
      <c r="K21" s="568">
        <f>'EntrySheetDD+SWOTotal+HO'!EV50</f>
        <v>0</v>
      </c>
      <c r="L21" s="568">
        <f>'EntrySheetDD+SWOTotal+HO'!EW50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0</v>
      </c>
      <c r="D22" s="518">
        <f>'EntrySheetDD+SWOTotal+HO'!EY50</f>
        <v>0</v>
      </c>
      <c r="E22" s="518">
        <f>'EntrySheetDD+SWOTotal+HO'!EZ50</f>
        <v>0</v>
      </c>
      <c r="F22" s="518">
        <f>'EntrySheetDD+SWOTotal+HO'!FA50</f>
        <v>0</v>
      </c>
      <c r="G22" s="568">
        <v>0</v>
      </c>
      <c r="H22" s="568">
        <f>'EntrySheetDD+SWOTotal+HO'!FC50</f>
        <v>0</v>
      </c>
      <c r="I22" s="568">
        <f>'EntrySheetDD+SWOTotal+HO'!FD50</f>
        <v>0</v>
      </c>
      <c r="J22" s="568">
        <f>'EntrySheetDD+SWOTotal+HO'!FE50</f>
        <v>0</v>
      </c>
      <c r="K22" s="568">
        <f>'EntrySheetDD+SWOTotal+HO'!FF50</f>
        <v>0</v>
      </c>
      <c r="L22" s="568">
        <f>'EntrySheetDD+SWOTotal+HO'!FG50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6</v>
      </c>
      <c r="D23" s="518">
        <f>'EntrySheetDD+SWOTotal+HO'!FI50</f>
        <v>7.34</v>
      </c>
      <c r="E23" s="518">
        <f>'EntrySheetDD+SWOTotal+HO'!FJ50</f>
        <v>0</v>
      </c>
      <c r="F23" s="518">
        <f>'EntrySheetDD+SWOTotal+HO'!FK50</f>
        <v>7.34</v>
      </c>
      <c r="G23" s="568">
        <v>1</v>
      </c>
      <c r="H23" s="568">
        <f>'EntrySheetDD+SWOTotal+HO'!FM50</f>
        <v>0</v>
      </c>
      <c r="I23" s="568">
        <f>'EntrySheetDD+SWOTotal+HO'!FN50</f>
        <v>1</v>
      </c>
      <c r="J23" s="568">
        <f>'EntrySheetDD+SWOTotal+HO'!FO50</f>
        <v>0</v>
      </c>
      <c r="K23" s="568">
        <f>'EntrySheetDD+SWOTotal+HO'!FP50</f>
        <v>1</v>
      </c>
      <c r="L23" s="568">
        <f>'EntrySheetDD+SWOTotal+HO'!FQ50</f>
        <v>1</v>
      </c>
      <c r="M23" s="506">
        <f t="shared" si="0"/>
        <v>122.33333333333334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</v>
      </c>
      <c r="D24" s="518">
        <f>'EntrySheetDD+SWOTotal+HO'!FS50</f>
        <v>0</v>
      </c>
      <c r="E24" s="518">
        <f>'EntrySheetDD+SWOTotal+HO'!FT50</f>
        <v>0</v>
      </c>
      <c r="F24" s="518">
        <f>'EntrySheetDD+SWOTotal+HO'!FU50</f>
        <v>0</v>
      </c>
      <c r="G24" s="568">
        <v>0</v>
      </c>
      <c r="H24" s="568">
        <f>'EntrySheetDD+SWOTotal+HO'!FW50</f>
        <v>0</v>
      </c>
      <c r="I24" s="568">
        <f>'EntrySheetDD+SWOTotal+HO'!FX50</f>
        <v>0</v>
      </c>
      <c r="J24" s="568">
        <f>'EntrySheetDD+SWOTotal+HO'!FY50</f>
        <v>0</v>
      </c>
      <c r="K24" s="568">
        <f>'EntrySheetDD+SWOTotal+HO'!FZ50</f>
        <v>0</v>
      </c>
      <c r="L24" s="568">
        <f>'EntrySheetDD+SWOTotal+HO'!GA50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0</v>
      </c>
      <c r="D25" s="518">
        <f>'EntrySheetDD+SWOTotal+HO'!GC50</f>
        <v>0</v>
      </c>
      <c r="E25" s="518">
        <f>'EntrySheetDD+SWOTotal+HO'!GD50</f>
        <v>0</v>
      </c>
      <c r="F25" s="518">
        <f>'EntrySheetDD+SWOTotal+HO'!GE50</f>
        <v>0</v>
      </c>
      <c r="G25" s="568">
        <v>0</v>
      </c>
      <c r="H25" s="568">
        <f>'EntrySheetDD+SWOTotal+HO'!GG50</f>
        <v>0</v>
      </c>
      <c r="I25" s="568">
        <f>'EntrySheetDD+SWOTotal+HO'!GH50</f>
        <v>0</v>
      </c>
      <c r="J25" s="568">
        <f>'EntrySheetDD+SWOTotal+HO'!GI50</f>
        <v>0</v>
      </c>
      <c r="K25" s="568">
        <f>'EntrySheetDD+SWOTotal+HO'!GJ50</f>
        <v>0</v>
      </c>
      <c r="L25" s="568">
        <f>'EntrySheetDD+SWOTotal+HO'!GK50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0</v>
      </c>
      <c r="D26" s="518">
        <f>'EntrySheetDD+SWOTotal+HO'!GM50</f>
        <v>0</v>
      </c>
      <c r="E26" s="518">
        <f>'EntrySheetDD+SWOTotal+HO'!GN50</f>
        <v>0</v>
      </c>
      <c r="F26" s="518">
        <f>'EntrySheetDD+SWOTotal+HO'!GO50</f>
        <v>0</v>
      </c>
      <c r="G26" s="568">
        <v>0</v>
      </c>
      <c r="H26" s="568">
        <f>'EntrySheetDD+SWOTotal+HO'!GQ50</f>
        <v>0</v>
      </c>
      <c r="I26" s="568">
        <f>'EntrySheetDD+SWOTotal+HO'!GR50</f>
        <v>0</v>
      </c>
      <c r="J26" s="568">
        <f>'EntrySheetDD+SWOTotal+HO'!GS50</f>
        <v>0</v>
      </c>
      <c r="K26" s="568">
        <f>'EntrySheetDD+SWOTotal+HO'!GT50</f>
        <v>0</v>
      </c>
      <c r="L26" s="568">
        <f>'EntrySheetDD+SWOTotal+HO'!GU50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</v>
      </c>
      <c r="D27" s="518">
        <f>'EntrySheetDD+SWOTotal+HO'!GW50</f>
        <v>0</v>
      </c>
      <c r="E27" s="518">
        <f>'EntrySheetDD+SWOTotal+HO'!GX50</f>
        <v>0</v>
      </c>
      <c r="F27" s="518">
        <f>'EntrySheetDD+SWOTotal+HO'!GY50</f>
        <v>0</v>
      </c>
      <c r="G27" s="568">
        <v>0</v>
      </c>
      <c r="H27" s="568">
        <f>'EntrySheetDD+SWOTotal+HO'!HA50</f>
        <v>0</v>
      </c>
      <c r="I27" s="568">
        <f>'EntrySheetDD+SWOTotal+HO'!HB50</f>
        <v>0</v>
      </c>
      <c r="J27" s="568">
        <f>'EntrySheetDD+SWOTotal+HO'!HC50</f>
        <v>0</v>
      </c>
      <c r="K27" s="568">
        <f>'EntrySheetDD+SWOTotal+HO'!HD50</f>
        <v>0</v>
      </c>
      <c r="L27" s="568">
        <f>'EntrySheetDD+SWOTotal+HO'!HE50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</v>
      </c>
      <c r="D28" s="518">
        <f>'EntrySheetDD+SWOTotal+HO'!HG50</f>
        <v>0</v>
      </c>
      <c r="E28" s="518">
        <f>'EntrySheetDD+SWOTotal+HO'!HH50</f>
        <v>0</v>
      </c>
      <c r="F28" s="518">
        <f>'EntrySheetDD+SWOTotal+HO'!HI50</f>
        <v>0</v>
      </c>
      <c r="G28" s="568">
        <v>0</v>
      </c>
      <c r="H28" s="568">
        <f>'EntrySheetDD+SWOTotal+HO'!HK50</f>
        <v>0</v>
      </c>
      <c r="I28" s="568">
        <f>'EntrySheetDD+SWOTotal+HO'!HL50</f>
        <v>0</v>
      </c>
      <c r="J28" s="568">
        <f>'EntrySheetDD+SWOTotal+HO'!HM50</f>
        <v>0</v>
      </c>
      <c r="K28" s="568">
        <f>'EntrySheetDD+SWOTotal+HO'!HN50</f>
        <v>0</v>
      </c>
      <c r="L28" s="568">
        <f>'EntrySheetDD+SWOTotal+HO'!HO50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</v>
      </c>
      <c r="D29" s="518">
        <f>'EntrySheetDD+SWOTotal+HO'!HQ50</f>
        <v>0</v>
      </c>
      <c r="E29" s="518">
        <f>'EntrySheetDD+SWOTotal+HO'!HR50</f>
        <v>0</v>
      </c>
      <c r="F29" s="518">
        <f>'EntrySheetDD+SWOTotal+HO'!HS50</f>
        <v>0</v>
      </c>
      <c r="G29" s="568">
        <v>0</v>
      </c>
      <c r="H29" s="568">
        <f>'EntrySheetDD+SWOTotal+HO'!HU50</f>
        <v>0</v>
      </c>
      <c r="I29" s="568">
        <f>'EntrySheetDD+SWOTotal+HO'!HV50</f>
        <v>0</v>
      </c>
      <c r="J29" s="568">
        <f>'EntrySheetDD+SWOTotal+HO'!HW50</f>
        <v>0</v>
      </c>
      <c r="K29" s="568">
        <f>'EntrySheetDD+SWOTotal+HO'!HX50</f>
        <v>0</v>
      </c>
      <c r="L29" s="568">
        <f>'EntrySheetDD+SWOTotal+HO'!HY50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'EntrySheetDD+SWOTotal+HO'!IA50</f>
        <v>0</v>
      </c>
      <c r="E30" s="518">
        <f>'EntrySheetDD+SWOTotal+HO'!IB50</f>
        <v>0</v>
      </c>
      <c r="F30" s="518">
        <f>'EntrySheetDD+SWOTotal+HO'!IC50</f>
        <v>0</v>
      </c>
      <c r="G30" s="568">
        <v>0</v>
      </c>
      <c r="H30" s="568">
        <f>'EntrySheetDD+SWOTotal+HO'!IE50</f>
        <v>0</v>
      </c>
      <c r="I30" s="568">
        <f>'EntrySheetDD+SWOTotal+HO'!IF50</f>
        <v>0</v>
      </c>
      <c r="J30" s="568">
        <f>'EntrySheetDD+SWOTotal+HO'!IG50</f>
        <v>0</v>
      </c>
      <c r="K30" s="568">
        <f>'EntrySheetDD+SWOTotal+HO'!IH50</f>
        <v>0</v>
      </c>
      <c r="L30" s="568">
        <f>'EntrySheetDD+SWOTotal+HO'!II50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</v>
      </c>
      <c r="D31" s="518">
        <f>'EntrySheetDD+SWOTotal+HO'!IK50</f>
        <v>0</v>
      </c>
      <c r="E31" s="518">
        <f>'EntrySheetDD+SWOTotal+HO'!IL50</f>
        <v>0</v>
      </c>
      <c r="F31" s="518">
        <f>'EntrySheetDD+SWOTotal+HO'!IM50</f>
        <v>0</v>
      </c>
      <c r="G31" s="568">
        <v>0</v>
      </c>
      <c r="H31" s="568">
        <f>'EntrySheetDD+SWOTotal+HO'!IO50</f>
        <v>0</v>
      </c>
      <c r="I31" s="568">
        <f>'EntrySheetDD+SWOTotal+HO'!IP50</f>
        <v>0</v>
      </c>
      <c r="J31" s="568">
        <f>'EntrySheetDD+SWOTotal+HO'!IQ50</f>
        <v>0</v>
      </c>
      <c r="K31" s="568">
        <f>'EntrySheetDD+SWOTotal+HO'!IR50</f>
        <v>0</v>
      </c>
      <c r="L31" s="568">
        <f>'EntrySheetDD+SWOTotal+HO'!IS50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7.75</v>
      </c>
      <c r="D32" s="518">
        <f>'EntrySheetDD+SWOTotal+HO'!IU50</f>
        <v>7.17</v>
      </c>
      <c r="E32" s="518">
        <f>'EntrySheetDD+SWOTotal+HO'!IV50</f>
        <v>1.92</v>
      </c>
      <c r="F32" s="518">
        <f>'EntrySheetDD+SWOTotal+HO'!IW50</f>
        <v>7.17</v>
      </c>
      <c r="G32" s="568">
        <v>1</v>
      </c>
      <c r="H32" s="568">
        <f>'EntrySheetDD+SWOTotal+HO'!IY50</f>
        <v>1</v>
      </c>
      <c r="I32" s="568">
        <f>'EntrySheetDD+SWOTotal+HO'!IZ50</f>
        <v>1</v>
      </c>
      <c r="J32" s="568">
        <f>'EntrySheetDD+SWOTotal+HO'!JA50</f>
        <v>0</v>
      </c>
      <c r="K32" s="568">
        <f>'EntrySheetDD+SWOTotal+HO'!JB50</f>
        <v>1</v>
      </c>
      <c r="L32" s="568">
        <f>'EntrySheetDD+SWOTotal+HO'!JC50</f>
        <v>1</v>
      </c>
      <c r="M32" s="506">
        <f t="shared" si="0"/>
        <v>92.516129032258064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0</v>
      </c>
      <c r="D33" s="518">
        <f>'EntrySheetDD+SWOTotal+HO'!JE50</f>
        <v>0</v>
      </c>
      <c r="E33" s="518">
        <f>'EntrySheetDD+SWOTotal+HO'!JF50</f>
        <v>0</v>
      </c>
      <c r="F33" s="518">
        <f>'EntrySheetDD+SWOTotal+HO'!JG50</f>
        <v>0</v>
      </c>
      <c r="G33" s="568">
        <v>0</v>
      </c>
      <c r="H33" s="568">
        <f>'EntrySheetDD+SWOTotal+HO'!JI50</f>
        <v>0</v>
      </c>
      <c r="I33" s="568">
        <f>'EntrySheetDD+SWOTotal+HO'!JJ50</f>
        <v>0</v>
      </c>
      <c r="J33" s="568">
        <f>'EntrySheetDD+SWOTotal+HO'!JK50</f>
        <v>0</v>
      </c>
      <c r="K33" s="568">
        <f>'EntrySheetDD+SWOTotal+HO'!JL50</f>
        <v>0</v>
      </c>
      <c r="L33" s="568">
        <f>'EntrySheetDD+SWOTotal+HO'!JM50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0</v>
      </c>
      <c r="D34" s="518">
        <f>'EntrySheetDD+SWOTotal+HO'!JO50</f>
        <v>0</v>
      </c>
      <c r="E34" s="518">
        <f>'EntrySheetDD+SWOTotal+HO'!JP50</f>
        <v>0</v>
      </c>
      <c r="F34" s="518">
        <f>'EntrySheetDD+SWOTotal+HO'!JQ50</f>
        <v>0</v>
      </c>
      <c r="G34" s="568">
        <v>0</v>
      </c>
      <c r="H34" s="568">
        <f>'EntrySheetDD+SWOTotal+HO'!JS50</f>
        <v>0</v>
      </c>
      <c r="I34" s="568">
        <f>'EntrySheetDD+SWOTotal+HO'!JT50</f>
        <v>0</v>
      </c>
      <c r="J34" s="568">
        <f>'EntrySheetDD+SWOTotal+HO'!JU50</f>
        <v>0</v>
      </c>
      <c r="K34" s="568">
        <f>'EntrySheetDD+SWOTotal+HO'!JV50</f>
        <v>0</v>
      </c>
      <c r="L34" s="568">
        <f>'EntrySheetDD+SWOTotal+HO'!JW50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</v>
      </c>
      <c r="D35" s="518">
        <f>'EntrySheetDD+SWOTotal+HO'!JY50</f>
        <v>0</v>
      </c>
      <c r="E35" s="518">
        <f>'EntrySheetDD+SWOTotal+HO'!JZ50</f>
        <v>0</v>
      </c>
      <c r="F35" s="518">
        <f>'EntrySheetDD+SWOTotal+HO'!KA50</f>
        <v>0</v>
      </c>
      <c r="G35" s="568">
        <v>0</v>
      </c>
      <c r="H35" s="568">
        <f>'EntrySheetDD+SWOTotal+HO'!KC50</f>
        <v>0</v>
      </c>
      <c r="I35" s="568">
        <f>'EntrySheetDD+SWOTotal+HO'!KD50</f>
        <v>0</v>
      </c>
      <c r="J35" s="568">
        <f>'EntrySheetDD+SWOTotal+HO'!KE50</f>
        <v>0</v>
      </c>
      <c r="K35" s="568">
        <f>'EntrySheetDD+SWOTotal+HO'!KF50</f>
        <v>0</v>
      </c>
      <c r="L35" s="568">
        <f>'EntrySheetDD+SWOTotal+HO'!KG50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0</v>
      </c>
      <c r="D36" s="518">
        <f>'EntrySheetDD+SWOTotal+HO'!KI50</f>
        <v>0</v>
      </c>
      <c r="E36" s="518">
        <f>'EntrySheetDD+SWOTotal+HO'!KJ50</f>
        <v>0</v>
      </c>
      <c r="F36" s="518">
        <f>'EntrySheetDD+SWOTotal+HO'!KK50</f>
        <v>0</v>
      </c>
      <c r="G36" s="568">
        <v>0.15</v>
      </c>
      <c r="H36" s="568">
        <f>'EntrySheetDD+SWOTotal+HO'!KM50</f>
        <v>0</v>
      </c>
      <c r="I36" s="568">
        <f>'EntrySheetDD+SWOTotal+HO'!KN50</f>
        <v>0</v>
      </c>
      <c r="J36" s="568">
        <f>'EntrySheetDD+SWOTotal+HO'!KO50</f>
        <v>0</v>
      </c>
      <c r="K36" s="568">
        <f>'EntrySheetDD+SWOTotal+HO'!KP50</f>
        <v>0</v>
      </c>
      <c r="L36" s="568">
        <f>'EntrySheetDD+SWOTotal+HO'!KQ50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</v>
      </c>
      <c r="D37" s="518">
        <f>'EntrySheetDD+SWOTotal+HO'!KS50</f>
        <v>0</v>
      </c>
      <c r="E37" s="518">
        <f>'EntrySheetDD+SWOTotal+HO'!KT50</f>
        <v>0</v>
      </c>
      <c r="F37" s="518">
        <f>'EntrySheetDD+SWOTotal+HO'!KU50</f>
        <v>0</v>
      </c>
      <c r="G37" s="568">
        <v>0</v>
      </c>
      <c r="H37" s="568">
        <f>'EntrySheetDD+SWOTotal+HO'!KW50</f>
        <v>0</v>
      </c>
      <c r="I37" s="568">
        <f>'EntrySheetDD+SWOTotal+HO'!KX50</f>
        <v>0</v>
      </c>
      <c r="J37" s="568">
        <f>'EntrySheetDD+SWOTotal+HO'!KY50</f>
        <v>0</v>
      </c>
      <c r="K37" s="568">
        <f>'EntrySheetDD+SWOTotal+HO'!KZ50</f>
        <v>0</v>
      </c>
      <c r="L37" s="568">
        <f>'EntrySheetDD+SWOTotal+HO'!LA50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</v>
      </c>
      <c r="D38" s="518">
        <f>'EntrySheetDD+SWOTotal+HO'!LC50</f>
        <v>0</v>
      </c>
      <c r="E38" s="518">
        <f>'EntrySheetDD+SWOTotal+HO'!LD50</f>
        <v>0</v>
      </c>
      <c r="F38" s="518">
        <f>'EntrySheetDD+SWOTotal+HO'!LE50</f>
        <v>0</v>
      </c>
      <c r="G38" s="568">
        <v>0</v>
      </c>
      <c r="H38" s="568">
        <f>'EntrySheetDD+SWOTotal+HO'!LG50</f>
        <v>0</v>
      </c>
      <c r="I38" s="568">
        <f>'EntrySheetDD+SWOTotal+HO'!LH50</f>
        <v>0</v>
      </c>
      <c r="J38" s="568">
        <f>'EntrySheetDD+SWOTotal+HO'!LI50</f>
        <v>0</v>
      </c>
      <c r="K38" s="568">
        <f>'EntrySheetDD+SWOTotal+HO'!LJ50</f>
        <v>0</v>
      </c>
      <c r="L38" s="568">
        <f>'EntrySheetDD+SWOTotal+HO'!LK50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</v>
      </c>
      <c r="D39" s="518">
        <f>'EntrySheetDD+SWOTotal+HO'!LM50</f>
        <v>0</v>
      </c>
      <c r="E39" s="518">
        <f>'EntrySheetDD+SWOTotal+HO'!LN50</f>
        <v>0</v>
      </c>
      <c r="F39" s="518">
        <f>'EntrySheetDD+SWOTotal+HO'!LO50</f>
        <v>0</v>
      </c>
      <c r="G39" s="568">
        <v>0</v>
      </c>
      <c r="H39" s="568">
        <f>'EntrySheetDD+SWOTotal+HO'!LQ50</f>
        <v>0</v>
      </c>
      <c r="I39" s="568">
        <f>'EntrySheetDD+SWOTotal+HO'!LR50</f>
        <v>0</v>
      </c>
      <c r="J39" s="568">
        <f>'EntrySheetDD+SWOTotal+HO'!LS50</f>
        <v>0</v>
      </c>
      <c r="K39" s="568">
        <f>'EntrySheetDD+SWOTotal+HO'!LT50</f>
        <v>0</v>
      </c>
      <c r="L39" s="568">
        <f>'EntrySheetDD+SWOTotal+HO'!LU50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25</v>
      </c>
      <c r="D40" s="510">
        <f t="shared" ref="D40:L40" si="2">SUM(D7:D39)</f>
        <v>30.549999999999997</v>
      </c>
      <c r="E40" s="510">
        <f t="shared" si="2"/>
        <v>11.3</v>
      </c>
      <c r="F40" s="510">
        <f t="shared" si="2"/>
        <v>29.880000000000003</v>
      </c>
      <c r="G40" s="569">
        <f t="shared" si="2"/>
        <v>5</v>
      </c>
      <c r="H40" s="569">
        <f t="shared" si="2"/>
        <v>1</v>
      </c>
      <c r="I40" s="569">
        <f t="shared" si="2"/>
        <v>5</v>
      </c>
      <c r="J40" s="569">
        <f t="shared" si="2"/>
        <v>0</v>
      </c>
      <c r="K40" s="569">
        <f t="shared" si="2"/>
        <v>5</v>
      </c>
      <c r="L40" s="569">
        <f t="shared" si="2"/>
        <v>5</v>
      </c>
      <c r="M40" s="511">
        <f t="shared" si="0"/>
        <v>119.52000000000001</v>
      </c>
      <c r="N40" s="512">
        <f t="shared" si="1"/>
        <v>97.806873977086767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'EntrySheetDD+SWOTotal+HO'!MQ50</f>
        <v>0</v>
      </c>
      <c r="E41" s="528">
        <f>'EntrySheetDD+SWOTotal+HO'!MR50</f>
        <v>0</v>
      </c>
      <c r="F41" s="528">
        <f>'EntrySheetDD+SWOTotal+HO'!MS50</f>
        <v>0</v>
      </c>
      <c r="G41" s="570">
        <f>'EntrySheetDD+SWOTotal+HO'!MT50</f>
        <v>0</v>
      </c>
      <c r="H41" s="570">
        <f>'EntrySheetDD+SWOTotal+HO'!MU50</f>
        <v>0</v>
      </c>
      <c r="I41" s="570">
        <f>'EntrySheetDD+SWOTotal+HO'!MV50</f>
        <v>0</v>
      </c>
      <c r="J41" s="570">
        <f>'EntrySheetDD+SWOTotal+HO'!MW50</f>
        <v>0</v>
      </c>
      <c r="K41" s="570">
        <f>'EntrySheetDD+SWOTotal+HO'!MX50</f>
        <v>0</v>
      </c>
      <c r="L41" s="570">
        <f>'EntrySheetDD+SWOTotal+HO'!MY50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25</v>
      </c>
      <c r="D43" s="516">
        <f t="shared" si="3"/>
        <v>30.549999999999997</v>
      </c>
      <c r="E43" s="516">
        <f t="shared" si="3"/>
        <v>11.3</v>
      </c>
      <c r="F43" s="516">
        <f t="shared" si="3"/>
        <v>29.880000000000003</v>
      </c>
      <c r="G43" s="572">
        <f t="shared" si="3"/>
        <v>5</v>
      </c>
      <c r="H43" s="572">
        <f t="shared" si="3"/>
        <v>1</v>
      </c>
      <c r="I43" s="572">
        <f t="shared" si="3"/>
        <v>5</v>
      </c>
      <c r="J43" s="572">
        <f t="shared" si="3"/>
        <v>0</v>
      </c>
      <c r="K43" s="572">
        <f t="shared" si="3"/>
        <v>5</v>
      </c>
      <c r="L43" s="572">
        <f t="shared" si="3"/>
        <v>5</v>
      </c>
      <c r="M43" s="511">
        <f t="shared" si="0"/>
        <v>119.52000000000001</v>
      </c>
      <c r="N43" s="512">
        <f t="shared" si="1"/>
        <v>97.806873977086767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9" activePane="bottomRight" state="frozen"/>
      <selection activeCell="A2" sqref="A2:N2"/>
      <selection pane="topRight" activeCell="A2" sqref="A2:N2"/>
      <selection pane="bottomLeft" activeCell="A2" sqref="A2:N2"/>
      <selection pane="bottomRight" activeCell="J39" sqref="J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410</v>
      </c>
      <c r="B3" s="2004"/>
      <c r="C3" s="2024" t="s">
        <v>542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0</v>
      </c>
      <c r="D7" s="518">
        <f>'EntrySheetDD+SWOTotal+HO'!E51</f>
        <v>0</v>
      </c>
      <c r="E7" s="518">
        <f>'EntrySheetDD+SWOTotal+HO'!F51</f>
        <v>0</v>
      </c>
      <c r="F7" s="518">
        <f>'EntrySheetDD+SWOTotal+HO'!G51</f>
        <v>0</v>
      </c>
      <c r="G7" s="568">
        <f>'EntrySheetDD+SWOTotal+HO'!H51</f>
        <v>0</v>
      </c>
      <c r="H7" s="568">
        <f>'EntrySheetDD+SWOTotal+HO'!I51</f>
        <v>0</v>
      </c>
      <c r="I7" s="568">
        <f>'EntrySheetDD+SWOTotal+HO'!J51</f>
        <v>0</v>
      </c>
      <c r="J7" s="568">
        <f>'EntrySheetDD+SWOTotal+HO'!K51</f>
        <v>0</v>
      </c>
      <c r="K7" s="568">
        <f>'EntrySheetDD+SWOTotal+HO'!L51</f>
        <v>0</v>
      </c>
      <c r="L7" s="568">
        <f>'EntrySheetDD+SWOTotal+HO'!M51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2">
        <v>0</v>
      </c>
      <c r="D8" s="518">
        <f>'EntrySheetDD+SWOTotal+HO'!O51</f>
        <v>0</v>
      </c>
      <c r="E8" s="518">
        <f>'EntrySheetDD+SWOTotal+HO'!P51</f>
        <v>0</v>
      </c>
      <c r="F8" s="518">
        <f>'EntrySheetDD+SWOTotal+HO'!Q51</f>
        <v>0</v>
      </c>
      <c r="G8" s="568">
        <f>'EntrySheetDD+SWOTotal+HO'!R51</f>
        <v>0</v>
      </c>
      <c r="H8" s="568">
        <f>'EntrySheetDD+SWOTotal+HO'!S51</f>
        <v>0</v>
      </c>
      <c r="I8" s="568">
        <f>'EntrySheetDD+SWOTotal+HO'!T51</f>
        <v>0</v>
      </c>
      <c r="J8" s="568">
        <f>'EntrySheetDD+SWOTotal+HO'!U51</f>
        <v>0</v>
      </c>
      <c r="K8" s="568">
        <f>'EntrySheetDD+SWOTotal+HO'!V51</f>
        <v>0</v>
      </c>
      <c r="L8" s="568">
        <f>'EntrySheetDD+SWOTotal+HO'!W51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2">
        <v>0</v>
      </c>
      <c r="D9" s="518">
        <f>'EntrySheetDD+SWOTotal+HO'!Y51</f>
        <v>0</v>
      </c>
      <c r="E9" s="518">
        <f>'EntrySheetDD+SWOTotal+HO'!Z51</f>
        <v>0</v>
      </c>
      <c r="F9" s="518">
        <f>'EntrySheetDD+SWOTotal+HO'!AA51</f>
        <v>0</v>
      </c>
      <c r="G9" s="568">
        <f>'EntrySheetDD+SWOTotal+HO'!AB51</f>
        <v>0</v>
      </c>
      <c r="H9" s="568">
        <f>'EntrySheetDD+SWOTotal+HO'!AC51</f>
        <v>0</v>
      </c>
      <c r="I9" s="568">
        <f>'EntrySheetDD+SWOTotal+HO'!AD51</f>
        <v>0</v>
      </c>
      <c r="J9" s="568">
        <f>'EntrySheetDD+SWOTotal+HO'!AE51</f>
        <v>0</v>
      </c>
      <c r="K9" s="568">
        <f>'EntrySheetDD+SWOTotal+HO'!AF51</f>
        <v>0</v>
      </c>
      <c r="L9" s="568">
        <f>'EntrySheetDD+SWOTotal+HO'!AG51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2">
        <v>0</v>
      </c>
      <c r="D10" s="518">
        <f>'EntrySheetDD+SWOTotal+HO'!AI51</f>
        <v>0</v>
      </c>
      <c r="E10" s="518">
        <f>'EntrySheetDD+SWOTotal+HO'!AJ51</f>
        <v>0</v>
      </c>
      <c r="F10" s="518">
        <f>'EntrySheetDD+SWOTotal+HO'!AK51</f>
        <v>0</v>
      </c>
      <c r="G10" s="568">
        <f>'EntrySheetDD+SWOTotal+HO'!AL51</f>
        <v>0</v>
      </c>
      <c r="H10" s="568">
        <f>'EntrySheetDD+SWOTotal+HO'!AM51</f>
        <v>0</v>
      </c>
      <c r="I10" s="568">
        <f>'EntrySheetDD+SWOTotal+HO'!AN51</f>
        <v>0</v>
      </c>
      <c r="J10" s="568">
        <f>'EntrySheetDD+SWOTotal+HO'!AO51</f>
        <v>0</v>
      </c>
      <c r="K10" s="568">
        <f>'EntrySheetDD+SWOTotal+HO'!AP51</f>
        <v>0</v>
      </c>
      <c r="L10" s="568">
        <f>'EntrySheetDD+SWOTotal+HO'!AQ51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2">
        <v>0</v>
      </c>
      <c r="D11" s="518">
        <f>'EntrySheetDD+SWOTotal+HO'!AS51</f>
        <v>0</v>
      </c>
      <c r="E11" s="518">
        <f>'EntrySheetDD+SWOTotal+HO'!AT51</f>
        <v>0</v>
      </c>
      <c r="F11" s="518">
        <f>'EntrySheetDD+SWOTotal+HO'!AU51</f>
        <v>0</v>
      </c>
      <c r="G11" s="568">
        <f>'EntrySheetDD+SWOTotal+HO'!AV51</f>
        <v>0</v>
      </c>
      <c r="H11" s="568">
        <f>'EntrySheetDD+SWOTotal+HO'!AW51</f>
        <v>0</v>
      </c>
      <c r="I11" s="568">
        <f>'EntrySheetDD+SWOTotal+HO'!AX51</f>
        <v>0</v>
      </c>
      <c r="J11" s="568">
        <f>'EntrySheetDD+SWOTotal+HO'!AY51</f>
        <v>0</v>
      </c>
      <c r="K11" s="568">
        <f>'EntrySheetDD+SWOTotal+HO'!AZ51</f>
        <v>0</v>
      </c>
      <c r="L11" s="568">
        <f>'EntrySheetDD+SWOTotal+HO'!BA51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2">
        <v>0</v>
      </c>
      <c r="D12" s="518">
        <f>'EntrySheetDD+SWOTotal+HO'!BC51</f>
        <v>0</v>
      </c>
      <c r="E12" s="518">
        <f>'EntrySheetDD+SWOTotal+HO'!BD51</f>
        <v>0</v>
      </c>
      <c r="F12" s="518">
        <f>'EntrySheetDD+SWOTotal+HO'!BE51</f>
        <v>0</v>
      </c>
      <c r="G12" s="568">
        <f>'EntrySheetDD+SWOTotal+HO'!BF51</f>
        <v>0</v>
      </c>
      <c r="H12" s="568">
        <f>'EntrySheetDD+SWOTotal+HO'!BG51</f>
        <v>0</v>
      </c>
      <c r="I12" s="568">
        <f>'EntrySheetDD+SWOTotal+HO'!BH51</f>
        <v>0</v>
      </c>
      <c r="J12" s="568">
        <f>'EntrySheetDD+SWOTotal+HO'!BI51</f>
        <v>0</v>
      </c>
      <c r="K12" s="568">
        <f>'EntrySheetDD+SWOTotal+HO'!BJ51</f>
        <v>0</v>
      </c>
      <c r="L12" s="568">
        <f>'EntrySheetDD+SWOTotal+HO'!BK51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2">
        <v>0</v>
      </c>
      <c r="D13" s="518">
        <f>'EntrySheetDD+SWOTotal+HO'!BM51</f>
        <v>0</v>
      </c>
      <c r="E13" s="518">
        <f>'EntrySheetDD+SWOTotal+HO'!BN51</f>
        <v>0</v>
      </c>
      <c r="F13" s="518">
        <f>'EntrySheetDD+SWOTotal+HO'!BO51</f>
        <v>0</v>
      </c>
      <c r="G13" s="568">
        <f>'EntrySheetDD+SWOTotal+HO'!BP51</f>
        <v>0</v>
      </c>
      <c r="H13" s="568">
        <f>'EntrySheetDD+SWOTotal+HO'!BQ51</f>
        <v>0</v>
      </c>
      <c r="I13" s="568">
        <f>'EntrySheetDD+SWOTotal+HO'!BR51</f>
        <v>0</v>
      </c>
      <c r="J13" s="568">
        <f>'EntrySheetDD+SWOTotal+HO'!BS51</f>
        <v>0</v>
      </c>
      <c r="K13" s="568">
        <f>'EntrySheetDD+SWOTotal+HO'!BT51</f>
        <v>0</v>
      </c>
      <c r="L13" s="568">
        <f>'EntrySheetDD+SWOTotal+HO'!BU51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2">
        <v>0</v>
      </c>
      <c r="D14" s="518">
        <f>'EntrySheetDD+SWOTotal+HO'!BW51</f>
        <v>0</v>
      </c>
      <c r="E14" s="518">
        <f>'EntrySheetDD+SWOTotal+HO'!BX51</f>
        <v>0</v>
      </c>
      <c r="F14" s="518">
        <f>'EntrySheetDD+SWOTotal+HO'!BY51</f>
        <v>0</v>
      </c>
      <c r="G14" s="568">
        <f>'EntrySheetDD+SWOTotal+HO'!BZ51</f>
        <v>0</v>
      </c>
      <c r="H14" s="568">
        <f>'EntrySheetDD+SWOTotal+HO'!CA51</f>
        <v>0</v>
      </c>
      <c r="I14" s="568">
        <f>'EntrySheetDD+SWOTotal+HO'!CB51</f>
        <v>0</v>
      </c>
      <c r="J14" s="568">
        <f>'EntrySheetDD+SWOTotal+HO'!CC51</f>
        <v>0</v>
      </c>
      <c r="K14" s="568">
        <f>'EntrySheetDD+SWOTotal+HO'!CD51</f>
        <v>0</v>
      </c>
      <c r="L14" s="568">
        <f>'EntrySheetDD+SWOTotal+HO'!CE51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2">
        <v>0</v>
      </c>
      <c r="D15" s="518">
        <f>'EntrySheetDD+SWOTotal+HO'!CG51</f>
        <v>0</v>
      </c>
      <c r="E15" s="518">
        <f>'EntrySheetDD+SWOTotal+HO'!CH51</f>
        <v>0</v>
      </c>
      <c r="F15" s="518">
        <f>'EntrySheetDD+SWOTotal+HO'!CI51</f>
        <v>0</v>
      </c>
      <c r="G15" s="568">
        <f>'EntrySheetDD+SWOTotal+HO'!CJ51</f>
        <v>0</v>
      </c>
      <c r="H15" s="568">
        <f>'EntrySheetDD+SWOTotal+HO'!CK51</f>
        <v>0</v>
      </c>
      <c r="I15" s="568">
        <f>'EntrySheetDD+SWOTotal+HO'!CL51</f>
        <v>0</v>
      </c>
      <c r="J15" s="568">
        <f>'EntrySheetDD+SWOTotal+HO'!CM51</f>
        <v>0</v>
      </c>
      <c r="K15" s="568">
        <f>'EntrySheetDD+SWOTotal+HO'!CN51</f>
        <v>0</v>
      </c>
      <c r="L15" s="568">
        <f>'EntrySheetDD+SWOTotal+HO'!CO51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2">
        <v>0</v>
      </c>
      <c r="D16" s="518">
        <f>'EntrySheetDD+SWOTotal+HO'!CQ51</f>
        <v>0</v>
      </c>
      <c r="E16" s="518">
        <f>'EntrySheetDD+SWOTotal+HO'!CR51</f>
        <v>0</v>
      </c>
      <c r="F16" s="518">
        <f>'EntrySheetDD+SWOTotal+HO'!CS51</f>
        <v>0</v>
      </c>
      <c r="G16" s="568">
        <f>'EntrySheetDD+SWOTotal+HO'!CT51</f>
        <v>0</v>
      </c>
      <c r="H16" s="568">
        <f>'EntrySheetDD+SWOTotal+HO'!CU51</f>
        <v>0</v>
      </c>
      <c r="I16" s="568">
        <f>'EntrySheetDD+SWOTotal+HO'!CV51</f>
        <v>0</v>
      </c>
      <c r="J16" s="568">
        <f>'EntrySheetDD+SWOTotal+HO'!CW51</f>
        <v>0</v>
      </c>
      <c r="K16" s="568">
        <f>'EntrySheetDD+SWOTotal+HO'!CX51</f>
        <v>0</v>
      </c>
      <c r="L16" s="568">
        <f>'EntrySheetDD+SWOTotal+HO'!CY51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2">
        <v>0</v>
      </c>
      <c r="D17" s="518">
        <f>'EntrySheetDD+SWOTotal+HO'!DA51</f>
        <v>0</v>
      </c>
      <c r="E17" s="518">
        <f>'EntrySheetDD+SWOTotal+HO'!DB51</f>
        <v>0</v>
      </c>
      <c r="F17" s="518">
        <f>'EntrySheetDD+SWOTotal+HO'!DC51</f>
        <v>0</v>
      </c>
      <c r="G17" s="568">
        <f>'EntrySheetDD+SWOTotal+HO'!DD51</f>
        <v>0</v>
      </c>
      <c r="H17" s="568">
        <f>'EntrySheetDD+SWOTotal+HO'!DE51</f>
        <v>0</v>
      </c>
      <c r="I17" s="568">
        <f>'EntrySheetDD+SWOTotal+HO'!DF51</f>
        <v>0</v>
      </c>
      <c r="J17" s="568">
        <f>'EntrySheetDD+SWOTotal+HO'!DG51</f>
        <v>0</v>
      </c>
      <c r="K17" s="568">
        <f>'EntrySheetDD+SWOTotal+HO'!DH51</f>
        <v>0</v>
      </c>
      <c r="L17" s="568">
        <f>'EntrySheetDD+SWOTotal+HO'!DI51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2">
        <v>0</v>
      </c>
      <c r="D18" s="518">
        <f>'EntrySheetDD+SWOTotal+HO'!DK51</f>
        <v>0</v>
      </c>
      <c r="E18" s="518">
        <f>'EntrySheetDD+SWOTotal+HO'!DL51</f>
        <v>0</v>
      </c>
      <c r="F18" s="518">
        <f>'EntrySheetDD+SWOTotal+HO'!DM51</f>
        <v>0</v>
      </c>
      <c r="G18" s="568">
        <f>'EntrySheetDD+SWOTotal+HO'!DN51</f>
        <v>0</v>
      </c>
      <c r="H18" s="568">
        <f>'EntrySheetDD+SWOTotal+HO'!DO51</f>
        <v>0</v>
      </c>
      <c r="I18" s="568">
        <f>'EntrySheetDD+SWOTotal+HO'!DP51</f>
        <v>0</v>
      </c>
      <c r="J18" s="568">
        <f>'EntrySheetDD+SWOTotal+HO'!DQ51</f>
        <v>0</v>
      </c>
      <c r="K18" s="568">
        <f>'EntrySheetDD+SWOTotal+HO'!DR51</f>
        <v>0</v>
      </c>
      <c r="L18" s="568">
        <f>'EntrySheetDD+SWOTotal+HO'!DS51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2">
        <v>0</v>
      </c>
      <c r="D19" s="518">
        <f>'EntrySheetDD+SWOTotal+HO'!DU51</f>
        <v>0</v>
      </c>
      <c r="E19" s="518">
        <f>'EntrySheetDD+SWOTotal+HO'!DV51</f>
        <v>0</v>
      </c>
      <c r="F19" s="518">
        <f>'EntrySheetDD+SWOTotal+HO'!DW51</f>
        <v>0</v>
      </c>
      <c r="G19" s="568">
        <f>'EntrySheetDD+SWOTotal+HO'!DX51</f>
        <v>0</v>
      </c>
      <c r="H19" s="568">
        <f>'EntrySheetDD+SWOTotal+HO'!DY51</f>
        <v>0</v>
      </c>
      <c r="I19" s="568">
        <f>'EntrySheetDD+SWOTotal+HO'!DZ51</f>
        <v>0</v>
      </c>
      <c r="J19" s="568">
        <f>'EntrySheetDD+SWOTotal+HO'!EA51</f>
        <v>0</v>
      </c>
      <c r="K19" s="568">
        <f>'EntrySheetDD+SWOTotal+HO'!EB51</f>
        <v>0</v>
      </c>
      <c r="L19" s="568">
        <f>'EntrySheetDD+SWOTotal+HO'!EC51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2">
        <v>0</v>
      </c>
      <c r="D20" s="518">
        <f>'EntrySheetDD+SWOTotal+HO'!EE51</f>
        <v>0</v>
      </c>
      <c r="E20" s="518">
        <f>'EntrySheetDD+SWOTotal+HO'!EF51</f>
        <v>0</v>
      </c>
      <c r="F20" s="518">
        <f>'EntrySheetDD+SWOTotal+HO'!EG51</f>
        <v>0</v>
      </c>
      <c r="G20" s="568">
        <f>'EntrySheetDD+SWOTotal+HO'!EH51</f>
        <v>0</v>
      </c>
      <c r="H20" s="568">
        <f>'EntrySheetDD+SWOTotal+HO'!EI51</f>
        <v>0</v>
      </c>
      <c r="I20" s="568">
        <f>'EntrySheetDD+SWOTotal+HO'!EJ51</f>
        <v>0</v>
      </c>
      <c r="J20" s="568">
        <f>'EntrySheetDD+SWOTotal+HO'!EK51</f>
        <v>0</v>
      </c>
      <c r="K20" s="568">
        <f>'EntrySheetDD+SWOTotal+HO'!EL51</f>
        <v>0</v>
      </c>
      <c r="L20" s="568">
        <f>'EntrySheetDD+SWOTotal+HO'!EM51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2">
        <v>0</v>
      </c>
      <c r="D21" s="518">
        <f>'EntrySheetDD+SWOTotal+HO'!EO51</f>
        <v>0</v>
      </c>
      <c r="E21" s="518">
        <f>'EntrySheetDD+SWOTotal+HO'!EP51</f>
        <v>0</v>
      </c>
      <c r="F21" s="518">
        <f>'EntrySheetDD+SWOTotal+HO'!EQ51</f>
        <v>0</v>
      </c>
      <c r="G21" s="568">
        <f>'EntrySheetDD+SWOTotal+HO'!ER51</f>
        <v>0</v>
      </c>
      <c r="H21" s="568">
        <f>'EntrySheetDD+SWOTotal+HO'!ES51</f>
        <v>0</v>
      </c>
      <c r="I21" s="568">
        <f>'EntrySheetDD+SWOTotal+HO'!ET51</f>
        <v>0</v>
      </c>
      <c r="J21" s="568">
        <f>'EntrySheetDD+SWOTotal+HO'!EU51</f>
        <v>0</v>
      </c>
      <c r="K21" s="568">
        <f>'EntrySheetDD+SWOTotal+HO'!EV51</f>
        <v>0</v>
      </c>
      <c r="L21" s="568">
        <f>'EntrySheetDD+SWOTotal+HO'!EW51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2">
        <v>0</v>
      </c>
      <c r="D22" s="518">
        <f>'EntrySheetDD+SWOTotal+HO'!EY51</f>
        <v>0</v>
      </c>
      <c r="E22" s="518">
        <f>'EntrySheetDD+SWOTotal+HO'!EZ51</f>
        <v>0</v>
      </c>
      <c r="F22" s="518">
        <f>'EntrySheetDD+SWOTotal+HO'!FA51</f>
        <v>0</v>
      </c>
      <c r="G22" s="568">
        <f>'EntrySheetDD+SWOTotal+HO'!FB51</f>
        <v>0</v>
      </c>
      <c r="H22" s="568">
        <f>'EntrySheetDD+SWOTotal+HO'!FC51</f>
        <v>0</v>
      </c>
      <c r="I22" s="568">
        <f>'EntrySheetDD+SWOTotal+HO'!FD51</f>
        <v>0</v>
      </c>
      <c r="J22" s="568">
        <f>'EntrySheetDD+SWOTotal+HO'!FE51</f>
        <v>0</v>
      </c>
      <c r="K22" s="568">
        <f>'EntrySheetDD+SWOTotal+HO'!FF51</f>
        <v>0</v>
      </c>
      <c r="L22" s="568">
        <f>'EntrySheetDD+SWOTotal+HO'!FG51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2">
        <v>0</v>
      </c>
      <c r="D23" s="518">
        <f>'EntrySheetDD+SWOTotal+HO'!FI51</f>
        <v>0</v>
      </c>
      <c r="E23" s="518">
        <f>'EntrySheetDD+SWOTotal+HO'!FJ51</f>
        <v>0</v>
      </c>
      <c r="F23" s="518">
        <f>'EntrySheetDD+SWOTotal+HO'!FK51</f>
        <v>0</v>
      </c>
      <c r="G23" s="568">
        <f>'EntrySheetDD+SWOTotal+HO'!FL51</f>
        <v>0</v>
      </c>
      <c r="H23" s="568">
        <f>'EntrySheetDD+SWOTotal+HO'!FM51</f>
        <v>0</v>
      </c>
      <c r="I23" s="568">
        <f>'EntrySheetDD+SWOTotal+HO'!FN51</f>
        <v>0</v>
      </c>
      <c r="J23" s="568">
        <f>'EntrySheetDD+SWOTotal+HO'!FO51</f>
        <v>0</v>
      </c>
      <c r="K23" s="568">
        <f>'EntrySheetDD+SWOTotal+HO'!FP51</f>
        <v>0</v>
      </c>
      <c r="L23" s="568">
        <f>'EntrySheetDD+SWOTotal+HO'!FQ51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2">
        <v>0</v>
      </c>
      <c r="D24" s="518">
        <f>'EntrySheetDD+SWOTotal+HO'!FS51</f>
        <v>0</v>
      </c>
      <c r="E24" s="518">
        <f>'EntrySheetDD+SWOTotal+HO'!FT51</f>
        <v>0</v>
      </c>
      <c r="F24" s="518">
        <f>'EntrySheetDD+SWOTotal+HO'!FU51</f>
        <v>0</v>
      </c>
      <c r="G24" s="568">
        <f>'EntrySheetDD+SWOTotal+HO'!FV51</f>
        <v>0</v>
      </c>
      <c r="H24" s="568">
        <f>'EntrySheetDD+SWOTotal+HO'!FW51</f>
        <v>0</v>
      </c>
      <c r="I24" s="568">
        <f>'EntrySheetDD+SWOTotal+HO'!FX51</f>
        <v>0</v>
      </c>
      <c r="J24" s="568">
        <f>'EntrySheetDD+SWOTotal+HO'!FY51</f>
        <v>0</v>
      </c>
      <c r="K24" s="568">
        <f>'EntrySheetDD+SWOTotal+HO'!FZ51</f>
        <v>0</v>
      </c>
      <c r="L24" s="568">
        <f>'EntrySheetDD+SWOTotal+HO'!GA51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2">
        <v>0</v>
      </c>
      <c r="D25" s="518">
        <f>'EntrySheetDD+SWOTotal+HO'!GC51</f>
        <v>0</v>
      </c>
      <c r="E25" s="518">
        <f>'EntrySheetDD+SWOTotal+HO'!GD51</f>
        <v>0</v>
      </c>
      <c r="F25" s="518">
        <f>'EntrySheetDD+SWOTotal+HO'!GE51</f>
        <v>0</v>
      </c>
      <c r="G25" s="568">
        <f>'EntrySheetDD+SWOTotal+HO'!GF51</f>
        <v>0</v>
      </c>
      <c r="H25" s="568">
        <f>'EntrySheetDD+SWOTotal+HO'!GG51</f>
        <v>0</v>
      </c>
      <c r="I25" s="568">
        <f>'EntrySheetDD+SWOTotal+HO'!GH51</f>
        <v>0</v>
      </c>
      <c r="J25" s="568">
        <f>'EntrySheetDD+SWOTotal+HO'!GI51</f>
        <v>0</v>
      </c>
      <c r="K25" s="568">
        <f>'EntrySheetDD+SWOTotal+HO'!GJ51</f>
        <v>0</v>
      </c>
      <c r="L25" s="568">
        <f>'EntrySheetDD+SWOTotal+HO'!GK51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2">
        <v>0</v>
      </c>
      <c r="D26" s="518">
        <f>'EntrySheetDD+SWOTotal+HO'!GM51</f>
        <v>0</v>
      </c>
      <c r="E26" s="518">
        <f>'EntrySheetDD+SWOTotal+HO'!GN51</f>
        <v>0</v>
      </c>
      <c r="F26" s="518">
        <f>'EntrySheetDD+SWOTotal+HO'!GO51</f>
        <v>0</v>
      </c>
      <c r="G26" s="568">
        <f>'EntrySheetDD+SWOTotal+HO'!GP51</f>
        <v>0</v>
      </c>
      <c r="H26" s="568">
        <f>'EntrySheetDD+SWOTotal+HO'!GQ51</f>
        <v>0</v>
      </c>
      <c r="I26" s="568">
        <f>'EntrySheetDD+SWOTotal+HO'!GR51</f>
        <v>0</v>
      </c>
      <c r="J26" s="568">
        <f>'EntrySheetDD+SWOTotal+HO'!GS51</f>
        <v>0</v>
      </c>
      <c r="K26" s="568">
        <f>'EntrySheetDD+SWOTotal+HO'!GT51</f>
        <v>0</v>
      </c>
      <c r="L26" s="568">
        <f>'EntrySheetDD+SWOTotal+HO'!GU51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2">
        <v>0</v>
      </c>
      <c r="D27" s="518">
        <f>'EntrySheetDD+SWOTotal+HO'!GW51</f>
        <v>0</v>
      </c>
      <c r="E27" s="518">
        <f>'EntrySheetDD+SWOTotal+HO'!GX51</f>
        <v>0</v>
      </c>
      <c r="F27" s="518">
        <f>'EntrySheetDD+SWOTotal+HO'!GY51</f>
        <v>0</v>
      </c>
      <c r="G27" s="568">
        <f>'EntrySheetDD+SWOTotal+HO'!GZ51</f>
        <v>0</v>
      </c>
      <c r="H27" s="568">
        <f>'EntrySheetDD+SWOTotal+HO'!HA51</f>
        <v>0</v>
      </c>
      <c r="I27" s="568">
        <f>'EntrySheetDD+SWOTotal+HO'!HB51</f>
        <v>0</v>
      </c>
      <c r="J27" s="568">
        <f>'EntrySheetDD+SWOTotal+HO'!HC51</f>
        <v>0</v>
      </c>
      <c r="K27" s="568">
        <f>'EntrySheetDD+SWOTotal+HO'!HD51</f>
        <v>0</v>
      </c>
      <c r="L27" s="568">
        <f>'EntrySheetDD+SWOTotal+HO'!HE51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2">
        <v>0</v>
      </c>
      <c r="D28" s="518">
        <f>'EntrySheetDD+SWOTotal+HO'!HG51</f>
        <v>0</v>
      </c>
      <c r="E28" s="518">
        <f>'EntrySheetDD+SWOTotal+HO'!HH51</f>
        <v>0</v>
      </c>
      <c r="F28" s="518">
        <f>'EntrySheetDD+SWOTotal+HO'!HI51</f>
        <v>0</v>
      </c>
      <c r="G28" s="568">
        <f>'EntrySheetDD+SWOTotal+HO'!HJ51</f>
        <v>0</v>
      </c>
      <c r="H28" s="568">
        <f>'EntrySheetDD+SWOTotal+HO'!HK51</f>
        <v>0</v>
      </c>
      <c r="I28" s="568">
        <f>'EntrySheetDD+SWOTotal+HO'!HL51</f>
        <v>0</v>
      </c>
      <c r="J28" s="568">
        <f>'EntrySheetDD+SWOTotal+HO'!HM51</f>
        <v>0</v>
      </c>
      <c r="K28" s="568">
        <f>'EntrySheetDD+SWOTotal+HO'!HN51</f>
        <v>0</v>
      </c>
      <c r="L28" s="568">
        <f>'EntrySheetDD+SWOTotal+HO'!HO51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2">
        <v>0</v>
      </c>
      <c r="D29" s="518">
        <f>'EntrySheetDD+SWOTotal+HO'!HQ51</f>
        <v>0</v>
      </c>
      <c r="E29" s="518">
        <f>'EntrySheetDD+SWOTotal+HO'!HR51</f>
        <v>0</v>
      </c>
      <c r="F29" s="518">
        <f>'EntrySheetDD+SWOTotal+HO'!HS51</f>
        <v>0</v>
      </c>
      <c r="G29" s="568">
        <f>'EntrySheetDD+SWOTotal+HO'!HT51</f>
        <v>0</v>
      </c>
      <c r="H29" s="568">
        <f>'EntrySheetDD+SWOTotal+HO'!HU51</f>
        <v>0</v>
      </c>
      <c r="I29" s="568">
        <f>'EntrySheetDD+SWOTotal+HO'!HV51</f>
        <v>0</v>
      </c>
      <c r="J29" s="568">
        <f>'EntrySheetDD+SWOTotal+HO'!HW51</f>
        <v>0</v>
      </c>
      <c r="K29" s="568">
        <f>'EntrySheetDD+SWOTotal+HO'!HX51</f>
        <v>0</v>
      </c>
      <c r="L29" s="568">
        <f>'EntrySheetDD+SWOTotal+HO'!HY51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2">
        <v>0</v>
      </c>
      <c r="D30" s="518">
        <f>'EntrySheetDD+SWOTotal+HO'!IA51</f>
        <v>0</v>
      </c>
      <c r="E30" s="518">
        <f>'EntrySheetDD+SWOTotal+HO'!IB51</f>
        <v>0</v>
      </c>
      <c r="F30" s="518">
        <f>'EntrySheetDD+SWOTotal+HO'!IC51</f>
        <v>0</v>
      </c>
      <c r="G30" s="568">
        <f>'EntrySheetDD+SWOTotal+HO'!ID51</f>
        <v>0</v>
      </c>
      <c r="H30" s="568">
        <f>'EntrySheetDD+SWOTotal+HO'!IE51</f>
        <v>0</v>
      </c>
      <c r="I30" s="568">
        <f>'EntrySheetDD+SWOTotal+HO'!IF51</f>
        <v>0</v>
      </c>
      <c r="J30" s="568">
        <f>'EntrySheetDD+SWOTotal+HO'!IG51</f>
        <v>0</v>
      </c>
      <c r="K30" s="568">
        <f>'EntrySheetDD+SWOTotal+HO'!IH51</f>
        <v>0</v>
      </c>
      <c r="L30" s="568">
        <f>'EntrySheetDD+SWOTotal+HO'!II51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2">
        <v>0</v>
      </c>
      <c r="D31" s="518">
        <f>'EntrySheetDD+SWOTotal+HO'!IK51</f>
        <v>0</v>
      </c>
      <c r="E31" s="518">
        <f>'EntrySheetDD+SWOTotal+HO'!IL51</f>
        <v>0</v>
      </c>
      <c r="F31" s="518">
        <f>'EntrySheetDD+SWOTotal+HO'!IM51</f>
        <v>0</v>
      </c>
      <c r="G31" s="568">
        <f>'EntrySheetDD+SWOTotal+HO'!IN51</f>
        <v>0</v>
      </c>
      <c r="H31" s="568">
        <f>'EntrySheetDD+SWOTotal+HO'!IO51</f>
        <v>0</v>
      </c>
      <c r="I31" s="568">
        <f>'EntrySheetDD+SWOTotal+HO'!IP51</f>
        <v>0</v>
      </c>
      <c r="J31" s="568">
        <f>'EntrySheetDD+SWOTotal+HO'!IQ51</f>
        <v>0</v>
      </c>
      <c r="K31" s="568">
        <f>'EntrySheetDD+SWOTotal+HO'!IR51</f>
        <v>0</v>
      </c>
      <c r="L31" s="568">
        <f>'EntrySheetDD+SWOTotal+HO'!IS51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2">
        <v>0</v>
      </c>
      <c r="D32" s="518">
        <f>'EntrySheetDD+SWOTotal+HO'!IU51</f>
        <v>0</v>
      </c>
      <c r="E32" s="518">
        <f>'EntrySheetDD+SWOTotal+HO'!IV51</f>
        <v>0</v>
      </c>
      <c r="F32" s="518">
        <f>'EntrySheetDD+SWOTotal+HO'!IW51</f>
        <v>0</v>
      </c>
      <c r="G32" s="568">
        <f>'EntrySheetDD+SWOTotal+HO'!IX51</f>
        <v>0</v>
      </c>
      <c r="H32" s="568">
        <f>'EntrySheetDD+SWOTotal+HO'!IY51</f>
        <v>0</v>
      </c>
      <c r="I32" s="568">
        <f>'EntrySheetDD+SWOTotal+HO'!IZ51</f>
        <v>0</v>
      </c>
      <c r="J32" s="568">
        <f>'EntrySheetDD+SWOTotal+HO'!JA51</f>
        <v>0</v>
      </c>
      <c r="K32" s="568">
        <f>'EntrySheetDD+SWOTotal+HO'!JB51</f>
        <v>0</v>
      </c>
      <c r="L32" s="568">
        <f>'EntrySheetDD+SWOTotal+HO'!JC51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2">
        <v>0</v>
      </c>
      <c r="D33" s="518">
        <f>'EntrySheetDD+SWOTotal+HO'!JE51</f>
        <v>0</v>
      </c>
      <c r="E33" s="518">
        <f>'EntrySheetDD+SWOTotal+HO'!JF51</f>
        <v>0</v>
      </c>
      <c r="F33" s="518">
        <f>'EntrySheetDD+SWOTotal+HO'!JG51</f>
        <v>0</v>
      </c>
      <c r="G33" s="568">
        <f>'EntrySheetDD+SWOTotal+HO'!JH51</f>
        <v>0</v>
      </c>
      <c r="H33" s="568">
        <f>'EntrySheetDD+SWOTotal+HO'!JI51</f>
        <v>0</v>
      </c>
      <c r="I33" s="568">
        <f>'EntrySheetDD+SWOTotal+HO'!JJ51</f>
        <v>0</v>
      </c>
      <c r="J33" s="568">
        <f>'EntrySheetDD+SWOTotal+HO'!JK51</f>
        <v>0</v>
      </c>
      <c r="K33" s="568">
        <f>'EntrySheetDD+SWOTotal+HO'!JL51</f>
        <v>0</v>
      </c>
      <c r="L33" s="568">
        <f>'EntrySheetDD+SWOTotal+HO'!JM51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2">
        <v>0</v>
      </c>
      <c r="D34" s="518">
        <f>'EntrySheetDD+SWOTotal+HO'!JO51</f>
        <v>0</v>
      </c>
      <c r="E34" s="518">
        <f>'EntrySheetDD+SWOTotal+HO'!JP51</f>
        <v>0</v>
      </c>
      <c r="F34" s="518">
        <f>'EntrySheetDD+SWOTotal+HO'!JQ51</f>
        <v>0</v>
      </c>
      <c r="G34" s="568">
        <f>'EntrySheetDD+SWOTotal+HO'!JR51</f>
        <v>0</v>
      </c>
      <c r="H34" s="568">
        <f>'EntrySheetDD+SWOTotal+HO'!JS51</f>
        <v>0</v>
      </c>
      <c r="I34" s="568">
        <f>'EntrySheetDD+SWOTotal+HO'!JT51</f>
        <v>0</v>
      </c>
      <c r="J34" s="568">
        <f>'EntrySheetDD+SWOTotal+HO'!JU51</f>
        <v>0</v>
      </c>
      <c r="K34" s="568">
        <f>'EntrySheetDD+SWOTotal+HO'!JV51</f>
        <v>0</v>
      </c>
      <c r="L34" s="568">
        <f>'EntrySheetDD+SWOTotal+HO'!JW51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2">
        <v>0</v>
      </c>
      <c r="D35" s="518">
        <f>'EntrySheetDD+SWOTotal+HO'!JY51</f>
        <v>0</v>
      </c>
      <c r="E35" s="518">
        <f>'EntrySheetDD+SWOTotal+HO'!JZ51</f>
        <v>0</v>
      </c>
      <c r="F35" s="518">
        <f>'EntrySheetDD+SWOTotal+HO'!KA51</f>
        <v>0</v>
      </c>
      <c r="G35" s="568">
        <f>'EntrySheetDD+SWOTotal+HO'!KB51</f>
        <v>0</v>
      </c>
      <c r="H35" s="568">
        <f>'EntrySheetDD+SWOTotal+HO'!KC51</f>
        <v>0</v>
      </c>
      <c r="I35" s="568">
        <f>'EntrySheetDD+SWOTotal+HO'!KD51</f>
        <v>0</v>
      </c>
      <c r="J35" s="568">
        <f>'EntrySheetDD+SWOTotal+HO'!KE51</f>
        <v>0</v>
      </c>
      <c r="K35" s="568">
        <f>'EntrySheetDD+SWOTotal+HO'!KF51</f>
        <v>0</v>
      </c>
      <c r="L35" s="568">
        <f>'EntrySheetDD+SWOTotal+HO'!KG51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2">
        <v>0</v>
      </c>
      <c r="D36" s="518">
        <f>'EntrySheetDD+SWOTotal+HO'!KI51</f>
        <v>0</v>
      </c>
      <c r="E36" s="518">
        <f>'EntrySheetDD+SWOTotal+HO'!KJ51</f>
        <v>0</v>
      </c>
      <c r="F36" s="518">
        <f>'EntrySheetDD+SWOTotal+HO'!KK51</f>
        <v>0</v>
      </c>
      <c r="G36" s="568">
        <f>'EntrySheetDD+SWOTotal+HO'!KL51</f>
        <v>0</v>
      </c>
      <c r="H36" s="568">
        <f>'EntrySheetDD+SWOTotal+HO'!KM51</f>
        <v>0</v>
      </c>
      <c r="I36" s="568">
        <f>'EntrySheetDD+SWOTotal+HO'!KN51</f>
        <v>0</v>
      </c>
      <c r="J36" s="568">
        <f>'EntrySheetDD+SWOTotal+HO'!KO51</f>
        <v>0</v>
      </c>
      <c r="K36" s="568">
        <f>'EntrySheetDD+SWOTotal+HO'!KP51</f>
        <v>0</v>
      </c>
      <c r="L36" s="568">
        <f>'EntrySheetDD+SWOTotal+HO'!KQ51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2">
        <v>0</v>
      </c>
      <c r="D37" s="518">
        <f>'EntrySheetDD+SWOTotal+HO'!KS51</f>
        <v>0</v>
      </c>
      <c r="E37" s="518">
        <f>'EntrySheetDD+SWOTotal+HO'!KT51</f>
        <v>0</v>
      </c>
      <c r="F37" s="518">
        <f>'EntrySheetDD+SWOTotal+HO'!KU51</f>
        <v>0</v>
      </c>
      <c r="G37" s="568">
        <f>'EntrySheetDD+SWOTotal+HO'!KV51</f>
        <v>0</v>
      </c>
      <c r="H37" s="568">
        <f>'EntrySheetDD+SWOTotal+HO'!KW51</f>
        <v>0</v>
      </c>
      <c r="I37" s="568">
        <f>'EntrySheetDD+SWOTotal+HO'!KX51</f>
        <v>0</v>
      </c>
      <c r="J37" s="568">
        <f>'EntrySheetDD+SWOTotal+HO'!KY51</f>
        <v>0</v>
      </c>
      <c r="K37" s="568">
        <f>'EntrySheetDD+SWOTotal+HO'!KZ51</f>
        <v>0</v>
      </c>
      <c r="L37" s="568">
        <f>'EntrySheetDD+SWOTotal+HO'!LA51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2">
        <v>0</v>
      </c>
      <c r="D38" s="518">
        <f>'EntrySheetDD+SWOTotal+HO'!LC51</f>
        <v>0</v>
      </c>
      <c r="E38" s="518">
        <f>'EntrySheetDD+SWOTotal+HO'!LD51</f>
        <v>0</v>
      </c>
      <c r="F38" s="518">
        <f>'EntrySheetDD+SWOTotal+HO'!LE51</f>
        <v>0</v>
      </c>
      <c r="G38" s="568">
        <f>'EntrySheetDD+SWOTotal+HO'!LF51</f>
        <v>0</v>
      </c>
      <c r="H38" s="568">
        <f>'EntrySheetDD+SWOTotal+HO'!LG51</f>
        <v>0</v>
      </c>
      <c r="I38" s="568">
        <f>'EntrySheetDD+SWOTotal+HO'!LH51</f>
        <v>0</v>
      </c>
      <c r="J38" s="568">
        <f>'EntrySheetDD+SWOTotal+HO'!LI51</f>
        <v>0</v>
      </c>
      <c r="K38" s="568">
        <f>'EntrySheetDD+SWOTotal+HO'!LJ51</f>
        <v>0</v>
      </c>
      <c r="L38" s="568">
        <f>'EntrySheetDD+SWOTotal+HO'!LK51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2">
        <v>0</v>
      </c>
      <c r="D39" s="518">
        <f>'EntrySheetDD+SWOTotal+HO'!LM51</f>
        <v>0</v>
      </c>
      <c r="E39" s="518">
        <f>'EntrySheetDD+SWOTotal+HO'!LN51</f>
        <v>0</v>
      </c>
      <c r="F39" s="518">
        <f>'EntrySheetDD+SWOTotal+HO'!LO51</f>
        <v>0</v>
      </c>
      <c r="G39" s="568">
        <f>'EntrySheetDD+SWOTotal+HO'!LP51</f>
        <v>0</v>
      </c>
      <c r="H39" s="568">
        <f>'EntrySheetDD+SWOTotal+HO'!LQ51</f>
        <v>0</v>
      </c>
      <c r="I39" s="568">
        <f>'EntrySheetDD+SWOTotal+HO'!LR51</f>
        <v>0</v>
      </c>
      <c r="J39" s="568">
        <f>'EntrySheetDD+SWOTotal+HO'!LS51</f>
        <v>0</v>
      </c>
      <c r="K39" s="568">
        <f>'EntrySheetDD+SWOTotal+HO'!LT51</f>
        <v>0</v>
      </c>
      <c r="L39" s="568">
        <f>'EntrySheetDD+SWOTotal+HO'!LU51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5</v>
      </c>
      <c r="D41" s="528">
        <f>'EntrySheetDD+SWOTotal+HO'!MQ51</f>
        <v>0</v>
      </c>
      <c r="E41" s="528">
        <f>'EntrySheetDD+SWOTotal+HO'!MR51</f>
        <v>0</v>
      </c>
      <c r="F41" s="528">
        <f>'EntrySheetDD+SWOTotal+HO'!MS51</f>
        <v>0</v>
      </c>
      <c r="G41" s="570">
        <f>'EntrySheetDD+SWOTotal+HO'!MT51</f>
        <v>0</v>
      </c>
      <c r="H41" s="570">
        <f>'EntrySheetDD+SWOTotal+HO'!MU51</f>
        <v>0</v>
      </c>
      <c r="I41" s="570">
        <f>'EntrySheetDD+SWOTotal+HO'!MV51</f>
        <v>0</v>
      </c>
      <c r="J41" s="570">
        <f>'EntrySheetDD+SWOTotal+HO'!MW51</f>
        <v>0</v>
      </c>
      <c r="K41" s="570">
        <f>'EntrySheetDD+SWOTotal+HO'!MX51</f>
        <v>0</v>
      </c>
      <c r="L41" s="570">
        <f>'EntrySheetDD+SWOTotal+HO'!MY51</f>
        <v>0</v>
      </c>
      <c r="M41" s="514">
        <f t="shared" si="0"/>
        <v>0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5</v>
      </c>
      <c r="D43" s="516">
        <f t="shared" si="3"/>
        <v>0</v>
      </c>
      <c r="E43" s="516">
        <f t="shared" si="3"/>
        <v>0</v>
      </c>
      <c r="F43" s="516">
        <f t="shared" si="3"/>
        <v>0</v>
      </c>
      <c r="G43" s="572">
        <f t="shared" si="3"/>
        <v>0</v>
      </c>
      <c r="H43" s="572">
        <f t="shared" si="3"/>
        <v>0</v>
      </c>
      <c r="I43" s="572">
        <f t="shared" si="3"/>
        <v>0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>
        <f t="shared" si="0"/>
        <v>0</v>
      </c>
      <c r="N43" s="512" t="e">
        <f t="shared" si="1"/>
        <v>#DIV/0!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44"/>
  <sheetViews>
    <sheetView view="pageBreakPreview" topLeftCell="A28" zoomScale="89" zoomScaleSheetLayoutView="89" workbookViewId="0">
      <selection activeCell="A35" sqref="A35:XFD35"/>
    </sheetView>
  </sheetViews>
  <sheetFormatPr defaultColWidth="9.28515625" defaultRowHeight="15" x14ac:dyDescent="0.25"/>
  <cols>
    <col min="1" max="1" width="6.42578125" style="844" customWidth="1"/>
    <col min="2" max="2" width="12.5703125" style="844" customWidth="1"/>
    <col min="3" max="3" width="42" style="844" customWidth="1"/>
    <col min="4" max="4" width="14.42578125" style="844" customWidth="1"/>
    <col min="5" max="5" width="17.28515625" style="844" customWidth="1"/>
    <col min="6" max="6" width="16.7109375" style="844" customWidth="1"/>
    <col min="7" max="7" width="18.42578125" style="845" customWidth="1"/>
    <col min="8" max="8" width="16.85546875" style="845" customWidth="1"/>
    <col min="9" max="9" width="17.42578125" style="844" customWidth="1"/>
    <col min="10" max="10" width="14.42578125" style="844" customWidth="1"/>
    <col min="11" max="11" width="12.5703125" style="844" customWidth="1"/>
    <col min="12" max="12" width="3.28515625" style="844" customWidth="1"/>
    <col min="13" max="13" width="11.140625" style="844" customWidth="1"/>
    <col min="14" max="14" width="11" style="844" bestFit="1" customWidth="1"/>
    <col min="15" max="15" width="19" style="844" customWidth="1"/>
    <col min="16" max="16" width="11.140625" style="844" customWidth="1"/>
    <col min="17" max="17" width="12.140625" style="844" customWidth="1"/>
    <col min="18" max="18" width="14.85546875" style="844" customWidth="1"/>
    <col min="19" max="20" width="9.28515625" style="844"/>
    <col min="21" max="21" width="10.140625" style="844" bestFit="1" customWidth="1"/>
    <col min="22" max="247" width="9.28515625" style="844"/>
    <col min="248" max="248" width="4.42578125" style="844" customWidth="1"/>
    <col min="249" max="249" width="14.7109375" style="844" customWidth="1"/>
    <col min="250" max="250" width="53.28515625" style="844" customWidth="1"/>
    <col min="251" max="251" width="14.28515625" style="844" customWidth="1"/>
    <col min="252" max="252" width="15.7109375" style="844" customWidth="1"/>
    <col min="253" max="253" width="13.5703125" style="844" customWidth="1"/>
    <col min="254" max="254" width="11.85546875" style="844" customWidth="1"/>
    <col min="255" max="255" width="16.140625" style="844" customWidth="1"/>
    <col min="256" max="256" width="11.5703125" style="844" bestFit="1" customWidth="1"/>
    <col min="257" max="503" width="9.28515625" style="844"/>
    <col min="504" max="504" width="4.42578125" style="844" customWidth="1"/>
    <col min="505" max="505" width="14.7109375" style="844" customWidth="1"/>
    <col min="506" max="506" width="53.28515625" style="844" customWidth="1"/>
    <col min="507" max="507" width="14.28515625" style="844" customWidth="1"/>
    <col min="508" max="508" width="15.7109375" style="844" customWidth="1"/>
    <col min="509" max="509" width="13.5703125" style="844" customWidth="1"/>
    <col min="510" max="510" width="11.85546875" style="844" customWidth="1"/>
    <col min="511" max="511" width="16.140625" style="844" customWidth="1"/>
    <col min="512" max="512" width="11.5703125" style="844" bestFit="1" customWidth="1"/>
    <col min="513" max="759" width="9.28515625" style="844"/>
    <col min="760" max="760" width="4.42578125" style="844" customWidth="1"/>
    <col min="761" max="761" width="14.7109375" style="844" customWidth="1"/>
    <col min="762" max="762" width="53.28515625" style="844" customWidth="1"/>
    <col min="763" max="763" width="14.28515625" style="844" customWidth="1"/>
    <col min="764" max="764" width="15.7109375" style="844" customWidth="1"/>
    <col min="765" max="765" width="13.5703125" style="844" customWidth="1"/>
    <col min="766" max="766" width="11.85546875" style="844" customWidth="1"/>
    <col min="767" max="767" width="16.140625" style="844" customWidth="1"/>
    <col min="768" max="768" width="11.5703125" style="844" bestFit="1" customWidth="1"/>
    <col min="769" max="1015" width="9.28515625" style="844"/>
    <col min="1016" max="1016" width="4.42578125" style="844" customWidth="1"/>
    <col min="1017" max="1017" width="14.7109375" style="844" customWidth="1"/>
    <col min="1018" max="1018" width="53.28515625" style="844" customWidth="1"/>
    <col min="1019" max="1019" width="14.28515625" style="844" customWidth="1"/>
    <col min="1020" max="1020" width="15.7109375" style="844" customWidth="1"/>
    <col min="1021" max="1021" width="13.5703125" style="844" customWidth="1"/>
    <col min="1022" max="1022" width="11.85546875" style="844" customWidth="1"/>
    <col min="1023" max="1023" width="16.140625" style="844" customWidth="1"/>
    <col min="1024" max="1024" width="11.5703125" style="844" bestFit="1" customWidth="1"/>
    <col min="1025" max="1271" width="9.28515625" style="844"/>
    <col min="1272" max="1272" width="4.42578125" style="844" customWidth="1"/>
    <col min="1273" max="1273" width="14.7109375" style="844" customWidth="1"/>
    <col min="1274" max="1274" width="53.28515625" style="844" customWidth="1"/>
    <col min="1275" max="1275" width="14.28515625" style="844" customWidth="1"/>
    <col min="1276" max="1276" width="15.7109375" style="844" customWidth="1"/>
    <col min="1277" max="1277" width="13.5703125" style="844" customWidth="1"/>
    <col min="1278" max="1278" width="11.85546875" style="844" customWidth="1"/>
    <col min="1279" max="1279" width="16.140625" style="844" customWidth="1"/>
    <col min="1280" max="1280" width="11.5703125" style="844" bestFit="1" customWidth="1"/>
    <col min="1281" max="1527" width="9.28515625" style="844"/>
    <col min="1528" max="1528" width="4.42578125" style="844" customWidth="1"/>
    <col min="1529" max="1529" width="14.7109375" style="844" customWidth="1"/>
    <col min="1530" max="1530" width="53.28515625" style="844" customWidth="1"/>
    <col min="1531" max="1531" width="14.28515625" style="844" customWidth="1"/>
    <col min="1532" max="1532" width="15.7109375" style="844" customWidth="1"/>
    <col min="1533" max="1533" width="13.5703125" style="844" customWidth="1"/>
    <col min="1534" max="1534" width="11.85546875" style="844" customWidth="1"/>
    <col min="1535" max="1535" width="16.140625" style="844" customWidth="1"/>
    <col min="1536" max="1536" width="11.5703125" style="844" bestFit="1" customWidth="1"/>
    <col min="1537" max="1783" width="9.28515625" style="844"/>
    <col min="1784" max="1784" width="4.42578125" style="844" customWidth="1"/>
    <col min="1785" max="1785" width="14.7109375" style="844" customWidth="1"/>
    <col min="1786" max="1786" width="53.28515625" style="844" customWidth="1"/>
    <col min="1787" max="1787" width="14.28515625" style="844" customWidth="1"/>
    <col min="1788" max="1788" width="15.7109375" style="844" customWidth="1"/>
    <col min="1789" max="1789" width="13.5703125" style="844" customWidth="1"/>
    <col min="1790" max="1790" width="11.85546875" style="844" customWidth="1"/>
    <col min="1791" max="1791" width="16.140625" style="844" customWidth="1"/>
    <col min="1792" max="1792" width="11.5703125" style="844" bestFit="1" customWidth="1"/>
    <col min="1793" max="2039" width="9.28515625" style="844"/>
    <col min="2040" max="2040" width="4.42578125" style="844" customWidth="1"/>
    <col min="2041" max="2041" width="14.7109375" style="844" customWidth="1"/>
    <col min="2042" max="2042" width="53.28515625" style="844" customWidth="1"/>
    <col min="2043" max="2043" width="14.28515625" style="844" customWidth="1"/>
    <col min="2044" max="2044" width="15.7109375" style="844" customWidth="1"/>
    <col min="2045" max="2045" width="13.5703125" style="844" customWidth="1"/>
    <col min="2046" max="2046" width="11.85546875" style="844" customWidth="1"/>
    <col min="2047" max="2047" width="16.140625" style="844" customWidth="1"/>
    <col min="2048" max="2048" width="11.5703125" style="844" bestFit="1" customWidth="1"/>
    <col min="2049" max="2295" width="9.28515625" style="844"/>
    <col min="2296" max="2296" width="4.42578125" style="844" customWidth="1"/>
    <col min="2297" max="2297" width="14.7109375" style="844" customWidth="1"/>
    <col min="2298" max="2298" width="53.28515625" style="844" customWidth="1"/>
    <col min="2299" max="2299" width="14.28515625" style="844" customWidth="1"/>
    <col min="2300" max="2300" width="15.7109375" style="844" customWidth="1"/>
    <col min="2301" max="2301" width="13.5703125" style="844" customWidth="1"/>
    <col min="2302" max="2302" width="11.85546875" style="844" customWidth="1"/>
    <col min="2303" max="2303" width="16.140625" style="844" customWidth="1"/>
    <col min="2304" max="2304" width="11.5703125" style="844" bestFit="1" customWidth="1"/>
    <col min="2305" max="2551" width="9.28515625" style="844"/>
    <col min="2552" max="2552" width="4.42578125" style="844" customWidth="1"/>
    <col min="2553" max="2553" width="14.7109375" style="844" customWidth="1"/>
    <col min="2554" max="2554" width="53.28515625" style="844" customWidth="1"/>
    <col min="2555" max="2555" width="14.28515625" style="844" customWidth="1"/>
    <col min="2556" max="2556" width="15.7109375" style="844" customWidth="1"/>
    <col min="2557" max="2557" width="13.5703125" style="844" customWidth="1"/>
    <col min="2558" max="2558" width="11.85546875" style="844" customWidth="1"/>
    <col min="2559" max="2559" width="16.140625" style="844" customWidth="1"/>
    <col min="2560" max="2560" width="11.5703125" style="844" bestFit="1" customWidth="1"/>
    <col min="2561" max="2807" width="9.28515625" style="844"/>
    <col min="2808" max="2808" width="4.42578125" style="844" customWidth="1"/>
    <col min="2809" max="2809" width="14.7109375" style="844" customWidth="1"/>
    <col min="2810" max="2810" width="53.28515625" style="844" customWidth="1"/>
    <col min="2811" max="2811" width="14.28515625" style="844" customWidth="1"/>
    <col min="2812" max="2812" width="15.7109375" style="844" customWidth="1"/>
    <col min="2813" max="2813" width="13.5703125" style="844" customWidth="1"/>
    <col min="2814" max="2814" width="11.85546875" style="844" customWidth="1"/>
    <col min="2815" max="2815" width="16.140625" style="844" customWidth="1"/>
    <col min="2816" max="2816" width="11.5703125" style="844" bestFit="1" customWidth="1"/>
    <col min="2817" max="3063" width="9.28515625" style="844"/>
    <col min="3064" max="3064" width="4.42578125" style="844" customWidth="1"/>
    <col min="3065" max="3065" width="14.7109375" style="844" customWidth="1"/>
    <col min="3066" max="3066" width="53.28515625" style="844" customWidth="1"/>
    <col min="3067" max="3067" width="14.28515625" style="844" customWidth="1"/>
    <col min="3068" max="3068" width="15.7109375" style="844" customWidth="1"/>
    <col min="3069" max="3069" width="13.5703125" style="844" customWidth="1"/>
    <col min="3070" max="3070" width="11.85546875" style="844" customWidth="1"/>
    <col min="3071" max="3071" width="16.140625" style="844" customWidth="1"/>
    <col min="3072" max="3072" width="11.5703125" style="844" bestFit="1" customWidth="1"/>
    <col min="3073" max="3319" width="9.28515625" style="844"/>
    <col min="3320" max="3320" width="4.42578125" style="844" customWidth="1"/>
    <col min="3321" max="3321" width="14.7109375" style="844" customWidth="1"/>
    <col min="3322" max="3322" width="53.28515625" style="844" customWidth="1"/>
    <col min="3323" max="3323" width="14.28515625" style="844" customWidth="1"/>
    <col min="3324" max="3324" width="15.7109375" style="844" customWidth="1"/>
    <col min="3325" max="3325" width="13.5703125" style="844" customWidth="1"/>
    <col min="3326" max="3326" width="11.85546875" style="844" customWidth="1"/>
    <col min="3327" max="3327" width="16.140625" style="844" customWidth="1"/>
    <col min="3328" max="3328" width="11.5703125" style="844" bestFit="1" customWidth="1"/>
    <col min="3329" max="3575" width="9.28515625" style="844"/>
    <col min="3576" max="3576" width="4.42578125" style="844" customWidth="1"/>
    <col min="3577" max="3577" width="14.7109375" style="844" customWidth="1"/>
    <col min="3578" max="3578" width="53.28515625" style="844" customWidth="1"/>
    <col min="3579" max="3579" width="14.28515625" style="844" customWidth="1"/>
    <col min="3580" max="3580" width="15.7109375" style="844" customWidth="1"/>
    <col min="3581" max="3581" width="13.5703125" style="844" customWidth="1"/>
    <col min="3582" max="3582" width="11.85546875" style="844" customWidth="1"/>
    <col min="3583" max="3583" width="16.140625" style="844" customWidth="1"/>
    <col min="3584" max="3584" width="11.5703125" style="844" bestFit="1" customWidth="1"/>
    <col min="3585" max="3831" width="9.28515625" style="844"/>
    <col min="3832" max="3832" width="4.42578125" style="844" customWidth="1"/>
    <col min="3833" max="3833" width="14.7109375" style="844" customWidth="1"/>
    <col min="3834" max="3834" width="53.28515625" style="844" customWidth="1"/>
    <col min="3835" max="3835" width="14.28515625" style="844" customWidth="1"/>
    <col min="3836" max="3836" width="15.7109375" style="844" customWidth="1"/>
    <col min="3837" max="3837" width="13.5703125" style="844" customWidth="1"/>
    <col min="3838" max="3838" width="11.85546875" style="844" customWidth="1"/>
    <col min="3839" max="3839" width="16.140625" style="844" customWidth="1"/>
    <col min="3840" max="3840" width="11.5703125" style="844" bestFit="1" customWidth="1"/>
    <col min="3841" max="4087" width="9.28515625" style="844"/>
    <col min="4088" max="4088" width="4.42578125" style="844" customWidth="1"/>
    <col min="4089" max="4089" width="14.7109375" style="844" customWidth="1"/>
    <col min="4090" max="4090" width="53.28515625" style="844" customWidth="1"/>
    <col min="4091" max="4091" width="14.28515625" style="844" customWidth="1"/>
    <col min="4092" max="4092" width="15.7109375" style="844" customWidth="1"/>
    <col min="4093" max="4093" width="13.5703125" style="844" customWidth="1"/>
    <col min="4094" max="4094" width="11.85546875" style="844" customWidth="1"/>
    <col min="4095" max="4095" width="16.140625" style="844" customWidth="1"/>
    <col min="4096" max="4096" width="11.5703125" style="844" bestFit="1" customWidth="1"/>
    <col min="4097" max="4343" width="9.28515625" style="844"/>
    <col min="4344" max="4344" width="4.42578125" style="844" customWidth="1"/>
    <col min="4345" max="4345" width="14.7109375" style="844" customWidth="1"/>
    <col min="4346" max="4346" width="53.28515625" style="844" customWidth="1"/>
    <col min="4347" max="4347" width="14.28515625" style="844" customWidth="1"/>
    <col min="4348" max="4348" width="15.7109375" style="844" customWidth="1"/>
    <col min="4349" max="4349" width="13.5703125" style="844" customWidth="1"/>
    <col min="4350" max="4350" width="11.85546875" style="844" customWidth="1"/>
    <col min="4351" max="4351" width="16.140625" style="844" customWidth="1"/>
    <col min="4352" max="4352" width="11.5703125" style="844" bestFit="1" customWidth="1"/>
    <col min="4353" max="4599" width="9.28515625" style="844"/>
    <col min="4600" max="4600" width="4.42578125" style="844" customWidth="1"/>
    <col min="4601" max="4601" width="14.7109375" style="844" customWidth="1"/>
    <col min="4602" max="4602" width="53.28515625" style="844" customWidth="1"/>
    <col min="4603" max="4603" width="14.28515625" style="844" customWidth="1"/>
    <col min="4604" max="4604" width="15.7109375" style="844" customWidth="1"/>
    <col min="4605" max="4605" width="13.5703125" style="844" customWidth="1"/>
    <col min="4606" max="4606" width="11.85546875" style="844" customWidth="1"/>
    <col min="4607" max="4607" width="16.140625" style="844" customWidth="1"/>
    <col min="4608" max="4608" width="11.5703125" style="844" bestFit="1" customWidth="1"/>
    <col min="4609" max="4855" width="9.28515625" style="844"/>
    <col min="4856" max="4856" width="4.42578125" style="844" customWidth="1"/>
    <col min="4857" max="4857" width="14.7109375" style="844" customWidth="1"/>
    <col min="4858" max="4858" width="53.28515625" style="844" customWidth="1"/>
    <col min="4859" max="4859" width="14.28515625" style="844" customWidth="1"/>
    <col min="4860" max="4860" width="15.7109375" style="844" customWidth="1"/>
    <col min="4861" max="4861" width="13.5703125" style="844" customWidth="1"/>
    <col min="4862" max="4862" width="11.85546875" style="844" customWidth="1"/>
    <col min="4863" max="4863" width="16.140625" style="844" customWidth="1"/>
    <col min="4864" max="4864" width="11.5703125" style="844" bestFit="1" customWidth="1"/>
    <col min="4865" max="5111" width="9.28515625" style="844"/>
    <col min="5112" max="5112" width="4.42578125" style="844" customWidth="1"/>
    <col min="5113" max="5113" width="14.7109375" style="844" customWidth="1"/>
    <col min="5114" max="5114" width="53.28515625" style="844" customWidth="1"/>
    <col min="5115" max="5115" width="14.28515625" style="844" customWidth="1"/>
    <col min="5116" max="5116" width="15.7109375" style="844" customWidth="1"/>
    <col min="5117" max="5117" width="13.5703125" style="844" customWidth="1"/>
    <col min="5118" max="5118" width="11.85546875" style="844" customWidth="1"/>
    <col min="5119" max="5119" width="16.140625" style="844" customWidth="1"/>
    <col min="5120" max="5120" width="11.5703125" style="844" bestFit="1" customWidth="1"/>
    <col min="5121" max="5367" width="9.28515625" style="844"/>
    <col min="5368" max="5368" width="4.42578125" style="844" customWidth="1"/>
    <col min="5369" max="5369" width="14.7109375" style="844" customWidth="1"/>
    <col min="5370" max="5370" width="53.28515625" style="844" customWidth="1"/>
    <col min="5371" max="5371" width="14.28515625" style="844" customWidth="1"/>
    <col min="5372" max="5372" width="15.7109375" style="844" customWidth="1"/>
    <col min="5373" max="5373" width="13.5703125" style="844" customWidth="1"/>
    <col min="5374" max="5374" width="11.85546875" style="844" customWidth="1"/>
    <col min="5375" max="5375" width="16.140625" style="844" customWidth="1"/>
    <col min="5376" max="5376" width="11.5703125" style="844" bestFit="1" customWidth="1"/>
    <col min="5377" max="5623" width="9.28515625" style="844"/>
    <col min="5624" max="5624" width="4.42578125" style="844" customWidth="1"/>
    <col min="5625" max="5625" width="14.7109375" style="844" customWidth="1"/>
    <col min="5626" max="5626" width="53.28515625" style="844" customWidth="1"/>
    <col min="5627" max="5627" width="14.28515625" style="844" customWidth="1"/>
    <col min="5628" max="5628" width="15.7109375" style="844" customWidth="1"/>
    <col min="5629" max="5629" width="13.5703125" style="844" customWidth="1"/>
    <col min="5630" max="5630" width="11.85546875" style="844" customWidth="1"/>
    <col min="5631" max="5631" width="16.140625" style="844" customWidth="1"/>
    <col min="5632" max="5632" width="11.5703125" style="844" bestFit="1" customWidth="1"/>
    <col min="5633" max="5879" width="9.28515625" style="844"/>
    <col min="5880" max="5880" width="4.42578125" style="844" customWidth="1"/>
    <col min="5881" max="5881" width="14.7109375" style="844" customWidth="1"/>
    <col min="5882" max="5882" width="53.28515625" style="844" customWidth="1"/>
    <col min="5883" max="5883" width="14.28515625" style="844" customWidth="1"/>
    <col min="5884" max="5884" width="15.7109375" style="844" customWidth="1"/>
    <col min="5885" max="5885" width="13.5703125" style="844" customWidth="1"/>
    <col min="5886" max="5886" width="11.85546875" style="844" customWidth="1"/>
    <col min="5887" max="5887" width="16.140625" style="844" customWidth="1"/>
    <col min="5888" max="5888" width="11.5703125" style="844" bestFit="1" customWidth="1"/>
    <col min="5889" max="6135" width="9.28515625" style="844"/>
    <col min="6136" max="6136" width="4.42578125" style="844" customWidth="1"/>
    <col min="6137" max="6137" width="14.7109375" style="844" customWidth="1"/>
    <col min="6138" max="6138" width="53.28515625" style="844" customWidth="1"/>
    <col min="6139" max="6139" width="14.28515625" style="844" customWidth="1"/>
    <col min="6140" max="6140" width="15.7109375" style="844" customWidth="1"/>
    <col min="6141" max="6141" width="13.5703125" style="844" customWidth="1"/>
    <col min="6142" max="6142" width="11.85546875" style="844" customWidth="1"/>
    <col min="6143" max="6143" width="16.140625" style="844" customWidth="1"/>
    <col min="6144" max="6144" width="11.5703125" style="844" bestFit="1" customWidth="1"/>
    <col min="6145" max="6391" width="9.28515625" style="844"/>
    <col min="6392" max="6392" width="4.42578125" style="844" customWidth="1"/>
    <col min="6393" max="6393" width="14.7109375" style="844" customWidth="1"/>
    <col min="6394" max="6394" width="53.28515625" style="844" customWidth="1"/>
    <col min="6395" max="6395" width="14.28515625" style="844" customWidth="1"/>
    <col min="6396" max="6396" width="15.7109375" style="844" customWidth="1"/>
    <col min="6397" max="6397" width="13.5703125" style="844" customWidth="1"/>
    <col min="6398" max="6398" width="11.85546875" style="844" customWidth="1"/>
    <col min="6399" max="6399" width="16.140625" style="844" customWidth="1"/>
    <col min="6400" max="6400" width="11.5703125" style="844" bestFit="1" customWidth="1"/>
    <col min="6401" max="6647" width="9.28515625" style="844"/>
    <col min="6648" max="6648" width="4.42578125" style="844" customWidth="1"/>
    <col min="6649" max="6649" width="14.7109375" style="844" customWidth="1"/>
    <col min="6650" max="6650" width="53.28515625" style="844" customWidth="1"/>
    <col min="6651" max="6651" width="14.28515625" style="844" customWidth="1"/>
    <col min="6652" max="6652" width="15.7109375" style="844" customWidth="1"/>
    <col min="6653" max="6653" width="13.5703125" style="844" customWidth="1"/>
    <col min="6654" max="6654" width="11.85546875" style="844" customWidth="1"/>
    <col min="6655" max="6655" width="16.140625" style="844" customWidth="1"/>
    <col min="6656" max="6656" width="11.5703125" style="844" bestFit="1" customWidth="1"/>
    <col min="6657" max="6903" width="9.28515625" style="844"/>
    <col min="6904" max="6904" width="4.42578125" style="844" customWidth="1"/>
    <col min="6905" max="6905" width="14.7109375" style="844" customWidth="1"/>
    <col min="6906" max="6906" width="53.28515625" style="844" customWidth="1"/>
    <col min="6907" max="6907" width="14.28515625" style="844" customWidth="1"/>
    <col min="6908" max="6908" width="15.7109375" style="844" customWidth="1"/>
    <col min="6909" max="6909" width="13.5703125" style="844" customWidth="1"/>
    <col min="6910" max="6910" width="11.85546875" style="844" customWidth="1"/>
    <col min="6911" max="6911" width="16.140625" style="844" customWidth="1"/>
    <col min="6912" max="6912" width="11.5703125" style="844" bestFit="1" customWidth="1"/>
    <col min="6913" max="7159" width="9.28515625" style="844"/>
    <col min="7160" max="7160" width="4.42578125" style="844" customWidth="1"/>
    <col min="7161" max="7161" width="14.7109375" style="844" customWidth="1"/>
    <col min="7162" max="7162" width="53.28515625" style="844" customWidth="1"/>
    <col min="7163" max="7163" width="14.28515625" style="844" customWidth="1"/>
    <col min="7164" max="7164" width="15.7109375" style="844" customWidth="1"/>
    <col min="7165" max="7165" width="13.5703125" style="844" customWidth="1"/>
    <col min="7166" max="7166" width="11.85546875" style="844" customWidth="1"/>
    <col min="7167" max="7167" width="16.140625" style="844" customWidth="1"/>
    <col min="7168" max="7168" width="11.5703125" style="844" bestFit="1" customWidth="1"/>
    <col min="7169" max="7415" width="9.28515625" style="844"/>
    <col min="7416" max="7416" width="4.42578125" style="844" customWidth="1"/>
    <col min="7417" max="7417" width="14.7109375" style="844" customWidth="1"/>
    <col min="7418" max="7418" width="53.28515625" style="844" customWidth="1"/>
    <col min="7419" max="7419" width="14.28515625" style="844" customWidth="1"/>
    <col min="7420" max="7420" width="15.7109375" style="844" customWidth="1"/>
    <col min="7421" max="7421" width="13.5703125" style="844" customWidth="1"/>
    <col min="7422" max="7422" width="11.85546875" style="844" customWidth="1"/>
    <col min="7423" max="7423" width="16.140625" style="844" customWidth="1"/>
    <col min="7424" max="7424" width="11.5703125" style="844" bestFit="1" customWidth="1"/>
    <col min="7425" max="7671" width="9.28515625" style="844"/>
    <col min="7672" max="7672" width="4.42578125" style="844" customWidth="1"/>
    <col min="7673" max="7673" width="14.7109375" style="844" customWidth="1"/>
    <col min="7674" max="7674" width="53.28515625" style="844" customWidth="1"/>
    <col min="7675" max="7675" width="14.28515625" style="844" customWidth="1"/>
    <col min="7676" max="7676" width="15.7109375" style="844" customWidth="1"/>
    <col min="7677" max="7677" width="13.5703125" style="844" customWidth="1"/>
    <col min="7678" max="7678" width="11.85546875" style="844" customWidth="1"/>
    <col min="7679" max="7679" width="16.140625" style="844" customWidth="1"/>
    <col min="7680" max="7680" width="11.5703125" style="844" bestFit="1" customWidth="1"/>
    <col min="7681" max="7927" width="9.28515625" style="844"/>
    <col min="7928" max="7928" width="4.42578125" style="844" customWidth="1"/>
    <col min="7929" max="7929" width="14.7109375" style="844" customWidth="1"/>
    <col min="7930" max="7930" width="53.28515625" style="844" customWidth="1"/>
    <col min="7931" max="7931" width="14.28515625" style="844" customWidth="1"/>
    <col min="7932" max="7932" width="15.7109375" style="844" customWidth="1"/>
    <col min="7933" max="7933" width="13.5703125" style="844" customWidth="1"/>
    <col min="7934" max="7934" width="11.85546875" style="844" customWidth="1"/>
    <col min="7935" max="7935" width="16.140625" style="844" customWidth="1"/>
    <col min="7936" max="7936" width="11.5703125" style="844" bestFit="1" customWidth="1"/>
    <col min="7937" max="8183" width="9.28515625" style="844"/>
    <col min="8184" max="8184" width="4.42578125" style="844" customWidth="1"/>
    <col min="8185" max="8185" width="14.7109375" style="844" customWidth="1"/>
    <col min="8186" max="8186" width="53.28515625" style="844" customWidth="1"/>
    <col min="8187" max="8187" width="14.28515625" style="844" customWidth="1"/>
    <col min="8188" max="8188" width="15.7109375" style="844" customWidth="1"/>
    <col min="8189" max="8189" width="13.5703125" style="844" customWidth="1"/>
    <col min="8190" max="8190" width="11.85546875" style="844" customWidth="1"/>
    <col min="8191" max="8191" width="16.140625" style="844" customWidth="1"/>
    <col min="8192" max="8192" width="11.5703125" style="844" bestFit="1" customWidth="1"/>
    <col min="8193" max="8439" width="9.28515625" style="844"/>
    <col min="8440" max="8440" width="4.42578125" style="844" customWidth="1"/>
    <col min="8441" max="8441" width="14.7109375" style="844" customWidth="1"/>
    <col min="8442" max="8442" width="53.28515625" style="844" customWidth="1"/>
    <col min="8443" max="8443" width="14.28515625" style="844" customWidth="1"/>
    <col min="8444" max="8444" width="15.7109375" style="844" customWidth="1"/>
    <col min="8445" max="8445" width="13.5703125" style="844" customWidth="1"/>
    <col min="8446" max="8446" width="11.85546875" style="844" customWidth="1"/>
    <col min="8447" max="8447" width="16.140625" style="844" customWidth="1"/>
    <col min="8448" max="8448" width="11.5703125" style="844" bestFit="1" customWidth="1"/>
    <col min="8449" max="8695" width="9.28515625" style="844"/>
    <col min="8696" max="8696" width="4.42578125" style="844" customWidth="1"/>
    <col min="8697" max="8697" width="14.7109375" style="844" customWidth="1"/>
    <col min="8698" max="8698" width="53.28515625" style="844" customWidth="1"/>
    <col min="8699" max="8699" width="14.28515625" style="844" customWidth="1"/>
    <col min="8700" max="8700" width="15.7109375" style="844" customWidth="1"/>
    <col min="8701" max="8701" width="13.5703125" style="844" customWidth="1"/>
    <col min="8702" max="8702" width="11.85546875" style="844" customWidth="1"/>
    <col min="8703" max="8703" width="16.140625" style="844" customWidth="1"/>
    <col min="8704" max="8704" width="11.5703125" style="844" bestFit="1" customWidth="1"/>
    <col min="8705" max="8951" width="9.28515625" style="844"/>
    <col min="8952" max="8952" width="4.42578125" style="844" customWidth="1"/>
    <col min="8953" max="8953" width="14.7109375" style="844" customWidth="1"/>
    <col min="8954" max="8954" width="53.28515625" style="844" customWidth="1"/>
    <col min="8955" max="8955" width="14.28515625" style="844" customWidth="1"/>
    <col min="8956" max="8956" width="15.7109375" style="844" customWidth="1"/>
    <col min="8957" max="8957" width="13.5703125" style="844" customWidth="1"/>
    <col min="8958" max="8958" width="11.85546875" style="844" customWidth="1"/>
    <col min="8959" max="8959" width="16.140625" style="844" customWidth="1"/>
    <col min="8960" max="8960" width="11.5703125" style="844" bestFit="1" customWidth="1"/>
    <col min="8961" max="9207" width="9.28515625" style="844"/>
    <col min="9208" max="9208" width="4.42578125" style="844" customWidth="1"/>
    <col min="9209" max="9209" width="14.7109375" style="844" customWidth="1"/>
    <col min="9210" max="9210" width="53.28515625" style="844" customWidth="1"/>
    <col min="9211" max="9211" width="14.28515625" style="844" customWidth="1"/>
    <col min="9212" max="9212" width="15.7109375" style="844" customWidth="1"/>
    <col min="9213" max="9213" width="13.5703125" style="844" customWidth="1"/>
    <col min="9214" max="9214" width="11.85546875" style="844" customWidth="1"/>
    <col min="9215" max="9215" width="16.140625" style="844" customWidth="1"/>
    <col min="9216" max="9216" width="11.5703125" style="844" bestFit="1" customWidth="1"/>
    <col min="9217" max="9463" width="9.28515625" style="844"/>
    <col min="9464" max="9464" width="4.42578125" style="844" customWidth="1"/>
    <col min="9465" max="9465" width="14.7109375" style="844" customWidth="1"/>
    <col min="9466" max="9466" width="53.28515625" style="844" customWidth="1"/>
    <col min="9467" max="9467" width="14.28515625" style="844" customWidth="1"/>
    <col min="9468" max="9468" width="15.7109375" style="844" customWidth="1"/>
    <col min="9469" max="9469" width="13.5703125" style="844" customWidth="1"/>
    <col min="9470" max="9470" width="11.85546875" style="844" customWidth="1"/>
    <col min="9471" max="9471" width="16.140625" style="844" customWidth="1"/>
    <col min="9472" max="9472" width="11.5703125" style="844" bestFit="1" customWidth="1"/>
    <col min="9473" max="9719" width="9.28515625" style="844"/>
    <col min="9720" max="9720" width="4.42578125" style="844" customWidth="1"/>
    <col min="9721" max="9721" width="14.7109375" style="844" customWidth="1"/>
    <col min="9722" max="9722" width="53.28515625" style="844" customWidth="1"/>
    <col min="9723" max="9723" width="14.28515625" style="844" customWidth="1"/>
    <col min="9724" max="9724" width="15.7109375" style="844" customWidth="1"/>
    <col min="9725" max="9725" width="13.5703125" style="844" customWidth="1"/>
    <col min="9726" max="9726" width="11.85546875" style="844" customWidth="1"/>
    <col min="9727" max="9727" width="16.140625" style="844" customWidth="1"/>
    <col min="9728" max="9728" width="11.5703125" style="844" bestFit="1" customWidth="1"/>
    <col min="9729" max="9975" width="9.28515625" style="844"/>
    <col min="9976" max="9976" width="4.42578125" style="844" customWidth="1"/>
    <col min="9977" max="9977" width="14.7109375" style="844" customWidth="1"/>
    <col min="9978" max="9978" width="53.28515625" style="844" customWidth="1"/>
    <col min="9979" max="9979" width="14.28515625" style="844" customWidth="1"/>
    <col min="9980" max="9980" width="15.7109375" style="844" customWidth="1"/>
    <col min="9981" max="9981" width="13.5703125" style="844" customWidth="1"/>
    <col min="9982" max="9982" width="11.85546875" style="844" customWidth="1"/>
    <col min="9983" max="9983" width="16.140625" style="844" customWidth="1"/>
    <col min="9984" max="9984" width="11.5703125" style="844" bestFit="1" customWidth="1"/>
    <col min="9985" max="10231" width="9.28515625" style="844"/>
    <col min="10232" max="10232" width="4.42578125" style="844" customWidth="1"/>
    <col min="10233" max="10233" width="14.7109375" style="844" customWidth="1"/>
    <col min="10234" max="10234" width="53.28515625" style="844" customWidth="1"/>
    <col min="10235" max="10235" width="14.28515625" style="844" customWidth="1"/>
    <col min="10236" max="10236" width="15.7109375" style="844" customWidth="1"/>
    <col min="10237" max="10237" width="13.5703125" style="844" customWidth="1"/>
    <col min="10238" max="10238" width="11.85546875" style="844" customWidth="1"/>
    <col min="10239" max="10239" width="16.140625" style="844" customWidth="1"/>
    <col min="10240" max="10240" width="11.5703125" style="844" bestFit="1" customWidth="1"/>
    <col min="10241" max="10487" width="9.28515625" style="844"/>
    <col min="10488" max="10488" width="4.42578125" style="844" customWidth="1"/>
    <col min="10489" max="10489" width="14.7109375" style="844" customWidth="1"/>
    <col min="10490" max="10490" width="53.28515625" style="844" customWidth="1"/>
    <col min="10491" max="10491" width="14.28515625" style="844" customWidth="1"/>
    <col min="10492" max="10492" width="15.7109375" style="844" customWidth="1"/>
    <col min="10493" max="10493" width="13.5703125" style="844" customWidth="1"/>
    <col min="10494" max="10494" width="11.85546875" style="844" customWidth="1"/>
    <col min="10495" max="10495" width="16.140625" style="844" customWidth="1"/>
    <col min="10496" max="10496" width="11.5703125" style="844" bestFit="1" customWidth="1"/>
    <col min="10497" max="10743" width="9.28515625" style="844"/>
    <col min="10744" max="10744" width="4.42578125" style="844" customWidth="1"/>
    <col min="10745" max="10745" width="14.7109375" style="844" customWidth="1"/>
    <col min="10746" max="10746" width="53.28515625" style="844" customWidth="1"/>
    <col min="10747" max="10747" width="14.28515625" style="844" customWidth="1"/>
    <col min="10748" max="10748" width="15.7109375" style="844" customWidth="1"/>
    <col min="10749" max="10749" width="13.5703125" style="844" customWidth="1"/>
    <col min="10750" max="10750" width="11.85546875" style="844" customWidth="1"/>
    <col min="10751" max="10751" width="16.140625" style="844" customWidth="1"/>
    <col min="10752" max="10752" width="11.5703125" style="844" bestFit="1" customWidth="1"/>
    <col min="10753" max="10999" width="9.28515625" style="844"/>
    <col min="11000" max="11000" width="4.42578125" style="844" customWidth="1"/>
    <col min="11001" max="11001" width="14.7109375" style="844" customWidth="1"/>
    <col min="11002" max="11002" width="53.28515625" style="844" customWidth="1"/>
    <col min="11003" max="11003" width="14.28515625" style="844" customWidth="1"/>
    <col min="11004" max="11004" width="15.7109375" style="844" customWidth="1"/>
    <col min="11005" max="11005" width="13.5703125" style="844" customWidth="1"/>
    <col min="11006" max="11006" width="11.85546875" style="844" customWidth="1"/>
    <col min="11007" max="11007" width="16.140625" style="844" customWidth="1"/>
    <col min="11008" max="11008" width="11.5703125" style="844" bestFit="1" customWidth="1"/>
    <col min="11009" max="11255" width="9.28515625" style="844"/>
    <col min="11256" max="11256" width="4.42578125" style="844" customWidth="1"/>
    <col min="11257" max="11257" width="14.7109375" style="844" customWidth="1"/>
    <col min="11258" max="11258" width="53.28515625" style="844" customWidth="1"/>
    <col min="11259" max="11259" width="14.28515625" style="844" customWidth="1"/>
    <col min="11260" max="11260" width="15.7109375" style="844" customWidth="1"/>
    <col min="11261" max="11261" width="13.5703125" style="844" customWidth="1"/>
    <col min="11262" max="11262" width="11.85546875" style="844" customWidth="1"/>
    <col min="11263" max="11263" width="16.140625" style="844" customWidth="1"/>
    <col min="11264" max="11264" width="11.5703125" style="844" bestFit="1" customWidth="1"/>
    <col min="11265" max="11511" width="9.28515625" style="844"/>
    <col min="11512" max="11512" width="4.42578125" style="844" customWidth="1"/>
    <col min="11513" max="11513" width="14.7109375" style="844" customWidth="1"/>
    <col min="11514" max="11514" width="53.28515625" style="844" customWidth="1"/>
    <col min="11515" max="11515" width="14.28515625" style="844" customWidth="1"/>
    <col min="11516" max="11516" width="15.7109375" style="844" customWidth="1"/>
    <col min="11517" max="11517" width="13.5703125" style="844" customWidth="1"/>
    <col min="11518" max="11518" width="11.85546875" style="844" customWidth="1"/>
    <col min="11519" max="11519" width="16.140625" style="844" customWidth="1"/>
    <col min="11520" max="11520" width="11.5703125" style="844" bestFit="1" customWidth="1"/>
    <col min="11521" max="11767" width="9.28515625" style="844"/>
    <col min="11768" max="11768" width="4.42578125" style="844" customWidth="1"/>
    <col min="11769" max="11769" width="14.7109375" style="844" customWidth="1"/>
    <col min="11770" max="11770" width="53.28515625" style="844" customWidth="1"/>
    <col min="11771" max="11771" width="14.28515625" style="844" customWidth="1"/>
    <col min="11772" max="11772" width="15.7109375" style="844" customWidth="1"/>
    <col min="11773" max="11773" width="13.5703125" style="844" customWidth="1"/>
    <col min="11774" max="11774" width="11.85546875" style="844" customWidth="1"/>
    <col min="11775" max="11775" width="16.140625" style="844" customWidth="1"/>
    <col min="11776" max="11776" width="11.5703125" style="844" bestFit="1" customWidth="1"/>
    <col min="11777" max="12023" width="9.28515625" style="844"/>
    <col min="12024" max="12024" width="4.42578125" style="844" customWidth="1"/>
    <col min="12025" max="12025" width="14.7109375" style="844" customWidth="1"/>
    <col min="12026" max="12026" width="53.28515625" style="844" customWidth="1"/>
    <col min="12027" max="12027" width="14.28515625" style="844" customWidth="1"/>
    <col min="12028" max="12028" width="15.7109375" style="844" customWidth="1"/>
    <col min="12029" max="12029" width="13.5703125" style="844" customWidth="1"/>
    <col min="12030" max="12030" width="11.85546875" style="844" customWidth="1"/>
    <col min="12031" max="12031" width="16.140625" style="844" customWidth="1"/>
    <col min="12032" max="12032" width="11.5703125" style="844" bestFit="1" customWidth="1"/>
    <col min="12033" max="12279" width="9.28515625" style="844"/>
    <col min="12280" max="12280" width="4.42578125" style="844" customWidth="1"/>
    <col min="12281" max="12281" width="14.7109375" style="844" customWidth="1"/>
    <col min="12282" max="12282" width="53.28515625" style="844" customWidth="1"/>
    <col min="12283" max="12283" width="14.28515625" style="844" customWidth="1"/>
    <col min="12284" max="12284" width="15.7109375" style="844" customWidth="1"/>
    <col min="12285" max="12285" width="13.5703125" style="844" customWidth="1"/>
    <col min="12286" max="12286" width="11.85546875" style="844" customWidth="1"/>
    <col min="12287" max="12287" width="16.140625" style="844" customWidth="1"/>
    <col min="12288" max="12288" width="11.5703125" style="844" bestFit="1" customWidth="1"/>
    <col min="12289" max="12535" width="9.28515625" style="844"/>
    <col min="12536" max="12536" width="4.42578125" style="844" customWidth="1"/>
    <col min="12537" max="12537" width="14.7109375" style="844" customWidth="1"/>
    <col min="12538" max="12538" width="53.28515625" style="844" customWidth="1"/>
    <col min="12539" max="12539" width="14.28515625" style="844" customWidth="1"/>
    <col min="12540" max="12540" width="15.7109375" style="844" customWidth="1"/>
    <col min="12541" max="12541" width="13.5703125" style="844" customWidth="1"/>
    <col min="12542" max="12542" width="11.85546875" style="844" customWidth="1"/>
    <col min="12543" max="12543" width="16.140625" style="844" customWidth="1"/>
    <col min="12544" max="12544" width="11.5703125" style="844" bestFit="1" customWidth="1"/>
    <col min="12545" max="12791" width="9.28515625" style="844"/>
    <col min="12792" max="12792" width="4.42578125" style="844" customWidth="1"/>
    <col min="12793" max="12793" width="14.7109375" style="844" customWidth="1"/>
    <col min="12794" max="12794" width="53.28515625" style="844" customWidth="1"/>
    <col min="12795" max="12795" width="14.28515625" style="844" customWidth="1"/>
    <col min="12796" max="12796" width="15.7109375" style="844" customWidth="1"/>
    <col min="12797" max="12797" width="13.5703125" style="844" customWidth="1"/>
    <col min="12798" max="12798" width="11.85546875" style="844" customWidth="1"/>
    <col min="12799" max="12799" width="16.140625" style="844" customWidth="1"/>
    <col min="12800" max="12800" width="11.5703125" style="844" bestFit="1" customWidth="1"/>
    <col min="12801" max="13047" width="9.28515625" style="844"/>
    <col min="13048" max="13048" width="4.42578125" style="844" customWidth="1"/>
    <col min="13049" max="13049" width="14.7109375" style="844" customWidth="1"/>
    <col min="13050" max="13050" width="53.28515625" style="844" customWidth="1"/>
    <col min="13051" max="13051" width="14.28515625" style="844" customWidth="1"/>
    <col min="13052" max="13052" width="15.7109375" style="844" customWidth="1"/>
    <col min="13053" max="13053" width="13.5703125" style="844" customWidth="1"/>
    <col min="13054" max="13054" width="11.85546875" style="844" customWidth="1"/>
    <col min="13055" max="13055" width="16.140625" style="844" customWidth="1"/>
    <col min="13056" max="13056" width="11.5703125" style="844" bestFit="1" customWidth="1"/>
    <col min="13057" max="13303" width="9.28515625" style="844"/>
    <col min="13304" max="13304" width="4.42578125" style="844" customWidth="1"/>
    <col min="13305" max="13305" width="14.7109375" style="844" customWidth="1"/>
    <col min="13306" max="13306" width="53.28515625" style="844" customWidth="1"/>
    <col min="13307" max="13307" width="14.28515625" style="844" customWidth="1"/>
    <col min="13308" max="13308" width="15.7109375" style="844" customWidth="1"/>
    <col min="13309" max="13309" width="13.5703125" style="844" customWidth="1"/>
    <col min="13310" max="13310" width="11.85546875" style="844" customWidth="1"/>
    <col min="13311" max="13311" width="16.140625" style="844" customWidth="1"/>
    <col min="13312" max="13312" width="11.5703125" style="844" bestFit="1" customWidth="1"/>
    <col min="13313" max="13559" width="9.28515625" style="844"/>
    <col min="13560" max="13560" width="4.42578125" style="844" customWidth="1"/>
    <col min="13561" max="13561" width="14.7109375" style="844" customWidth="1"/>
    <col min="13562" max="13562" width="53.28515625" style="844" customWidth="1"/>
    <col min="13563" max="13563" width="14.28515625" style="844" customWidth="1"/>
    <col min="13564" max="13564" width="15.7109375" style="844" customWidth="1"/>
    <col min="13565" max="13565" width="13.5703125" style="844" customWidth="1"/>
    <col min="13566" max="13566" width="11.85546875" style="844" customWidth="1"/>
    <col min="13567" max="13567" width="16.140625" style="844" customWidth="1"/>
    <col min="13568" max="13568" width="11.5703125" style="844" bestFit="1" customWidth="1"/>
    <col min="13569" max="13815" width="9.28515625" style="844"/>
    <col min="13816" max="13816" width="4.42578125" style="844" customWidth="1"/>
    <col min="13817" max="13817" width="14.7109375" style="844" customWidth="1"/>
    <col min="13818" max="13818" width="53.28515625" style="844" customWidth="1"/>
    <col min="13819" max="13819" width="14.28515625" style="844" customWidth="1"/>
    <col min="13820" max="13820" width="15.7109375" style="844" customWidth="1"/>
    <col min="13821" max="13821" width="13.5703125" style="844" customWidth="1"/>
    <col min="13822" max="13822" width="11.85546875" style="844" customWidth="1"/>
    <col min="13823" max="13823" width="16.140625" style="844" customWidth="1"/>
    <col min="13824" max="13824" width="11.5703125" style="844" bestFit="1" customWidth="1"/>
    <col min="13825" max="14071" width="9.28515625" style="844"/>
    <col min="14072" max="14072" width="4.42578125" style="844" customWidth="1"/>
    <col min="14073" max="14073" width="14.7109375" style="844" customWidth="1"/>
    <col min="14074" max="14074" width="53.28515625" style="844" customWidth="1"/>
    <col min="14075" max="14075" width="14.28515625" style="844" customWidth="1"/>
    <col min="14076" max="14076" width="15.7109375" style="844" customWidth="1"/>
    <col min="14077" max="14077" width="13.5703125" style="844" customWidth="1"/>
    <col min="14078" max="14078" width="11.85546875" style="844" customWidth="1"/>
    <col min="14079" max="14079" width="16.140625" style="844" customWidth="1"/>
    <col min="14080" max="14080" width="11.5703125" style="844" bestFit="1" customWidth="1"/>
    <col min="14081" max="14327" width="9.28515625" style="844"/>
    <col min="14328" max="14328" width="4.42578125" style="844" customWidth="1"/>
    <col min="14329" max="14329" width="14.7109375" style="844" customWidth="1"/>
    <col min="14330" max="14330" width="53.28515625" style="844" customWidth="1"/>
    <col min="14331" max="14331" width="14.28515625" style="844" customWidth="1"/>
    <col min="14332" max="14332" width="15.7109375" style="844" customWidth="1"/>
    <col min="14333" max="14333" width="13.5703125" style="844" customWidth="1"/>
    <col min="14334" max="14334" width="11.85546875" style="844" customWidth="1"/>
    <col min="14335" max="14335" width="16.140625" style="844" customWidth="1"/>
    <col min="14336" max="14336" width="11.5703125" style="844" bestFit="1" customWidth="1"/>
    <col min="14337" max="14583" width="9.28515625" style="844"/>
    <col min="14584" max="14584" width="4.42578125" style="844" customWidth="1"/>
    <col min="14585" max="14585" width="14.7109375" style="844" customWidth="1"/>
    <col min="14586" max="14586" width="53.28515625" style="844" customWidth="1"/>
    <col min="14587" max="14587" width="14.28515625" style="844" customWidth="1"/>
    <col min="14588" max="14588" width="15.7109375" style="844" customWidth="1"/>
    <col min="14589" max="14589" width="13.5703125" style="844" customWidth="1"/>
    <col min="14590" max="14590" width="11.85546875" style="844" customWidth="1"/>
    <col min="14591" max="14591" width="16.140625" style="844" customWidth="1"/>
    <col min="14592" max="14592" width="11.5703125" style="844" bestFit="1" customWidth="1"/>
    <col min="14593" max="14839" width="9.28515625" style="844"/>
    <col min="14840" max="14840" width="4.42578125" style="844" customWidth="1"/>
    <col min="14841" max="14841" width="14.7109375" style="844" customWidth="1"/>
    <col min="14842" max="14842" width="53.28515625" style="844" customWidth="1"/>
    <col min="14843" max="14843" width="14.28515625" style="844" customWidth="1"/>
    <col min="14844" max="14844" width="15.7109375" style="844" customWidth="1"/>
    <col min="14845" max="14845" width="13.5703125" style="844" customWidth="1"/>
    <col min="14846" max="14846" width="11.85546875" style="844" customWidth="1"/>
    <col min="14847" max="14847" width="16.140625" style="844" customWidth="1"/>
    <col min="14848" max="14848" width="11.5703125" style="844" bestFit="1" customWidth="1"/>
    <col min="14849" max="15095" width="9.28515625" style="844"/>
    <col min="15096" max="15096" width="4.42578125" style="844" customWidth="1"/>
    <col min="15097" max="15097" width="14.7109375" style="844" customWidth="1"/>
    <col min="15098" max="15098" width="53.28515625" style="844" customWidth="1"/>
    <col min="15099" max="15099" width="14.28515625" style="844" customWidth="1"/>
    <col min="15100" max="15100" width="15.7109375" style="844" customWidth="1"/>
    <col min="15101" max="15101" width="13.5703125" style="844" customWidth="1"/>
    <col min="15102" max="15102" width="11.85546875" style="844" customWidth="1"/>
    <col min="15103" max="15103" width="16.140625" style="844" customWidth="1"/>
    <col min="15104" max="15104" width="11.5703125" style="844" bestFit="1" customWidth="1"/>
    <col min="15105" max="15351" width="9.28515625" style="844"/>
    <col min="15352" max="15352" width="4.42578125" style="844" customWidth="1"/>
    <col min="15353" max="15353" width="14.7109375" style="844" customWidth="1"/>
    <col min="15354" max="15354" width="53.28515625" style="844" customWidth="1"/>
    <col min="15355" max="15355" width="14.28515625" style="844" customWidth="1"/>
    <col min="15356" max="15356" width="15.7109375" style="844" customWidth="1"/>
    <col min="15357" max="15357" width="13.5703125" style="844" customWidth="1"/>
    <col min="15358" max="15358" width="11.85546875" style="844" customWidth="1"/>
    <col min="15359" max="15359" width="16.140625" style="844" customWidth="1"/>
    <col min="15360" max="15360" width="11.5703125" style="844" bestFit="1" customWidth="1"/>
    <col min="15361" max="15607" width="9.28515625" style="844"/>
    <col min="15608" max="15608" width="4.42578125" style="844" customWidth="1"/>
    <col min="15609" max="15609" width="14.7109375" style="844" customWidth="1"/>
    <col min="15610" max="15610" width="53.28515625" style="844" customWidth="1"/>
    <col min="15611" max="15611" width="14.28515625" style="844" customWidth="1"/>
    <col min="15612" max="15612" width="15.7109375" style="844" customWidth="1"/>
    <col min="15613" max="15613" width="13.5703125" style="844" customWidth="1"/>
    <col min="15614" max="15614" width="11.85546875" style="844" customWidth="1"/>
    <col min="15615" max="15615" width="16.140625" style="844" customWidth="1"/>
    <col min="15616" max="15616" width="11.5703125" style="844" bestFit="1" customWidth="1"/>
    <col min="15617" max="15863" width="9.28515625" style="844"/>
    <col min="15864" max="15864" width="4.42578125" style="844" customWidth="1"/>
    <col min="15865" max="15865" width="14.7109375" style="844" customWidth="1"/>
    <col min="15866" max="15866" width="53.28515625" style="844" customWidth="1"/>
    <col min="15867" max="15867" width="14.28515625" style="844" customWidth="1"/>
    <col min="15868" max="15868" width="15.7109375" style="844" customWidth="1"/>
    <col min="15869" max="15869" width="13.5703125" style="844" customWidth="1"/>
    <col min="15870" max="15870" width="11.85546875" style="844" customWidth="1"/>
    <col min="15871" max="15871" width="16.140625" style="844" customWidth="1"/>
    <col min="15872" max="15872" width="11.5703125" style="844" bestFit="1" customWidth="1"/>
    <col min="15873" max="16119" width="9.28515625" style="844"/>
    <col min="16120" max="16120" width="4.42578125" style="844" customWidth="1"/>
    <col min="16121" max="16121" width="14.7109375" style="844" customWidth="1"/>
    <col min="16122" max="16122" width="53.28515625" style="844" customWidth="1"/>
    <col min="16123" max="16123" width="14.28515625" style="844" customWidth="1"/>
    <col min="16124" max="16124" width="15.7109375" style="844" customWidth="1"/>
    <col min="16125" max="16125" width="13.5703125" style="844" customWidth="1"/>
    <col min="16126" max="16126" width="11.85546875" style="844" customWidth="1"/>
    <col min="16127" max="16127" width="16.140625" style="844" customWidth="1"/>
    <col min="16128" max="16128" width="11.5703125" style="844" bestFit="1" customWidth="1"/>
    <col min="16129" max="16384" width="9.28515625" style="844"/>
  </cols>
  <sheetData>
    <row r="2" spans="1:9" ht="15.75" thickBot="1" x14ac:dyDescent="0.3"/>
    <row r="3" spans="1:9" ht="29.25" customHeight="1" x14ac:dyDescent="0.25">
      <c r="A3" s="1910" t="s">
        <v>0</v>
      </c>
      <c r="B3" s="1911"/>
      <c r="C3" s="1911"/>
      <c r="D3" s="1911"/>
      <c r="E3" s="1911"/>
      <c r="F3" s="1911"/>
      <c r="G3" s="1911"/>
      <c r="H3" s="1911"/>
      <c r="I3" s="1912"/>
    </row>
    <row r="4" spans="1:9" ht="26.25" customHeight="1" x14ac:dyDescent="0.25">
      <c r="A4" s="1913" t="s">
        <v>155</v>
      </c>
      <c r="B4" s="1914"/>
      <c r="C4" s="1914"/>
      <c r="D4" s="1914"/>
      <c r="E4" s="1914"/>
      <c r="F4" s="1914"/>
      <c r="G4" s="1914"/>
      <c r="H4" s="1914"/>
      <c r="I4" s="1915"/>
    </row>
    <row r="5" spans="1:9" ht="29.25" customHeight="1" x14ac:dyDescent="0.25">
      <c r="A5" s="1916" t="s">
        <v>1</v>
      </c>
      <c r="B5" s="1917"/>
      <c r="C5" s="1917"/>
      <c r="D5" s="1917"/>
      <c r="E5" s="1917"/>
      <c r="F5" s="1917"/>
      <c r="G5" s="1917"/>
      <c r="H5" s="1917"/>
      <c r="I5" s="1918"/>
    </row>
    <row r="6" spans="1:9" ht="33.75" customHeight="1" thickBot="1" x14ac:dyDescent="0.3">
      <c r="A6" s="1919" t="s">
        <v>765</v>
      </c>
      <c r="B6" s="1920"/>
      <c r="C6" s="1920"/>
      <c r="D6" s="1920"/>
      <c r="E6" s="1920"/>
      <c r="F6" s="1920"/>
      <c r="G6" s="1920"/>
      <c r="H6" s="1920"/>
      <c r="I6" s="1921"/>
    </row>
    <row r="7" spans="1:9" ht="30.75" customHeight="1" thickBot="1" x14ac:dyDescent="0.3">
      <c r="A7" s="846"/>
      <c r="B7" s="847"/>
      <c r="C7" s="847"/>
      <c r="D7" s="847"/>
      <c r="E7" s="847"/>
      <c r="F7" s="847"/>
      <c r="G7" s="847"/>
      <c r="H7" s="1928" t="s">
        <v>558</v>
      </c>
      <c r="I7" s="1929"/>
    </row>
    <row r="8" spans="1:9" ht="64.5" customHeight="1" thickBot="1" x14ac:dyDescent="0.3">
      <c r="A8" s="1159" t="s">
        <v>231</v>
      </c>
      <c r="B8" s="1925" t="s">
        <v>232</v>
      </c>
      <c r="C8" s="1926"/>
      <c r="D8" s="1927"/>
      <c r="E8" s="1160" t="s">
        <v>2</v>
      </c>
      <c r="F8" s="1160" t="s">
        <v>233</v>
      </c>
      <c r="G8" s="1161" t="s">
        <v>766</v>
      </c>
      <c r="H8" s="1162" t="s">
        <v>234</v>
      </c>
      <c r="I8" s="1163" t="s">
        <v>235</v>
      </c>
    </row>
    <row r="9" spans="1:9" ht="17.25" customHeight="1" thickBot="1" x14ac:dyDescent="0.3">
      <c r="A9" s="1164">
        <v>1</v>
      </c>
      <c r="B9" s="1930">
        <v>2</v>
      </c>
      <c r="C9" s="1931"/>
      <c r="D9" s="1932"/>
      <c r="E9" s="1165">
        <v>3</v>
      </c>
      <c r="F9" s="1165">
        <v>4</v>
      </c>
      <c r="G9" s="1165">
        <v>5</v>
      </c>
      <c r="H9" s="1165">
        <v>6</v>
      </c>
      <c r="I9" s="1166">
        <v>7</v>
      </c>
    </row>
    <row r="10" spans="1:9" ht="61.5" customHeight="1" x14ac:dyDescent="0.25">
      <c r="A10" s="1247">
        <v>1</v>
      </c>
      <c r="B10" s="1922" t="s">
        <v>3</v>
      </c>
      <c r="C10" s="1923"/>
      <c r="D10" s="1924"/>
      <c r="E10" s="1236">
        <f>D66</f>
        <v>55150.68</v>
      </c>
      <c r="F10" s="1236">
        <f>E66</f>
        <v>59103.689999999988</v>
      </c>
      <c r="G10" s="1236">
        <f>F66</f>
        <v>58124.094500000014</v>
      </c>
      <c r="H10" s="1236">
        <f>G10/E10*100</f>
        <v>105.39143760330791</v>
      </c>
      <c r="I10" s="1237">
        <f>G10/F10*100</f>
        <v>98.342581486875062</v>
      </c>
    </row>
    <row r="11" spans="1:9" ht="55.5" customHeight="1" x14ac:dyDescent="0.25">
      <c r="A11" s="1248">
        <v>2</v>
      </c>
      <c r="B11" s="1873" t="s">
        <v>4</v>
      </c>
      <c r="C11" s="1874"/>
      <c r="D11" s="1875"/>
      <c r="E11" s="1238">
        <f>D94</f>
        <v>7976.99</v>
      </c>
      <c r="F11" s="1238">
        <f>E94</f>
        <v>7941.32</v>
      </c>
      <c r="G11" s="1238">
        <f>F94</f>
        <v>7818.3899999999994</v>
      </c>
      <c r="H11" s="1239">
        <f t="shared" ref="H11:H19" si="0">G11/E11*100</f>
        <v>98.011781386212093</v>
      </c>
      <c r="I11" s="1240">
        <f t="shared" ref="I11:I19" si="1">G11/F11*100</f>
        <v>98.452020570887456</v>
      </c>
    </row>
    <row r="12" spans="1:9" ht="57" customHeight="1" x14ac:dyDescent="0.25">
      <c r="A12" s="1248">
        <v>3</v>
      </c>
      <c r="B12" s="1873" t="s">
        <v>236</v>
      </c>
      <c r="C12" s="1874"/>
      <c r="D12" s="1875"/>
      <c r="E12" s="1238">
        <f>D109</f>
        <v>8168.7</v>
      </c>
      <c r="F12" s="1238">
        <f>E109</f>
        <v>6919.6299999999992</v>
      </c>
      <c r="G12" s="1238">
        <f>F109</f>
        <v>6570.4549999999999</v>
      </c>
      <c r="H12" s="1239">
        <f t="shared" si="0"/>
        <v>80.434524465337205</v>
      </c>
      <c r="I12" s="1240">
        <f t="shared" si="1"/>
        <v>94.95384868844144</v>
      </c>
    </row>
    <row r="13" spans="1:9" ht="54.75" customHeight="1" x14ac:dyDescent="0.25">
      <c r="A13" s="1248">
        <v>4</v>
      </c>
      <c r="B13" s="1873" t="s">
        <v>5</v>
      </c>
      <c r="C13" s="1874"/>
      <c r="D13" s="1875"/>
      <c r="E13" s="1238">
        <f>D120</f>
        <v>1889.07</v>
      </c>
      <c r="F13" s="1238">
        <f>E120</f>
        <v>1616.1299999999999</v>
      </c>
      <c r="G13" s="1238">
        <f>F120</f>
        <v>1558.8920000000001</v>
      </c>
      <c r="H13" s="1239">
        <f t="shared" si="0"/>
        <v>82.521664099265777</v>
      </c>
      <c r="I13" s="1240">
        <f t="shared" si="1"/>
        <v>96.458329466070197</v>
      </c>
    </row>
    <row r="14" spans="1:9" ht="57" customHeight="1" thickBot="1" x14ac:dyDescent="0.3">
      <c r="A14" s="1249">
        <v>5</v>
      </c>
      <c r="B14" s="1876" t="s">
        <v>237</v>
      </c>
      <c r="C14" s="1877"/>
      <c r="D14" s="1878"/>
      <c r="E14" s="1241">
        <f>D127</f>
        <v>389</v>
      </c>
      <c r="F14" s="1241">
        <f>E127</f>
        <v>412.41999999999996</v>
      </c>
      <c r="G14" s="1241">
        <f>F127</f>
        <v>303.71000000000004</v>
      </c>
      <c r="H14" s="1242">
        <f t="shared" si="0"/>
        <v>78.07455012853471</v>
      </c>
      <c r="I14" s="1243">
        <f t="shared" si="1"/>
        <v>73.640948547597134</v>
      </c>
    </row>
    <row r="15" spans="1:9" ht="48.75" customHeight="1" thickBot="1" x14ac:dyDescent="0.3">
      <c r="A15" s="1250"/>
      <c r="B15" s="1858" t="s">
        <v>238</v>
      </c>
      <c r="C15" s="1858"/>
      <c r="D15" s="1859"/>
      <c r="E15" s="1244">
        <f>SUM(E10:E14)</f>
        <v>73574.44</v>
      </c>
      <c r="F15" s="1244">
        <f>SUM(F10:F14)</f>
        <v>75993.189999999988</v>
      </c>
      <c r="G15" s="1244">
        <f>SUM(G10:G14)</f>
        <v>74375.541500000036</v>
      </c>
      <c r="H15" s="1245">
        <f t="shared" si="0"/>
        <v>101.08883125715946</v>
      </c>
      <c r="I15" s="1246">
        <f t="shared" si="1"/>
        <v>97.871324391040886</v>
      </c>
    </row>
    <row r="16" spans="1:9" ht="56.25" customHeight="1" thickBot="1" x14ac:dyDescent="0.3">
      <c r="A16" s="1251">
        <v>6</v>
      </c>
      <c r="B16" s="1867" t="s">
        <v>239</v>
      </c>
      <c r="C16" s="1868"/>
      <c r="D16" s="1869"/>
      <c r="E16" s="1244">
        <f>D129</f>
        <v>1088.3</v>
      </c>
      <c r="F16" s="1244">
        <f>E129</f>
        <v>1088.3</v>
      </c>
      <c r="G16" s="1244">
        <f>F129</f>
        <v>1088.3</v>
      </c>
      <c r="H16" s="1245">
        <f t="shared" si="0"/>
        <v>100</v>
      </c>
      <c r="I16" s="1246">
        <f t="shared" si="1"/>
        <v>100</v>
      </c>
    </row>
    <row r="17" spans="1:10" ht="51" customHeight="1" thickBot="1" x14ac:dyDescent="0.3">
      <c r="A17" s="1250"/>
      <c r="B17" s="1858" t="s">
        <v>240</v>
      </c>
      <c r="C17" s="1858"/>
      <c r="D17" s="1859"/>
      <c r="E17" s="1244">
        <f>SUM(E15:E16)</f>
        <v>74662.740000000005</v>
      </c>
      <c r="F17" s="1244">
        <f>SUM(F15:F16)</f>
        <v>77081.489999999991</v>
      </c>
      <c r="G17" s="1244">
        <f>SUM(G15:G16)</f>
        <v>75463.841500000039</v>
      </c>
      <c r="H17" s="1245">
        <f t="shared" si="0"/>
        <v>101.07296022085453</v>
      </c>
      <c r="I17" s="1246">
        <f t="shared" si="1"/>
        <v>97.901378787566301</v>
      </c>
    </row>
    <row r="18" spans="1:10" ht="51.75" customHeight="1" thickBot="1" x14ac:dyDescent="0.3">
      <c r="A18" s="1251">
        <v>7</v>
      </c>
      <c r="B18" s="1867" t="s">
        <v>241</v>
      </c>
      <c r="C18" s="1868"/>
      <c r="D18" s="1869"/>
      <c r="E18" s="1244">
        <f>D143</f>
        <v>19836</v>
      </c>
      <c r="F18" s="1244">
        <f>E143</f>
        <v>7322.71</v>
      </c>
      <c r="G18" s="1244">
        <f>F143</f>
        <v>7322.71</v>
      </c>
      <c r="H18" s="1245">
        <f t="shared" si="0"/>
        <v>36.916263359548296</v>
      </c>
      <c r="I18" s="1246">
        <f t="shared" si="1"/>
        <v>100</v>
      </c>
    </row>
    <row r="19" spans="1:10" ht="50.25" customHeight="1" thickBot="1" x14ac:dyDescent="0.3">
      <c r="A19" s="1860" t="s">
        <v>242</v>
      </c>
      <c r="B19" s="1858"/>
      <c r="C19" s="1858"/>
      <c r="D19" s="1859"/>
      <c r="E19" s="1244">
        <f>E17+E18</f>
        <v>94498.74</v>
      </c>
      <c r="F19" s="1244">
        <f>F17+F18</f>
        <v>84404.2</v>
      </c>
      <c r="G19" s="1244">
        <f>G17+G18</f>
        <v>82786.551500000045</v>
      </c>
      <c r="H19" s="1245">
        <f t="shared" si="0"/>
        <v>87.605984481909545</v>
      </c>
      <c r="I19" s="1246">
        <f t="shared" si="1"/>
        <v>98.083450231149698</v>
      </c>
    </row>
    <row r="20" spans="1:10" s="851" customFormat="1" ht="44.45" customHeight="1" x14ac:dyDescent="0.25">
      <c r="A20" s="848"/>
      <c r="B20" s="849"/>
      <c r="C20" s="849"/>
      <c r="D20" s="849"/>
      <c r="E20" s="849"/>
      <c r="F20" s="850"/>
      <c r="G20" s="850"/>
      <c r="H20" s="850"/>
      <c r="I20" s="850"/>
    </row>
    <row r="21" spans="1:10" s="851" customFormat="1" ht="44.45" customHeight="1" x14ac:dyDescent="0.25">
      <c r="A21" s="848"/>
      <c r="B21" s="849"/>
      <c r="C21" s="849"/>
      <c r="D21" s="849"/>
      <c r="E21" s="849"/>
      <c r="F21" s="850"/>
      <c r="G21" s="850"/>
      <c r="H21" s="850"/>
      <c r="I21" s="850"/>
    </row>
    <row r="22" spans="1:10" s="851" customFormat="1" ht="58.15" customHeight="1" x14ac:dyDescent="0.25">
      <c r="A22" s="848"/>
      <c r="B22" s="849"/>
      <c r="C22" s="849"/>
      <c r="D22" s="849"/>
      <c r="E22" s="849"/>
      <c r="F22" s="850"/>
      <c r="G22" s="850"/>
      <c r="H22" s="850"/>
      <c r="I22" s="850"/>
    </row>
    <row r="23" spans="1:10" s="851" customFormat="1" ht="61.9" customHeight="1" x14ac:dyDescent="0.25">
      <c r="A23" s="848"/>
      <c r="B23" s="849"/>
      <c r="C23" s="849"/>
      <c r="D23" s="849"/>
      <c r="E23" s="849"/>
      <c r="F23" s="850"/>
      <c r="G23" s="850"/>
      <c r="H23" s="850"/>
      <c r="I23" s="850"/>
    </row>
    <row r="24" spans="1:10" s="851" customFormat="1" ht="52.5" customHeight="1" x14ac:dyDescent="0.25">
      <c r="A24" s="848"/>
      <c r="B24" s="849"/>
      <c r="C24" s="849"/>
      <c r="D24" s="849"/>
      <c r="E24" s="849"/>
      <c r="F24" s="850"/>
      <c r="G24" s="850"/>
      <c r="H24" s="850"/>
      <c r="I24" s="850"/>
    </row>
    <row r="25" spans="1:10" s="851" customFormat="1" ht="61.9" customHeight="1" x14ac:dyDescent="0.25">
      <c r="A25" s="848"/>
      <c r="B25" s="849"/>
      <c r="C25" s="849"/>
      <c r="D25" s="849"/>
      <c r="E25" s="849"/>
      <c r="F25" s="850"/>
      <c r="G25" s="850"/>
      <c r="H25" s="850"/>
      <c r="I25" s="850"/>
    </row>
    <row r="26" spans="1:10" s="851" customFormat="1" ht="70.900000000000006" customHeight="1" x14ac:dyDescent="0.25">
      <c r="A26" s="848"/>
      <c r="B26" s="849"/>
      <c r="C26" s="849"/>
      <c r="D26" s="849"/>
      <c r="E26" s="849"/>
      <c r="F26" s="850"/>
      <c r="G26" s="850"/>
      <c r="H26" s="850"/>
      <c r="I26" s="850"/>
    </row>
    <row r="27" spans="1:10" s="851" customFormat="1" ht="72.599999999999994" customHeight="1" x14ac:dyDescent="0.25">
      <c r="A27" s="848"/>
      <c r="B27" s="849"/>
      <c r="C27" s="849"/>
      <c r="D27" s="849"/>
      <c r="E27" s="849"/>
      <c r="F27" s="850"/>
      <c r="G27" s="850"/>
      <c r="H27" s="850"/>
      <c r="I27" s="850"/>
    </row>
    <row r="28" spans="1:10" s="851" customFormat="1" ht="44.45" customHeight="1" thickBot="1" x14ac:dyDescent="0.3">
      <c r="A28" s="848"/>
      <c r="B28" s="849"/>
      <c r="C28" s="849"/>
      <c r="D28" s="849"/>
      <c r="E28" s="849"/>
      <c r="F28" s="850"/>
      <c r="G28" s="850"/>
      <c r="H28" s="850"/>
      <c r="I28" s="850"/>
    </row>
    <row r="29" spans="1:10" ht="18.75" customHeight="1" thickBot="1" x14ac:dyDescent="0.3">
      <c r="A29" s="1862" t="s">
        <v>156</v>
      </c>
      <c r="B29" s="1863"/>
      <c r="C29" s="1863"/>
      <c r="D29" s="1863"/>
      <c r="E29" s="1863"/>
      <c r="F29" s="1863"/>
      <c r="G29" s="1863"/>
      <c r="H29" s="1863"/>
      <c r="I29" s="1864"/>
      <c r="J29" s="1229"/>
    </row>
    <row r="30" spans="1:10" ht="66" customHeight="1" thickBot="1" x14ac:dyDescent="0.3">
      <c r="A30" s="852" t="s">
        <v>160</v>
      </c>
      <c r="B30" s="1865" t="s">
        <v>6</v>
      </c>
      <c r="C30" s="1866"/>
      <c r="D30" s="852" t="s">
        <v>2</v>
      </c>
      <c r="E30" s="853" t="s">
        <v>263</v>
      </c>
      <c r="F30" s="854" t="str">
        <f>G8</f>
        <v>Expnd. MARCH-17</v>
      </c>
      <c r="G30" s="855" t="s">
        <v>7</v>
      </c>
      <c r="H30" s="856" t="s">
        <v>705</v>
      </c>
      <c r="I30" s="1231" t="s">
        <v>217</v>
      </c>
      <c r="J30" s="1230" t="s">
        <v>721</v>
      </c>
    </row>
    <row r="31" spans="1:10" ht="15.75" thickBot="1" x14ac:dyDescent="0.3">
      <c r="A31" s="1156">
        <v>1</v>
      </c>
      <c r="B31" s="1884">
        <v>2</v>
      </c>
      <c r="C31" s="1885"/>
      <c r="D31" s="1157">
        <v>3</v>
      </c>
      <c r="E31" s="1157">
        <v>4</v>
      </c>
      <c r="F31" s="1157">
        <v>6</v>
      </c>
      <c r="G31" s="1157">
        <v>7</v>
      </c>
      <c r="H31" s="1157">
        <v>8</v>
      </c>
      <c r="I31" s="1158">
        <v>9</v>
      </c>
      <c r="J31" s="1195">
        <v>10</v>
      </c>
    </row>
    <row r="32" spans="1:10" ht="18" customHeight="1" thickBot="1" x14ac:dyDescent="0.3">
      <c r="A32" s="1870" t="s">
        <v>259</v>
      </c>
      <c r="B32" s="1871"/>
      <c r="C32" s="1871"/>
      <c r="D32" s="1871"/>
      <c r="E32" s="1871"/>
      <c r="F32" s="1871"/>
      <c r="G32" s="1871"/>
      <c r="H32" s="1871"/>
      <c r="I32" s="1872"/>
      <c r="J32" s="1232"/>
    </row>
    <row r="33" spans="1:18" ht="30" x14ac:dyDescent="0.25">
      <c r="A33" s="1167">
        <v>1</v>
      </c>
      <c r="B33" s="1168" t="s">
        <v>10</v>
      </c>
      <c r="C33" s="1169" t="s">
        <v>11</v>
      </c>
      <c r="D33" s="1170">
        <v>800</v>
      </c>
      <c r="E33" s="1171">
        <v>823.54</v>
      </c>
      <c r="F33" s="1172">
        <f>'EntrySheetDD+SWOTotal+HO'!NC7</f>
        <v>778.64750000000026</v>
      </c>
      <c r="G33" s="1173">
        <v>123077</v>
      </c>
      <c r="H33" s="1173">
        <f>'EntrySheetDD+SWOTotal+HO'!NF7</f>
        <v>140039</v>
      </c>
      <c r="I33" s="873">
        <f>IFERROR(F33*100/D33,0)</f>
        <v>97.330937500000033</v>
      </c>
      <c r="J33" s="1183">
        <f>IFERROR(F33*100/E33,0)</f>
        <v>94.548837943512197</v>
      </c>
      <c r="K33" s="844">
        <f>E33-F33</f>
        <v>44.8924999999997</v>
      </c>
      <c r="P33" s="844">
        <v>778.64750000000026</v>
      </c>
      <c r="Q33" s="844">
        <v>123077</v>
      </c>
      <c r="R33" s="844">
        <v>140039</v>
      </c>
    </row>
    <row r="34" spans="1:18" ht="16.5" customHeight="1" x14ac:dyDescent="0.25">
      <c r="A34" s="1174">
        <v>2</v>
      </c>
      <c r="B34" s="857" t="s">
        <v>12</v>
      </c>
      <c r="C34" s="858" t="s">
        <v>13</v>
      </c>
      <c r="D34" s="859">
        <v>45</v>
      </c>
      <c r="E34" s="598">
        <v>38.61</v>
      </c>
      <c r="F34" s="745">
        <f>'EntrySheetDD+SWOTotal+HO'!NC8</f>
        <v>36.900000000000006</v>
      </c>
      <c r="G34" s="600">
        <v>200</v>
      </c>
      <c r="H34" s="600">
        <f>'EntrySheetDD+SWOTotal+HO'!NF8</f>
        <v>136</v>
      </c>
      <c r="I34" s="860">
        <f t="shared" ref="I34:I66" si="2">IFERROR(F34*100/D34,0)</f>
        <v>82.000000000000014</v>
      </c>
      <c r="J34" s="1184">
        <f t="shared" ref="J34:J97" si="3">IFERROR(F34*100/E34,0)</f>
        <v>95.571095571095583</v>
      </c>
      <c r="K34" s="844">
        <f t="shared" ref="K34:K97" si="4">E34-F34</f>
        <v>1.7099999999999937</v>
      </c>
    </row>
    <row r="35" spans="1:18" ht="42.75" customHeight="1" x14ac:dyDescent="0.25">
      <c r="A35" s="1174">
        <v>3</v>
      </c>
      <c r="B35" s="861" t="s">
        <v>14</v>
      </c>
      <c r="C35" s="862" t="s">
        <v>15</v>
      </c>
      <c r="D35" s="859">
        <v>4</v>
      </c>
      <c r="E35" s="598">
        <v>3.32</v>
      </c>
      <c r="F35" s="745">
        <f>'EntrySheetDD+SWOTotal+HO'!NC9</f>
        <v>3.32</v>
      </c>
      <c r="G35" s="600">
        <v>8</v>
      </c>
      <c r="H35" s="600">
        <f>'EntrySheetDD+SWOTotal+HO'!NF9</f>
        <v>11</v>
      </c>
      <c r="I35" s="860">
        <f t="shared" si="2"/>
        <v>83</v>
      </c>
      <c r="J35" s="1184">
        <f t="shared" si="3"/>
        <v>100</v>
      </c>
      <c r="K35" s="844">
        <f t="shared" si="4"/>
        <v>0</v>
      </c>
      <c r="P35" s="844">
        <v>271.33000000000004</v>
      </c>
      <c r="Q35" s="844">
        <v>54000</v>
      </c>
      <c r="R35" s="844">
        <v>48682</v>
      </c>
    </row>
    <row r="36" spans="1:18" ht="60" x14ac:dyDescent="0.25">
      <c r="A36" s="1174">
        <v>4</v>
      </c>
      <c r="B36" s="861" t="s">
        <v>16</v>
      </c>
      <c r="C36" s="862" t="s">
        <v>615</v>
      </c>
      <c r="D36" s="859">
        <v>5500</v>
      </c>
      <c r="E36" s="598">
        <v>5184.21</v>
      </c>
      <c r="F36" s="745">
        <f>'EntrySheetDD+SWOTotal+HO'!NC10+'EntrySheetDD+SWOTotal+HO'!NC11</f>
        <v>5082.7700000000004</v>
      </c>
      <c r="G36" s="600">
        <v>295000</v>
      </c>
      <c r="H36" s="600">
        <f>'EntrySheetDD+SWOTotal+HO'!NF10+'EntrySheetDD+SWOTotal+HO'!NF11</f>
        <v>273165.29729729728</v>
      </c>
      <c r="I36" s="860">
        <f t="shared" si="2"/>
        <v>92.414000000000016</v>
      </c>
      <c r="J36" s="1184">
        <f t="shared" si="3"/>
        <v>98.043289141450686</v>
      </c>
      <c r="K36" s="844">
        <f t="shared" si="4"/>
        <v>101.4399999999996</v>
      </c>
      <c r="P36" s="844">
        <f>SUM(P33:P35)</f>
        <v>1049.9775000000004</v>
      </c>
      <c r="Q36" s="844">
        <f>SUM(Q33:Q35)</f>
        <v>177077</v>
      </c>
      <c r="R36" s="844">
        <f>SUM(R33:R35)</f>
        <v>188721</v>
      </c>
    </row>
    <row r="37" spans="1:18" ht="59.25" customHeight="1" x14ac:dyDescent="0.25">
      <c r="A37" s="1174">
        <v>5</v>
      </c>
      <c r="B37" s="861" t="s">
        <v>17</v>
      </c>
      <c r="C37" s="858" t="s">
        <v>18</v>
      </c>
      <c r="D37" s="859">
        <v>500</v>
      </c>
      <c r="E37" s="598">
        <v>500</v>
      </c>
      <c r="F37" s="745">
        <f>'EntrySheetDD+SWOTotal+HO'!NC12</f>
        <v>480.71</v>
      </c>
      <c r="G37" s="600">
        <v>6900</v>
      </c>
      <c r="H37" s="600">
        <f>'EntrySheetDD+SWOTotal+HO'!NF12</f>
        <v>9142</v>
      </c>
      <c r="I37" s="860">
        <f t="shared" si="2"/>
        <v>96.141999999999996</v>
      </c>
      <c r="J37" s="1184">
        <f t="shared" si="3"/>
        <v>96.141999999999996</v>
      </c>
      <c r="K37" s="844">
        <f t="shared" si="4"/>
        <v>19.29000000000002</v>
      </c>
    </row>
    <row r="38" spans="1:18" ht="30" x14ac:dyDescent="0.25">
      <c r="A38" s="1174">
        <v>6</v>
      </c>
      <c r="B38" s="861" t="s">
        <v>19</v>
      </c>
      <c r="C38" s="862" t="s">
        <v>192</v>
      </c>
      <c r="D38" s="859">
        <v>600</v>
      </c>
      <c r="E38" s="598">
        <v>600</v>
      </c>
      <c r="F38" s="745">
        <f>'EntrySheetDD+SWOTotal+HO'!NC13</f>
        <v>599.98</v>
      </c>
      <c r="G38" s="600">
        <v>24000</v>
      </c>
      <c r="H38" s="600">
        <v>17247</v>
      </c>
      <c r="I38" s="860">
        <f t="shared" si="2"/>
        <v>99.99666666666667</v>
      </c>
      <c r="J38" s="1184">
        <f t="shared" si="3"/>
        <v>99.99666666666667</v>
      </c>
      <c r="K38" s="844">
        <f t="shared" si="4"/>
        <v>1.999999999998181E-2</v>
      </c>
    </row>
    <row r="39" spans="1:18" ht="30" x14ac:dyDescent="0.25">
      <c r="A39" s="1174">
        <v>7</v>
      </c>
      <c r="B39" s="861" t="s">
        <v>20</v>
      </c>
      <c r="C39" s="858" t="s">
        <v>618</v>
      </c>
      <c r="D39" s="859">
        <v>25000</v>
      </c>
      <c r="E39" s="598">
        <v>29536.35</v>
      </c>
      <c r="F39" s="745">
        <f>'EntrySheetDD+SWOTotal+HO'!NC14+'EntrySheetDD+SWOTotal+HO'!NC15</f>
        <v>29511.350000000009</v>
      </c>
      <c r="G39" s="600">
        <v>192000</v>
      </c>
      <c r="H39" s="600">
        <f>'EntrySheetDD+SWOTotal+HO'!NF14+'EntrySheetDD+SWOTotal+HO'!NF15</f>
        <v>166582</v>
      </c>
      <c r="I39" s="860">
        <f t="shared" si="2"/>
        <v>118.04540000000004</v>
      </c>
      <c r="J39" s="1184">
        <f t="shared" si="3"/>
        <v>99.915358532790989</v>
      </c>
      <c r="K39" s="844">
        <f t="shared" si="4"/>
        <v>24.999999999989086</v>
      </c>
    </row>
    <row r="40" spans="1:18" ht="30" x14ac:dyDescent="0.25">
      <c r="A40" s="1174">
        <v>8</v>
      </c>
      <c r="B40" s="861" t="s">
        <v>21</v>
      </c>
      <c r="C40" s="862" t="s">
        <v>22</v>
      </c>
      <c r="D40" s="859">
        <v>300</v>
      </c>
      <c r="E40" s="598">
        <v>250</v>
      </c>
      <c r="F40" s="745">
        <f>'EntrySheetDD+SWOTotal+HO'!NC16</f>
        <v>227.95999999999998</v>
      </c>
      <c r="G40" s="600">
        <v>1000</v>
      </c>
      <c r="H40" s="600">
        <f>'EntrySheetDD+SWOTotal+HO'!NF16</f>
        <v>1490</v>
      </c>
      <c r="I40" s="860">
        <f t="shared" si="2"/>
        <v>75.98666666666665</v>
      </c>
      <c r="J40" s="1184">
        <f t="shared" si="3"/>
        <v>91.183999999999983</v>
      </c>
      <c r="K40" s="844">
        <f t="shared" si="4"/>
        <v>22.04000000000002</v>
      </c>
    </row>
    <row r="41" spans="1:18" ht="30" x14ac:dyDescent="0.25">
      <c r="A41" s="1174">
        <v>9</v>
      </c>
      <c r="B41" s="861" t="s">
        <v>23</v>
      </c>
      <c r="C41" s="862" t="s">
        <v>24</v>
      </c>
      <c r="D41" s="859">
        <v>7</v>
      </c>
      <c r="E41" s="598">
        <v>3</v>
      </c>
      <c r="F41" s="745">
        <f>'EntrySheetDD+SWOTotal+HO'!NC17</f>
        <v>2.61</v>
      </c>
      <c r="G41" s="600">
        <v>75</v>
      </c>
      <c r="H41" s="600">
        <f>'EntrySheetDD+SWOTotal+HO'!NF17</f>
        <v>49</v>
      </c>
      <c r="I41" s="860">
        <f t="shared" si="2"/>
        <v>37.285714285714285</v>
      </c>
      <c r="J41" s="1184">
        <f t="shared" si="3"/>
        <v>87</v>
      </c>
      <c r="K41" s="844">
        <f t="shared" si="4"/>
        <v>0.39000000000000012</v>
      </c>
    </row>
    <row r="42" spans="1:18" ht="58.5" customHeight="1" x14ac:dyDescent="0.25">
      <c r="A42" s="1174">
        <v>10</v>
      </c>
      <c r="B42" s="861" t="s">
        <v>25</v>
      </c>
      <c r="C42" s="858" t="s">
        <v>194</v>
      </c>
      <c r="D42" s="859">
        <v>405</v>
      </c>
      <c r="E42" s="598">
        <v>500</v>
      </c>
      <c r="F42" s="745">
        <f>'EntrySheetDD+SWOTotal+HO'!NC18</f>
        <v>462.72</v>
      </c>
      <c r="G42" s="600">
        <v>3125</v>
      </c>
      <c r="H42" s="600">
        <f>'EntrySheetDD+SWOTotal+HO'!NF18</f>
        <v>4277</v>
      </c>
      <c r="I42" s="860">
        <f t="shared" si="2"/>
        <v>114.25185185185185</v>
      </c>
      <c r="J42" s="1184">
        <f t="shared" si="3"/>
        <v>92.543999999999997</v>
      </c>
      <c r="K42" s="844">
        <f t="shared" si="4"/>
        <v>37.279999999999973</v>
      </c>
    </row>
    <row r="43" spans="1:18" ht="45" customHeight="1" x14ac:dyDescent="0.25">
      <c r="A43" s="1174">
        <v>11</v>
      </c>
      <c r="B43" s="861" t="s">
        <v>26</v>
      </c>
      <c r="C43" s="862" t="s">
        <v>195</v>
      </c>
      <c r="D43" s="859">
        <v>20</v>
      </c>
      <c r="E43" s="598">
        <v>20</v>
      </c>
      <c r="F43" s="745">
        <f>'EntrySheetDD+SWOTotal+HO'!NC19</f>
        <v>19.850000000000001</v>
      </c>
      <c r="G43" s="600">
        <v>70</v>
      </c>
      <c r="H43" s="600">
        <f>'EntrySheetDD+SWOTotal+HO'!NF19</f>
        <v>78</v>
      </c>
      <c r="I43" s="860">
        <f t="shared" si="2"/>
        <v>99.250000000000014</v>
      </c>
      <c r="J43" s="1184">
        <f t="shared" si="3"/>
        <v>99.250000000000014</v>
      </c>
      <c r="K43" s="844">
        <f t="shared" si="4"/>
        <v>0.14999999999999858</v>
      </c>
    </row>
    <row r="44" spans="1:18" ht="45" x14ac:dyDescent="0.25">
      <c r="A44" s="1174">
        <v>12</v>
      </c>
      <c r="B44" s="861" t="s">
        <v>27</v>
      </c>
      <c r="C44" s="862" t="s">
        <v>196</v>
      </c>
      <c r="D44" s="859">
        <v>85</v>
      </c>
      <c r="E44" s="598">
        <v>98.72</v>
      </c>
      <c r="F44" s="745">
        <f>'EntrySheetDD+SWOTotal+HO'!NC20</f>
        <v>87.689999999999984</v>
      </c>
      <c r="G44" s="600">
        <v>583</v>
      </c>
      <c r="H44" s="600">
        <f>'EntrySheetDD+SWOTotal+HO'!NF20</f>
        <v>2702</v>
      </c>
      <c r="I44" s="860">
        <f t="shared" si="2"/>
        <v>103.16470588235292</v>
      </c>
      <c r="J44" s="1184">
        <f t="shared" si="3"/>
        <v>88.826985413290103</v>
      </c>
      <c r="K44" s="844">
        <f t="shared" si="4"/>
        <v>11.030000000000015</v>
      </c>
    </row>
    <row r="45" spans="1:18" ht="30" x14ac:dyDescent="0.25">
      <c r="A45" s="1174">
        <v>13</v>
      </c>
      <c r="B45" s="864" t="s">
        <v>28</v>
      </c>
      <c r="C45" s="858" t="s">
        <v>29</v>
      </c>
      <c r="D45" s="859">
        <v>775</v>
      </c>
      <c r="E45" s="598">
        <v>1100</v>
      </c>
      <c r="F45" s="745">
        <f>'EntrySheetDD+SWOTotal+HO'!NC21</f>
        <v>1094.69</v>
      </c>
      <c r="G45" s="600">
        <v>15500</v>
      </c>
      <c r="H45" s="600">
        <f>'EntrySheetDD+SWOTotal+HO'!NF21</f>
        <v>26462</v>
      </c>
      <c r="I45" s="860">
        <f t="shared" si="2"/>
        <v>141.25032258064516</v>
      </c>
      <c r="J45" s="1184">
        <f t="shared" si="3"/>
        <v>99.517272727272726</v>
      </c>
      <c r="K45" s="844">
        <f t="shared" si="4"/>
        <v>5.3099999999999454</v>
      </c>
    </row>
    <row r="46" spans="1:18" ht="30" x14ac:dyDescent="0.25">
      <c r="A46" s="1174">
        <v>14</v>
      </c>
      <c r="B46" s="861" t="s">
        <v>30</v>
      </c>
      <c r="C46" s="862" t="s">
        <v>197</v>
      </c>
      <c r="D46" s="859">
        <v>200</v>
      </c>
      <c r="E46" s="598">
        <v>75</v>
      </c>
      <c r="F46" s="745">
        <f>'EntrySheetDD+SWOTotal+HO'!NC22</f>
        <v>75</v>
      </c>
      <c r="G46" s="600">
        <v>8</v>
      </c>
      <c r="H46" s="600">
        <f>'EntrySheetDD+SWOTotal+HO'!NF22</f>
        <v>3</v>
      </c>
      <c r="I46" s="860">
        <f t="shared" si="2"/>
        <v>37.5</v>
      </c>
      <c r="J46" s="1184">
        <f t="shared" si="3"/>
        <v>100</v>
      </c>
      <c r="K46" s="844">
        <f t="shared" si="4"/>
        <v>0</v>
      </c>
      <c r="M46" s="844">
        <v>75</v>
      </c>
      <c r="N46" s="844">
        <v>3</v>
      </c>
    </row>
    <row r="47" spans="1:18" ht="30" x14ac:dyDescent="0.25">
      <c r="A47" s="1174">
        <v>15</v>
      </c>
      <c r="B47" s="861" t="s">
        <v>31</v>
      </c>
      <c r="C47" s="862" t="s">
        <v>198</v>
      </c>
      <c r="D47" s="859">
        <v>2175</v>
      </c>
      <c r="E47" s="598">
        <v>2600</v>
      </c>
      <c r="F47" s="745">
        <f>'EntrySheetDD+SWOTotal+HO'!NC23</f>
        <v>2600</v>
      </c>
      <c r="G47" s="600">
        <v>145</v>
      </c>
      <c r="H47" s="600">
        <f>'EntrySheetDD+SWOTotal+HO'!NF23</f>
        <v>175</v>
      </c>
      <c r="I47" s="860">
        <f t="shared" si="2"/>
        <v>119.54022988505747</v>
      </c>
      <c r="J47" s="1184">
        <f t="shared" si="3"/>
        <v>100</v>
      </c>
      <c r="K47" s="844">
        <f t="shared" si="4"/>
        <v>0</v>
      </c>
      <c r="M47" s="844">
        <v>50</v>
      </c>
      <c r="N47" s="844">
        <v>7</v>
      </c>
    </row>
    <row r="48" spans="1:18" ht="20.25" customHeight="1" x14ac:dyDescent="0.25">
      <c r="A48" s="1174">
        <v>16</v>
      </c>
      <c r="B48" s="861" t="s">
        <v>32</v>
      </c>
      <c r="C48" s="862" t="s">
        <v>199</v>
      </c>
      <c r="D48" s="859">
        <v>1500</v>
      </c>
      <c r="E48" s="598">
        <v>1325.14</v>
      </c>
      <c r="F48" s="745">
        <f>'EntrySheetDD+SWOTotal+HO'!NC24</f>
        <v>1207.96</v>
      </c>
      <c r="G48" s="600">
        <v>500000</v>
      </c>
      <c r="H48" s="600">
        <f>'EntrySheetDD+SWOTotal+HO'!NF24</f>
        <v>401934.33333333337</v>
      </c>
      <c r="I48" s="860">
        <f t="shared" si="2"/>
        <v>80.530666666666662</v>
      </c>
      <c r="J48" s="1184">
        <f t="shared" si="3"/>
        <v>91.157160752826115</v>
      </c>
      <c r="K48" s="844">
        <f t="shared" si="4"/>
        <v>117.18000000000006</v>
      </c>
    </row>
    <row r="49" spans="1:16" ht="78.75" customHeight="1" x14ac:dyDescent="0.25">
      <c r="A49" s="1174">
        <v>17</v>
      </c>
      <c r="B49" s="861" t="s">
        <v>33</v>
      </c>
      <c r="C49" s="862" t="s">
        <v>621</v>
      </c>
      <c r="D49" s="859">
        <v>700</v>
      </c>
      <c r="E49" s="598">
        <v>669.63</v>
      </c>
      <c r="F49" s="745">
        <f>'EntrySheetDD+SWOTotal+HO'!NC25</f>
        <v>553.82249999999999</v>
      </c>
      <c r="G49" s="600">
        <v>93333</v>
      </c>
      <c r="H49" s="600">
        <f>'EntrySheetDD+SWOTotal+HO'!NF25</f>
        <v>72303.333333333328</v>
      </c>
      <c r="I49" s="860">
        <f t="shared" si="2"/>
        <v>79.117500000000007</v>
      </c>
      <c r="J49" s="1184">
        <f t="shared" si="3"/>
        <v>82.705747950360646</v>
      </c>
      <c r="K49" s="844">
        <f t="shared" si="4"/>
        <v>115.8075</v>
      </c>
    </row>
    <row r="50" spans="1:16" ht="75.75" customHeight="1" x14ac:dyDescent="0.25">
      <c r="A50" s="1174">
        <v>18</v>
      </c>
      <c r="B50" s="861" t="s">
        <v>35</v>
      </c>
      <c r="C50" s="862" t="s">
        <v>622</v>
      </c>
      <c r="D50" s="859">
        <v>15</v>
      </c>
      <c r="E50" s="598">
        <v>15.31</v>
      </c>
      <c r="F50" s="745">
        <f>'EntrySheetDD+SWOTotal+HO'!NC26</f>
        <v>11.349999999999998</v>
      </c>
      <c r="G50" s="600">
        <v>1467</v>
      </c>
      <c r="H50" s="600">
        <f>'EntrySheetDD+SWOTotal+HO'!NF26</f>
        <v>1193</v>
      </c>
      <c r="I50" s="860">
        <f t="shared" si="2"/>
        <v>75.666666666666657</v>
      </c>
      <c r="J50" s="1184">
        <f t="shared" si="3"/>
        <v>74.13455258001305</v>
      </c>
      <c r="K50" s="844">
        <f t="shared" si="4"/>
        <v>3.9600000000000026</v>
      </c>
    </row>
    <row r="51" spans="1:16" ht="30" x14ac:dyDescent="0.25">
      <c r="A51" s="1174">
        <v>19</v>
      </c>
      <c r="B51" s="861" t="s">
        <v>37</v>
      </c>
      <c r="C51" s="858" t="s">
        <v>38</v>
      </c>
      <c r="D51" s="859">
        <v>4425</v>
      </c>
      <c r="E51" s="598">
        <v>4617.7</v>
      </c>
      <c r="F51" s="745">
        <f>'EntrySheetDD+SWOTotal+HO'!NC27</f>
        <v>4538.1669999999995</v>
      </c>
      <c r="G51" s="600">
        <v>579</v>
      </c>
      <c r="H51" s="600">
        <v>579</v>
      </c>
      <c r="I51" s="860">
        <f t="shared" si="2"/>
        <v>102.55744632768361</v>
      </c>
      <c r="J51" s="1184">
        <f t="shared" si="3"/>
        <v>98.277649046061882</v>
      </c>
      <c r="K51" s="844">
        <f t="shared" si="4"/>
        <v>79.533000000000357</v>
      </c>
    </row>
    <row r="52" spans="1:16" ht="30" x14ac:dyDescent="0.25">
      <c r="A52" s="1174">
        <v>20</v>
      </c>
      <c r="B52" s="861" t="s">
        <v>39</v>
      </c>
      <c r="C52" s="862" t="s">
        <v>40</v>
      </c>
      <c r="D52" s="859">
        <v>10.5</v>
      </c>
      <c r="E52" s="598">
        <v>1.25</v>
      </c>
      <c r="F52" s="745">
        <f>'EntrySheetDD+SWOTotal+HO'!NC28</f>
        <v>1.25</v>
      </c>
      <c r="G52" s="600">
        <v>2</v>
      </c>
      <c r="H52" s="600">
        <f>'EntrySheetDD+SWOTotal+HO'!NF28</f>
        <v>2</v>
      </c>
      <c r="I52" s="860">
        <f t="shared" si="2"/>
        <v>11.904761904761905</v>
      </c>
      <c r="J52" s="1184">
        <f t="shared" si="3"/>
        <v>100</v>
      </c>
      <c r="K52" s="844">
        <f t="shared" si="4"/>
        <v>0</v>
      </c>
    </row>
    <row r="53" spans="1:16" ht="30" x14ac:dyDescent="0.25">
      <c r="A53" s="1174">
        <v>21</v>
      </c>
      <c r="B53" s="861" t="s">
        <v>41</v>
      </c>
      <c r="C53" s="862" t="s">
        <v>42</v>
      </c>
      <c r="D53" s="859">
        <v>7.5</v>
      </c>
      <c r="E53" s="598">
        <v>0</v>
      </c>
      <c r="F53" s="745">
        <f>'EntrySheetDD+SWOTotal+HO'!NC29</f>
        <v>0</v>
      </c>
      <c r="G53" s="600">
        <v>1</v>
      </c>
      <c r="H53" s="600">
        <f>'EntrySheetDD+SWOTotal+HO'!NF29</f>
        <v>0</v>
      </c>
      <c r="I53" s="860">
        <f t="shared" si="2"/>
        <v>0</v>
      </c>
      <c r="J53" s="1184">
        <f t="shared" si="3"/>
        <v>0</v>
      </c>
      <c r="K53" s="844">
        <f t="shared" si="4"/>
        <v>0</v>
      </c>
    </row>
    <row r="54" spans="1:16" ht="30" x14ac:dyDescent="0.25">
      <c r="A54" s="1174">
        <v>22</v>
      </c>
      <c r="B54" s="861" t="s">
        <v>43</v>
      </c>
      <c r="C54" s="858" t="s">
        <v>200</v>
      </c>
      <c r="D54" s="859">
        <v>5</v>
      </c>
      <c r="E54" s="598">
        <v>4.4400000000000004</v>
      </c>
      <c r="F54" s="745">
        <f>'EntrySheetDD+SWOTotal+HO'!NC30</f>
        <v>3.74</v>
      </c>
      <c r="G54" s="600">
        <v>1</v>
      </c>
      <c r="H54" s="600">
        <f>'EntrySheetDD+SWOTotal+HO'!NF30</f>
        <v>21</v>
      </c>
      <c r="I54" s="860">
        <f t="shared" si="2"/>
        <v>74.8</v>
      </c>
      <c r="J54" s="1184">
        <f t="shared" si="3"/>
        <v>84.234234234234222</v>
      </c>
      <c r="K54" s="844">
        <f t="shared" si="4"/>
        <v>0.70000000000000018</v>
      </c>
    </row>
    <row r="55" spans="1:16" ht="45" x14ac:dyDescent="0.25">
      <c r="A55" s="1174">
        <v>23</v>
      </c>
      <c r="B55" s="861" t="s">
        <v>132</v>
      </c>
      <c r="C55" s="862" t="s">
        <v>567</v>
      </c>
      <c r="D55" s="859">
        <f>3106.86+1190</f>
        <v>4296.8600000000006</v>
      </c>
      <c r="E55" s="598">
        <v>3704.8</v>
      </c>
      <c r="F55" s="745">
        <f>'EntrySheetDD+SWOTotal+HO'!NC31+'EntrySheetDD+SWOTotal+HO'!NC32</f>
        <v>3478.07</v>
      </c>
      <c r="G55" s="600">
        <v>74</v>
      </c>
      <c r="H55" s="600">
        <v>74</v>
      </c>
      <c r="I55" s="860">
        <f t="shared" si="2"/>
        <v>80.944457115195732</v>
      </c>
      <c r="J55" s="1184">
        <f t="shared" si="3"/>
        <v>93.880101489958975</v>
      </c>
      <c r="K55" s="844">
        <f t="shared" si="4"/>
        <v>226.73000000000002</v>
      </c>
    </row>
    <row r="56" spans="1:16" ht="30" customHeight="1" x14ac:dyDescent="0.25">
      <c r="A56" s="1174">
        <v>24</v>
      </c>
      <c r="B56" s="861" t="s">
        <v>44</v>
      </c>
      <c r="C56" s="858" t="s">
        <v>201</v>
      </c>
      <c r="D56" s="859">
        <v>3234</v>
      </c>
      <c r="E56" s="598">
        <v>3206.38</v>
      </c>
      <c r="F56" s="745">
        <f>'EntrySheetDD+SWOTotal+HO'!NC33</f>
        <v>3150.2600000000007</v>
      </c>
      <c r="G56" s="600">
        <v>88</v>
      </c>
      <c r="H56" s="600">
        <v>88</v>
      </c>
      <c r="I56" s="860">
        <f t="shared" si="2"/>
        <v>97.410636982065569</v>
      </c>
      <c r="J56" s="1184">
        <f t="shared" si="3"/>
        <v>98.24973958170898</v>
      </c>
      <c r="K56" s="844">
        <f t="shared" si="4"/>
        <v>56.119999999999436</v>
      </c>
    </row>
    <row r="57" spans="1:16" ht="31.5" customHeight="1" x14ac:dyDescent="0.25">
      <c r="A57" s="1174">
        <v>25</v>
      </c>
      <c r="B57" s="861" t="s">
        <v>45</v>
      </c>
      <c r="C57" s="858" t="s">
        <v>46</v>
      </c>
      <c r="D57" s="859">
        <v>2035.32</v>
      </c>
      <c r="E57" s="598">
        <v>1625.35</v>
      </c>
      <c r="F57" s="745">
        <f>'EntrySheetDD+SWOTotal+HO'!NC34</f>
        <v>1576.7500000000005</v>
      </c>
      <c r="G57" s="600">
        <v>20</v>
      </c>
      <c r="H57" s="600">
        <v>20</v>
      </c>
      <c r="I57" s="860">
        <f t="shared" si="2"/>
        <v>77.469390562663392</v>
      </c>
      <c r="J57" s="1184">
        <f t="shared" si="3"/>
        <v>97.009874796197778</v>
      </c>
      <c r="K57" s="844">
        <f t="shared" si="4"/>
        <v>48.599999999999454</v>
      </c>
    </row>
    <row r="58" spans="1:16" ht="30" x14ac:dyDescent="0.25">
      <c r="A58" s="1174">
        <v>26</v>
      </c>
      <c r="B58" s="861" t="s">
        <v>47</v>
      </c>
      <c r="C58" s="862" t="s">
        <v>202</v>
      </c>
      <c r="D58" s="859">
        <v>18</v>
      </c>
      <c r="E58" s="598">
        <v>17.100000000000001</v>
      </c>
      <c r="F58" s="745">
        <f>'EntrySheetDD+SWOTotal+HO'!NC35</f>
        <v>15.2</v>
      </c>
      <c r="G58" s="600">
        <v>350</v>
      </c>
      <c r="H58" s="600">
        <f>'EntrySheetDD+SWOTotal+HO'!NF35</f>
        <v>224</v>
      </c>
      <c r="I58" s="860">
        <f t="shared" si="2"/>
        <v>84.444444444444443</v>
      </c>
      <c r="J58" s="1184">
        <f t="shared" si="3"/>
        <v>88.888888888888886</v>
      </c>
      <c r="K58" s="844">
        <f t="shared" si="4"/>
        <v>1.9000000000000021</v>
      </c>
    </row>
    <row r="59" spans="1:16" ht="45" x14ac:dyDescent="0.25">
      <c r="A59" s="1174">
        <v>27</v>
      </c>
      <c r="B59" s="861" t="s">
        <v>48</v>
      </c>
      <c r="C59" s="862" t="s">
        <v>49</v>
      </c>
      <c r="D59" s="859">
        <v>13.5</v>
      </c>
      <c r="E59" s="598">
        <v>13.5</v>
      </c>
      <c r="F59" s="745">
        <f>'EntrySheetDD+SWOTotal+HO'!NC36</f>
        <v>7.6</v>
      </c>
      <c r="G59" s="600">
        <v>6</v>
      </c>
      <c r="H59" s="600">
        <f>'EntrySheetDD+SWOTotal+HO'!NF36</f>
        <v>6</v>
      </c>
      <c r="I59" s="860">
        <f t="shared" si="2"/>
        <v>56.296296296296298</v>
      </c>
      <c r="J59" s="1184">
        <f t="shared" si="3"/>
        <v>56.296296296296298</v>
      </c>
      <c r="K59" s="844">
        <f t="shared" si="4"/>
        <v>5.9</v>
      </c>
    </row>
    <row r="60" spans="1:16" ht="30" x14ac:dyDescent="0.25">
      <c r="A60" s="1174">
        <v>28</v>
      </c>
      <c r="B60" s="861" t="s">
        <v>50</v>
      </c>
      <c r="C60" s="858" t="s">
        <v>623</v>
      </c>
      <c r="D60" s="859">
        <v>2062</v>
      </c>
      <c r="E60" s="598">
        <v>2275.5700000000002</v>
      </c>
      <c r="F60" s="745">
        <f>'EntrySheetDD+SWOTotal+HO'!NC37</f>
        <v>2231.1975000000002</v>
      </c>
      <c r="G60" s="600">
        <v>72000</v>
      </c>
      <c r="H60" s="600">
        <f>'EntrySheetDD+SWOTotal+HO'!NF37</f>
        <v>100677</v>
      </c>
      <c r="I60" s="860">
        <f t="shared" si="2"/>
        <v>108.20550436469449</v>
      </c>
      <c r="J60" s="1184">
        <f t="shared" si="3"/>
        <v>98.050048998712413</v>
      </c>
      <c r="K60" s="844">
        <f t="shared" si="4"/>
        <v>44.372499999999945</v>
      </c>
    </row>
    <row r="61" spans="1:16" ht="18.75" customHeight="1" x14ac:dyDescent="0.25">
      <c r="A61" s="1174">
        <v>29</v>
      </c>
      <c r="B61" s="861" t="s">
        <v>264</v>
      </c>
      <c r="C61" s="862" t="s">
        <v>204</v>
      </c>
      <c r="D61" s="859">
        <v>132</v>
      </c>
      <c r="E61" s="598">
        <v>36.6</v>
      </c>
      <c r="F61" s="745">
        <f>'EntrySheetDD+SWOTotal+HO'!NC38</f>
        <v>32.6</v>
      </c>
      <c r="G61" s="600">
        <v>330</v>
      </c>
      <c r="H61" s="600">
        <f>'EntrySheetDD+SWOTotal+HO'!NF38</f>
        <v>72</v>
      </c>
      <c r="I61" s="860">
        <f t="shared" si="2"/>
        <v>24.696969696969695</v>
      </c>
      <c r="J61" s="1184">
        <f t="shared" si="3"/>
        <v>89.071038251366119</v>
      </c>
      <c r="K61" s="844">
        <f t="shared" si="4"/>
        <v>4</v>
      </c>
    </row>
    <row r="62" spans="1:16" ht="30.6" customHeight="1" x14ac:dyDescent="0.25">
      <c r="A62" s="1174">
        <v>30</v>
      </c>
      <c r="B62" s="861" t="s">
        <v>265</v>
      </c>
      <c r="C62" s="862" t="s">
        <v>53</v>
      </c>
      <c r="D62" s="859">
        <v>60</v>
      </c>
      <c r="E62" s="598">
        <v>60</v>
      </c>
      <c r="F62" s="745">
        <f>'EntrySheetDD+SWOTotal+HO'!NC39</f>
        <v>55.02000000000001</v>
      </c>
      <c r="G62" s="600">
        <v>667</v>
      </c>
      <c r="H62" s="600">
        <f>'EntrySheetDD+SWOTotal+HO'!NF39</f>
        <v>609</v>
      </c>
      <c r="I62" s="860">
        <f t="shared" si="2"/>
        <v>91.700000000000017</v>
      </c>
      <c r="J62" s="1184">
        <f t="shared" si="3"/>
        <v>91.700000000000017</v>
      </c>
      <c r="K62" s="844">
        <f t="shared" si="4"/>
        <v>4.9799999999999898</v>
      </c>
      <c r="N62" s="844">
        <v>52.78</v>
      </c>
      <c r="O62" s="844">
        <v>16.8</v>
      </c>
      <c r="P62" s="844">
        <v>42</v>
      </c>
    </row>
    <row r="63" spans="1:16" ht="33" customHeight="1" x14ac:dyDescent="0.25">
      <c r="A63" s="1174">
        <v>31</v>
      </c>
      <c r="B63" s="861" t="s">
        <v>266</v>
      </c>
      <c r="C63" s="862" t="s">
        <v>205</v>
      </c>
      <c r="D63" s="859">
        <v>15</v>
      </c>
      <c r="E63" s="598">
        <v>0</v>
      </c>
      <c r="F63" s="745">
        <f>'EntrySheetDD+SWOTotal+HO'!NC40</f>
        <v>0</v>
      </c>
      <c r="G63" s="600">
        <v>75</v>
      </c>
      <c r="H63" s="600">
        <f>'EntrySheetDD+SWOTotal+HO'!NF40</f>
        <v>0</v>
      </c>
      <c r="I63" s="860">
        <f t="shared" si="2"/>
        <v>0</v>
      </c>
      <c r="J63" s="1184">
        <f t="shared" si="3"/>
        <v>0</v>
      </c>
      <c r="K63" s="844">
        <f t="shared" si="4"/>
        <v>0</v>
      </c>
      <c r="O63" s="844">
        <v>32.6</v>
      </c>
      <c r="P63" s="844">
        <v>72</v>
      </c>
    </row>
    <row r="64" spans="1:16" ht="31.5" customHeight="1" x14ac:dyDescent="0.25">
      <c r="A64" s="1174">
        <v>32</v>
      </c>
      <c r="B64" s="861" t="s">
        <v>267</v>
      </c>
      <c r="C64" s="862" t="s">
        <v>206</v>
      </c>
      <c r="D64" s="859">
        <v>30</v>
      </c>
      <c r="E64" s="598">
        <v>23.17</v>
      </c>
      <c r="F64" s="745">
        <f>'EntrySheetDD+SWOTotal+HO'!NC41</f>
        <v>21.91</v>
      </c>
      <c r="G64" s="600">
        <v>150</v>
      </c>
      <c r="H64" s="600">
        <f>'EntrySheetDD+SWOTotal+HO'!NF41</f>
        <v>135</v>
      </c>
      <c r="I64" s="860">
        <f t="shared" si="2"/>
        <v>73.033333333333331</v>
      </c>
      <c r="J64" s="1184">
        <f t="shared" si="3"/>
        <v>94.56193353474319</v>
      </c>
      <c r="K64" s="844">
        <f t="shared" si="4"/>
        <v>1.2600000000000016</v>
      </c>
    </row>
    <row r="65" spans="1:11" ht="19.5" customHeight="1" thickBot="1" x14ac:dyDescent="0.3">
      <c r="A65" s="1175"/>
      <c r="B65" s="863" t="s">
        <v>557</v>
      </c>
      <c r="C65" s="865" t="s">
        <v>561</v>
      </c>
      <c r="D65" s="866">
        <v>175</v>
      </c>
      <c r="E65" s="602">
        <v>175</v>
      </c>
      <c r="F65" s="867">
        <v>175</v>
      </c>
      <c r="G65" s="603">
        <v>0</v>
      </c>
      <c r="H65" s="603">
        <v>5</v>
      </c>
      <c r="I65" s="1143">
        <f t="shared" si="2"/>
        <v>100</v>
      </c>
      <c r="J65" s="1185">
        <f t="shared" si="3"/>
        <v>100</v>
      </c>
      <c r="K65" s="844">
        <f t="shared" si="4"/>
        <v>0</v>
      </c>
    </row>
    <row r="66" spans="1:11" ht="27" customHeight="1" thickBot="1" x14ac:dyDescent="0.3">
      <c r="A66" s="1879" t="s">
        <v>56</v>
      </c>
      <c r="B66" s="1880"/>
      <c r="C66" s="1880"/>
      <c r="D66" s="868">
        <f>SUM(D33:D65)</f>
        <v>55150.68</v>
      </c>
      <c r="E66" s="868">
        <f>SUM(E33:E65)</f>
        <v>59103.689999999988</v>
      </c>
      <c r="F66" s="868">
        <f>SUM(F33:F65)</f>
        <v>58124.094500000014</v>
      </c>
      <c r="G66" s="869">
        <f>SUM(G33:G65)</f>
        <v>1330834</v>
      </c>
      <c r="H66" s="869">
        <f>SUM(H33:H65)</f>
        <v>1219500.963963964</v>
      </c>
      <c r="I66" s="1150">
        <f t="shared" si="2"/>
        <v>105.39143760330791</v>
      </c>
      <c r="J66" s="1193">
        <f t="shared" si="3"/>
        <v>98.342581486875062</v>
      </c>
      <c r="K66" s="844">
        <f t="shared" si="4"/>
        <v>979.59549999997398</v>
      </c>
    </row>
    <row r="67" spans="1:11" ht="16.5" customHeight="1" thickBot="1" x14ac:dyDescent="0.3">
      <c r="A67" s="1862" t="s">
        <v>156</v>
      </c>
      <c r="B67" s="1863"/>
      <c r="C67" s="1863"/>
      <c r="D67" s="1863"/>
      <c r="E67" s="1863"/>
      <c r="F67" s="1863"/>
      <c r="G67" s="1863"/>
      <c r="H67" s="1863"/>
      <c r="I67" s="1864"/>
      <c r="J67" s="1233"/>
    </row>
    <row r="68" spans="1:11" ht="48" thickBot="1" x14ac:dyDescent="0.3">
      <c r="A68" s="1188" t="s">
        <v>160</v>
      </c>
      <c r="B68" s="1861" t="s">
        <v>6</v>
      </c>
      <c r="C68" s="1861"/>
      <c r="D68" s="1189" t="s">
        <v>2</v>
      </c>
      <c r="E68" s="1189" t="s">
        <v>263</v>
      </c>
      <c r="F68" s="1190" t="str">
        <f>G8</f>
        <v>Expnd. MARCH-17</v>
      </c>
      <c r="G68" s="1191" t="s">
        <v>7</v>
      </c>
      <c r="H68" s="1191" t="s">
        <v>704</v>
      </c>
      <c r="I68" s="1192" t="s">
        <v>760</v>
      </c>
      <c r="J68" s="1181" t="s">
        <v>721</v>
      </c>
    </row>
    <row r="69" spans="1:11" ht="14.25" customHeight="1" thickBot="1" x14ac:dyDescent="0.3">
      <c r="A69" s="1177">
        <v>1</v>
      </c>
      <c r="B69" s="1933">
        <v>2</v>
      </c>
      <c r="C69" s="1933"/>
      <c r="D69" s="1178">
        <v>3</v>
      </c>
      <c r="E69" s="1178">
        <v>4</v>
      </c>
      <c r="F69" s="1178">
        <v>6</v>
      </c>
      <c r="G69" s="1178">
        <v>7</v>
      </c>
      <c r="H69" s="1178">
        <v>8</v>
      </c>
      <c r="I69" s="1179">
        <v>9</v>
      </c>
      <c r="J69" s="1182">
        <v>10</v>
      </c>
    </row>
    <row r="70" spans="1:11" ht="18" customHeight="1" x14ac:dyDescent="0.25">
      <c r="A70" s="1886" t="s">
        <v>260</v>
      </c>
      <c r="B70" s="1887"/>
      <c r="C70" s="1887"/>
      <c r="D70" s="1887"/>
      <c r="E70" s="1887"/>
      <c r="F70" s="1887"/>
      <c r="G70" s="1887"/>
      <c r="H70" s="1887"/>
      <c r="I70" s="1888"/>
      <c r="J70" s="1183"/>
    </row>
    <row r="71" spans="1:11" ht="20.25" customHeight="1" x14ac:dyDescent="0.25">
      <c r="A71" s="1174">
        <v>33</v>
      </c>
      <c r="B71" s="861" t="s">
        <v>57</v>
      </c>
      <c r="C71" s="862" t="s">
        <v>207</v>
      </c>
      <c r="D71" s="859">
        <v>1000</v>
      </c>
      <c r="E71" s="598">
        <v>912.75</v>
      </c>
      <c r="F71" s="745">
        <f>'EntrySheetDD+SWOTotal+HO'!NC44</f>
        <v>912.75</v>
      </c>
      <c r="G71" s="600">
        <v>22000</v>
      </c>
      <c r="H71" s="600">
        <v>22300</v>
      </c>
      <c r="I71" s="860">
        <f>IFERROR(F71*100/D71,0)</f>
        <v>91.275000000000006</v>
      </c>
      <c r="J71" s="1184">
        <f t="shared" si="3"/>
        <v>100</v>
      </c>
      <c r="K71" s="844">
        <f t="shared" si="4"/>
        <v>0</v>
      </c>
    </row>
    <row r="72" spans="1:11" ht="20.25" customHeight="1" x14ac:dyDescent="0.25">
      <c r="A72" s="1174">
        <v>34</v>
      </c>
      <c r="B72" s="861" t="s">
        <v>57</v>
      </c>
      <c r="C72" s="862" t="s">
        <v>619</v>
      </c>
      <c r="D72" s="859">
        <v>1000</v>
      </c>
      <c r="E72" s="598">
        <v>1000</v>
      </c>
      <c r="F72" s="745">
        <f>'EntrySheetDD+SWOTotal+HO'!NC45</f>
        <v>1000</v>
      </c>
      <c r="G72" s="600">
        <v>18000</v>
      </c>
      <c r="H72" s="600">
        <v>18000</v>
      </c>
      <c r="I72" s="860">
        <f t="shared" ref="I72:I94" si="5">IFERROR(F72*100/D72,0)</f>
        <v>100</v>
      </c>
      <c r="J72" s="1184">
        <f t="shared" si="3"/>
        <v>100</v>
      </c>
      <c r="K72" s="844">
        <f t="shared" si="4"/>
        <v>0</v>
      </c>
    </row>
    <row r="73" spans="1:11" ht="46.5" x14ac:dyDescent="0.25">
      <c r="A73" s="1174">
        <v>35</v>
      </c>
      <c r="B73" s="861" t="s">
        <v>59</v>
      </c>
      <c r="C73" s="862" t="s">
        <v>571</v>
      </c>
      <c r="D73" s="859">
        <v>97.2</v>
      </c>
      <c r="E73" s="598">
        <v>75.98</v>
      </c>
      <c r="F73" s="745">
        <f>'EntrySheetDD+SWOTotal+HO'!NC46</f>
        <v>71.529999999999987</v>
      </c>
      <c r="G73" s="600">
        <v>645</v>
      </c>
      <c r="H73" s="600">
        <f>'EntrySheetDD+SWOTotal+HO'!NF46</f>
        <v>877</v>
      </c>
      <c r="I73" s="860">
        <f t="shared" si="5"/>
        <v>73.59053497942385</v>
      </c>
      <c r="J73" s="1184">
        <f t="shared" si="3"/>
        <v>94.143195577783615</v>
      </c>
      <c r="K73" s="844">
        <f t="shared" si="4"/>
        <v>4.4500000000000171</v>
      </c>
    </row>
    <row r="74" spans="1:11" ht="61.5" x14ac:dyDescent="0.25">
      <c r="A74" s="1174">
        <v>36</v>
      </c>
      <c r="B74" s="861" t="s">
        <v>62</v>
      </c>
      <c r="C74" s="862" t="s">
        <v>572</v>
      </c>
      <c r="D74" s="859">
        <v>0.5</v>
      </c>
      <c r="E74" s="598">
        <v>0.5</v>
      </c>
      <c r="F74" s="745">
        <f>'EntrySheetDD+SWOTotal+HO'!NC47</f>
        <v>0.5</v>
      </c>
      <c r="G74" s="600">
        <v>1</v>
      </c>
      <c r="H74" s="600">
        <f>'EntrySheetDD+SWOTotal+HO'!NF47</f>
        <v>1</v>
      </c>
      <c r="I74" s="860">
        <f t="shared" si="5"/>
        <v>100</v>
      </c>
      <c r="J74" s="1184">
        <f t="shared" si="3"/>
        <v>100</v>
      </c>
      <c r="K74" s="844">
        <f t="shared" si="4"/>
        <v>0</v>
      </c>
    </row>
    <row r="75" spans="1:11" ht="62.25" x14ac:dyDescent="0.25">
      <c r="A75" s="1174">
        <v>37</v>
      </c>
      <c r="B75" s="861" t="s">
        <v>60</v>
      </c>
      <c r="C75" s="862" t="s">
        <v>573</v>
      </c>
      <c r="D75" s="859">
        <v>8.5</v>
      </c>
      <c r="E75" s="598">
        <v>8.5</v>
      </c>
      <c r="F75" s="745">
        <f>'EntrySheetDD+SWOTotal+HO'!NC48</f>
        <v>8.5</v>
      </c>
      <c r="G75" s="600">
        <v>4</v>
      </c>
      <c r="H75" s="600">
        <f>'EntrySheetDD+SWOTotal+HO'!NF48</f>
        <v>5</v>
      </c>
      <c r="I75" s="860">
        <f t="shared" si="5"/>
        <v>100</v>
      </c>
      <c r="J75" s="1184">
        <f t="shared" si="3"/>
        <v>100</v>
      </c>
      <c r="K75" s="844">
        <f t="shared" si="4"/>
        <v>0</v>
      </c>
    </row>
    <row r="76" spans="1:11" ht="47.25" x14ac:dyDescent="0.25">
      <c r="A76" s="1174">
        <v>38</v>
      </c>
      <c r="B76" s="861" t="s">
        <v>61</v>
      </c>
      <c r="C76" s="862" t="s">
        <v>574</v>
      </c>
      <c r="D76" s="859">
        <v>2.8</v>
      </c>
      <c r="E76" s="598">
        <v>10</v>
      </c>
      <c r="F76" s="745">
        <f>'EntrySheetDD+SWOTotal+HO'!NC49</f>
        <v>7.48</v>
      </c>
      <c r="G76" s="600">
        <v>23</v>
      </c>
      <c r="H76" s="600">
        <f>'EntrySheetDD+SWOTotal+HO'!NF49</f>
        <v>2</v>
      </c>
      <c r="I76" s="860">
        <f t="shared" si="5"/>
        <v>267.14285714285717</v>
      </c>
      <c r="J76" s="1184">
        <f t="shared" si="3"/>
        <v>74.8</v>
      </c>
      <c r="K76" s="844">
        <f t="shared" si="4"/>
        <v>2.5199999999999996</v>
      </c>
    </row>
    <row r="77" spans="1:11" ht="18" x14ac:dyDescent="0.25">
      <c r="A77" s="1174">
        <v>39</v>
      </c>
      <c r="B77" s="861" t="s">
        <v>63</v>
      </c>
      <c r="C77" s="862" t="s">
        <v>64</v>
      </c>
      <c r="D77" s="859">
        <v>25</v>
      </c>
      <c r="E77" s="598">
        <v>30.68</v>
      </c>
      <c r="F77" s="745">
        <f>'EntrySheetDD+SWOTotal+HO'!NC50</f>
        <v>29.880000000000003</v>
      </c>
      <c r="G77" s="600">
        <v>5</v>
      </c>
      <c r="H77" s="600">
        <f>'EntrySheetDD+SWOTotal+HO'!NF50</f>
        <v>5</v>
      </c>
      <c r="I77" s="860">
        <f t="shared" si="5"/>
        <v>119.52000000000002</v>
      </c>
      <c r="J77" s="1184">
        <f t="shared" si="3"/>
        <v>97.392438070404182</v>
      </c>
      <c r="K77" s="844">
        <f t="shared" si="4"/>
        <v>0.79999999999999716</v>
      </c>
    </row>
    <row r="78" spans="1:11" ht="30" x14ac:dyDescent="0.25">
      <c r="A78" s="1174">
        <v>40</v>
      </c>
      <c r="B78" s="861" t="s">
        <v>65</v>
      </c>
      <c r="C78" s="862" t="s">
        <v>764</v>
      </c>
      <c r="D78" s="859">
        <v>5</v>
      </c>
      <c r="E78" s="598">
        <v>0</v>
      </c>
      <c r="F78" s="745">
        <f>'EntrySheetDD+SWOTotal+HO'!NC51</f>
        <v>0</v>
      </c>
      <c r="G78" s="600">
        <v>230</v>
      </c>
      <c r="H78" s="600">
        <f>'EntrySheetDD+SWOTotal+HO'!NF51</f>
        <v>0</v>
      </c>
      <c r="I78" s="860">
        <f t="shared" si="5"/>
        <v>0</v>
      </c>
      <c r="J78" s="1184">
        <f t="shared" si="3"/>
        <v>0</v>
      </c>
      <c r="K78" s="844">
        <f t="shared" si="4"/>
        <v>0</v>
      </c>
    </row>
    <row r="79" spans="1:11" ht="18" x14ac:dyDescent="0.25">
      <c r="A79" s="1174">
        <v>41</v>
      </c>
      <c r="B79" s="861" t="s">
        <v>66</v>
      </c>
      <c r="C79" s="862" t="s">
        <v>208</v>
      </c>
      <c r="D79" s="859">
        <v>2649.99</v>
      </c>
      <c r="E79" s="598">
        <v>3275.24</v>
      </c>
      <c r="F79" s="745">
        <f>'EntrySheetDD+SWOTotal+HO'!NC52</f>
        <v>3187.6</v>
      </c>
      <c r="G79" s="600">
        <v>3000</v>
      </c>
      <c r="H79" s="600">
        <f>'EntrySheetDD+SWOTotal+HO'!NF52</f>
        <v>7251</v>
      </c>
      <c r="I79" s="860">
        <f t="shared" si="5"/>
        <v>120.28724636696744</v>
      </c>
      <c r="J79" s="1184">
        <f t="shared" si="3"/>
        <v>97.324165557333203</v>
      </c>
      <c r="K79" s="844">
        <f t="shared" si="4"/>
        <v>87.639999999999873</v>
      </c>
    </row>
    <row r="80" spans="1:11" ht="29.25" customHeight="1" x14ac:dyDescent="0.25">
      <c r="A80" s="1174">
        <v>42</v>
      </c>
      <c r="B80" s="861" t="s">
        <v>67</v>
      </c>
      <c r="C80" s="862" t="s">
        <v>576</v>
      </c>
      <c r="D80" s="859">
        <v>2</v>
      </c>
      <c r="E80" s="598">
        <v>0</v>
      </c>
      <c r="F80" s="745">
        <f>'EntrySheetDD+SWOTotal+HO'!NC53</f>
        <v>0</v>
      </c>
      <c r="G80" s="600">
        <v>4</v>
      </c>
      <c r="H80" s="600">
        <f>'EntrySheetDD+SWOTotal+HO'!NF53</f>
        <v>0</v>
      </c>
      <c r="I80" s="860">
        <f t="shared" si="5"/>
        <v>0</v>
      </c>
      <c r="J80" s="1184">
        <f t="shared" si="3"/>
        <v>0</v>
      </c>
      <c r="K80" s="844">
        <f t="shared" si="4"/>
        <v>0</v>
      </c>
    </row>
    <row r="81" spans="1:11" ht="46.5" customHeight="1" x14ac:dyDescent="0.25">
      <c r="A81" s="1174">
        <v>43</v>
      </c>
      <c r="B81" s="861" t="s">
        <v>68</v>
      </c>
      <c r="C81" s="862" t="s">
        <v>577</v>
      </c>
      <c r="D81" s="859">
        <v>25</v>
      </c>
      <c r="E81" s="598">
        <v>0</v>
      </c>
      <c r="F81" s="745">
        <f>'EntrySheetDD+SWOTotal+HO'!NC54</f>
        <v>0</v>
      </c>
      <c r="G81" s="600">
        <v>27</v>
      </c>
      <c r="H81" s="600">
        <f>'EntrySheetDD+SWOTotal+HO'!NF54</f>
        <v>0</v>
      </c>
      <c r="I81" s="860">
        <f t="shared" si="5"/>
        <v>0</v>
      </c>
      <c r="J81" s="1184">
        <f t="shared" si="3"/>
        <v>0</v>
      </c>
      <c r="K81" s="844">
        <f t="shared" si="4"/>
        <v>0</v>
      </c>
    </row>
    <row r="82" spans="1:11" ht="34.5" customHeight="1" x14ac:dyDescent="0.25">
      <c r="A82" s="1174">
        <v>44</v>
      </c>
      <c r="B82" s="861" t="s">
        <v>69</v>
      </c>
      <c r="C82" s="862" t="s">
        <v>70</v>
      </c>
      <c r="D82" s="859">
        <v>25</v>
      </c>
      <c r="E82" s="598">
        <v>25</v>
      </c>
      <c r="F82" s="745">
        <f>'EntrySheetDD+SWOTotal+HO'!NC55</f>
        <v>0</v>
      </c>
      <c r="G82" s="600">
        <v>35</v>
      </c>
      <c r="H82" s="600">
        <f>'EntrySheetDD+SWOTotal+HO'!NF55</f>
        <v>0</v>
      </c>
      <c r="I82" s="860">
        <f t="shared" si="5"/>
        <v>0</v>
      </c>
      <c r="J82" s="1184">
        <f t="shared" si="3"/>
        <v>0</v>
      </c>
      <c r="K82" s="844">
        <f t="shared" si="4"/>
        <v>25</v>
      </c>
    </row>
    <row r="83" spans="1:11" ht="18" x14ac:dyDescent="0.25">
      <c r="A83" s="1174">
        <v>45</v>
      </c>
      <c r="B83" s="861" t="s">
        <v>71</v>
      </c>
      <c r="C83" s="862" t="s">
        <v>209</v>
      </c>
      <c r="D83" s="859">
        <v>3</v>
      </c>
      <c r="E83" s="598">
        <v>0</v>
      </c>
      <c r="F83" s="745">
        <f>'EntrySheetDD+SWOTotal+HO'!NC56</f>
        <v>0</v>
      </c>
      <c r="G83" s="600">
        <v>1</v>
      </c>
      <c r="H83" s="600">
        <f>'EntrySheetDD+SWOTotal+HO'!NF56</f>
        <v>0</v>
      </c>
      <c r="I83" s="860">
        <f t="shared" si="5"/>
        <v>0</v>
      </c>
      <c r="J83" s="1184">
        <f t="shared" si="3"/>
        <v>0</v>
      </c>
      <c r="K83" s="844">
        <f t="shared" si="4"/>
        <v>0</v>
      </c>
    </row>
    <row r="84" spans="1:11" ht="45" x14ac:dyDescent="0.25">
      <c r="A84" s="1174">
        <v>46</v>
      </c>
      <c r="B84" s="861" t="s">
        <v>72</v>
      </c>
      <c r="C84" s="862" t="s">
        <v>73</v>
      </c>
      <c r="D84" s="859">
        <v>624</v>
      </c>
      <c r="E84" s="598">
        <v>500</v>
      </c>
      <c r="F84" s="745">
        <f>'EntrySheetDD+SWOTotal+HO'!NC57</f>
        <v>500</v>
      </c>
      <c r="G84" s="600">
        <v>1</v>
      </c>
      <c r="H84" s="600">
        <f>'EntrySheetDD+SWOTotal+HO'!NF57</f>
        <v>1</v>
      </c>
      <c r="I84" s="860">
        <f t="shared" si="5"/>
        <v>80.128205128205124</v>
      </c>
      <c r="J84" s="1184">
        <f t="shared" si="3"/>
        <v>100</v>
      </c>
      <c r="K84" s="844">
        <f t="shared" si="4"/>
        <v>0</v>
      </c>
    </row>
    <row r="85" spans="1:11" ht="30" x14ac:dyDescent="0.25">
      <c r="A85" s="1174">
        <v>47</v>
      </c>
      <c r="B85" s="861" t="s">
        <v>74</v>
      </c>
      <c r="C85" s="862" t="s">
        <v>75</v>
      </c>
      <c r="D85" s="859">
        <v>125</v>
      </c>
      <c r="E85" s="598">
        <v>0</v>
      </c>
      <c r="F85" s="745">
        <f>'EntrySheetDD+SWOTotal+HO'!NC58</f>
        <v>0</v>
      </c>
      <c r="G85" s="600">
        <v>0</v>
      </c>
      <c r="H85" s="600">
        <f>'EntrySheetDD+SWOTotal+HO'!NF58</f>
        <v>0</v>
      </c>
      <c r="I85" s="860">
        <f t="shared" si="5"/>
        <v>0</v>
      </c>
      <c r="J85" s="1184">
        <f t="shared" si="3"/>
        <v>0</v>
      </c>
      <c r="K85" s="844">
        <f t="shared" si="4"/>
        <v>0</v>
      </c>
    </row>
    <row r="86" spans="1:11" ht="30" customHeight="1" x14ac:dyDescent="0.25">
      <c r="A86" s="1174">
        <v>48</v>
      </c>
      <c r="B86" s="861" t="s">
        <v>76</v>
      </c>
      <c r="C86" s="862" t="s">
        <v>191</v>
      </c>
      <c r="D86" s="859">
        <v>225</v>
      </c>
      <c r="E86" s="598">
        <v>170</v>
      </c>
      <c r="F86" s="745">
        <f>'EntrySheetDD+SWOTotal+HO'!NC59</f>
        <v>170</v>
      </c>
      <c r="G86" s="600">
        <v>1</v>
      </c>
      <c r="H86" s="600">
        <f>'EntrySheetDD+SWOTotal+HO'!NF59</f>
        <v>1</v>
      </c>
      <c r="I86" s="860">
        <f t="shared" si="5"/>
        <v>75.555555555555557</v>
      </c>
      <c r="J86" s="1184">
        <f t="shared" si="3"/>
        <v>100</v>
      </c>
      <c r="K86" s="844">
        <f t="shared" si="4"/>
        <v>0</v>
      </c>
    </row>
    <row r="87" spans="1:11" ht="30" x14ac:dyDescent="0.25">
      <c r="A87" s="1174">
        <v>49</v>
      </c>
      <c r="B87" s="861" t="s">
        <v>77</v>
      </c>
      <c r="C87" s="862" t="s">
        <v>78</v>
      </c>
      <c r="D87" s="859">
        <v>136</v>
      </c>
      <c r="E87" s="598">
        <v>103</v>
      </c>
      <c r="F87" s="745">
        <f>'EntrySheetDD+SWOTotal+HO'!NC60</f>
        <v>102</v>
      </c>
      <c r="G87" s="600">
        <v>1</v>
      </c>
      <c r="H87" s="600">
        <f>'EntrySheetDD+SWOTotal+HO'!NF60</f>
        <v>1</v>
      </c>
      <c r="I87" s="860">
        <f t="shared" si="5"/>
        <v>75</v>
      </c>
      <c r="J87" s="1184">
        <f t="shared" si="3"/>
        <v>99.029126213592235</v>
      </c>
      <c r="K87" s="844">
        <f t="shared" si="4"/>
        <v>1</v>
      </c>
    </row>
    <row r="88" spans="1:11" ht="33" customHeight="1" x14ac:dyDescent="0.25">
      <c r="A88" s="1174">
        <v>50</v>
      </c>
      <c r="B88" s="861" t="s">
        <v>79</v>
      </c>
      <c r="C88" s="862" t="s">
        <v>578</v>
      </c>
      <c r="D88" s="859">
        <v>0</v>
      </c>
      <c r="E88" s="598">
        <v>0</v>
      </c>
      <c r="F88" s="745">
        <f>'EntrySheetDD+SWOTotal+HO'!NC61</f>
        <v>0</v>
      </c>
      <c r="G88" s="600">
        <v>0</v>
      </c>
      <c r="H88" s="600">
        <f>'EntrySheetDD+SWOTotal+HO'!NF61</f>
        <v>0</v>
      </c>
      <c r="I88" s="860">
        <f t="shared" si="5"/>
        <v>0</v>
      </c>
      <c r="J88" s="1184">
        <f t="shared" si="3"/>
        <v>0</v>
      </c>
      <c r="K88" s="844">
        <f t="shared" si="4"/>
        <v>0</v>
      </c>
    </row>
    <row r="89" spans="1:11" ht="30" x14ac:dyDescent="0.25">
      <c r="A89" s="1174">
        <v>51</v>
      </c>
      <c r="B89" s="861" t="s">
        <v>80</v>
      </c>
      <c r="C89" s="862" t="s">
        <v>81</v>
      </c>
      <c r="D89" s="859">
        <v>12</v>
      </c>
      <c r="E89" s="598">
        <v>3.26</v>
      </c>
      <c r="F89" s="745">
        <f>'EntrySheetDD+SWOTotal+HO'!NC62</f>
        <v>1.7400000000000002</v>
      </c>
      <c r="G89" s="600">
        <v>12</v>
      </c>
      <c r="H89" s="600">
        <f>'EntrySheetDD+SWOTotal+HO'!NF62</f>
        <v>5</v>
      </c>
      <c r="I89" s="860">
        <f t="shared" si="5"/>
        <v>14.500000000000002</v>
      </c>
      <c r="J89" s="1184">
        <f t="shared" si="3"/>
        <v>53.374233128834369</v>
      </c>
      <c r="K89" s="844">
        <f t="shared" si="4"/>
        <v>1.5199999999999996</v>
      </c>
    </row>
    <row r="90" spans="1:11" ht="32.25" customHeight="1" x14ac:dyDescent="0.25">
      <c r="A90" s="1174">
        <v>52</v>
      </c>
      <c r="B90" s="861" t="s">
        <v>82</v>
      </c>
      <c r="C90" s="862" t="s">
        <v>579</v>
      </c>
      <c r="D90" s="859">
        <v>0</v>
      </c>
      <c r="E90" s="598">
        <v>0</v>
      </c>
      <c r="F90" s="745">
        <f>'EntrySheetDD+SWOTotal+HO'!NC63</f>
        <v>0</v>
      </c>
      <c r="G90" s="600">
        <v>0</v>
      </c>
      <c r="H90" s="600">
        <f>'EntrySheetDD+SWOTotal+HO'!NF63</f>
        <v>0</v>
      </c>
      <c r="I90" s="860">
        <f t="shared" si="5"/>
        <v>0</v>
      </c>
      <c r="J90" s="1184">
        <f t="shared" si="3"/>
        <v>0</v>
      </c>
      <c r="K90" s="844">
        <f t="shared" si="4"/>
        <v>0</v>
      </c>
    </row>
    <row r="91" spans="1:11" ht="31.5" customHeight="1" x14ac:dyDescent="0.25">
      <c r="A91" s="1174">
        <v>53</v>
      </c>
      <c r="B91" s="861" t="s">
        <v>83</v>
      </c>
      <c r="C91" s="862" t="s">
        <v>761</v>
      </c>
      <c r="D91" s="859">
        <v>10</v>
      </c>
      <c r="E91" s="598">
        <v>1.6</v>
      </c>
      <c r="F91" s="745">
        <f>'EntrySheetDD+SWOTotal+HO'!NC64</f>
        <v>1.6</v>
      </c>
      <c r="G91" s="600">
        <v>5</v>
      </c>
      <c r="H91" s="600">
        <f>'EntrySheetDD+SWOTotal+HO'!NF64</f>
        <v>0</v>
      </c>
      <c r="I91" s="860">
        <f t="shared" si="5"/>
        <v>16</v>
      </c>
      <c r="J91" s="1184">
        <f t="shared" si="3"/>
        <v>100</v>
      </c>
      <c r="K91" s="844">
        <f t="shared" si="4"/>
        <v>0</v>
      </c>
    </row>
    <row r="92" spans="1:11" ht="16.5" customHeight="1" x14ac:dyDescent="0.25">
      <c r="A92" s="1174">
        <v>54</v>
      </c>
      <c r="B92" s="861" t="s">
        <v>84</v>
      </c>
      <c r="C92" s="862" t="s">
        <v>85</v>
      </c>
      <c r="D92" s="859">
        <v>1</v>
      </c>
      <c r="E92" s="598">
        <v>0</v>
      </c>
      <c r="F92" s="745">
        <f>'EntrySheetDD+SWOTotal+HO'!NC65</f>
        <v>0</v>
      </c>
      <c r="G92" s="600">
        <v>2000</v>
      </c>
      <c r="H92" s="600">
        <f>'EntrySheetDD+SWOTotal+HO'!NF65</f>
        <v>0</v>
      </c>
      <c r="I92" s="860">
        <f t="shared" si="5"/>
        <v>0</v>
      </c>
      <c r="J92" s="1184">
        <f t="shared" si="3"/>
        <v>0</v>
      </c>
      <c r="K92" s="844">
        <f t="shared" si="4"/>
        <v>0</v>
      </c>
    </row>
    <row r="93" spans="1:11" ht="15.75" customHeight="1" thickBot="1" x14ac:dyDescent="0.3">
      <c r="A93" s="1175"/>
      <c r="B93" s="863" t="s">
        <v>557</v>
      </c>
      <c r="C93" s="865" t="s">
        <v>562</v>
      </c>
      <c r="D93" s="866">
        <v>2000</v>
      </c>
      <c r="E93" s="602">
        <v>1824.81</v>
      </c>
      <c r="F93" s="867">
        <v>1824.81</v>
      </c>
      <c r="G93" s="603">
        <v>0</v>
      </c>
      <c r="H93" s="603">
        <v>0</v>
      </c>
      <c r="I93" s="1143">
        <f t="shared" si="5"/>
        <v>91.240499999999997</v>
      </c>
      <c r="J93" s="1185">
        <f t="shared" si="3"/>
        <v>100</v>
      </c>
      <c r="K93" s="844">
        <f t="shared" si="4"/>
        <v>0</v>
      </c>
    </row>
    <row r="94" spans="1:11" ht="23.25" customHeight="1" thickBot="1" x14ac:dyDescent="0.3">
      <c r="A94" s="1882" t="s">
        <v>86</v>
      </c>
      <c r="B94" s="1883"/>
      <c r="C94" s="1883"/>
      <c r="D94" s="871">
        <f>SUM(D71:D93)</f>
        <v>7976.99</v>
      </c>
      <c r="E94" s="871">
        <f>SUM(E71:E93)</f>
        <v>7941.32</v>
      </c>
      <c r="F94" s="871">
        <f>SUM(F71:F93)</f>
        <v>7818.3899999999994</v>
      </c>
      <c r="G94" s="1176">
        <f>SUM(G71:G93)</f>
        <v>45995</v>
      </c>
      <c r="H94" s="1176">
        <f>SUM(H71:H93)</f>
        <v>48449</v>
      </c>
      <c r="I94" s="1205">
        <f t="shared" si="5"/>
        <v>98.011781386212093</v>
      </c>
      <c r="J94" s="1186">
        <f t="shared" si="3"/>
        <v>98.45202057088747</v>
      </c>
      <c r="K94" s="844">
        <f t="shared" si="4"/>
        <v>122.93000000000029</v>
      </c>
    </row>
    <row r="95" spans="1:11" ht="18" x14ac:dyDescent="0.25">
      <c r="A95" s="1889" t="s">
        <v>226</v>
      </c>
      <c r="B95" s="1890"/>
      <c r="C95" s="1890"/>
      <c r="D95" s="1890"/>
      <c r="E95" s="1890"/>
      <c r="F95" s="1890"/>
      <c r="G95" s="1890"/>
      <c r="H95" s="1890"/>
      <c r="I95" s="1891"/>
      <c r="J95" s="1187"/>
    </row>
    <row r="96" spans="1:11" ht="30" x14ac:dyDescent="0.25">
      <c r="A96" s="1174">
        <v>55</v>
      </c>
      <c r="B96" s="861" t="s">
        <v>87</v>
      </c>
      <c r="C96" s="862" t="s">
        <v>210</v>
      </c>
      <c r="D96" s="859">
        <v>250</v>
      </c>
      <c r="E96" s="598">
        <v>250</v>
      </c>
      <c r="F96" s="745">
        <f>'EntrySheetDD+SWOTotal+HO'!NC68</f>
        <v>250</v>
      </c>
      <c r="G96" s="600">
        <v>25000</v>
      </c>
      <c r="H96" s="600">
        <v>948</v>
      </c>
      <c r="I96" s="860">
        <f>IFERROR(F96*100/D96,0)</f>
        <v>100</v>
      </c>
      <c r="J96" s="1184">
        <f t="shared" si="3"/>
        <v>100</v>
      </c>
      <c r="K96" s="844">
        <f t="shared" si="4"/>
        <v>0</v>
      </c>
    </row>
    <row r="97" spans="1:15" ht="36" customHeight="1" x14ac:dyDescent="0.25">
      <c r="A97" s="1174">
        <v>56</v>
      </c>
      <c r="B97" s="861" t="s">
        <v>88</v>
      </c>
      <c r="C97" s="862" t="s">
        <v>762</v>
      </c>
      <c r="D97" s="859">
        <v>1201.2</v>
      </c>
      <c r="E97" s="598">
        <v>194.95</v>
      </c>
      <c r="F97" s="745">
        <f>'EntrySheetDD+SWOTotal+HO'!NC69</f>
        <v>142.13999999999999</v>
      </c>
      <c r="G97" s="600" t="s">
        <v>706</v>
      </c>
      <c r="H97" s="600">
        <v>18</v>
      </c>
      <c r="I97" s="860">
        <f t="shared" ref="I97:I109" si="6">IFERROR(F97*100/D97,0)</f>
        <v>11.833166833166832</v>
      </c>
      <c r="J97" s="1184">
        <f t="shared" si="3"/>
        <v>72.91100282123621</v>
      </c>
      <c r="K97" s="844">
        <f t="shared" si="4"/>
        <v>52.81</v>
      </c>
    </row>
    <row r="98" spans="1:15" ht="45.75" customHeight="1" x14ac:dyDescent="0.25">
      <c r="A98" s="1174">
        <v>57</v>
      </c>
      <c r="B98" s="861" t="s">
        <v>89</v>
      </c>
      <c r="C98" s="862" t="s">
        <v>568</v>
      </c>
      <c r="D98" s="859">
        <v>2450</v>
      </c>
      <c r="E98" s="598">
        <v>1710.88</v>
      </c>
      <c r="F98" s="745">
        <f>'EntrySheetDD+SWOTotal+HO'!NC70+'EntrySheetDD+SWOTotal+HO'!NC71+'EntrySheetDD+SWOTotal+HO'!NC72</f>
        <v>1626.2299999999996</v>
      </c>
      <c r="G98" s="600">
        <v>3500</v>
      </c>
      <c r="H98" s="600">
        <f>'EntrySheetDD+SWOTotal+HO'!NF70+'EntrySheetDD+SWOTotal+HO'!NF71+'EntrySheetDD+SWOTotal+HO'!NF72</f>
        <v>6151.01</v>
      </c>
      <c r="I98" s="860">
        <f t="shared" si="6"/>
        <v>66.376734693877523</v>
      </c>
      <c r="J98" s="1184">
        <f t="shared" ref="J98:J144" si="7">IFERROR(F98*100/E98,0)</f>
        <v>95.05225381090429</v>
      </c>
      <c r="K98" s="844">
        <f t="shared" ref="K98:K144" si="8">E98-F98</f>
        <v>84.650000000000546</v>
      </c>
    </row>
    <row r="99" spans="1:15" ht="30" x14ac:dyDescent="0.25">
      <c r="A99" s="1174">
        <v>58</v>
      </c>
      <c r="B99" s="861" t="s">
        <v>90</v>
      </c>
      <c r="C99" s="862" t="s">
        <v>91</v>
      </c>
      <c r="D99" s="859">
        <v>15</v>
      </c>
      <c r="E99" s="598">
        <v>25</v>
      </c>
      <c r="F99" s="745">
        <f>'EntrySheetDD+SWOTotal+HO'!NC73</f>
        <v>22.950000000000003</v>
      </c>
      <c r="G99" s="600">
        <v>20</v>
      </c>
      <c r="H99" s="600">
        <f>'EntrySheetDD+SWOTotal+HO'!NF73</f>
        <v>51</v>
      </c>
      <c r="I99" s="860">
        <f t="shared" si="6"/>
        <v>153.00000000000003</v>
      </c>
      <c r="J99" s="1184">
        <f t="shared" si="7"/>
        <v>91.800000000000011</v>
      </c>
      <c r="K99" s="844">
        <f t="shared" si="8"/>
        <v>2.0499999999999972</v>
      </c>
    </row>
    <row r="100" spans="1:15" ht="61.5" customHeight="1" x14ac:dyDescent="0.25">
      <c r="A100" s="1174">
        <v>59</v>
      </c>
      <c r="B100" s="861" t="s">
        <v>92</v>
      </c>
      <c r="C100" s="1180" t="s">
        <v>763</v>
      </c>
      <c r="D100" s="859">
        <v>875</v>
      </c>
      <c r="E100" s="598">
        <v>492.08</v>
      </c>
      <c r="F100" s="745">
        <f>'EntrySheetDD+SWOTotal+HO'!NC74</f>
        <v>435.10500000000002</v>
      </c>
      <c r="G100" s="600">
        <v>1250</v>
      </c>
      <c r="H100" s="600">
        <f>'EntrySheetDD+SWOTotal+HO'!NF74</f>
        <v>1224</v>
      </c>
      <c r="I100" s="860">
        <f t="shared" si="6"/>
        <v>49.726285714285716</v>
      </c>
      <c r="J100" s="1184">
        <f t="shared" si="7"/>
        <v>88.421598114127789</v>
      </c>
      <c r="K100" s="844">
        <f t="shared" si="8"/>
        <v>56.974999999999966</v>
      </c>
    </row>
    <row r="101" spans="1:15" ht="31.5" customHeight="1" x14ac:dyDescent="0.25">
      <c r="A101" s="1174">
        <v>60</v>
      </c>
      <c r="B101" s="861" t="s">
        <v>94</v>
      </c>
      <c r="C101" s="862" t="s">
        <v>620</v>
      </c>
      <c r="D101" s="859">
        <v>500</v>
      </c>
      <c r="E101" s="598">
        <v>339.25</v>
      </c>
      <c r="F101" s="745">
        <f>'EntrySheetDD+SWOTotal+HO'!NC75</f>
        <v>336.25</v>
      </c>
      <c r="G101" s="600">
        <v>1000</v>
      </c>
      <c r="H101" s="600">
        <f>'EntrySheetDD+SWOTotal+HO'!NF75</f>
        <v>667</v>
      </c>
      <c r="I101" s="860">
        <f t="shared" si="6"/>
        <v>67.25</v>
      </c>
      <c r="J101" s="1184">
        <f t="shared" si="7"/>
        <v>99.115696389093586</v>
      </c>
      <c r="K101" s="844">
        <f t="shared" si="8"/>
        <v>3</v>
      </c>
    </row>
    <row r="102" spans="1:15" ht="30" x14ac:dyDescent="0.25">
      <c r="A102" s="1174">
        <v>61</v>
      </c>
      <c r="B102" s="861" t="s">
        <v>95</v>
      </c>
      <c r="C102" s="862" t="s">
        <v>213</v>
      </c>
      <c r="D102" s="859">
        <v>800</v>
      </c>
      <c r="E102" s="598">
        <v>849.8</v>
      </c>
      <c r="F102" s="745">
        <f>'EntrySheetDD+SWOTotal+HO'!NC76</f>
        <v>821</v>
      </c>
      <c r="G102" s="600">
        <v>8000</v>
      </c>
      <c r="H102" s="600">
        <f>'EntrySheetDD+SWOTotal+HO'!NF76</f>
        <v>8210</v>
      </c>
      <c r="I102" s="860">
        <f t="shared" si="6"/>
        <v>102.625</v>
      </c>
      <c r="J102" s="1184">
        <f t="shared" si="7"/>
        <v>96.610967286420333</v>
      </c>
      <c r="K102" s="844">
        <f t="shared" si="8"/>
        <v>28.799999999999955</v>
      </c>
      <c r="N102" s="844">
        <v>49.57</v>
      </c>
      <c r="O102" s="844">
        <v>376</v>
      </c>
    </row>
    <row r="103" spans="1:15" ht="45" x14ac:dyDescent="0.25">
      <c r="A103" s="1174">
        <v>62</v>
      </c>
      <c r="B103" s="861" t="s">
        <v>96</v>
      </c>
      <c r="C103" s="862" t="s">
        <v>97</v>
      </c>
      <c r="D103" s="859">
        <v>150</v>
      </c>
      <c r="E103" s="598">
        <v>174.87</v>
      </c>
      <c r="F103" s="745">
        <f>'EntrySheetDD+SWOTotal+HO'!NC77</f>
        <v>158.11000000000001</v>
      </c>
      <c r="G103" s="600">
        <v>1540</v>
      </c>
      <c r="H103" s="600">
        <f>'EntrySheetDD+SWOTotal+HO'!NF77</f>
        <v>1125</v>
      </c>
      <c r="I103" s="860">
        <f t="shared" si="6"/>
        <v>105.40666666666668</v>
      </c>
      <c r="J103" s="1184">
        <f t="shared" si="7"/>
        <v>90.415737404929388</v>
      </c>
      <c r="K103" s="844">
        <f t="shared" si="8"/>
        <v>16.759999999999991</v>
      </c>
      <c r="N103" s="844">
        <v>158.11000000000001</v>
      </c>
      <c r="O103" s="844">
        <v>1125</v>
      </c>
    </row>
    <row r="104" spans="1:15" ht="30" customHeight="1" x14ac:dyDescent="0.25">
      <c r="A104" s="1174">
        <v>63</v>
      </c>
      <c r="B104" s="861" t="s">
        <v>98</v>
      </c>
      <c r="C104" s="862" t="s">
        <v>99</v>
      </c>
      <c r="D104" s="859">
        <v>100</v>
      </c>
      <c r="E104" s="598">
        <v>23.17</v>
      </c>
      <c r="F104" s="745">
        <f>'EntrySheetDD+SWOTotal+HO'!NC78</f>
        <v>3.17</v>
      </c>
      <c r="G104" s="600">
        <v>0</v>
      </c>
      <c r="H104" s="600">
        <f>'EntrySheetDD+SWOTotal+HO'!NF78</f>
        <v>1</v>
      </c>
      <c r="I104" s="860">
        <f t="shared" si="6"/>
        <v>3.17</v>
      </c>
      <c r="J104" s="1184">
        <f t="shared" si="7"/>
        <v>13.68148467846353</v>
      </c>
      <c r="K104" s="844">
        <f t="shared" si="8"/>
        <v>20</v>
      </c>
    </row>
    <row r="105" spans="1:15" ht="33" customHeight="1" x14ac:dyDescent="0.25">
      <c r="A105" s="1174">
        <v>64</v>
      </c>
      <c r="B105" s="861" t="s">
        <v>172</v>
      </c>
      <c r="C105" s="862" t="s">
        <v>616</v>
      </c>
      <c r="D105" s="859">
        <v>1474.95</v>
      </c>
      <c r="E105" s="598">
        <v>2244.4499999999998</v>
      </c>
      <c r="F105" s="745">
        <f>'EntrySheetDD+SWOTotal+HO'!NC79+'EntrySheetDD+SWOTotal+HO'!NC80+'EntrySheetDD+SWOTotal+HO'!NC81</f>
        <v>2197.85</v>
      </c>
      <c r="G105" s="600">
        <v>0</v>
      </c>
      <c r="H105" s="600">
        <f>'EntrySheetDD+SWOTotal+HO'!NF79+'EntrySheetDD+SWOTotal+HO'!NF80+'EntrySheetDD+SWOTotal+HO'!NF81</f>
        <v>2099</v>
      </c>
      <c r="I105" s="860">
        <f t="shared" si="6"/>
        <v>149.01183090952236</v>
      </c>
      <c r="J105" s="1184">
        <f t="shared" si="7"/>
        <v>97.923767515426945</v>
      </c>
      <c r="K105" s="844">
        <f t="shared" si="8"/>
        <v>46.599999999999909</v>
      </c>
    </row>
    <row r="106" spans="1:15" ht="31.5" customHeight="1" x14ac:dyDescent="0.25">
      <c r="A106" s="1174">
        <v>65</v>
      </c>
      <c r="B106" s="861" t="s">
        <v>100</v>
      </c>
      <c r="C106" s="862" t="s">
        <v>101</v>
      </c>
      <c r="D106" s="859">
        <v>50.45</v>
      </c>
      <c r="E106" s="598">
        <v>44.53</v>
      </c>
      <c r="F106" s="745">
        <f>'EntrySheetDD+SWOTotal+HO'!NC82</f>
        <v>36.089999999999996</v>
      </c>
      <c r="G106" s="600">
        <v>0</v>
      </c>
      <c r="H106" s="600">
        <f>'EntrySheetDD+SWOTotal+HO'!NF82</f>
        <v>31</v>
      </c>
      <c r="I106" s="860">
        <f t="shared" si="6"/>
        <v>71.536174430128824</v>
      </c>
      <c r="J106" s="1184">
        <f t="shared" si="7"/>
        <v>81.046485515382869</v>
      </c>
      <c r="K106" s="844">
        <f t="shared" si="8"/>
        <v>8.4400000000000048</v>
      </c>
    </row>
    <row r="107" spans="1:15" ht="16.5" customHeight="1" x14ac:dyDescent="0.25">
      <c r="A107" s="1174">
        <v>66</v>
      </c>
      <c r="B107" s="861" t="s">
        <v>102</v>
      </c>
      <c r="C107" s="862" t="s">
        <v>103</v>
      </c>
      <c r="D107" s="859">
        <v>2.1</v>
      </c>
      <c r="E107" s="598">
        <v>0</v>
      </c>
      <c r="F107" s="745">
        <f>'EntrySheetDD+SWOTotal+HO'!NC83</f>
        <v>0</v>
      </c>
      <c r="G107" s="600">
        <v>0</v>
      </c>
      <c r="H107" s="600">
        <f>'EntrySheetDD+SWOTotal+HO'!NF83</f>
        <v>0</v>
      </c>
      <c r="I107" s="860">
        <f t="shared" si="6"/>
        <v>0</v>
      </c>
      <c r="J107" s="1184">
        <f t="shared" si="7"/>
        <v>0</v>
      </c>
      <c r="K107" s="844">
        <f t="shared" si="8"/>
        <v>0</v>
      </c>
    </row>
    <row r="108" spans="1:15" ht="31.5" customHeight="1" thickBot="1" x14ac:dyDescent="0.3">
      <c r="A108" s="1210">
        <v>67</v>
      </c>
      <c r="B108" s="1211" t="s">
        <v>104</v>
      </c>
      <c r="C108" s="1212" t="s">
        <v>565</v>
      </c>
      <c r="D108" s="1213">
        <v>300</v>
      </c>
      <c r="E108" s="1214">
        <v>570.65</v>
      </c>
      <c r="F108" s="1215">
        <f>'EntrySheetDD+SWOTotal+HO'!NC84+'EntrySheetDD+SWOTotal+HO'!NC85</f>
        <v>541.55999999999995</v>
      </c>
      <c r="G108" s="1216">
        <v>4700</v>
      </c>
      <c r="H108" s="1216">
        <f>'EntrySheetDD+SWOTotal+HO'!NF84+'EntrySheetDD+SWOTotal+HO'!NF85</f>
        <v>10733</v>
      </c>
      <c r="I108" s="1217">
        <f t="shared" si="6"/>
        <v>180.51999999999998</v>
      </c>
      <c r="J108" s="1184">
        <f t="shared" si="7"/>
        <v>94.902304389731</v>
      </c>
      <c r="K108" s="844">
        <f t="shared" si="8"/>
        <v>29.090000000000032</v>
      </c>
      <c r="N108" s="844">
        <v>237.54</v>
      </c>
      <c r="O108" s="1258">
        <v>4738</v>
      </c>
    </row>
    <row r="109" spans="1:15" ht="18.75" thickBot="1" x14ac:dyDescent="0.3">
      <c r="A109" s="1899" t="s">
        <v>106</v>
      </c>
      <c r="B109" s="1900"/>
      <c r="C109" s="1900"/>
      <c r="D109" s="1206">
        <f>SUM(D96:D108)</f>
        <v>8168.7</v>
      </c>
      <c r="E109" s="1207">
        <f>SUM(E96:E108)</f>
        <v>6919.6299999999992</v>
      </c>
      <c r="F109" s="1207">
        <f>SUM(F96:F108)</f>
        <v>6570.4549999999999</v>
      </c>
      <c r="G109" s="1208">
        <f>SUM(G96:G108)</f>
        <v>45010</v>
      </c>
      <c r="H109" s="1208">
        <f>SUM(H96:H108)</f>
        <v>31258.010000000002</v>
      </c>
      <c r="I109" s="1209">
        <f t="shared" si="6"/>
        <v>80.434524465337205</v>
      </c>
      <c r="J109" s="1185">
        <f t="shared" si="7"/>
        <v>94.95384868844144</v>
      </c>
      <c r="K109" s="844">
        <f t="shared" si="8"/>
        <v>349.17499999999927</v>
      </c>
      <c r="N109" s="844">
        <v>541.55999999999995</v>
      </c>
      <c r="O109" s="1258">
        <v>10733</v>
      </c>
    </row>
    <row r="110" spans="1:15" ht="27" customHeight="1" thickBot="1" x14ac:dyDescent="0.3">
      <c r="A110" s="1862" t="s">
        <v>156</v>
      </c>
      <c r="B110" s="1863"/>
      <c r="C110" s="1863"/>
      <c r="D110" s="1863"/>
      <c r="E110" s="1863"/>
      <c r="F110" s="1863"/>
      <c r="G110" s="1863"/>
      <c r="H110" s="1863"/>
      <c r="I110" s="1864"/>
      <c r="J110" s="1234"/>
      <c r="O110" s="1258"/>
    </row>
    <row r="111" spans="1:15" ht="65.25" customHeight="1" thickBot="1" x14ac:dyDescent="0.3">
      <c r="A111" s="1151" t="s">
        <v>160</v>
      </c>
      <c r="B111" s="1865" t="s">
        <v>6</v>
      </c>
      <c r="C111" s="1866"/>
      <c r="D111" s="1151" t="s">
        <v>2</v>
      </c>
      <c r="E111" s="1152" t="s">
        <v>263</v>
      </c>
      <c r="F111" s="1153" t="str">
        <f>G8</f>
        <v>Expnd. MARCH-17</v>
      </c>
      <c r="G111" s="1154" t="s">
        <v>7</v>
      </c>
      <c r="H111" s="1155" t="s">
        <v>704</v>
      </c>
      <c r="I111" s="1148" t="s">
        <v>217</v>
      </c>
      <c r="J111" s="1194" t="s">
        <v>721</v>
      </c>
      <c r="N111" s="844">
        <f>SUM(N108:N110)</f>
        <v>779.09999999999991</v>
      </c>
      <c r="O111" s="1258">
        <f>SUM(O108:O110)</f>
        <v>15471</v>
      </c>
    </row>
    <row r="112" spans="1:15" ht="14.25" customHeight="1" thickBot="1" x14ac:dyDescent="0.3">
      <c r="A112" s="1156">
        <v>1</v>
      </c>
      <c r="B112" s="1884">
        <v>2</v>
      </c>
      <c r="C112" s="1885"/>
      <c r="D112" s="1157">
        <v>3</v>
      </c>
      <c r="E112" s="1157">
        <v>4</v>
      </c>
      <c r="F112" s="1157">
        <v>6</v>
      </c>
      <c r="G112" s="1157">
        <v>7</v>
      </c>
      <c r="H112" s="1157">
        <v>8</v>
      </c>
      <c r="I112" s="1158">
        <v>9</v>
      </c>
      <c r="J112" s="1195">
        <v>10</v>
      </c>
    </row>
    <row r="113" spans="1:11" ht="16.5" customHeight="1" thickBot="1" x14ac:dyDescent="0.3">
      <c r="A113" s="1892" t="s">
        <v>261</v>
      </c>
      <c r="B113" s="1893"/>
      <c r="C113" s="1893"/>
      <c r="D113" s="1893"/>
      <c r="E113" s="1893"/>
      <c r="F113" s="1893"/>
      <c r="G113" s="1893"/>
      <c r="H113" s="1893"/>
      <c r="I113" s="1894"/>
      <c r="J113" s="1187"/>
    </row>
    <row r="114" spans="1:11" ht="45" x14ac:dyDescent="0.25">
      <c r="A114" s="1167">
        <v>68</v>
      </c>
      <c r="B114" s="872" t="s">
        <v>107</v>
      </c>
      <c r="C114" s="872" t="s">
        <v>617</v>
      </c>
      <c r="D114" s="859">
        <v>459.4</v>
      </c>
      <c r="E114" s="859">
        <v>383.3</v>
      </c>
      <c r="F114" s="859">
        <f>'EntrySheetDD+SWOTotal+HO'!NC88+'EntrySheetDD+SWOTotal+HO'!NC89</f>
        <v>361.18</v>
      </c>
      <c r="G114" s="859">
        <v>0</v>
      </c>
      <c r="H114" s="1235">
        <f>'EntrySheetDD+SWOTotal+HO'!NF88+'EntrySheetDD+SWOTotal+HO'!NF89</f>
        <v>46</v>
      </c>
      <c r="I114" s="859">
        <f>IFERROR(F114*100/D114,0)</f>
        <v>78.619939050936011</v>
      </c>
      <c r="J114" s="1184">
        <f t="shared" si="7"/>
        <v>94.229063396817111</v>
      </c>
      <c r="K114" s="844">
        <f t="shared" si="8"/>
        <v>22.120000000000005</v>
      </c>
    </row>
    <row r="115" spans="1:11" ht="30" x14ac:dyDescent="0.25">
      <c r="A115" s="1174">
        <v>69</v>
      </c>
      <c r="B115" s="861" t="s">
        <v>108</v>
      </c>
      <c r="C115" s="861" t="s">
        <v>185</v>
      </c>
      <c r="D115" s="859">
        <v>1.38</v>
      </c>
      <c r="E115" s="859">
        <v>9.93</v>
      </c>
      <c r="F115" s="859">
        <f>'EntrySheetDD+SWOTotal+HO'!NC90</f>
        <v>7.5500000000000007</v>
      </c>
      <c r="G115" s="859">
        <v>22</v>
      </c>
      <c r="H115" s="1235">
        <v>22</v>
      </c>
      <c r="I115" s="859">
        <f t="shared" ref="I115:I120" si="9">IFERROR(F115*100/D115,0)</f>
        <v>547.10144927536248</v>
      </c>
      <c r="J115" s="1184">
        <f t="shared" si="7"/>
        <v>76.032225579053389</v>
      </c>
      <c r="K115" s="844">
        <f t="shared" si="8"/>
        <v>2.379999999999999</v>
      </c>
    </row>
    <row r="116" spans="1:11" ht="30" x14ac:dyDescent="0.25">
      <c r="A116" s="1174">
        <v>70</v>
      </c>
      <c r="B116" s="861" t="s">
        <v>109</v>
      </c>
      <c r="C116" s="861" t="s">
        <v>110</v>
      </c>
      <c r="D116" s="859">
        <v>520.29</v>
      </c>
      <c r="E116" s="859">
        <v>433.82</v>
      </c>
      <c r="F116" s="859">
        <f>'EntrySheetDD+SWOTotal+HO'!NC91</f>
        <v>436.74099999999999</v>
      </c>
      <c r="G116" s="859">
        <v>0</v>
      </c>
      <c r="H116" s="1235">
        <v>0</v>
      </c>
      <c r="I116" s="859">
        <f t="shared" si="9"/>
        <v>83.941840127621134</v>
      </c>
      <c r="J116" s="1184">
        <f t="shared" si="7"/>
        <v>100.67332073210088</v>
      </c>
      <c r="K116" s="844">
        <f t="shared" si="8"/>
        <v>-2.9209999999999923</v>
      </c>
    </row>
    <row r="117" spans="1:11" ht="30" x14ac:dyDescent="0.25">
      <c r="A117" s="1174">
        <v>71</v>
      </c>
      <c r="B117" s="861" t="s">
        <v>111</v>
      </c>
      <c r="C117" s="861" t="s">
        <v>186</v>
      </c>
      <c r="D117" s="859">
        <v>895</v>
      </c>
      <c r="E117" s="859">
        <v>701.13</v>
      </c>
      <c r="F117" s="859">
        <f>'EntrySheetDD+SWOTotal+HO'!NC92</f>
        <v>671.95099999999991</v>
      </c>
      <c r="G117" s="859">
        <v>67</v>
      </c>
      <c r="H117" s="1235">
        <f>'EntrySheetDD+SWOTotal+HO'!NF92</f>
        <v>51</v>
      </c>
      <c r="I117" s="859">
        <f t="shared" si="9"/>
        <v>75.078324022346365</v>
      </c>
      <c r="J117" s="1184">
        <f t="shared" si="7"/>
        <v>95.838289618187773</v>
      </c>
      <c r="K117" s="844">
        <f t="shared" si="8"/>
        <v>29.179000000000087</v>
      </c>
    </row>
    <row r="118" spans="1:11" ht="16.5" customHeight="1" x14ac:dyDescent="0.25">
      <c r="A118" s="1174">
        <v>72</v>
      </c>
      <c r="B118" s="861" t="s">
        <v>112</v>
      </c>
      <c r="C118" s="857" t="s">
        <v>113</v>
      </c>
      <c r="D118" s="859">
        <v>8</v>
      </c>
      <c r="E118" s="859">
        <v>87.95</v>
      </c>
      <c r="F118" s="859">
        <f>'EntrySheetDD+SWOTotal+HO'!NC93</f>
        <v>81.47</v>
      </c>
      <c r="G118" s="859">
        <v>0</v>
      </c>
      <c r="H118" s="1235">
        <f>'EntrySheetDD+SWOTotal+HO'!NF93</f>
        <v>14</v>
      </c>
      <c r="I118" s="859">
        <f t="shared" si="9"/>
        <v>1018.375</v>
      </c>
      <c r="J118" s="1184">
        <f t="shared" si="7"/>
        <v>92.632177373507673</v>
      </c>
      <c r="K118" s="844">
        <f t="shared" si="8"/>
        <v>6.480000000000004</v>
      </c>
    </row>
    <row r="119" spans="1:11" ht="30.75" thickBot="1" x14ac:dyDescent="0.3">
      <c r="A119" s="1210">
        <v>73</v>
      </c>
      <c r="B119" s="1211" t="s">
        <v>114</v>
      </c>
      <c r="C119" s="1211" t="s">
        <v>115</v>
      </c>
      <c r="D119" s="859">
        <v>5</v>
      </c>
      <c r="E119" s="859">
        <v>0</v>
      </c>
      <c r="F119" s="859">
        <f>'EntrySheetDD+SWOTotal+HO'!NC94</f>
        <v>0</v>
      </c>
      <c r="G119" s="859">
        <v>0</v>
      </c>
      <c r="H119" s="1235">
        <f>'EntrySheetDD+SWOTotal+HO'!NF94</f>
        <v>0</v>
      </c>
      <c r="I119" s="859">
        <f t="shared" si="9"/>
        <v>0</v>
      </c>
      <c r="J119" s="1185">
        <f t="shared" si="7"/>
        <v>0</v>
      </c>
      <c r="K119" s="844">
        <f t="shared" si="8"/>
        <v>0</v>
      </c>
    </row>
    <row r="120" spans="1:11" ht="18.75" customHeight="1" thickBot="1" x14ac:dyDescent="0.3">
      <c r="A120" s="1934" t="s">
        <v>116</v>
      </c>
      <c r="B120" s="1908"/>
      <c r="C120" s="1909"/>
      <c r="D120" s="1218">
        <f>SUM(D114:D119)</f>
        <v>1889.07</v>
      </c>
      <c r="E120" s="1218">
        <f>SUM(E114:E119)</f>
        <v>1616.1299999999999</v>
      </c>
      <c r="F120" s="1218">
        <f>SUM(F114:F119)</f>
        <v>1558.8920000000001</v>
      </c>
      <c r="G120" s="1219">
        <f>SUM(G114:G119)</f>
        <v>89</v>
      </c>
      <c r="H120" s="1219">
        <f>SUM(H114:H119)</f>
        <v>133</v>
      </c>
      <c r="I120" s="1220">
        <f t="shared" si="9"/>
        <v>82.521664099265791</v>
      </c>
      <c r="J120" s="1186">
        <f t="shared" si="7"/>
        <v>96.458329466070197</v>
      </c>
      <c r="K120" s="844">
        <f t="shared" si="8"/>
        <v>57.237999999999829</v>
      </c>
    </row>
    <row r="121" spans="1:11" ht="18.75" thickBot="1" x14ac:dyDescent="0.3">
      <c r="A121" s="1892" t="s">
        <v>262</v>
      </c>
      <c r="B121" s="1893"/>
      <c r="C121" s="1893"/>
      <c r="D121" s="1893"/>
      <c r="E121" s="1893"/>
      <c r="F121" s="1893"/>
      <c r="G121" s="1893"/>
      <c r="H121" s="1893"/>
      <c r="I121" s="1894"/>
      <c r="J121" s="1187"/>
    </row>
    <row r="122" spans="1:11" ht="30" customHeight="1" x14ac:dyDescent="0.25">
      <c r="A122" s="1167">
        <v>74</v>
      </c>
      <c r="B122" s="872" t="s">
        <v>117</v>
      </c>
      <c r="C122" s="872" t="s">
        <v>215</v>
      </c>
      <c r="D122" s="1170">
        <v>275</v>
      </c>
      <c r="E122" s="1171">
        <v>286.52999999999997</v>
      </c>
      <c r="F122" s="1172">
        <f>'EntrySheetDD+SWOTotal+HO'!NC97</f>
        <v>271.33000000000004</v>
      </c>
      <c r="G122" s="1221">
        <v>54000</v>
      </c>
      <c r="H122" s="1173">
        <f>'EntrySheetDD+SWOTotal+HO'!NF97</f>
        <v>48682</v>
      </c>
      <c r="I122" s="873">
        <f>IFERROR(F122*100/D122,0)</f>
        <v>98.665454545454566</v>
      </c>
      <c r="J122" s="1184">
        <f t="shared" si="7"/>
        <v>94.695145359997227</v>
      </c>
      <c r="K122" s="844">
        <f t="shared" si="8"/>
        <v>15.199999999999932</v>
      </c>
    </row>
    <row r="123" spans="1:11" ht="42" customHeight="1" x14ac:dyDescent="0.25">
      <c r="A123" s="1174">
        <v>75</v>
      </c>
      <c r="B123" s="861" t="s">
        <v>118</v>
      </c>
      <c r="C123" s="857" t="s">
        <v>119</v>
      </c>
      <c r="D123" s="859">
        <v>37</v>
      </c>
      <c r="E123" s="598">
        <v>50.89</v>
      </c>
      <c r="F123" s="745">
        <f>'EntrySheetDD+SWOTotal+HO'!NC98</f>
        <v>32.200000000000003</v>
      </c>
      <c r="G123" s="605">
        <v>10</v>
      </c>
      <c r="H123" s="600">
        <f>'EntrySheetDD+SWOTotal+HO'!NF98</f>
        <v>4</v>
      </c>
      <c r="I123" s="860">
        <f t="shared" ref="I123:I130" si="10">IFERROR(F123*100/D123,0)</f>
        <v>87.027027027027046</v>
      </c>
      <c r="J123" s="1184">
        <f t="shared" si="7"/>
        <v>63.273727647867958</v>
      </c>
      <c r="K123" s="844">
        <f t="shared" si="8"/>
        <v>18.689999999999998</v>
      </c>
    </row>
    <row r="124" spans="1:11" ht="33" customHeight="1" x14ac:dyDescent="0.25">
      <c r="A124" s="1174">
        <v>76</v>
      </c>
      <c r="B124" s="861" t="s">
        <v>120</v>
      </c>
      <c r="C124" s="861" t="s">
        <v>121</v>
      </c>
      <c r="D124" s="859">
        <v>2</v>
      </c>
      <c r="E124" s="598">
        <v>0</v>
      </c>
      <c r="F124" s="745">
        <f>'EntrySheetDD+SWOTotal+HO'!NC99</f>
        <v>0</v>
      </c>
      <c r="G124" s="605">
        <v>4</v>
      </c>
      <c r="H124" s="600">
        <f>'EntrySheetDD+SWOTotal+HO'!NF99</f>
        <v>0</v>
      </c>
      <c r="I124" s="860">
        <f t="shared" si="10"/>
        <v>0</v>
      </c>
      <c r="J124" s="1184">
        <f t="shared" si="7"/>
        <v>0</v>
      </c>
      <c r="K124" s="844">
        <f t="shared" si="8"/>
        <v>0</v>
      </c>
    </row>
    <row r="125" spans="1:11" ht="27.75" customHeight="1" x14ac:dyDescent="0.25">
      <c r="A125" s="1174">
        <v>77</v>
      </c>
      <c r="B125" s="861" t="s">
        <v>122</v>
      </c>
      <c r="C125" s="861" t="s">
        <v>581</v>
      </c>
      <c r="D125" s="859">
        <v>0</v>
      </c>
      <c r="E125" s="598">
        <v>0</v>
      </c>
      <c r="F125" s="745">
        <f>'EntrySheetDD+SWOTotal+HO'!NC100</f>
        <v>0</v>
      </c>
      <c r="G125" s="605">
        <v>0</v>
      </c>
      <c r="H125" s="600">
        <f>'EntrySheetDD+SWOTotal+HO'!NF100</f>
        <v>0</v>
      </c>
      <c r="I125" s="860">
        <f t="shared" si="10"/>
        <v>0</v>
      </c>
      <c r="J125" s="1184">
        <f t="shared" si="7"/>
        <v>0</v>
      </c>
      <c r="K125" s="844">
        <f t="shared" si="8"/>
        <v>0</v>
      </c>
    </row>
    <row r="126" spans="1:11" ht="30.75" thickBot="1" x14ac:dyDescent="0.3">
      <c r="A126" s="1210">
        <v>78</v>
      </c>
      <c r="B126" s="1211" t="s">
        <v>123</v>
      </c>
      <c r="C126" s="875" t="s">
        <v>216</v>
      </c>
      <c r="D126" s="1213">
        <v>75</v>
      </c>
      <c r="E126" s="1214">
        <v>75</v>
      </c>
      <c r="F126" s="1215">
        <v>0.18</v>
      </c>
      <c r="G126" s="1222">
        <v>1365</v>
      </c>
      <c r="H126" s="1216">
        <v>22</v>
      </c>
      <c r="I126" s="1217">
        <f t="shared" si="10"/>
        <v>0.24</v>
      </c>
      <c r="J126" s="1185">
        <f t="shared" si="7"/>
        <v>0.24</v>
      </c>
      <c r="K126" s="844">
        <f t="shared" si="8"/>
        <v>74.819999999999993</v>
      </c>
    </row>
    <row r="127" spans="1:11" ht="24" customHeight="1" thickBot="1" x14ac:dyDescent="0.3">
      <c r="A127" s="1907" t="s">
        <v>124</v>
      </c>
      <c r="B127" s="1908"/>
      <c r="C127" s="1909"/>
      <c r="D127" s="1218">
        <f>SUM(D122+D123+D124+D125+D126)</f>
        <v>389</v>
      </c>
      <c r="E127" s="1218">
        <f>SUM(E122+E123+E124+E125+E126)</f>
        <v>412.41999999999996</v>
      </c>
      <c r="F127" s="1218">
        <f>SUM(F122+F123+F124+F125+F126)</f>
        <v>303.71000000000004</v>
      </c>
      <c r="G127" s="1219">
        <f>SUM(G122+G123+G124+G125+G126)</f>
        <v>55379</v>
      </c>
      <c r="H127" s="1219">
        <f>SUM(H122+H123+H124+H125+H126)</f>
        <v>48708</v>
      </c>
      <c r="I127" s="1209">
        <f t="shared" si="10"/>
        <v>78.07455012853471</v>
      </c>
      <c r="J127" s="1186">
        <f t="shared" si="7"/>
        <v>73.64094854759712</v>
      </c>
      <c r="K127" s="844">
        <f t="shared" si="8"/>
        <v>108.70999999999992</v>
      </c>
    </row>
    <row r="128" spans="1:11" ht="20.25" customHeight="1" thickBot="1" x14ac:dyDescent="0.3">
      <c r="A128" s="1879" t="s">
        <v>222</v>
      </c>
      <c r="B128" s="1880"/>
      <c r="C128" s="1880"/>
      <c r="D128" s="868">
        <f>SUM(D66+D94+D109+D120+D127)</f>
        <v>73574.44</v>
      </c>
      <c r="E128" s="868">
        <f>SUM(E66+E94+E109+E120+E127)</f>
        <v>75993.189999999988</v>
      </c>
      <c r="F128" s="868">
        <f>SUM(F66+F94+F109+F120+F127)</f>
        <v>74375.541500000036</v>
      </c>
      <c r="G128" s="869">
        <f>SUM(G66+G94+G109+G120+G127)</f>
        <v>1477307</v>
      </c>
      <c r="H128" s="869">
        <f>SUM(H66+H94+H109+H120+H127)</f>
        <v>1348048.973963964</v>
      </c>
      <c r="I128" s="1150">
        <f t="shared" si="10"/>
        <v>101.08883125715946</v>
      </c>
      <c r="J128" s="1186">
        <f t="shared" si="7"/>
        <v>97.871324391040886</v>
      </c>
      <c r="K128" s="844">
        <f t="shared" si="8"/>
        <v>1617.648499999952</v>
      </c>
    </row>
    <row r="129" spans="1:11" ht="29.25" customHeight="1" thickBot="1" x14ac:dyDescent="0.3">
      <c r="A129" s="1196">
        <v>79</v>
      </c>
      <c r="B129" s="1197" t="s">
        <v>125</v>
      </c>
      <c r="C129" s="1198" t="s">
        <v>126</v>
      </c>
      <c r="D129" s="1199">
        <v>1088.3</v>
      </c>
      <c r="E129" s="1200">
        <v>1088.3</v>
      </c>
      <c r="F129" s="1201">
        <f>'EntrySheetDD+SWOTotal+HO'!NC104</f>
        <v>1088.3</v>
      </c>
      <c r="G129" s="1202">
        <v>16500</v>
      </c>
      <c r="H129" s="1202">
        <v>16500</v>
      </c>
      <c r="I129" s="1203">
        <f t="shared" si="10"/>
        <v>100</v>
      </c>
      <c r="J129" s="1187">
        <f t="shared" si="7"/>
        <v>100</v>
      </c>
      <c r="K129" s="844">
        <f t="shared" si="8"/>
        <v>0</v>
      </c>
    </row>
    <row r="130" spans="1:11" ht="29.25" customHeight="1" thickBot="1" x14ac:dyDescent="0.3">
      <c r="A130" s="1204" t="s">
        <v>9</v>
      </c>
      <c r="B130" s="1898" t="s">
        <v>228</v>
      </c>
      <c r="C130" s="1880"/>
      <c r="D130" s="868">
        <f>D128+D129</f>
        <v>74662.740000000005</v>
      </c>
      <c r="E130" s="868">
        <f>E128+E129</f>
        <v>77081.489999999991</v>
      </c>
      <c r="F130" s="868">
        <f>F128+F129</f>
        <v>75463.841500000039</v>
      </c>
      <c r="G130" s="869">
        <f>G128+G129</f>
        <v>1493807</v>
      </c>
      <c r="H130" s="869">
        <f>H128+H129</f>
        <v>1364548.973963964</v>
      </c>
      <c r="I130" s="1150">
        <f t="shared" si="10"/>
        <v>101.07296022085453</v>
      </c>
      <c r="J130" s="1184">
        <f t="shared" si="7"/>
        <v>97.901378787566316</v>
      </c>
      <c r="K130" s="844">
        <f t="shared" si="8"/>
        <v>1617.648499999952</v>
      </c>
    </row>
    <row r="131" spans="1:11" ht="18.75" thickBot="1" x14ac:dyDescent="0.3">
      <c r="A131" s="1895" t="s">
        <v>268</v>
      </c>
      <c r="B131" s="1896"/>
      <c r="C131" s="1896"/>
      <c r="D131" s="1896"/>
      <c r="E131" s="1896"/>
      <c r="F131" s="1896"/>
      <c r="G131" s="1896"/>
      <c r="H131" s="1896"/>
      <c r="I131" s="1897"/>
      <c r="J131" s="1184"/>
    </row>
    <row r="132" spans="1:11" ht="69.75" customHeight="1" x14ac:dyDescent="0.25">
      <c r="A132" s="1167">
        <v>1</v>
      </c>
      <c r="B132" s="1225" t="s">
        <v>243</v>
      </c>
      <c r="C132" s="872" t="s">
        <v>726</v>
      </c>
      <c r="D132" s="1170">
        <v>8200</v>
      </c>
      <c r="E132" s="1170">
        <v>4357.3100000000004</v>
      </c>
      <c r="F132" s="1171">
        <v>4357.3100000000004</v>
      </c>
      <c r="G132" s="1221">
        <v>12</v>
      </c>
      <c r="H132" s="1221">
        <v>12</v>
      </c>
      <c r="I132" s="873">
        <f>IFERROR(F132*100/D132,0)</f>
        <v>53.137926829268302</v>
      </c>
      <c r="J132" s="1184">
        <f t="shared" si="7"/>
        <v>100</v>
      </c>
      <c r="K132" s="844">
        <f t="shared" si="8"/>
        <v>0</v>
      </c>
    </row>
    <row r="133" spans="1:11" ht="32.25" customHeight="1" x14ac:dyDescent="0.25">
      <c r="A133" s="1174">
        <v>2</v>
      </c>
      <c r="B133" s="1224" t="s">
        <v>244</v>
      </c>
      <c r="C133" s="857" t="s">
        <v>582</v>
      </c>
      <c r="D133" s="859">
        <v>300</v>
      </c>
      <c r="E133" s="859">
        <v>0</v>
      </c>
      <c r="F133" s="598">
        <v>0</v>
      </c>
      <c r="G133" s="605">
        <v>1</v>
      </c>
      <c r="H133" s="605">
        <v>0</v>
      </c>
      <c r="I133" s="860">
        <f t="shared" ref="I133:I144" si="11">IFERROR(F133*100/D133,0)</f>
        <v>0</v>
      </c>
      <c r="J133" s="1184">
        <f t="shared" si="7"/>
        <v>0</v>
      </c>
      <c r="K133" s="844">
        <f t="shared" si="8"/>
        <v>0</v>
      </c>
    </row>
    <row r="134" spans="1:11" ht="62.25" customHeight="1" x14ac:dyDescent="0.25">
      <c r="A134" s="1174">
        <v>3</v>
      </c>
      <c r="B134" s="1224" t="s">
        <v>245</v>
      </c>
      <c r="C134" s="861" t="s">
        <v>727</v>
      </c>
      <c r="D134" s="859">
        <v>6900</v>
      </c>
      <c r="E134" s="859">
        <v>2162.5700000000002</v>
      </c>
      <c r="F134" s="598">
        <v>2162.5700000000002</v>
      </c>
      <c r="G134" s="605">
        <v>10</v>
      </c>
      <c r="H134" s="605">
        <v>10</v>
      </c>
      <c r="I134" s="860">
        <f t="shared" si="11"/>
        <v>31.341594202898555</v>
      </c>
      <c r="J134" s="1184">
        <f t="shared" si="7"/>
        <v>100</v>
      </c>
      <c r="K134" s="844">
        <f t="shared" si="8"/>
        <v>0</v>
      </c>
    </row>
    <row r="135" spans="1:11" ht="30" customHeight="1" x14ac:dyDescent="0.25">
      <c r="A135" s="1174">
        <v>4</v>
      </c>
      <c r="B135" s="1224" t="s">
        <v>246</v>
      </c>
      <c r="C135" s="857" t="s">
        <v>251</v>
      </c>
      <c r="D135" s="859">
        <v>3605</v>
      </c>
      <c r="E135" s="859">
        <v>550.05999999999995</v>
      </c>
      <c r="F135" s="598">
        <v>550.05999999999995</v>
      </c>
      <c r="G135" s="605">
        <v>8</v>
      </c>
      <c r="H135" s="605">
        <v>8</v>
      </c>
      <c r="I135" s="860">
        <f t="shared" si="11"/>
        <v>15.258252427184464</v>
      </c>
      <c r="J135" s="1184">
        <f t="shared" si="7"/>
        <v>100</v>
      </c>
      <c r="K135" s="844">
        <f t="shared" si="8"/>
        <v>0</v>
      </c>
    </row>
    <row r="136" spans="1:11" ht="30" x14ac:dyDescent="0.25">
      <c r="A136" s="1174">
        <v>5</v>
      </c>
      <c r="B136" s="1224" t="s">
        <v>247</v>
      </c>
      <c r="C136" s="874" t="s">
        <v>252</v>
      </c>
      <c r="D136" s="859">
        <v>300</v>
      </c>
      <c r="E136" s="859">
        <v>147.28</v>
      </c>
      <c r="F136" s="598">
        <v>147.28</v>
      </c>
      <c r="G136" s="605">
        <v>4</v>
      </c>
      <c r="H136" s="605">
        <v>4</v>
      </c>
      <c r="I136" s="860">
        <f t="shared" si="11"/>
        <v>49.093333333333334</v>
      </c>
      <c r="J136" s="1184">
        <f t="shared" si="7"/>
        <v>100</v>
      </c>
      <c r="K136" s="844">
        <f t="shared" si="8"/>
        <v>0</v>
      </c>
    </row>
    <row r="137" spans="1:11" ht="31.5" thickBot="1" x14ac:dyDescent="0.3">
      <c r="A137" s="1175">
        <v>6</v>
      </c>
      <c r="B137" s="1227" t="s">
        <v>248</v>
      </c>
      <c r="C137" s="870" t="s">
        <v>583</v>
      </c>
      <c r="D137" s="866">
        <v>400</v>
      </c>
      <c r="E137" s="866">
        <v>0</v>
      </c>
      <c r="F137" s="602">
        <v>0</v>
      </c>
      <c r="G137" s="1149">
        <v>1</v>
      </c>
      <c r="H137" s="1149">
        <v>0</v>
      </c>
      <c r="I137" s="1143">
        <f t="shared" si="11"/>
        <v>0</v>
      </c>
      <c r="J137" s="1184">
        <f t="shared" si="7"/>
        <v>0</v>
      </c>
      <c r="K137" s="844">
        <f t="shared" si="8"/>
        <v>0</v>
      </c>
    </row>
    <row r="138" spans="1:11" ht="18.75" customHeight="1" thickBot="1" x14ac:dyDescent="0.3">
      <c r="A138" s="1882" t="s">
        <v>253</v>
      </c>
      <c r="B138" s="1883"/>
      <c r="C138" s="1883"/>
      <c r="D138" s="871">
        <f>SUM(D132:D137)</f>
        <v>19705</v>
      </c>
      <c r="E138" s="871">
        <f>SUM(E132:E137)</f>
        <v>7217.22</v>
      </c>
      <c r="F138" s="871">
        <f>SUM(F132:F137)</f>
        <v>7217.22</v>
      </c>
      <c r="G138" s="1176">
        <f>SUM(G132:G137)</f>
        <v>36</v>
      </c>
      <c r="H138" s="1176">
        <f>SUM(H132:H137)</f>
        <v>34</v>
      </c>
      <c r="I138" s="1205">
        <f t="shared" si="11"/>
        <v>36.626338492768333</v>
      </c>
      <c r="J138" s="1184">
        <f t="shared" si="7"/>
        <v>100</v>
      </c>
      <c r="K138" s="844">
        <f t="shared" si="8"/>
        <v>0</v>
      </c>
    </row>
    <row r="139" spans="1:11" ht="39.75" customHeight="1" x14ac:dyDescent="0.25">
      <c r="A139" s="1167">
        <v>7</v>
      </c>
      <c r="B139" s="1225" t="s">
        <v>254</v>
      </c>
      <c r="C139" s="872" t="s">
        <v>584</v>
      </c>
      <c r="D139" s="1171">
        <v>0</v>
      </c>
      <c r="E139" s="1171">
        <v>0</v>
      </c>
      <c r="F139" s="1171">
        <v>0</v>
      </c>
      <c r="G139" s="1221">
        <v>0</v>
      </c>
      <c r="H139" s="1221">
        <v>0</v>
      </c>
      <c r="I139" s="873">
        <f t="shared" si="11"/>
        <v>0</v>
      </c>
      <c r="J139" s="1184">
        <f t="shared" si="7"/>
        <v>0</v>
      </c>
      <c r="K139" s="844">
        <f t="shared" si="8"/>
        <v>0</v>
      </c>
    </row>
    <row r="140" spans="1:11" ht="28.5" customHeight="1" x14ac:dyDescent="0.25">
      <c r="A140" s="1174">
        <v>8</v>
      </c>
      <c r="B140" s="1224" t="s">
        <v>255</v>
      </c>
      <c r="C140" s="861" t="s">
        <v>585</v>
      </c>
      <c r="D140" s="598">
        <v>80</v>
      </c>
      <c r="E140" s="598">
        <v>65.69</v>
      </c>
      <c r="F140" s="598">
        <v>65.69</v>
      </c>
      <c r="G140" s="605">
        <v>0</v>
      </c>
      <c r="H140" s="605">
        <v>0</v>
      </c>
      <c r="I140" s="860">
        <f t="shared" si="11"/>
        <v>82.112499999999997</v>
      </c>
      <c r="J140" s="1184">
        <f t="shared" si="7"/>
        <v>100</v>
      </c>
      <c r="K140" s="844">
        <f t="shared" si="8"/>
        <v>0</v>
      </c>
    </row>
    <row r="141" spans="1:11" ht="18" customHeight="1" thickBot="1" x14ac:dyDescent="0.3">
      <c r="A141" s="1210">
        <v>9</v>
      </c>
      <c r="B141" s="1226" t="s">
        <v>256</v>
      </c>
      <c r="C141" s="1211" t="s">
        <v>257</v>
      </c>
      <c r="D141" s="1214">
        <v>51</v>
      </c>
      <c r="E141" s="1214">
        <v>39.799999999999997</v>
      </c>
      <c r="F141" s="1214">
        <v>39.799999999999997</v>
      </c>
      <c r="G141" s="1222">
        <v>0</v>
      </c>
      <c r="H141" s="1222">
        <v>0</v>
      </c>
      <c r="I141" s="1217">
        <f t="shared" si="11"/>
        <v>78.039215686274503</v>
      </c>
      <c r="J141" s="1184">
        <f t="shared" si="7"/>
        <v>100</v>
      </c>
      <c r="K141" s="844">
        <f t="shared" si="8"/>
        <v>0</v>
      </c>
    </row>
    <row r="142" spans="1:11" ht="18.75" thickBot="1" x14ac:dyDescent="0.3">
      <c r="A142" s="1904" t="s">
        <v>269</v>
      </c>
      <c r="B142" s="1905"/>
      <c r="C142" s="1906"/>
      <c r="D142" s="1228">
        <f>SUM(D139:D141)</f>
        <v>131</v>
      </c>
      <c r="E142" s="1218">
        <f>SUM(E139:E141)</f>
        <v>105.49</v>
      </c>
      <c r="F142" s="1218">
        <f>SUM(F139:F141)</f>
        <v>105.49</v>
      </c>
      <c r="G142" s="1219">
        <f>SUM(G139:G141)</f>
        <v>0</v>
      </c>
      <c r="H142" s="1219">
        <f>SUM(H139:H141)</f>
        <v>0</v>
      </c>
      <c r="I142" s="1223">
        <f t="shared" si="11"/>
        <v>80.526717557251914</v>
      </c>
      <c r="J142" s="1184">
        <f t="shared" si="7"/>
        <v>100</v>
      </c>
      <c r="K142" s="844">
        <f t="shared" si="8"/>
        <v>0</v>
      </c>
    </row>
    <row r="143" spans="1:11" ht="26.25" customHeight="1" thickBot="1" x14ac:dyDescent="0.3">
      <c r="A143" s="1901" t="s">
        <v>270</v>
      </c>
      <c r="B143" s="1902"/>
      <c r="C143" s="1903"/>
      <c r="D143" s="876">
        <f>D138+D142</f>
        <v>19836</v>
      </c>
      <c r="E143" s="876">
        <f>E138+E142</f>
        <v>7322.71</v>
      </c>
      <c r="F143" s="876">
        <f>F138+F142</f>
        <v>7322.71</v>
      </c>
      <c r="G143" s="869">
        <f>G138+G142</f>
        <v>36</v>
      </c>
      <c r="H143" s="869">
        <f>H138+H142</f>
        <v>34</v>
      </c>
      <c r="I143" s="916">
        <f t="shared" si="11"/>
        <v>36.916263359548296</v>
      </c>
      <c r="J143" s="1184">
        <f t="shared" si="7"/>
        <v>100</v>
      </c>
      <c r="K143" s="844">
        <f t="shared" si="8"/>
        <v>0</v>
      </c>
    </row>
    <row r="144" spans="1:11" ht="36.75" customHeight="1" thickBot="1" x14ac:dyDescent="0.3">
      <c r="A144" s="1879" t="s">
        <v>271</v>
      </c>
      <c r="B144" s="1880"/>
      <c r="C144" s="1881"/>
      <c r="D144" s="876">
        <f>D130+D143</f>
        <v>94498.74</v>
      </c>
      <c r="E144" s="876">
        <f>E130+E143</f>
        <v>84404.2</v>
      </c>
      <c r="F144" s="876">
        <f>F130+F143</f>
        <v>82786.551500000045</v>
      </c>
      <c r="G144" s="869">
        <f>G130+G143</f>
        <v>1493843</v>
      </c>
      <c r="H144" s="869">
        <f>H130+H143</f>
        <v>1364582.973963964</v>
      </c>
      <c r="I144" s="1150">
        <f t="shared" si="11"/>
        <v>87.60598448190953</v>
      </c>
      <c r="J144" s="1184">
        <f t="shared" si="7"/>
        <v>98.083450231149683</v>
      </c>
      <c r="K144" s="844">
        <f t="shared" si="8"/>
        <v>1617.648499999952</v>
      </c>
    </row>
  </sheetData>
  <sheetProtection formatColumns="0"/>
  <mergeCells count="43">
    <mergeCell ref="B69:C69"/>
    <mergeCell ref="B111:C111"/>
    <mergeCell ref="B112:C112"/>
    <mergeCell ref="A120:C120"/>
    <mergeCell ref="A110:I110"/>
    <mergeCell ref="A3:I3"/>
    <mergeCell ref="A4:I4"/>
    <mergeCell ref="A5:I5"/>
    <mergeCell ref="A6:I6"/>
    <mergeCell ref="B10:D10"/>
    <mergeCell ref="B8:D8"/>
    <mergeCell ref="H7:I7"/>
    <mergeCell ref="B9:D9"/>
    <mergeCell ref="A144:C144"/>
    <mergeCell ref="A94:C94"/>
    <mergeCell ref="B31:C31"/>
    <mergeCell ref="A66:C66"/>
    <mergeCell ref="A70:I70"/>
    <mergeCell ref="A95:I95"/>
    <mergeCell ref="A113:I113"/>
    <mergeCell ref="A121:I121"/>
    <mergeCell ref="A131:I131"/>
    <mergeCell ref="A128:C128"/>
    <mergeCell ref="B130:C130"/>
    <mergeCell ref="A109:C109"/>
    <mergeCell ref="A143:C143"/>
    <mergeCell ref="A138:C138"/>
    <mergeCell ref="A142:C142"/>
    <mergeCell ref="A127:C127"/>
    <mergeCell ref="B11:D11"/>
    <mergeCell ref="B12:D12"/>
    <mergeCell ref="B13:D13"/>
    <mergeCell ref="B14:D14"/>
    <mergeCell ref="B16:D16"/>
    <mergeCell ref="B15:D15"/>
    <mergeCell ref="B17:D17"/>
    <mergeCell ref="A19:D19"/>
    <mergeCell ref="B68:C68"/>
    <mergeCell ref="A29:I29"/>
    <mergeCell ref="B30:C30"/>
    <mergeCell ref="B18:D18"/>
    <mergeCell ref="A32:I32"/>
    <mergeCell ref="A67:I67"/>
  </mergeCells>
  <pageMargins left="0.28000000000000003" right="0.22" top="0.35" bottom="0.28999999999999998" header="0.26" footer="0.21"/>
  <pageSetup paperSize="9" scale="60" orientation="portrait" r:id="rId1"/>
  <rowBreaks count="2" manualBreakCount="2">
    <brk id="28" max="8" man="1"/>
    <brk id="66" max="8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8" activePane="bottomRight" state="frozen"/>
      <selection activeCell="A2" sqref="A2:N2"/>
      <selection pane="topRight" activeCell="A2" sqref="A2:N2"/>
      <selection pane="bottomLeft" activeCell="A2" sqref="A2:N2"/>
      <selection pane="bottomRight" activeCell="G35" sqref="G35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411</v>
      </c>
      <c r="B3" s="2004"/>
      <c r="C3" s="2024" t="s">
        <v>533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1304.99</v>
      </c>
      <c r="D7" s="518">
        <f>'EntrySheetDD+SWOTotal+HO'!E52</f>
        <v>1222.95</v>
      </c>
      <c r="E7" s="518">
        <f>'EntrySheetDD+SWOTotal+HO'!F52</f>
        <v>338.42</v>
      </c>
      <c r="F7" s="518">
        <f>'EntrySheetDD+SWOTotal+HO'!G52</f>
        <v>1222.95</v>
      </c>
      <c r="G7" s="568">
        <v>1477</v>
      </c>
      <c r="H7" s="568">
        <f>'EntrySheetDD+SWOTotal+HO'!I52</f>
        <v>0</v>
      </c>
      <c r="I7" s="568">
        <f>'EntrySheetDD+SWOTotal+HO'!J52</f>
        <v>0</v>
      </c>
      <c r="J7" s="568">
        <f>'EntrySheetDD+SWOTotal+HO'!K52</f>
        <v>0</v>
      </c>
      <c r="K7" s="568">
        <f>'EntrySheetDD+SWOTotal+HO'!L52</f>
        <v>0</v>
      </c>
      <c r="L7" s="568">
        <f>'EntrySheetDD+SWOTotal+HO'!M52</f>
        <v>0</v>
      </c>
      <c r="M7" s="514">
        <f>F7/C7*100</f>
        <v>93.713361788212936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100</v>
      </c>
      <c r="D8" s="518">
        <f>'EntrySheetDD+SWOTotal+HO'!O52</f>
        <v>139.72999999999999</v>
      </c>
      <c r="E8" s="518">
        <f>'EntrySheetDD+SWOTotal+HO'!P52</f>
        <v>61.77</v>
      </c>
      <c r="F8" s="518">
        <f>'EntrySheetDD+SWOTotal+HO'!Q52</f>
        <v>139.72999999999999</v>
      </c>
      <c r="G8" s="568">
        <v>113</v>
      </c>
      <c r="H8" s="568">
        <f>'EntrySheetDD+SWOTotal+HO'!S52</f>
        <v>0</v>
      </c>
      <c r="I8" s="568">
        <f>'EntrySheetDD+SWOTotal+HO'!T52</f>
        <v>677</v>
      </c>
      <c r="J8" s="568">
        <f>'EntrySheetDD+SWOTotal+HO'!U52</f>
        <v>0</v>
      </c>
      <c r="K8" s="568">
        <f>'EntrySheetDD+SWOTotal+HO'!V52</f>
        <v>677</v>
      </c>
      <c r="L8" s="568">
        <f>'EntrySheetDD+SWOTotal+HO'!W52</f>
        <v>677</v>
      </c>
      <c r="M8" s="506">
        <f t="shared" ref="M8:M43" si="0">F8/C8*100</f>
        <v>139.72999999999999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100</v>
      </c>
      <c r="D9" s="518">
        <f>'EntrySheetDD+SWOTotal+HO'!Y52</f>
        <v>83.73</v>
      </c>
      <c r="E9" s="518">
        <f>'EntrySheetDD+SWOTotal+HO'!Z52</f>
        <v>55.63</v>
      </c>
      <c r="F9" s="518">
        <f>'EntrySheetDD+SWOTotal+HO'!AA52</f>
        <v>83.73</v>
      </c>
      <c r="G9" s="568">
        <v>113</v>
      </c>
      <c r="H9" s="568">
        <f>'EntrySheetDD+SWOTotal+HO'!AC52</f>
        <v>0</v>
      </c>
      <c r="I9" s="568">
        <f>'EntrySheetDD+SWOTotal+HO'!AD52</f>
        <v>0</v>
      </c>
      <c r="J9" s="568">
        <f>'EntrySheetDD+SWOTotal+HO'!AE52</f>
        <v>0</v>
      </c>
      <c r="K9" s="568">
        <f>'EntrySheetDD+SWOTotal+HO'!AF52</f>
        <v>0</v>
      </c>
      <c r="L9" s="568">
        <f>'EntrySheetDD+SWOTotal+HO'!AG52</f>
        <v>0</v>
      </c>
      <c r="M9" s="506">
        <f t="shared" si="0"/>
        <v>83.73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100</v>
      </c>
      <c r="D10" s="518">
        <f>'EntrySheetDD+SWOTotal+HO'!AI52</f>
        <v>234.46</v>
      </c>
      <c r="E10" s="518">
        <f>'EntrySheetDD+SWOTotal+HO'!AJ52</f>
        <v>64.290000000000006</v>
      </c>
      <c r="F10" s="518">
        <f>'EntrySheetDD+SWOTotal+HO'!AK52</f>
        <v>234.46</v>
      </c>
      <c r="G10" s="568">
        <v>113</v>
      </c>
      <c r="H10" s="568">
        <f>'EntrySheetDD+SWOTotal+HO'!AM52</f>
        <v>0</v>
      </c>
      <c r="I10" s="568">
        <f>'EntrySheetDD+SWOTotal+HO'!AN52</f>
        <v>360</v>
      </c>
      <c r="J10" s="568">
        <f>'EntrySheetDD+SWOTotal+HO'!AO52</f>
        <v>3</v>
      </c>
      <c r="K10" s="568">
        <f>'EntrySheetDD+SWOTotal+HO'!AP52</f>
        <v>360</v>
      </c>
      <c r="L10" s="568">
        <f>'EntrySheetDD+SWOTotal+HO'!AQ52</f>
        <v>360</v>
      </c>
      <c r="M10" s="506">
        <f t="shared" si="0"/>
        <v>234.46000000000004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0</v>
      </c>
      <c r="D11" s="518">
        <f>'EntrySheetDD+SWOTotal+HO'!AS52</f>
        <v>11</v>
      </c>
      <c r="E11" s="518">
        <f>'EntrySheetDD+SWOTotal+HO'!AT52</f>
        <v>0</v>
      </c>
      <c r="F11" s="518">
        <f>'EntrySheetDD+SWOTotal+HO'!AU52</f>
        <v>10.97</v>
      </c>
      <c r="G11" s="568">
        <v>0</v>
      </c>
      <c r="H11" s="568">
        <f>'EntrySheetDD+SWOTotal+HO'!AW52</f>
        <v>1</v>
      </c>
      <c r="I11" s="568">
        <f>'EntrySheetDD+SWOTotal+HO'!AX52</f>
        <v>1</v>
      </c>
      <c r="J11" s="568">
        <f>'EntrySheetDD+SWOTotal+HO'!AY52</f>
        <v>0</v>
      </c>
      <c r="K11" s="568">
        <f>'EntrySheetDD+SWOTotal+HO'!AZ52</f>
        <v>1</v>
      </c>
      <c r="L11" s="568">
        <f>'EntrySheetDD+SWOTotal+HO'!BA52</f>
        <v>1</v>
      </c>
      <c r="M11" s="506" t="e">
        <f t="shared" si="0"/>
        <v>#DIV/0!</v>
      </c>
      <c r="N11" s="506">
        <f t="shared" si="1"/>
        <v>99.727272727272734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800</v>
      </c>
      <c r="D12" s="518">
        <f>'EntrySheetDD+SWOTotal+HO'!BC52</f>
        <v>853.32</v>
      </c>
      <c r="E12" s="518">
        <f>'EntrySheetDD+SWOTotal+HO'!BD52</f>
        <v>228.94</v>
      </c>
      <c r="F12" s="518">
        <f>'EntrySheetDD+SWOTotal+HO'!BE52</f>
        <v>853.32</v>
      </c>
      <c r="G12" s="568">
        <v>905.66379495771685</v>
      </c>
      <c r="H12" s="568">
        <f>'EntrySheetDD+SWOTotal+HO'!BG52</f>
        <v>146</v>
      </c>
      <c r="I12" s="568">
        <f>'EntrySheetDD+SWOTotal+HO'!BH52</f>
        <v>3843</v>
      </c>
      <c r="J12" s="568">
        <f>'EntrySheetDD+SWOTotal+HO'!BI52</f>
        <v>0</v>
      </c>
      <c r="K12" s="568">
        <f>'EntrySheetDD+SWOTotal+HO'!BJ52</f>
        <v>3843</v>
      </c>
      <c r="L12" s="568">
        <f>'EntrySheetDD+SWOTotal+HO'!BK52</f>
        <v>3729</v>
      </c>
      <c r="M12" s="506">
        <f t="shared" si="0"/>
        <v>106.66500000000001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15</v>
      </c>
      <c r="D13" s="518">
        <f>'EntrySheetDD+SWOTotal+HO'!BM52</f>
        <v>113.4</v>
      </c>
      <c r="E13" s="518">
        <f>'EntrySheetDD+SWOTotal+HO'!BN52</f>
        <v>51.85</v>
      </c>
      <c r="F13" s="518">
        <f>'EntrySheetDD+SWOTotal+HO'!BO52</f>
        <v>113.4</v>
      </c>
      <c r="G13" s="568">
        <v>17</v>
      </c>
      <c r="H13" s="568">
        <f>'EntrySheetDD+SWOTotal+HO'!BQ52</f>
        <v>65</v>
      </c>
      <c r="I13" s="568">
        <f>'EntrySheetDD+SWOTotal+HO'!BR52</f>
        <v>500</v>
      </c>
      <c r="J13" s="568">
        <f>'EntrySheetDD+SWOTotal+HO'!BS52</f>
        <v>0</v>
      </c>
      <c r="K13" s="568">
        <f>'EntrySheetDD+SWOTotal+HO'!BT52</f>
        <v>0</v>
      </c>
      <c r="L13" s="568">
        <f>'EntrySheetDD+SWOTotal+HO'!BU52</f>
        <v>0</v>
      </c>
      <c r="M13" s="506">
        <f t="shared" si="0"/>
        <v>756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15</v>
      </c>
      <c r="D14" s="518">
        <f>'EntrySheetDD+SWOTotal+HO'!BW52</f>
        <v>172.67</v>
      </c>
      <c r="E14" s="518">
        <f>'EntrySheetDD+SWOTotal+HO'!BX52</f>
        <v>111.37</v>
      </c>
      <c r="F14" s="518">
        <f>'EntrySheetDD+SWOTotal+HO'!BY52</f>
        <v>160.28</v>
      </c>
      <c r="G14" s="568">
        <v>17</v>
      </c>
      <c r="H14" s="568">
        <f>'EntrySheetDD+SWOTotal+HO'!CA52</f>
        <v>270</v>
      </c>
      <c r="I14" s="568">
        <f>'EntrySheetDD+SWOTotal+HO'!CB52</f>
        <v>765</v>
      </c>
      <c r="J14" s="568">
        <f>'EntrySheetDD+SWOTotal+HO'!CC52</f>
        <v>0</v>
      </c>
      <c r="K14" s="568">
        <f>'EntrySheetDD+SWOTotal+HO'!CD52</f>
        <v>765</v>
      </c>
      <c r="L14" s="568">
        <f>'EntrySheetDD+SWOTotal+HO'!CE52</f>
        <v>765</v>
      </c>
      <c r="M14" s="506">
        <f t="shared" si="0"/>
        <v>1068.5333333333335</v>
      </c>
      <c r="N14" s="506">
        <f t="shared" si="1"/>
        <v>92.824462848207574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100</v>
      </c>
      <c r="D15" s="518">
        <f>'EntrySheetDD+SWOTotal+HO'!CG52</f>
        <v>28</v>
      </c>
      <c r="E15" s="518">
        <f>'EntrySheetDD+SWOTotal+HO'!CH52</f>
        <v>13.82</v>
      </c>
      <c r="F15" s="518">
        <f>'EntrySheetDD+SWOTotal+HO'!CI52</f>
        <v>24.72</v>
      </c>
      <c r="G15" s="568">
        <v>113.20797436971461</v>
      </c>
      <c r="H15" s="568">
        <f>'EntrySheetDD+SWOTotal+HO'!CK52</f>
        <v>45</v>
      </c>
      <c r="I15" s="568">
        <f>'EntrySheetDD+SWOTotal+HO'!CL52</f>
        <v>150</v>
      </c>
      <c r="J15" s="568">
        <f>'EntrySheetDD+SWOTotal+HO'!CM52</f>
        <v>0</v>
      </c>
      <c r="K15" s="568">
        <f>'EntrySheetDD+SWOTotal+HO'!CN52</f>
        <v>150</v>
      </c>
      <c r="L15" s="568">
        <f>'EntrySheetDD+SWOTotal+HO'!CO52</f>
        <v>142</v>
      </c>
      <c r="M15" s="506">
        <f t="shared" si="0"/>
        <v>24.72</v>
      </c>
      <c r="N15" s="506">
        <f t="shared" si="1"/>
        <v>88.285714285714278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0</v>
      </c>
      <c r="D16" s="518">
        <f>'EntrySheetDD+SWOTotal+HO'!CQ52</f>
        <v>0</v>
      </c>
      <c r="E16" s="518">
        <f>'EntrySheetDD+SWOTotal+HO'!CR52</f>
        <v>0</v>
      </c>
      <c r="F16" s="518">
        <f>'EntrySheetDD+SWOTotal+HO'!CS52</f>
        <v>0</v>
      </c>
      <c r="G16" s="568">
        <v>0</v>
      </c>
      <c r="H16" s="568">
        <f>'EntrySheetDD+SWOTotal+HO'!CU52</f>
        <v>0</v>
      </c>
      <c r="I16" s="568">
        <f>'EntrySheetDD+SWOTotal+HO'!CV52</f>
        <v>0</v>
      </c>
      <c r="J16" s="568">
        <f>'EntrySheetDD+SWOTotal+HO'!CW52</f>
        <v>0</v>
      </c>
      <c r="K16" s="568">
        <f>'EntrySheetDD+SWOTotal+HO'!CX52</f>
        <v>0</v>
      </c>
      <c r="L16" s="568">
        <f>'EntrySheetDD+SWOTotal+HO'!CY52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0</v>
      </c>
      <c r="D17" s="518">
        <f>'EntrySheetDD+SWOTotal+HO'!DA52</f>
        <v>29</v>
      </c>
      <c r="E17" s="518">
        <f>'EntrySheetDD+SWOTotal+HO'!DB52</f>
        <v>0</v>
      </c>
      <c r="F17" s="518">
        <f>'EntrySheetDD+SWOTotal+HO'!DC52</f>
        <v>0</v>
      </c>
      <c r="G17" s="568">
        <v>0</v>
      </c>
      <c r="H17" s="568">
        <f>'EntrySheetDD+SWOTotal+HO'!DE52</f>
        <v>0</v>
      </c>
      <c r="I17" s="568">
        <f>'EntrySheetDD+SWOTotal+HO'!DF52</f>
        <v>0</v>
      </c>
      <c r="J17" s="568">
        <f>'EntrySheetDD+SWOTotal+HO'!DG52</f>
        <v>0</v>
      </c>
      <c r="K17" s="568">
        <f>'EntrySheetDD+SWOTotal+HO'!DH52</f>
        <v>0</v>
      </c>
      <c r="L17" s="568">
        <f>'EntrySheetDD+SWOTotal+HO'!DI52</f>
        <v>0</v>
      </c>
      <c r="M17" s="506" t="e">
        <f t="shared" si="0"/>
        <v>#DIV/0!</v>
      </c>
      <c r="N17" s="506">
        <f t="shared" si="1"/>
        <v>0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0</v>
      </c>
      <c r="D18" s="518">
        <f>'EntrySheetDD+SWOTotal+HO'!DK52</f>
        <v>0</v>
      </c>
      <c r="E18" s="518">
        <f>'EntrySheetDD+SWOTotal+HO'!DL52</f>
        <v>0</v>
      </c>
      <c r="F18" s="518">
        <f>'EntrySheetDD+SWOTotal+HO'!DM52</f>
        <v>0</v>
      </c>
      <c r="G18" s="568">
        <v>0</v>
      </c>
      <c r="H18" s="568">
        <f>'EntrySheetDD+SWOTotal+HO'!DO52</f>
        <v>0</v>
      </c>
      <c r="I18" s="568">
        <f>'EntrySheetDD+SWOTotal+HO'!DP52</f>
        <v>0</v>
      </c>
      <c r="J18" s="568">
        <f>'EntrySheetDD+SWOTotal+HO'!DQ52</f>
        <v>0</v>
      </c>
      <c r="K18" s="568">
        <f>'EntrySheetDD+SWOTotal+HO'!DR52</f>
        <v>0</v>
      </c>
      <c r="L18" s="568">
        <f>'EntrySheetDD+SWOTotal+HO'!DS52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0</v>
      </c>
      <c r="D19" s="518">
        <f>'EntrySheetDD+SWOTotal+HO'!DU52</f>
        <v>0</v>
      </c>
      <c r="E19" s="518">
        <f>'EntrySheetDD+SWOTotal+HO'!DV52</f>
        <v>0</v>
      </c>
      <c r="F19" s="518">
        <f>'EntrySheetDD+SWOTotal+HO'!DW52</f>
        <v>0</v>
      </c>
      <c r="G19" s="568">
        <v>0</v>
      </c>
      <c r="H19" s="568">
        <f>'EntrySheetDD+SWOTotal+HO'!DY52</f>
        <v>0</v>
      </c>
      <c r="I19" s="568">
        <f>'EntrySheetDD+SWOTotal+HO'!DZ52</f>
        <v>0</v>
      </c>
      <c r="J19" s="568">
        <f>'EntrySheetDD+SWOTotal+HO'!EA52</f>
        <v>0</v>
      </c>
      <c r="K19" s="568">
        <f>'EntrySheetDD+SWOTotal+HO'!EB52</f>
        <v>0</v>
      </c>
      <c r="L19" s="568">
        <f>'EntrySheetDD+SWOTotal+HO'!EC52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0</v>
      </c>
      <c r="D20" s="518">
        <f>'EntrySheetDD+SWOTotal+HO'!EE52</f>
        <v>32.9</v>
      </c>
      <c r="E20" s="518">
        <f>'EntrySheetDD+SWOTotal+HO'!EF52</f>
        <v>10.72</v>
      </c>
      <c r="F20" s="518">
        <f>'EntrySheetDD+SWOTotal+HO'!EG52</f>
        <v>28.74</v>
      </c>
      <c r="G20" s="568">
        <v>0</v>
      </c>
      <c r="H20" s="568">
        <f>'EntrySheetDD+SWOTotal+HO'!EI52</f>
        <v>0</v>
      </c>
      <c r="I20" s="568">
        <f>'EntrySheetDD+SWOTotal+HO'!EJ52</f>
        <v>0</v>
      </c>
      <c r="J20" s="568">
        <f>'EntrySheetDD+SWOTotal+HO'!EK52</f>
        <v>0</v>
      </c>
      <c r="K20" s="568">
        <f>'EntrySheetDD+SWOTotal+HO'!EL52</f>
        <v>0</v>
      </c>
      <c r="L20" s="568">
        <f>'EntrySheetDD+SWOTotal+HO'!EM52</f>
        <v>0</v>
      </c>
      <c r="M20" s="506" t="e">
        <f t="shared" si="0"/>
        <v>#DIV/0!</v>
      </c>
      <c r="N20" s="506">
        <f t="shared" si="1"/>
        <v>87.355623100303944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0</v>
      </c>
      <c r="D21" s="518">
        <f>'EntrySheetDD+SWOTotal+HO'!EO52</f>
        <v>10.1</v>
      </c>
      <c r="E21" s="518">
        <f>'EntrySheetDD+SWOTotal+HO'!EP52</f>
        <v>0</v>
      </c>
      <c r="F21" s="518">
        <f>'EntrySheetDD+SWOTotal+HO'!EQ52</f>
        <v>10.1</v>
      </c>
      <c r="G21" s="568">
        <v>0</v>
      </c>
      <c r="H21" s="568">
        <f>'EntrySheetDD+SWOTotal+HO'!ES52</f>
        <v>0</v>
      </c>
      <c r="I21" s="568">
        <f>'EntrySheetDD+SWOTotal+HO'!ET52</f>
        <v>0</v>
      </c>
      <c r="J21" s="568">
        <f>'EntrySheetDD+SWOTotal+HO'!EU52</f>
        <v>0</v>
      </c>
      <c r="K21" s="568">
        <f>'EntrySheetDD+SWOTotal+HO'!EV52</f>
        <v>0</v>
      </c>
      <c r="L21" s="568">
        <f>'EntrySheetDD+SWOTotal+HO'!EW52</f>
        <v>0</v>
      </c>
      <c r="M21" s="506" t="e">
        <f t="shared" si="0"/>
        <v>#DIV/0!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0</v>
      </c>
      <c r="D22" s="518">
        <f>'EntrySheetDD+SWOTotal+HO'!EY52</f>
        <v>0</v>
      </c>
      <c r="E22" s="518">
        <f>'EntrySheetDD+SWOTotal+HO'!EZ52</f>
        <v>0</v>
      </c>
      <c r="F22" s="518">
        <f>'EntrySheetDD+SWOTotal+HO'!FA52</f>
        <v>0</v>
      </c>
      <c r="G22" s="568">
        <v>0</v>
      </c>
      <c r="H22" s="568">
        <f>'EntrySheetDD+SWOTotal+HO'!FC52</f>
        <v>0</v>
      </c>
      <c r="I22" s="568">
        <f>'EntrySheetDD+SWOTotal+HO'!FD52</f>
        <v>0</v>
      </c>
      <c r="J22" s="568">
        <f>'EntrySheetDD+SWOTotal+HO'!FE52</f>
        <v>0</v>
      </c>
      <c r="K22" s="568">
        <f>'EntrySheetDD+SWOTotal+HO'!FF52</f>
        <v>0</v>
      </c>
      <c r="L22" s="568">
        <f>'EntrySheetDD+SWOTotal+HO'!FG52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0</v>
      </c>
      <c r="D23" s="518">
        <f>'EntrySheetDD+SWOTotal+HO'!FI52</f>
        <v>152.72999999999999</v>
      </c>
      <c r="E23" s="518">
        <f>'EntrySheetDD+SWOTotal+HO'!FJ52</f>
        <v>63.02</v>
      </c>
      <c r="F23" s="518">
        <f>'EntrySheetDD+SWOTotal+HO'!FK52</f>
        <v>152.72999999999999</v>
      </c>
      <c r="G23" s="568">
        <v>0</v>
      </c>
      <c r="H23" s="568">
        <f>'EntrySheetDD+SWOTotal+HO'!FM52</f>
        <v>0</v>
      </c>
      <c r="I23" s="568">
        <f>'EntrySheetDD+SWOTotal+HO'!FN52</f>
        <v>738</v>
      </c>
      <c r="J23" s="568">
        <f>'EntrySheetDD+SWOTotal+HO'!FO52</f>
        <v>0</v>
      </c>
      <c r="K23" s="568">
        <f>'EntrySheetDD+SWOTotal+HO'!FP52</f>
        <v>738</v>
      </c>
      <c r="L23" s="568">
        <f>'EntrySheetDD+SWOTotal+HO'!FQ52</f>
        <v>738</v>
      </c>
      <c r="M23" s="506" t="e">
        <f t="shared" si="0"/>
        <v>#DIV/0!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</v>
      </c>
      <c r="D24" s="518">
        <f>'EntrySheetDD+SWOTotal+HO'!FS52</f>
        <v>0</v>
      </c>
      <c r="E24" s="518">
        <f>'EntrySheetDD+SWOTotal+HO'!FT52</f>
        <v>0</v>
      </c>
      <c r="F24" s="518">
        <f>'EntrySheetDD+SWOTotal+HO'!FU52</f>
        <v>0</v>
      </c>
      <c r="G24" s="568">
        <v>0</v>
      </c>
      <c r="H24" s="568">
        <f>'EntrySheetDD+SWOTotal+HO'!FW52</f>
        <v>0</v>
      </c>
      <c r="I24" s="568">
        <f>'EntrySheetDD+SWOTotal+HO'!FX52</f>
        <v>0</v>
      </c>
      <c r="J24" s="568">
        <f>'EntrySheetDD+SWOTotal+HO'!FY52</f>
        <v>0</v>
      </c>
      <c r="K24" s="568">
        <f>'EntrySheetDD+SWOTotal+HO'!FZ52</f>
        <v>0</v>
      </c>
      <c r="L24" s="568">
        <f>'EntrySheetDD+SWOTotal+HO'!GA52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100</v>
      </c>
      <c r="D25" s="518">
        <f>'EntrySheetDD+SWOTotal+HO'!GC52</f>
        <v>0</v>
      </c>
      <c r="E25" s="518">
        <f>'EntrySheetDD+SWOTotal+HO'!GD52</f>
        <v>0</v>
      </c>
      <c r="F25" s="518">
        <f>'EntrySheetDD+SWOTotal+HO'!GE52</f>
        <v>0</v>
      </c>
      <c r="G25" s="568">
        <v>113</v>
      </c>
      <c r="H25" s="568">
        <f>'EntrySheetDD+SWOTotal+HO'!GG52</f>
        <v>0</v>
      </c>
      <c r="I25" s="568">
        <f>'EntrySheetDD+SWOTotal+HO'!GH52</f>
        <v>0</v>
      </c>
      <c r="J25" s="568">
        <f>'EntrySheetDD+SWOTotal+HO'!GI52</f>
        <v>0</v>
      </c>
      <c r="K25" s="568">
        <f>'EntrySheetDD+SWOTotal+HO'!GJ52</f>
        <v>0</v>
      </c>
      <c r="L25" s="568">
        <f>'EntrySheetDD+SWOTotal+HO'!GK52</f>
        <v>0</v>
      </c>
      <c r="M25" s="506">
        <f t="shared" si="0"/>
        <v>0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0</v>
      </c>
      <c r="D26" s="518">
        <f>'EntrySheetDD+SWOTotal+HO'!GM52</f>
        <v>11.66</v>
      </c>
      <c r="E26" s="518">
        <f>'EntrySheetDD+SWOTotal+HO'!GN52</f>
        <v>4.67</v>
      </c>
      <c r="F26" s="518">
        <f>'EntrySheetDD+SWOTotal+HO'!GO52</f>
        <v>11.66</v>
      </c>
      <c r="G26" s="568">
        <v>0</v>
      </c>
      <c r="H26" s="568">
        <f>'EntrySheetDD+SWOTotal+HO'!GQ52</f>
        <v>25</v>
      </c>
      <c r="I26" s="568">
        <f>'EntrySheetDD+SWOTotal+HO'!GR52</f>
        <v>75</v>
      </c>
      <c r="J26" s="568">
        <f>'EntrySheetDD+SWOTotal+HO'!GS52</f>
        <v>0</v>
      </c>
      <c r="K26" s="568">
        <f>'EntrySheetDD+SWOTotal+HO'!GT52</f>
        <v>75</v>
      </c>
      <c r="L26" s="568">
        <f>'EntrySheetDD+SWOTotal+HO'!GU52</f>
        <v>75</v>
      </c>
      <c r="M26" s="506" t="e">
        <f t="shared" si="0"/>
        <v>#DIV/0!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</v>
      </c>
      <c r="D27" s="518">
        <f>'EntrySheetDD+SWOTotal+HO'!GW52</f>
        <v>0</v>
      </c>
      <c r="E27" s="518">
        <f>'EntrySheetDD+SWOTotal+HO'!GX52</f>
        <v>0</v>
      </c>
      <c r="F27" s="518">
        <f>'EntrySheetDD+SWOTotal+HO'!GY52</f>
        <v>0</v>
      </c>
      <c r="G27" s="568">
        <v>0</v>
      </c>
      <c r="H27" s="568">
        <f>'EntrySheetDD+SWOTotal+HO'!HA52</f>
        <v>0</v>
      </c>
      <c r="I27" s="568">
        <f>'EntrySheetDD+SWOTotal+HO'!HB52</f>
        <v>0</v>
      </c>
      <c r="J27" s="568">
        <f>'EntrySheetDD+SWOTotal+HO'!HC52</f>
        <v>0</v>
      </c>
      <c r="K27" s="568">
        <f>'EntrySheetDD+SWOTotal+HO'!HD52</f>
        <v>0</v>
      </c>
      <c r="L27" s="568">
        <f>'EntrySheetDD+SWOTotal+HO'!HE52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</v>
      </c>
      <c r="D28" s="518">
        <f>'EntrySheetDD+SWOTotal+HO'!HG52</f>
        <v>0</v>
      </c>
      <c r="E28" s="518">
        <f>'EntrySheetDD+SWOTotal+HO'!HH52</f>
        <v>0</v>
      </c>
      <c r="F28" s="518">
        <f>'EntrySheetDD+SWOTotal+HO'!HI52</f>
        <v>0</v>
      </c>
      <c r="G28" s="568">
        <v>0</v>
      </c>
      <c r="H28" s="568">
        <f>'EntrySheetDD+SWOTotal+HO'!HK52</f>
        <v>0</v>
      </c>
      <c r="I28" s="568">
        <f>'EntrySheetDD+SWOTotal+HO'!HL52</f>
        <v>0</v>
      </c>
      <c r="J28" s="568">
        <f>'EntrySheetDD+SWOTotal+HO'!HM52</f>
        <v>0</v>
      </c>
      <c r="K28" s="568">
        <f>'EntrySheetDD+SWOTotal+HO'!HN52</f>
        <v>0</v>
      </c>
      <c r="L28" s="568">
        <f>'EntrySheetDD+SWOTotal+HO'!HO52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</v>
      </c>
      <c r="D29" s="518">
        <f>'EntrySheetDD+SWOTotal+HO'!HQ52</f>
        <v>0</v>
      </c>
      <c r="E29" s="518">
        <f>'EntrySheetDD+SWOTotal+HO'!HR52</f>
        <v>0</v>
      </c>
      <c r="F29" s="518">
        <f>'EntrySheetDD+SWOTotal+HO'!HS52</f>
        <v>0</v>
      </c>
      <c r="G29" s="568">
        <v>0</v>
      </c>
      <c r="H29" s="568">
        <f>'EntrySheetDD+SWOTotal+HO'!HU52</f>
        <v>0</v>
      </c>
      <c r="I29" s="568">
        <f>'EntrySheetDD+SWOTotal+HO'!HV52</f>
        <v>0</v>
      </c>
      <c r="J29" s="568">
        <f>'EntrySheetDD+SWOTotal+HO'!HW52</f>
        <v>0</v>
      </c>
      <c r="K29" s="568">
        <f>'EntrySheetDD+SWOTotal+HO'!HX52</f>
        <v>0</v>
      </c>
      <c r="L29" s="568">
        <f>'EntrySheetDD+SWOTotal+HO'!HY52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'EntrySheetDD+SWOTotal+HO'!IA52</f>
        <v>0</v>
      </c>
      <c r="E30" s="518">
        <f>'EntrySheetDD+SWOTotal+HO'!IB52</f>
        <v>0</v>
      </c>
      <c r="F30" s="518">
        <f>'EntrySheetDD+SWOTotal+HO'!IC52</f>
        <v>0</v>
      </c>
      <c r="G30" s="568">
        <v>0</v>
      </c>
      <c r="H30" s="568">
        <f>'EntrySheetDD+SWOTotal+HO'!IE52</f>
        <v>0</v>
      </c>
      <c r="I30" s="568">
        <f>'EntrySheetDD+SWOTotal+HO'!IF52</f>
        <v>0</v>
      </c>
      <c r="J30" s="568">
        <f>'EntrySheetDD+SWOTotal+HO'!IG52</f>
        <v>0</v>
      </c>
      <c r="K30" s="568">
        <f>'EntrySheetDD+SWOTotal+HO'!IH52</f>
        <v>0</v>
      </c>
      <c r="L30" s="568">
        <f>'EntrySheetDD+SWOTotal+HO'!II52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</v>
      </c>
      <c r="D31" s="518">
        <f>'EntrySheetDD+SWOTotal+HO'!IK52</f>
        <v>60.68</v>
      </c>
      <c r="E31" s="518">
        <f>'EntrySheetDD+SWOTotal+HO'!IL52</f>
        <v>50.12</v>
      </c>
      <c r="F31" s="518">
        <f>'EntrySheetDD+SWOTotal+HO'!IM52</f>
        <v>60.68</v>
      </c>
      <c r="G31" s="568">
        <v>0</v>
      </c>
      <c r="H31" s="568">
        <f>'EntrySheetDD+SWOTotal+HO'!IO52</f>
        <v>1</v>
      </c>
      <c r="I31" s="568">
        <f>'EntrySheetDD+SWOTotal+HO'!IP52</f>
        <v>2</v>
      </c>
      <c r="J31" s="568">
        <f>'EntrySheetDD+SWOTotal+HO'!IQ52</f>
        <v>0</v>
      </c>
      <c r="K31" s="568">
        <f>'EntrySheetDD+SWOTotal+HO'!IR52</f>
        <v>2</v>
      </c>
      <c r="L31" s="568">
        <f>'EntrySheetDD+SWOTotal+HO'!IS52</f>
        <v>2</v>
      </c>
      <c r="M31" s="506" t="e">
        <f t="shared" si="0"/>
        <v>#DIV/0!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0</v>
      </c>
      <c r="D32" s="518">
        <f>'EntrySheetDD+SWOTotal+HO'!IU52</f>
        <v>0</v>
      </c>
      <c r="E32" s="518">
        <f>'EntrySheetDD+SWOTotal+HO'!IV52</f>
        <v>0</v>
      </c>
      <c r="F32" s="518">
        <f>'EntrySheetDD+SWOTotal+HO'!IW52</f>
        <v>0</v>
      </c>
      <c r="G32" s="568">
        <v>0</v>
      </c>
      <c r="H32" s="568">
        <f>'EntrySheetDD+SWOTotal+HO'!IY52</f>
        <v>0</v>
      </c>
      <c r="I32" s="568">
        <f>'EntrySheetDD+SWOTotal+HO'!IZ52</f>
        <v>0</v>
      </c>
      <c r="J32" s="568">
        <f>'EntrySheetDD+SWOTotal+HO'!JA52</f>
        <v>0</v>
      </c>
      <c r="K32" s="568">
        <f>'EntrySheetDD+SWOTotal+HO'!JB52</f>
        <v>0</v>
      </c>
      <c r="L32" s="568">
        <f>'EntrySheetDD+SWOTotal+HO'!JC52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0</v>
      </c>
      <c r="D33" s="518">
        <f>'EntrySheetDD+SWOTotal+HO'!JE52</f>
        <v>0</v>
      </c>
      <c r="E33" s="518">
        <f>'EntrySheetDD+SWOTotal+HO'!JF52</f>
        <v>0</v>
      </c>
      <c r="F33" s="518">
        <f>'EntrySheetDD+SWOTotal+HO'!JG52</f>
        <v>0</v>
      </c>
      <c r="G33" s="568">
        <v>0</v>
      </c>
      <c r="H33" s="568">
        <f>'EntrySheetDD+SWOTotal+HO'!JI52</f>
        <v>0</v>
      </c>
      <c r="I33" s="568">
        <f>'EntrySheetDD+SWOTotal+HO'!JJ52</f>
        <v>0</v>
      </c>
      <c r="J33" s="568">
        <f>'EntrySheetDD+SWOTotal+HO'!JK52</f>
        <v>0</v>
      </c>
      <c r="K33" s="568">
        <f>'EntrySheetDD+SWOTotal+HO'!JL52</f>
        <v>0</v>
      </c>
      <c r="L33" s="568">
        <f>'EntrySheetDD+SWOTotal+HO'!JM52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15</v>
      </c>
      <c r="D34" s="518">
        <f>'EntrySheetDD+SWOTotal+HO'!JO52</f>
        <v>71.13</v>
      </c>
      <c r="E34" s="518">
        <f>'EntrySheetDD+SWOTotal+HO'!JP52</f>
        <v>26.9</v>
      </c>
      <c r="F34" s="518">
        <f>'EntrySheetDD+SWOTotal+HO'!JQ52</f>
        <v>71.13</v>
      </c>
      <c r="G34" s="568">
        <v>18</v>
      </c>
      <c r="H34" s="568">
        <f>'EntrySheetDD+SWOTotal+HO'!JS52</f>
        <v>0</v>
      </c>
      <c r="I34" s="568">
        <f>'EntrySheetDD+SWOTotal+HO'!JT52</f>
        <v>140</v>
      </c>
      <c r="J34" s="568">
        <f>'EntrySheetDD+SWOTotal+HO'!JU52</f>
        <v>0</v>
      </c>
      <c r="K34" s="568">
        <f>'EntrySheetDD+SWOTotal+HO'!JV52</f>
        <v>140</v>
      </c>
      <c r="L34" s="568">
        <f>'EntrySheetDD+SWOTotal+HO'!JW52</f>
        <v>140</v>
      </c>
      <c r="M34" s="506">
        <f t="shared" si="0"/>
        <v>474.2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</v>
      </c>
      <c r="D35" s="518">
        <f>'EntrySheetDD+SWOTotal+HO'!JY52</f>
        <v>0</v>
      </c>
      <c r="E35" s="518">
        <f>'EntrySheetDD+SWOTotal+HO'!JZ52</f>
        <v>0</v>
      </c>
      <c r="F35" s="518">
        <f>'EntrySheetDD+SWOTotal+HO'!KA52</f>
        <v>0</v>
      </c>
      <c r="G35" s="568">
        <v>0</v>
      </c>
      <c r="H35" s="568">
        <f>'EntrySheetDD+SWOTotal+HO'!KC52</f>
        <v>0</v>
      </c>
      <c r="I35" s="568">
        <f>'EntrySheetDD+SWOTotal+HO'!KD52</f>
        <v>0</v>
      </c>
      <c r="J35" s="568">
        <f>'EntrySheetDD+SWOTotal+HO'!KE52</f>
        <v>0</v>
      </c>
      <c r="K35" s="568">
        <f>'EntrySheetDD+SWOTotal+HO'!KF52</f>
        <v>0</v>
      </c>
      <c r="L35" s="568">
        <f>'EntrySheetDD+SWOTotal+HO'!KG52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0</v>
      </c>
      <c r="D36" s="518">
        <f>'EntrySheetDD+SWOTotal+HO'!KI52</f>
        <v>0</v>
      </c>
      <c r="E36" s="518">
        <f>'EntrySheetDD+SWOTotal+HO'!KJ52</f>
        <v>0</v>
      </c>
      <c r="F36" s="518">
        <f>'EntrySheetDD+SWOTotal+HO'!KK52</f>
        <v>0</v>
      </c>
      <c r="G36" s="568">
        <v>0</v>
      </c>
      <c r="H36" s="568">
        <f>'EntrySheetDD+SWOTotal+HO'!KM52</f>
        <v>0</v>
      </c>
      <c r="I36" s="568">
        <f>'EntrySheetDD+SWOTotal+HO'!KN52</f>
        <v>0</v>
      </c>
      <c r="J36" s="568">
        <f>'EntrySheetDD+SWOTotal+HO'!KO52</f>
        <v>0</v>
      </c>
      <c r="K36" s="568">
        <f>'EntrySheetDD+SWOTotal+HO'!KP52</f>
        <v>0</v>
      </c>
      <c r="L36" s="568">
        <f>'EntrySheetDD+SWOTotal+HO'!KQ52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</v>
      </c>
      <c r="D37" s="518">
        <f>'EntrySheetDD+SWOTotal+HO'!KS52</f>
        <v>0</v>
      </c>
      <c r="E37" s="518">
        <f>'EntrySheetDD+SWOTotal+HO'!KT52</f>
        <v>0</v>
      </c>
      <c r="F37" s="518">
        <f>'EntrySheetDD+SWOTotal+HO'!KU52</f>
        <v>0</v>
      </c>
      <c r="G37" s="568">
        <v>0</v>
      </c>
      <c r="H37" s="568">
        <f>'EntrySheetDD+SWOTotal+HO'!KW52</f>
        <v>0</v>
      </c>
      <c r="I37" s="568">
        <f>'EntrySheetDD+SWOTotal+HO'!KX52</f>
        <v>0</v>
      </c>
      <c r="J37" s="568">
        <f>'EntrySheetDD+SWOTotal+HO'!KY52</f>
        <v>0</v>
      </c>
      <c r="K37" s="568">
        <f>'EntrySheetDD+SWOTotal+HO'!KZ52</f>
        <v>0</v>
      </c>
      <c r="L37" s="568">
        <f>'EntrySheetDD+SWOTotal+HO'!LA52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</v>
      </c>
      <c r="D38" s="518">
        <f>'EntrySheetDD+SWOTotal+HO'!LC52</f>
        <v>0</v>
      </c>
      <c r="E38" s="518">
        <f>'EntrySheetDD+SWOTotal+HO'!LD52</f>
        <v>0</v>
      </c>
      <c r="F38" s="518">
        <f>'EntrySheetDD+SWOTotal+HO'!LE52</f>
        <v>0</v>
      </c>
      <c r="G38" s="568">
        <v>0</v>
      </c>
      <c r="H38" s="568">
        <f>'EntrySheetDD+SWOTotal+HO'!LG52</f>
        <v>0</v>
      </c>
      <c r="I38" s="568">
        <f>'EntrySheetDD+SWOTotal+HO'!LH52</f>
        <v>0</v>
      </c>
      <c r="J38" s="568">
        <f>'EntrySheetDD+SWOTotal+HO'!LI52</f>
        <v>0</v>
      </c>
      <c r="K38" s="568">
        <f>'EntrySheetDD+SWOTotal+HO'!LJ52</f>
        <v>0</v>
      </c>
      <c r="L38" s="568">
        <f>'EntrySheetDD+SWOTotal+HO'!LK52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</v>
      </c>
      <c r="D39" s="518">
        <f>'EntrySheetDD+SWOTotal+HO'!LM52</f>
        <v>9</v>
      </c>
      <c r="E39" s="518">
        <f>'EntrySheetDD+SWOTotal+HO'!LN52</f>
        <v>9</v>
      </c>
      <c r="F39" s="518">
        <f>'EntrySheetDD+SWOTotal+HO'!LO52</f>
        <v>9</v>
      </c>
      <c r="G39" s="568">
        <v>0</v>
      </c>
      <c r="H39" s="568">
        <f>'EntrySheetDD+SWOTotal+HO'!LQ52</f>
        <v>43</v>
      </c>
      <c r="I39" s="568">
        <f>'EntrySheetDD+SWOTotal+HO'!LR52</f>
        <v>0</v>
      </c>
      <c r="J39" s="568">
        <f>'EntrySheetDD+SWOTotal+HO'!LS52</f>
        <v>0</v>
      </c>
      <c r="K39" s="568">
        <f>'EntrySheetDD+SWOTotal+HO'!LT52</f>
        <v>43</v>
      </c>
      <c r="L39" s="568">
        <f>'EntrySheetDD+SWOTotal+HO'!LU52</f>
        <v>43</v>
      </c>
      <c r="M39" s="509" t="e">
        <f t="shared" si="0"/>
        <v>#DIV/0!</v>
      </c>
      <c r="N39" s="509">
        <f t="shared" si="1"/>
        <v>100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2649.99</v>
      </c>
      <c r="D40" s="510">
        <f>SUM(D7:D39)</f>
        <v>3236.46</v>
      </c>
      <c r="E40" s="510">
        <f t="shared" ref="E40:L40" si="2">SUM(E7:E39)</f>
        <v>1090.52</v>
      </c>
      <c r="F40" s="510">
        <f t="shared" si="2"/>
        <v>3187.6</v>
      </c>
      <c r="G40" s="569">
        <f t="shared" si="2"/>
        <v>2999.8717693274316</v>
      </c>
      <c r="H40" s="569">
        <f t="shared" si="2"/>
        <v>596</v>
      </c>
      <c r="I40" s="569">
        <f t="shared" si="2"/>
        <v>7251</v>
      </c>
      <c r="J40" s="569">
        <f t="shared" si="2"/>
        <v>3</v>
      </c>
      <c r="K40" s="569">
        <f t="shared" si="2"/>
        <v>6794</v>
      </c>
      <c r="L40" s="569">
        <f t="shared" si="2"/>
        <v>6672</v>
      </c>
      <c r="M40" s="511">
        <f t="shared" si="0"/>
        <v>120.28724636696744</v>
      </c>
      <c r="N40" s="512">
        <f t="shared" si="1"/>
        <v>98.49032584984829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'EntrySheetDD+SWOTotal+HO'!M52</f>
        <v>0</v>
      </c>
      <c r="E41" s="528">
        <f>'EntrySheetDD+SWOTotal+HO'!N52</f>
        <v>27.99</v>
      </c>
      <c r="F41" s="528">
        <f>'EntrySheetDD+SWOTotal+HO'!O52</f>
        <v>139.72999999999999</v>
      </c>
      <c r="G41" s="570">
        <v>0</v>
      </c>
      <c r="H41" s="570">
        <f>'EntrySheetDD+SWOTotal+HO'!Q52</f>
        <v>139.72999999999999</v>
      </c>
      <c r="I41" s="570">
        <f>'EntrySheetDD+SWOTotal+HO'!R52</f>
        <v>32</v>
      </c>
      <c r="J41" s="570">
        <f>'EntrySheetDD+SWOTotal+HO'!S52</f>
        <v>0</v>
      </c>
      <c r="K41" s="570">
        <f>'EntrySheetDD+SWOTotal+HO'!T52</f>
        <v>677</v>
      </c>
      <c r="L41" s="570">
        <f>'EntrySheetDD+SWOTotal+HO'!U52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44.25" thickBot="1" x14ac:dyDescent="0.3">
      <c r="A43" s="2014" t="s">
        <v>363</v>
      </c>
      <c r="B43" s="2015"/>
      <c r="C43" s="589">
        <f t="shared" ref="C43:L43" si="3">C40+C41+C42</f>
        <v>2649.99</v>
      </c>
      <c r="D43" s="516">
        <f t="shared" si="3"/>
        <v>3236.46</v>
      </c>
      <c r="E43" s="516">
        <f t="shared" si="3"/>
        <v>1118.51</v>
      </c>
      <c r="F43" s="516">
        <f t="shared" si="3"/>
        <v>3327.33</v>
      </c>
      <c r="G43" s="572">
        <f t="shared" si="3"/>
        <v>2999.8717693274316</v>
      </c>
      <c r="H43" s="572">
        <f t="shared" si="3"/>
        <v>735.73</v>
      </c>
      <c r="I43" s="572">
        <f t="shared" si="3"/>
        <v>7283</v>
      </c>
      <c r="J43" s="572">
        <f t="shared" si="3"/>
        <v>3</v>
      </c>
      <c r="K43" s="572">
        <f t="shared" si="3"/>
        <v>7471</v>
      </c>
      <c r="L43" s="572">
        <f t="shared" si="3"/>
        <v>6672</v>
      </c>
      <c r="M43" s="511">
        <f t="shared" si="0"/>
        <v>125.56009645319418</v>
      </c>
      <c r="N43" s="512">
        <f t="shared" si="1"/>
        <v>102.80769729890065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8" activePane="bottomRight" state="frozen"/>
      <selection activeCell="A2" sqref="A2:N2"/>
      <selection pane="topRight" activeCell="A2" sqref="A2:N2"/>
      <selection pane="bottomLeft" activeCell="A2" sqref="A2:N2"/>
      <selection pane="bottomRight" activeCell="J32" sqref="J3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412</v>
      </c>
      <c r="B3" s="2004"/>
      <c r="C3" s="2024" t="s">
        <v>543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0</v>
      </c>
      <c r="D7" s="518">
        <f>'EntrySheetDD+SWOTotal+HO'!E53</f>
        <v>0</v>
      </c>
      <c r="E7" s="518">
        <f>'EntrySheetDD+SWOTotal+HO'!F53</f>
        <v>0</v>
      </c>
      <c r="F7" s="518">
        <f>'EntrySheetDD+SWOTotal+HO'!G53</f>
        <v>0</v>
      </c>
      <c r="G7" s="568">
        <f>'EntrySheetDD+SWOTotal+HO'!H53</f>
        <v>0</v>
      </c>
      <c r="H7" s="568">
        <f>'EntrySheetDD+SWOTotal+HO'!I53</f>
        <v>0</v>
      </c>
      <c r="I7" s="568">
        <f>'EntrySheetDD+SWOTotal+HO'!J53</f>
        <v>0</v>
      </c>
      <c r="J7" s="568">
        <f>'EntrySheetDD+SWOTotal+HO'!K53</f>
        <v>0</v>
      </c>
      <c r="K7" s="568">
        <f>'EntrySheetDD+SWOTotal+HO'!L53</f>
        <v>0</v>
      </c>
      <c r="L7" s="568">
        <f>'EntrySheetDD+SWOTotal+HO'!M53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2">
        <v>0</v>
      </c>
      <c r="D8" s="518">
        <f>'EntrySheetDD+SWOTotal+HO'!O53</f>
        <v>0</v>
      </c>
      <c r="E8" s="518">
        <f>'EntrySheetDD+SWOTotal+HO'!P53</f>
        <v>0</v>
      </c>
      <c r="F8" s="518">
        <f>'EntrySheetDD+SWOTotal+HO'!Q53</f>
        <v>0</v>
      </c>
      <c r="G8" s="568">
        <f>'EntrySheetDD+SWOTotal+HO'!R53</f>
        <v>0</v>
      </c>
      <c r="H8" s="568">
        <f>'EntrySheetDD+SWOTotal+HO'!S53</f>
        <v>0</v>
      </c>
      <c r="I8" s="568">
        <f>'EntrySheetDD+SWOTotal+HO'!T53</f>
        <v>0</v>
      </c>
      <c r="J8" s="568">
        <f>'EntrySheetDD+SWOTotal+HO'!U53</f>
        <v>0</v>
      </c>
      <c r="K8" s="568">
        <f>'EntrySheetDD+SWOTotal+HO'!V53</f>
        <v>0</v>
      </c>
      <c r="L8" s="568">
        <f>'EntrySheetDD+SWOTotal+HO'!W53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2">
        <v>0</v>
      </c>
      <c r="D9" s="518">
        <f>'EntrySheetDD+SWOTotal+HO'!Y53</f>
        <v>0</v>
      </c>
      <c r="E9" s="518">
        <f>'EntrySheetDD+SWOTotal+HO'!Z53</f>
        <v>0</v>
      </c>
      <c r="F9" s="518">
        <f>'EntrySheetDD+SWOTotal+HO'!AA53</f>
        <v>0</v>
      </c>
      <c r="G9" s="568">
        <f>'EntrySheetDD+SWOTotal+HO'!AB53</f>
        <v>0</v>
      </c>
      <c r="H9" s="568">
        <f>'EntrySheetDD+SWOTotal+HO'!AC53</f>
        <v>0</v>
      </c>
      <c r="I9" s="568">
        <f>'EntrySheetDD+SWOTotal+HO'!AD53</f>
        <v>0</v>
      </c>
      <c r="J9" s="568">
        <f>'EntrySheetDD+SWOTotal+HO'!AE53</f>
        <v>0</v>
      </c>
      <c r="K9" s="568">
        <f>'EntrySheetDD+SWOTotal+HO'!AF53</f>
        <v>0</v>
      </c>
      <c r="L9" s="568">
        <f>'EntrySheetDD+SWOTotal+HO'!AG53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2">
        <v>0</v>
      </c>
      <c r="D10" s="518">
        <f>'EntrySheetDD+SWOTotal+HO'!AI53</f>
        <v>0</v>
      </c>
      <c r="E10" s="518">
        <f>'EntrySheetDD+SWOTotal+HO'!AJ53</f>
        <v>0</v>
      </c>
      <c r="F10" s="518">
        <f>'EntrySheetDD+SWOTotal+HO'!AK53</f>
        <v>0</v>
      </c>
      <c r="G10" s="568">
        <f>'EntrySheetDD+SWOTotal+HO'!AL53</f>
        <v>0</v>
      </c>
      <c r="H10" s="568">
        <f>'EntrySheetDD+SWOTotal+HO'!AM53</f>
        <v>0</v>
      </c>
      <c r="I10" s="568">
        <f>'EntrySheetDD+SWOTotal+HO'!AN53</f>
        <v>0</v>
      </c>
      <c r="J10" s="568">
        <f>'EntrySheetDD+SWOTotal+HO'!AO53</f>
        <v>0</v>
      </c>
      <c r="K10" s="568">
        <f>'EntrySheetDD+SWOTotal+HO'!AP53</f>
        <v>0</v>
      </c>
      <c r="L10" s="568">
        <f>'EntrySheetDD+SWOTotal+HO'!AQ53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2">
        <v>0</v>
      </c>
      <c r="D11" s="518">
        <f>'EntrySheetDD+SWOTotal+HO'!AS53</f>
        <v>0</v>
      </c>
      <c r="E11" s="518">
        <f>'EntrySheetDD+SWOTotal+HO'!AT53</f>
        <v>0</v>
      </c>
      <c r="F11" s="518">
        <f>'EntrySheetDD+SWOTotal+HO'!AU53</f>
        <v>0</v>
      </c>
      <c r="G11" s="568">
        <f>'EntrySheetDD+SWOTotal+HO'!AV53</f>
        <v>0</v>
      </c>
      <c r="H11" s="568">
        <f>'EntrySheetDD+SWOTotal+HO'!AW53</f>
        <v>0</v>
      </c>
      <c r="I11" s="568">
        <f>'EntrySheetDD+SWOTotal+HO'!AX53</f>
        <v>0</v>
      </c>
      <c r="J11" s="568">
        <f>'EntrySheetDD+SWOTotal+HO'!AY53</f>
        <v>0</v>
      </c>
      <c r="K11" s="568">
        <f>'EntrySheetDD+SWOTotal+HO'!AZ53</f>
        <v>0</v>
      </c>
      <c r="L11" s="568">
        <f>'EntrySheetDD+SWOTotal+HO'!BA53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2">
        <v>0</v>
      </c>
      <c r="D12" s="518">
        <f>'EntrySheetDD+SWOTotal+HO'!BC53</f>
        <v>0</v>
      </c>
      <c r="E12" s="518">
        <f>'EntrySheetDD+SWOTotal+HO'!BD53</f>
        <v>0</v>
      </c>
      <c r="F12" s="518">
        <f>'EntrySheetDD+SWOTotal+HO'!BE53</f>
        <v>0</v>
      </c>
      <c r="G12" s="568">
        <f>'EntrySheetDD+SWOTotal+HO'!BF53</f>
        <v>0</v>
      </c>
      <c r="H12" s="568">
        <f>'EntrySheetDD+SWOTotal+HO'!BG53</f>
        <v>0</v>
      </c>
      <c r="I12" s="568">
        <f>'EntrySheetDD+SWOTotal+HO'!BH53</f>
        <v>0</v>
      </c>
      <c r="J12" s="568">
        <f>'EntrySheetDD+SWOTotal+HO'!BI53</f>
        <v>0</v>
      </c>
      <c r="K12" s="568">
        <f>'EntrySheetDD+SWOTotal+HO'!BJ53</f>
        <v>0</v>
      </c>
      <c r="L12" s="568">
        <f>'EntrySheetDD+SWOTotal+HO'!BK53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2">
        <v>0</v>
      </c>
      <c r="D13" s="518">
        <f>'EntrySheetDD+SWOTotal+HO'!BM53</f>
        <v>0</v>
      </c>
      <c r="E13" s="518">
        <f>'EntrySheetDD+SWOTotal+HO'!BN53</f>
        <v>0</v>
      </c>
      <c r="F13" s="518">
        <f>'EntrySheetDD+SWOTotal+HO'!BO53</f>
        <v>0</v>
      </c>
      <c r="G13" s="568">
        <f>'EntrySheetDD+SWOTotal+HO'!BP53</f>
        <v>0</v>
      </c>
      <c r="H13" s="568">
        <f>'EntrySheetDD+SWOTotal+HO'!BQ53</f>
        <v>0</v>
      </c>
      <c r="I13" s="568">
        <f>'EntrySheetDD+SWOTotal+HO'!BR53</f>
        <v>0</v>
      </c>
      <c r="J13" s="568">
        <f>'EntrySheetDD+SWOTotal+HO'!BS53</f>
        <v>0</v>
      </c>
      <c r="K13" s="568">
        <f>'EntrySheetDD+SWOTotal+HO'!BT53</f>
        <v>0</v>
      </c>
      <c r="L13" s="568">
        <f>'EntrySheetDD+SWOTotal+HO'!BU53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2">
        <v>0</v>
      </c>
      <c r="D14" s="518">
        <f>'EntrySheetDD+SWOTotal+HO'!BW53</f>
        <v>0</v>
      </c>
      <c r="E14" s="518">
        <f>'EntrySheetDD+SWOTotal+HO'!BX53</f>
        <v>0</v>
      </c>
      <c r="F14" s="518">
        <f>'EntrySheetDD+SWOTotal+HO'!BY53</f>
        <v>0</v>
      </c>
      <c r="G14" s="568">
        <f>'EntrySheetDD+SWOTotal+HO'!BZ53</f>
        <v>0</v>
      </c>
      <c r="H14" s="568">
        <f>'EntrySheetDD+SWOTotal+HO'!CA53</f>
        <v>0</v>
      </c>
      <c r="I14" s="568">
        <f>'EntrySheetDD+SWOTotal+HO'!CB53</f>
        <v>0</v>
      </c>
      <c r="J14" s="568">
        <f>'EntrySheetDD+SWOTotal+HO'!CC53</f>
        <v>0</v>
      </c>
      <c r="K14" s="568">
        <f>'EntrySheetDD+SWOTotal+HO'!CD53</f>
        <v>0</v>
      </c>
      <c r="L14" s="568">
        <f>'EntrySheetDD+SWOTotal+HO'!CE53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2">
        <v>0</v>
      </c>
      <c r="D15" s="518">
        <f>'EntrySheetDD+SWOTotal+HO'!CG53</f>
        <v>0</v>
      </c>
      <c r="E15" s="518">
        <f>'EntrySheetDD+SWOTotal+HO'!CH53</f>
        <v>0</v>
      </c>
      <c r="F15" s="518">
        <f>'EntrySheetDD+SWOTotal+HO'!CI53</f>
        <v>0</v>
      </c>
      <c r="G15" s="568">
        <f>'EntrySheetDD+SWOTotal+HO'!CJ53</f>
        <v>0</v>
      </c>
      <c r="H15" s="568">
        <f>'EntrySheetDD+SWOTotal+HO'!CK53</f>
        <v>0</v>
      </c>
      <c r="I15" s="568">
        <f>'EntrySheetDD+SWOTotal+HO'!CL53</f>
        <v>0</v>
      </c>
      <c r="J15" s="568">
        <f>'EntrySheetDD+SWOTotal+HO'!CM53</f>
        <v>0</v>
      </c>
      <c r="K15" s="568">
        <f>'EntrySheetDD+SWOTotal+HO'!CN53</f>
        <v>0</v>
      </c>
      <c r="L15" s="568">
        <f>'EntrySheetDD+SWOTotal+HO'!CO53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2">
        <v>0</v>
      </c>
      <c r="D16" s="518">
        <f>'EntrySheetDD+SWOTotal+HO'!CQ53</f>
        <v>0</v>
      </c>
      <c r="E16" s="518">
        <f>'EntrySheetDD+SWOTotal+HO'!CR53</f>
        <v>0</v>
      </c>
      <c r="F16" s="518">
        <f>'EntrySheetDD+SWOTotal+HO'!CS53</f>
        <v>0</v>
      </c>
      <c r="G16" s="568">
        <f>'EntrySheetDD+SWOTotal+HO'!CT53</f>
        <v>0</v>
      </c>
      <c r="H16" s="568">
        <f>'EntrySheetDD+SWOTotal+HO'!CU53</f>
        <v>0</v>
      </c>
      <c r="I16" s="568">
        <f>'EntrySheetDD+SWOTotal+HO'!CV53</f>
        <v>0</v>
      </c>
      <c r="J16" s="568">
        <f>'EntrySheetDD+SWOTotal+HO'!CW53</f>
        <v>0</v>
      </c>
      <c r="K16" s="568">
        <f>'EntrySheetDD+SWOTotal+HO'!CX53</f>
        <v>0</v>
      </c>
      <c r="L16" s="568">
        <f>'EntrySheetDD+SWOTotal+HO'!CY53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2">
        <v>0</v>
      </c>
      <c r="D17" s="518">
        <f>'EntrySheetDD+SWOTotal+HO'!DA53</f>
        <v>0</v>
      </c>
      <c r="E17" s="518">
        <f>'EntrySheetDD+SWOTotal+HO'!DB53</f>
        <v>0</v>
      </c>
      <c r="F17" s="518">
        <f>'EntrySheetDD+SWOTotal+HO'!DC53</f>
        <v>0</v>
      </c>
      <c r="G17" s="568">
        <f>'EntrySheetDD+SWOTotal+HO'!DD53</f>
        <v>0</v>
      </c>
      <c r="H17" s="568">
        <f>'EntrySheetDD+SWOTotal+HO'!DE53</f>
        <v>0</v>
      </c>
      <c r="I17" s="568">
        <f>'EntrySheetDD+SWOTotal+HO'!DF53</f>
        <v>0</v>
      </c>
      <c r="J17" s="568">
        <f>'EntrySheetDD+SWOTotal+HO'!DG53</f>
        <v>0</v>
      </c>
      <c r="K17" s="568">
        <f>'EntrySheetDD+SWOTotal+HO'!DH53</f>
        <v>0</v>
      </c>
      <c r="L17" s="568">
        <f>'EntrySheetDD+SWOTotal+HO'!DI53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2">
        <v>0</v>
      </c>
      <c r="D18" s="518">
        <f>'EntrySheetDD+SWOTotal+HO'!DK53</f>
        <v>0</v>
      </c>
      <c r="E18" s="518">
        <f>'EntrySheetDD+SWOTotal+HO'!DL53</f>
        <v>0</v>
      </c>
      <c r="F18" s="518">
        <f>'EntrySheetDD+SWOTotal+HO'!DM53</f>
        <v>0</v>
      </c>
      <c r="G18" s="568">
        <f>'EntrySheetDD+SWOTotal+HO'!DN53</f>
        <v>0</v>
      </c>
      <c r="H18" s="568">
        <f>'EntrySheetDD+SWOTotal+HO'!DO53</f>
        <v>0</v>
      </c>
      <c r="I18" s="568">
        <f>'EntrySheetDD+SWOTotal+HO'!DP53</f>
        <v>0</v>
      </c>
      <c r="J18" s="568">
        <f>'EntrySheetDD+SWOTotal+HO'!DQ53</f>
        <v>0</v>
      </c>
      <c r="K18" s="568">
        <f>'EntrySheetDD+SWOTotal+HO'!DR53</f>
        <v>0</v>
      </c>
      <c r="L18" s="568">
        <f>'EntrySheetDD+SWOTotal+HO'!DS53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2">
        <v>0</v>
      </c>
      <c r="D19" s="518">
        <f>'EntrySheetDD+SWOTotal+HO'!DU53</f>
        <v>0</v>
      </c>
      <c r="E19" s="518">
        <f>'EntrySheetDD+SWOTotal+HO'!DV53</f>
        <v>0</v>
      </c>
      <c r="F19" s="518">
        <f>'EntrySheetDD+SWOTotal+HO'!DW53</f>
        <v>0</v>
      </c>
      <c r="G19" s="568">
        <f>'EntrySheetDD+SWOTotal+HO'!DX53</f>
        <v>0</v>
      </c>
      <c r="H19" s="568">
        <f>'EntrySheetDD+SWOTotal+HO'!DY53</f>
        <v>0</v>
      </c>
      <c r="I19" s="568">
        <f>'EntrySheetDD+SWOTotal+HO'!DZ53</f>
        <v>0</v>
      </c>
      <c r="J19" s="568">
        <f>'EntrySheetDD+SWOTotal+HO'!EA53</f>
        <v>0</v>
      </c>
      <c r="K19" s="568">
        <f>'EntrySheetDD+SWOTotal+HO'!EB53</f>
        <v>0</v>
      </c>
      <c r="L19" s="568">
        <f>'EntrySheetDD+SWOTotal+HO'!EC53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2">
        <v>0</v>
      </c>
      <c r="D20" s="518">
        <f>'EntrySheetDD+SWOTotal+HO'!EE53</f>
        <v>0</v>
      </c>
      <c r="E20" s="518">
        <f>'EntrySheetDD+SWOTotal+HO'!EF53</f>
        <v>0</v>
      </c>
      <c r="F20" s="518">
        <f>'EntrySheetDD+SWOTotal+HO'!EG53</f>
        <v>0</v>
      </c>
      <c r="G20" s="568">
        <f>'EntrySheetDD+SWOTotal+HO'!EH53</f>
        <v>0</v>
      </c>
      <c r="H20" s="568">
        <f>'EntrySheetDD+SWOTotal+HO'!EI53</f>
        <v>0</v>
      </c>
      <c r="I20" s="568">
        <f>'EntrySheetDD+SWOTotal+HO'!EJ53</f>
        <v>0</v>
      </c>
      <c r="J20" s="568">
        <f>'EntrySheetDD+SWOTotal+HO'!EK53</f>
        <v>0</v>
      </c>
      <c r="K20" s="568">
        <f>'EntrySheetDD+SWOTotal+HO'!EL53</f>
        <v>0</v>
      </c>
      <c r="L20" s="568">
        <f>'EntrySheetDD+SWOTotal+HO'!EM53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2">
        <v>0</v>
      </c>
      <c r="D21" s="518">
        <f>'EntrySheetDD+SWOTotal+HO'!EO53</f>
        <v>0</v>
      </c>
      <c r="E21" s="518">
        <f>'EntrySheetDD+SWOTotal+HO'!EP53</f>
        <v>0</v>
      </c>
      <c r="F21" s="518">
        <f>'EntrySheetDD+SWOTotal+HO'!EQ53</f>
        <v>0</v>
      </c>
      <c r="G21" s="568">
        <f>'EntrySheetDD+SWOTotal+HO'!ER53</f>
        <v>0</v>
      </c>
      <c r="H21" s="568">
        <f>'EntrySheetDD+SWOTotal+HO'!ES53</f>
        <v>0</v>
      </c>
      <c r="I21" s="568">
        <f>'EntrySheetDD+SWOTotal+HO'!ET53</f>
        <v>0</v>
      </c>
      <c r="J21" s="568">
        <f>'EntrySheetDD+SWOTotal+HO'!EU53</f>
        <v>0</v>
      </c>
      <c r="K21" s="568">
        <f>'EntrySheetDD+SWOTotal+HO'!EV53</f>
        <v>0</v>
      </c>
      <c r="L21" s="568">
        <f>'EntrySheetDD+SWOTotal+HO'!EW53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2">
        <v>0</v>
      </c>
      <c r="D22" s="518">
        <f>'EntrySheetDD+SWOTotal+HO'!EY53</f>
        <v>0</v>
      </c>
      <c r="E22" s="518">
        <f>'EntrySheetDD+SWOTotal+HO'!EZ53</f>
        <v>0</v>
      </c>
      <c r="F22" s="518">
        <f>'EntrySheetDD+SWOTotal+HO'!FA53</f>
        <v>0</v>
      </c>
      <c r="G22" s="568">
        <f>'EntrySheetDD+SWOTotal+HO'!FB53</f>
        <v>0</v>
      </c>
      <c r="H22" s="568">
        <f>'EntrySheetDD+SWOTotal+HO'!FC53</f>
        <v>0</v>
      </c>
      <c r="I22" s="568">
        <f>'EntrySheetDD+SWOTotal+HO'!FD53</f>
        <v>0</v>
      </c>
      <c r="J22" s="568">
        <f>'EntrySheetDD+SWOTotal+HO'!FE53</f>
        <v>0</v>
      </c>
      <c r="K22" s="568">
        <f>'EntrySheetDD+SWOTotal+HO'!FF53</f>
        <v>0</v>
      </c>
      <c r="L22" s="568">
        <f>'EntrySheetDD+SWOTotal+HO'!FG53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2">
        <v>0</v>
      </c>
      <c r="D23" s="518">
        <f>'EntrySheetDD+SWOTotal+HO'!FI53</f>
        <v>0</v>
      </c>
      <c r="E23" s="518">
        <f>'EntrySheetDD+SWOTotal+HO'!FJ53</f>
        <v>0</v>
      </c>
      <c r="F23" s="518">
        <f>'EntrySheetDD+SWOTotal+HO'!FK53</f>
        <v>0</v>
      </c>
      <c r="G23" s="568">
        <f>'EntrySheetDD+SWOTotal+HO'!FL53</f>
        <v>0</v>
      </c>
      <c r="H23" s="568">
        <f>'EntrySheetDD+SWOTotal+HO'!FM53</f>
        <v>0</v>
      </c>
      <c r="I23" s="568">
        <f>'EntrySheetDD+SWOTotal+HO'!FN53</f>
        <v>0</v>
      </c>
      <c r="J23" s="568">
        <f>'EntrySheetDD+SWOTotal+HO'!FO53</f>
        <v>0</v>
      </c>
      <c r="K23" s="568">
        <f>'EntrySheetDD+SWOTotal+HO'!FP53</f>
        <v>0</v>
      </c>
      <c r="L23" s="568">
        <f>'EntrySheetDD+SWOTotal+HO'!FQ53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2">
        <v>0</v>
      </c>
      <c r="D24" s="518">
        <f>'EntrySheetDD+SWOTotal+HO'!FS53</f>
        <v>0</v>
      </c>
      <c r="E24" s="518">
        <f>'EntrySheetDD+SWOTotal+HO'!FT53</f>
        <v>0</v>
      </c>
      <c r="F24" s="518">
        <f>'EntrySheetDD+SWOTotal+HO'!FU53</f>
        <v>0</v>
      </c>
      <c r="G24" s="568">
        <f>'EntrySheetDD+SWOTotal+HO'!FV53</f>
        <v>0</v>
      </c>
      <c r="H24" s="568">
        <f>'EntrySheetDD+SWOTotal+HO'!FW53</f>
        <v>0</v>
      </c>
      <c r="I24" s="568">
        <f>'EntrySheetDD+SWOTotal+HO'!FX53</f>
        <v>0</v>
      </c>
      <c r="J24" s="568">
        <f>'EntrySheetDD+SWOTotal+HO'!FY53</f>
        <v>0</v>
      </c>
      <c r="K24" s="568">
        <f>'EntrySheetDD+SWOTotal+HO'!FZ53</f>
        <v>0</v>
      </c>
      <c r="L24" s="568">
        <f>'EntrySheetDD+SWOTotal+HO'!GA53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2">
        <v>0</v>
      </c>
      <c r="D25" s="518">
        <f>'EntrySheetDD+SWOTotal+HO'!GC53</f>
        <v>0</v>
      </c>
      <c r="E25" s="518">
        <f>'EntrySheetDD+SWOTotal+HO'!GD53</f>
        <v>0</v>
      </c>
      <c r="F25" s="518">
        <f>'EntrySheetDD+SWOTotal+HO'!GE53</f>
        <v>0</v>
      </c>
      <c r="G25" s="568">
        <f>'EntrySheetDD+SWOTotal+HO'!GF53</f>
        <v>0</v>
      </c>
      <c r="H25" s="568">
        <f>'EntrySheetDD+SWOTotal+HO'!GG53</f>
        <v>0</v>
      </c>
      <c r="I25" s="568">
        <f>'EntrySheetDD+SWOTotal+HO'!GH53</f>
        <v>0</v>
      </c>
      <c r="J25" s="568">
        <f>'EntrySheetDD+SWOTotal+HO'!GI53</f>
        <v>0</v>
      </c>
      <c r="K25" s="568">
        <f>'EntrySheetDD+SWOTotal+HO'!GJ53</f>
        <v>0</v>
      </c>
      <c r="L25" s="568">
        <f>'EntrySheetDD+SWOTotal+HO'!GK53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2">
        <v>0</v>
      </c>
      <c r="D26" s="518">
        <f>'EntrySheetDD+SWOTotal+HO'!GM53</f>
        <v>0</v>
      </c>
      <c r="E26" s="518">
        <f>'EntrySheetDD+SWOTotal+HO'!GN53</f>
        <v>0</v>
      </c>
      <c r="F26" s="518">
        <f>'EntrySheetDD+SWOTotal+HO'!GO53</f>
        <v>0</v>
      </c>
      <c r="G26" s="568">
        <f>'EntrySheetDD+SWOTotal+HO'!GP53</f>
        <v>0</v>
      </c>
      <c r="H26" s="568">
        <f>'EntrySheetDD+SWOTotal+HO'!GQ53</f>
        <v>0</v>
      </c>
      <c r="I26" s="568">
        <f>'EntrySheetDD+SWOTotal+HO'!GR53</f>
        <v>0</v>
      </c>
      <c r="J26" s="568">
        <f>'EntrySheetDD+SWOTotal+HO'!GS53</f>
        <v>0</v>
      </c>
      <c r="K26" s="568">
        <f>'EntrySheetDD+SWOTotal+HO'!GT53</f>
        <v>0</v>
      </c>
      <c r="L26" s="568">
        <f>'EntrySheetDD+SWOTotal+HO'!GU53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2">
        <v>0</v>
      </c>
      <c r="D27" s="518">
        <f>'EntrySheetDD+SWOTotal+HO'!GW53</f>
        <v>0</v>
      </c>
      <c r="E27" s="518">
        <f>'EntrySheetDD+SWOTotal+HO'!GX53</f>
        <v>0</v>
      </c>
      <c r="F27" s="518">
        <f>'EntrySheetDD+SWOTotal+HO'!GY53</f>
        <v>0</v>
      </c>
      <c r="G27" s="568">
        <f>'EntrySheetDD+SWOTotal+HO'!GZ53</f>
        <v>0</v>
      </c>
      <c r="H27" s="568">
        <f>'EntrySheetDD+SWOTotal+HO'!HA53</f>
        <v>0</v>
      </c>
      <c r="I27" s="568">
        <f>'EntrySheetDD+SWOTotal+HO'!HB53</f>
        <v>0</v>
      </c>
      <c r="J27" s="568">
        <f>'EntrySheetDD+SWOTotal+HO'!HC53</f>
        <v>0</v>
      </c>
      <c r="K27" s="568">
        <f>'EntrySheetDD+SWOTotal+HO'!HD53</f>
        <v>0</v>
      </c>
      <c r="L27" s="568">
        <f>'EntrySheetDD+SWOTotal+HO'!HE53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2">
        <v>0</v>
      </c>
      <c r="D28" s="518">
        <f>'EntrySheetDD+SWOTotal+HO'!HG53</f>
        <v>0</v>
      </c>
      <c r="E28" s="518">
        <f>'EntrySheetDD+SWOTotal+HO'!HH53</f>
        <v>0</v>
      </c>
      <c r="F28" s="518">
        <f>'EntrySheetDD+SWOTotal+HO'!HI53</f>
        <v>0</v>
      </c>
      <c r="G28" s="568">
        <f>'EntrySheetDD+SWOTotal+HO'!HJ53</f>
        <v>0</v>
      </c>
      <c r="H28" s="568">
        <f>'EntrySheetDD+SWOTotal+HO'!HK53</f>
        <v>0</v>
      </c>
      <c r="I28" s="568">
        <f>'EntrySheetDD+SWOTotal+HO'!HL53</f>
        <v>0</v>
      </c>
      <c r="J28" s="568">
        <f>'EntrySheetDD+SWOTotal+HO'!HM53</f>
        <v>0</v>
      </c>
      <c r="K28" s="568">
        <f>'EntrySheetDD+SWOTotal+HO'!HN53</f>
        <v>0</v>
      </c>
      <c r="L28" s="568">
        <f>'EntrySheetDD+SWOTotal+HO'!HO53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2">
        <v>0</v>
      </c>
      <c r="D29" s="518">
        <f>'EntrySheetDD+SWOTotal+HO'!HQ53</f>
        <v>0</v>
      </c>
      <c r="E29" s="518">
        <f>'EntrySheetDD+SWOTotal+HO'!HR53</f>
        <v>0</v>
      </c>
      <c r="F29" s="518">
        <f>'EntrySheetDD+SWOTotal+HO'!HS53</f>
        <v>0</v>
      </c>
      <c r="G29" s="568">
        <f>'EntrySheetDD+SWOTotal+HO'!HT53</f>
        <v>0</v>
      </c>
      <c r="H29" s="568">
        <f>'EntrySheetDD+SWOTotal+HO'!HU53</f>
        <v>0</v>
      </c>
      <c r="I29" s="568">
        <f>'EntrySheetDD+SWOTotal+HO'!HV53</f>
        <v>0</v>
      </c>
      <c r="J29" s="568">
        <f>'EntrySheetDD+SWOTotal+HO'!HW53</f>
        <v>0</v>
      </c>
      <c r="K29" s="568">
        <f>'EntrySheetDD+SWOTotal+HO'!HX53</f>
        <v>0</v>
      </c>
      <c r="L29" s="568">
        <f>'EntrySheetDD+SWOTotal+HO'!HY53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2">
        <v>0</v>
      </c>
      <c r="D30" s="518">
        <f>'EntrySheetDD+SWOTotal+HO'!IA53</f>
        <v>0</v>
      </c>
      <c r="E30" s="518">
        <f>'EntrySheetDD+SWOTotal+HO'!IB53</f>
        <v>0</v>
      </c>
      <c r="F30" s="518">
        <f>'EntrySheetDD+SWOTotal+HO'!IC53</f>
        <v>0</v>
      </c>
      <c r="G30" s="568">
        <f>'EntrySheetDD+SWOTotal+HO'!ID53</f>
        <v>0</v>
      </c>
      <c r="H30" s="568">
        <f>'EntrySheetDD+SWOTotal+HO'!IE53</f>
        <v>0</v>
      </c>
      <c r="I30" s="568">
        <f>'EntrySheetDD+SWOTotal+HO'!IF53</f>
        <v>0</v>
      </c>
      <c r="J30" s="568">
        <f>'EntrySheetDD+SWOTotal+HO'!IG53</f>
        <v>0</v>
      </c>
      <c r="K30" s="568">
        <f>'EntrySheetDD+SWOTotal+HO'!IH53</f>
        <v>0</v>
      </c>
      <c r="L30" s="568">
        <f>'EntrySheetDD+SWOTotal+HO'!II53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2">
        <v>0</v>
      </c>
      <c r="D31" s="518">
        <f>'EntrySheetDD+SWOTotal+HO'!IK53</f>
        <v>0</v>
      </c>
      <c r="E31" s="518">
        <f>'EntrySheetDD+SWOTotal+HO'!IL53</f>
        <v>0</v>
      </c>
      <c r="F31" s="518">
        <f>'EntrySheetDD+SWOTotal+HO'!IM53</f>
        <v>0</v>
      </c>
      <c r="G31" s="568">
        <f>'EntrySheetDD+SWOTotal+HO'!IN53</f>
        <v>0</v>
      </c>
      <c r="H31" s="568">
        <f>'EntrySheetDD+SWOTotal+HO'!IO53</f>
        <v>0</v>
      </c>
      <c r="I31" s="568">
        <f>'EntrySheetDD+SWOTotal+HO'!IP53</f>
        <v>0</v>
      </c>
      <c r="J31" s="568">
        <f>'EntrySheetDD+SWOTotal+HO'!IQ53</f>
        <v>0</v>
      </c>
      <c r="K31" s="568">
        <f>'EntrySheetDD+SWOTotal+HO'!IR53</f>
        <v>0</v>
      </c>
      <c r="L31" s="568">
        <f>'EntrySheetDD+SWOTotal+HO'!IS53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2">
        <v>0</v>
      </c>
      <c r="D32" s="518">
        <f>'EntrySheetDD+SWOTotal+HO'!IU53</f>
        <v>0</v>
      </c>
      <c r="E32" s="518">
        <f>'EntrySheetDD+SWOTotal+HO'!IV53</f>
        <v>0</v>
      </c>
      <c r="F32" s="518">
        <f>'EntrySheetDD+SWOTotal+HO'!IW53</f>
        <v>0</v>
      </c>
      <c r="G32" s="568">
        <f>'EntrySheetDD+SWOTotal+HO'!IX53</f>
        <v>0</v>
      </c>
      <c r="H32" s="568">
        <f>'EntrySheetDD+SWOTotal+HO'!IY53</f>
        <v>0</v>
      </c>
      <c r="I32" s="568">
        <f>'EntrySheetDD+SWOTotal+HO'!IZ53</f>
        <v>0</v>
      </c>
      <c r="J32" s="568">
        <f>'EntrySheetDD+SWOTotal+HO'!JA53</f>
        <v>0</v>
      </c>
      <c r="K32" s="568">
        <f>'EntrySheetDD+SWOTotal+HO'!JB53</f>
        <v>0</v>
      </c>
      <c r="L32" s="568">
        <f>'EntrySheetDD+SWOTotal+HO'!JC53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2">
        <v>0</v>
      </c>
      <c r="D33" s="518">
        <f>'EntrySheetDD+SWOTotal+HO'!JE53</f>
        <v>0</v>
      </c>
      <c r="E33" s="518">
        <f>'EntrySheetDD+SWOTotal+HO'!JF53</f>
        <v>0</v>
      </c>
      <c r="F33" s="518">
        <f>'EntrySheetDD+SWOTotal+HO'!JG53</f>
        <v>0</v>
      </c>
      <c r="G33" s="568">
        <f>'EntrySheetDD+SWOTotal+HO'!JH53</f>
        <v>0</v>
      </c>
      <c r="H33" s="568">
        <f>'EntrySheetDD+SWOTotal+HO'!JI53</f>
        <v>0</v>
      </c>
      <c r="I33" s="568">
        <f>'EntrySheetDD+SWOTotal+HO'!JJ53</f>
        <v>0</v>
      </c>
      <c r="J33" s="568">
        <f>'EntrySheetDD+SWOTotal+HO'!JK53</f>
        <v>0</v>
      </c>
      <c r="K33" s="568">
        <f>'EntrySheetDD+SWOTotal+HO'!JL53</f>
        <v>0</v>
      </c>
      <c r="L33" s="568">
        <f>'EntrySheetDD+SWOTotal+HO'!JM53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2">
        <v>0</v>
      </c>
      <c r="D34" s="518">
        <f>'EntrySheetDD+SWOTotal+HO'!JO53</f>
        <v>0</v>
      </c>
      <c r="E34" s="518">
        <f>'EntrySheetDD+SWOTotal+HO'!JP53</f>
        <v>0</v>
      </c>
      <c r="F34" s="518">
        <f>'EntrySheetDD+SWOTotal+HO'!JQ53</f>
        <v>0</v>
      </c>
      <c r="G34" s="568">
        <f>'EntrySheetDD+SWOTotal+HO'!JR53</f>
        <v>0</v>
      </c>
      <c r="H34" s="568">
        <f>'EntrySheetDD+SWOTotal+HO'!JS53</f>
        <v>0</v>
      </c>
      <c r="I34" s="568">
        <f>'EntrySheetDD+SWOTotal+HO'!JT53</f>
        <v>0</v>
      </c>
      <c r="J34" s="568">
        <f>'EntrySheetDD+SWOTotal+HO'!JU53</f>
        <v>0</v>
      </c>
      <c r="K34" s="568">
        <f>'EntrySheetDD+SWOTotal+HO'!JV53</f>
        <v>0</v>
      </c>
      <c r="L34" s="568">
        <f>'EntrySheetDD+SWOTotal+HO'!JW53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2">
        <v>0</v>
      </c>
      <c r="D35" s="518">
        <f>'EntrySheetDD+SWOTotal+HO'!JY53</f>
        <v>0</v>
      </c>
      <c r="E35" s="518">
        <f>'EntrySheetDD+SWOTotal+HO'!JZ53</f>
        <v>0</v>
      </c>
      <c r="F35" s="518">
        <f>'EntrySheetDD+SWOTotal+HO'!KA53</f>
        <v>0</v>
      </c>
      <c r="G35" s="568">
        <f>'EntrySheetDD+SWOTotal+HO'!KB53</f>
        <v>0</v>
      </c>
      <c r="H35" s="568">
        <f>'EntrySheetDD+SWOTotal+HO'!KC53</f>
        <v>0</v>
      </c>
      <c r="I35" s="568">
        <f>'EntrySheetDD+SWOTotal+HO'!KD53</f>
        <v>0</v>
      </c>
      <c r="J35" s="568">
        <f>'EntrySheetDD+SWOTotal+HO'!KE53</f>
        <v>0</v>
      </c>
      <c r="K35" s="568">
        <f>'EntrySheetDD+SWOTotal+HO'!KF53</f>
        <v>0</v>
      </c>
      <c r="L35" s="568">
        <f>'EntrySheetDD+SWOTotal+HO'!KG53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2">
        <v>0</v>
      </c>
      <c r="D36" s="518">
        <f>'EntrySheetDD+SWOTotal+HO'!KI53</f>
        <v>0</v>
      </c>
      <c r="E36" s="518">
        <f>'EntrySheetDD+SWOTotal+HO'!KJ53</f>
        <v>0</v>
      </c>
      <c r="F36" s="518">
        <f>'EntrySheetDD+SWOTotal+HO'!KK53</f>
        <v>0</v>
      </c>
      <c r="G36" s="568">
        <f>'EntrySheetDD+SWOTotal+HO'!KL53</f>
        <v>0</v>
      </c>
      <c r="H36" s="568">
        <f>'EntrySheetDD+SWOTotal+HO'!KM53</f>
        <v>0</v>
      </c>
      <c r="I36" s="568">
        <f>'EntrySheetDD+SWOTotal+HO'!KN53</f>
        <v>0</v>
      </c>
      <c r="J36" s="568">
        <f>'EntrySheetDD+SWOTotal+HO'!KO53</f>
        <v>0</v>
      </c>
      <c r="K36" s="568">
        <f>'EntrySheetDD+SWOTotal+HO'!KP53</f>
        <v>0</v>
      </c>
      <c r="L36" s="568">
        <f>'EntrySheetDD+SWOTotal+HO'!KQ53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2">
        <v>0</v>
      </c>
      <c r="D37" s="518">
        <f>'EntrySheetDD+SWOTotal+HO'!KS53</f>
        <v>0</v>
      </c>
      <c r="E37" s="518">
        <f>'EntrySheetDD+SWOTotal+HO'!KT53</f>
        <v>0</v>
      </c>
      <c r="F37" s="518">
        <f>'EntrySheetDD+SWOTotal+HO'!KU53</f>
        <v>0</v>
      </c>
      <c r="G37" s="568">
        <f>'EntrySheetDD+SWOTotal+HO'!KV53</f>
        <v>0</v>
      </c>
      <c r="H37" s="568">
        <f>'EntrySheetDD+SWOTotal+HO'!KW53</f>
        <v>0</v>
      </c>
      <c r="I37" s="568">
        <f>'EntrySheetDD+SWOTotal+HO'!KX53</f>
        <v>0</v>
      </c>
      <c r="J37" s="568">
        <f>'EntrySheetDD+SWOTotal+HO'!KY53</f>
        <v>0</v>
      </c>
      <c r="K37" s="568">
        <f>'EntrySheetDD+SWOTotal+HO'!KZ53</f>
        <v>0</v>
      </c>
      <c r="L37" s="568">
        <f>'EntrySheetDD+SWOTotal+HO'!LA53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2">
        <v>0</v>
      </c>
      <c r="D38" s="518">
        <f>'EntrySheetDD+SWOTotal+HO'!LC53</f>
        <v>0</v>
      </c>
      <c r="E38" s="518">
        <f>'EntrySheetDD+SWOTotal+HO'!LD53</f>
        <v>0</v>
      </c>
      <c r="F38" s="518">
        <f>'EntrySheetDD+SWOTotal+HO'!LE53</f>
        <v>0</v>
      </c>
      <c r="G38" s="568">
        <f>'EntrySheetDD+SWOTotal+HO'!LF53</f>
        <v>0</v>
      </c>
      <c r="H38" s="568">
        <f>'EntrySheetDD+SWOTotal+HO'!LG53</f>
        <v>0</v>
      </c>
      <c r="I38" s="568">
        <f>'EntrySheetDD+SWOTotal+HO'!LH53</f>
        <v>0</v>
      </c>
      <c r="J38" s="568">
        <f>'EntrySheetDD+SWOTotal+HO'!LI53</f>
        <v>0</v>
      </c>
      <c r="K38" s="568">
        <f>'EntrySheetDD+SWOTotal+HO'!LJ53</f>
        <v>0</v>
      </c>
      <c r="L38" s="568">
        <f>'EntrySheetDD+SWOTotal+HO'!LK53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2">
        <v>0</v>
      </c>
      <c r="D39" s="518">
        <f>'EntrySheetDD+SWOTotal+HO'!LM53</f>
        <v>0</v>
      </c>
      <c r="E39" s="518">
        <f>'EntrySheetDD+SWOTotal+HO'!LN53</f>
        <v>0</v>
      </c>
      <c r="F39" s="518">
        <f>'EntrySheetDD+SWOTotal+HO'!LO53</f>
        <v>0</v>
      </c>
      <c r="G39" s="568">
        <f>'EntrySheetDD+SWOTotal+HO'!LP53</f>
        <v>0</v>
      </c>
      <c r="H39" s="568">
        <f>'EntrySheetDD+SWOTotal+HO'!LQ53</f>
        <v>0</v>
      </c>
      <c r="I39" s="568">
        <f>'EntrySheetDD+SWOTotal+HO'!LR53</f>
        <v>0</v>
      </c>
      <c r="J39" s="568">
        <f>'EntrySheetDD+SWOTotal+HO'!LS53</f>
        <v>0</v>
      </c>
      <c r="K39" s="568">
        <f>'EntrySheetDD+SWOTotal+HO'!LT53</f>
        <v>0</v>
      </c>
      <c r="L39" s="568">
        <f>'EntrySheetDD+SWOTotal+HO'!LU53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2</v>
      </c>
      <c r="D41" s="528">
        <f>'EntrySheetDD+SWOTotal+HO'!MQ53</f>
        <v>0</v>
      </c>
      <c r="E41" s="528">
        <f>'EntrySheetDD+SWOTotal+HO'!MR53</f>
        <v>0</v>
      </c>
      <c r="F41" s="528">
        <f>'EntrySheetDD+SWOTotal+HO'!MS53</f>
        <v>0</v>
      </c>
      <c r="G41" s="570">
        <v>4</v>
      </c>
      <c r="H41" s="570">
        <f>'EntrySheetDD+SWOTotal+HO'!MU53</f>
        <v>0</v>
      </c>
      <c r="I41" s="570">
        <f>'EntrySheetDD+SWOTotal+HO'!MV53</f>
        <v>0</v>
      </c>
      <c r="J41" s="570">
        <f>'EntrySheetDD+SWOTotal+HO'!MW53</f>
        <v>0</v>
      </c>
      <c r="K41" s="570">
        <f>'EntrySheetDD+SWOTotal+HO'!MX53</f>
        <v>0</v>
      </c>
      <c r="L41" s="570">
        <f>'EntrySheetDD+SWOTotal+HO'!MY53</f>
        <v>0</v>
      </c>
      <c r="M41" s="514">
        <f t="shared" si="0"/>
        <v>0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2</v>
      </c>
      <c r="D43" s="516">
        <f t="shared" si="3"/>
        <v>0</v>
      </c>
      <c r="E43" s="516">
        <f t="shared" si="3"/>
        <v>0</v>
      </c>
      <c r="F43" s="516">
        <f t="shared" si="3"/>
        <v>0</v>
      </c>
      <c r="G43" s="572">
        <f t="shared" si="3"/>
        <v>4</v>
      </c>
      <c r="H43" s="572">
        <f t="shared" si="3"/>
        <v>0</v>
      </c>
      <c r="I43" s="572">
        <f t="shared" si="3"/>
        <v>0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>
        <f t="shared" si="0"/>
        <v>0</v>
      </c>
      <c r="N43" s="512" t="e">
        <f t="shared" si="1"/>
        <v>#DIV/0!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4" activePane="bottomRight" state="frozen"/>
      <selection activeCell="A2" sqref="A2:N2"/>
      <selection pane="topRight" activeCell="A2" sqref="A2:N2"/>
      <selection pane="bottomLeft" activeCell="A2" sqref="A2:N2"/>
      <selection pane="bottomRight" activeCell="R25" sqref="R25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413</v>
      </c>
      <c r="B3" s="2004"/>
      <c r="C3" s="2024" t="s">
        <v>544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0</v>
      </c>
      <c r="D7" s="518">
        <f>'EntrySheetDD+SWOTotal+HO'!E54</f>
        <v>0</v>
      </c>
      <c r="E7" s="518">
        <f>'EntrySheetDD+SWOTotal+HO'!F54</f>
        <v>0</v>
      </c>
      <c r="F7" s="518">
        <f>'EntrySheetDD+SWOTotal+HO'!G54</f>
        <v>0</v>
      </c>
      <c r="G7" s="568">
        <f>'EntrySheetDD+SWOTotal+HO'!H54</f>
        <v>0</v>
      </c>
      <c r="H7" s="568">
        <f>'EntrySheetDD+SWOTotal+HO'!I54</f>
        <v>0</v>
      </c>
      <c r="I7" s="568">
        <f>'EntrySheetDD+SWOTotal+HO'!J54</f>
        <v>0</v>
      </c>
      <c r="J7" s="568">
        <f>'EntrySheetDD+SWOTotal+HO'!K54</f>
        <v>0</v>
      </c>
      <c r="K7" s="568">
        <f>'EntrySheetDD+SWOTotal+HO'!L54</f>
        <v>0</v>
      </c>
      <c r="L7" s="568">
        <f>'EntrySheetDD+SWOTotal+HO'!M54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2">
        <v>0</v>
      </c>
      <c r="D8" s="518">
        <f>'EntrySheetDD+SWOTotal+HO'!O54</f>
        <v>0</v>
      </c>
      <c r="E8" s="518">
        <f>'EntrySheetDD+SWOTotal+HO'!P54</f>
        <v>0</v>
      </c>
      <c r="F8" s="518">
        <f>'EntrySheetDD+SWOTotal+HO'!Q54</f>
        <v>0</v>
      </c>
      <c r="G8" s="568">
        <f>'EntrySheetDD+SWOTotal+HO'!R54</f>
        <v>0</v>
      </c>
      <c r="H8" s="568">
        <f>'EntrySheetDD+SWOTotal+HO'!S54</f>
        <v>0</v>
      </c>
      <c r="I8" s="568">
        <f>'EntrySheetDD+SWOTotal+HO'!T54</f>
        <v>0</v>
      </c>
      <c r="J8" s="568">
        <f>'EntrySheetDD+SWOTotal+HO'!U54</f>
        <v>0</v>
      </c>
      <c r="K8" s="568">
        <f>'EntrySheetDD+SWOTotal+HO'!V54</f>
        <v>0</v>
      </c>
      <c r="L8" s="568">
        <f>'EntrySheetDD+SWOTotal+HO'!W54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2">
        <v>0</v>
      </c>
      <c r="D9" s="518">
        <f>'EntrySheetDD+SWOTotal+HO'!Y54</f>
        <v>0</v>
      </c>
      <c r="E9" s="518">
        <f>'EntrySheetDD+SWOTotal+HO'!Z54</f>
        <v>0</v>
      </c>
      <c r="F9" s="518">
        <f>'EntrySheetDD+SWOTotal+HO'!AA54</f>
        <v>0</v>
      </c>
      <c r="G9" s="568">
        <f>'EntrySheetDD+SWOTotal+HO'!AB54</f>
        <v>0</v>
      </c>
      <c r="H9" s="568">
        <f>'EntrySheetDD+SWOTotal+HO'!AC54</f>
        <v>0</v>
      </c>
      <c r="I9" s="568">
        <f>'EntrySheetDD+SWOTotal+HO'!AD54</f>
        <v>0</v>
      </c>
      <c r="J9" s="568">
        <f>'EntrySheetDD+SWOTotal+HO'!AE54</f>
        <v>0</v>
      </c>
      <c r="K9" s="568">
        <f>'EntrySheetDD+SWOTotal+HO'!AF54</f>
        <v>0</v>
      </c>
      <c r="L9" s="568">
        <f>'EntrySheetDD+SWOTotal+HO'!AG54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2">
        <v>0</v>
      </c>
      <c r="D10" s="518">
        <f>'EntrySheetDD+SWOTotal+HO'!AI54</f>
        <v>0</v>
      </c>
      <c r="E10" s="518">
        <f>'EntrySheetDD+SWOTotal+HO'!AJ54</f>
        <v>0</v>
      </c>
      <c r="F10" s="518">
        <f>'EntrySheetDD+SWOTotal+HO'!AK54</f>
        <v>0</v>
      </c>
      <c r="G10" s="568">
        <f>'EntrySheetDD+SWOTotal+HO'!AL54</f>
        <v>0</v>
      </c>
      <c r="H10" s="568">
        <f>'EntrySheetDD+SWOTotal+HO'!AM54</f>
        <v>0</v>
      </c>
      <c r="I10" s="568">
        <f>'EntrySheetDD+SWOTotal+HO'!AN54</f>
        <v>0</v>
      </c>
      <c r="J10" s="568">
        <f>'EntrySheetDD+SWOTotal+HO'!AO54</f>
        <v>0</v>
      </c>
      <c r="K10" s="568">
        <f>'EntrySheetDD+SWOTotal+HO'!AP54</f>
        <v>0</v>
      </c>
      <c r="L10" s="568">
        <f>'EntrySheetDD+SWOTotal+HO'!AQ54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2">
        <v>0</v>
      </c>
      <c r="D11" s="518">
        <f>'EntrySheetDD+SWOTotal+HO'!AS54</f>
        <v>0</v>
      </c>
      <c r="E11" s="518">
        <f>'EntrySheetDD+SWOTotal+HO'!AT54</f>
        <v>0</v>
      </c>
      <c r="F11" s="518">
        <f>'EntrySheetDD+SWOTotal+HO'!AU54</f>
        <v>0</v>
      </c>
      <c r="G11" s="568">
        <f>'EntrySheetDD+SWOTotal+HO'!AV54</f>
        <v>0</v>
      </c>
      <c r="H11" s="568">
        <f>'EntrySheetDD+SWOTotal+HO'!AW54</f>
        <v>0</v>
      </c>
      <c r="I11" s="568">
        <f>'EntrySheetDD+SWOTotal+HO'!AX54</f>
        <v>0</v>
      </c>
      <c r="J11" s="568">
        <f>'EntrySheetDD+SWOTotal+HO'!AY54</f>
        <v>0</v>
      </c>
      <c r="K11" s="568">
        <f>'EntrySheetDD+SWOTotal+HO'!AZ54</f>
        <v>0</v>
      </c>
      <c r="L11" s="568">
        <f>'EntrySheetDD+SWOTotal+HO'!BA54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2">
        <v>0</v>
      </c>
      <c r="D12" s="518">
        <f>'EntrySheetDD+SWOTotal+HO'!BC54</f>
        <v>0</v>
      </c>
      <c r="E12" s="518">
        <f>'EntrySheetDD+SWOTotal+HO'!BD54</f>
        <v>0</v>
      </c>
      <c r="F12" s="518">
        <f>'EntrySheetDD+SWOTotal+HO'!BE54</f>
        <v>0</v>
      </c>
      <c r="G12" s="568">
        <f>'EntrySheetDD+SWOTotal+HO'!BF54</f>
        <v>0</v>
      </c>
      <c r="H12" s="568">
        <f>'EntrySheetDD+SWOTotal+HO'!BG54</f>
        <v>0</v>
      </c>
      <c r="I12" s="568">
        <f>'EntrySheetDD+SWOTotal+HO'!BH54</f>
        <v>0</v>
      </c>
      <c r="J12" s="568">
        <f>'EntrySheetDD+SWOTotal+HO'!BI54</f>
        <v>0</v>
      </c>
      <c r="K12" s="568">
        <f>'EntrySheetDD+SWOTotal+HO'!BJ54</f>
        <v>0</v>
      </c>
      <c r="L12" s="568">
        <f>'EntrySheetDD+SWOTotal+HO'!BK54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2">
        <v>0</v>
      </c>
      <c r="D13" s="518">
        <f>'EntrySheetDD+SWOTotal+HO'!BM54</f>
        <v>0</v>
      </c>
      <c r="E13" s="518">
        <f>'EntrySheetDD+SWOTotal+HO'!BN54</f>
        <v>0</v>
      </c>
      <c r="F13" s="518">
        <f>'EntrySheetDD+SWOTotal+HO'!BO54</f>
        <v>0</v>
      </c>
      <c r="G13" s="568">
        <f>'EntrySheetDD+SWOTotal+HO'!BP54</f>
        <v>0</v>
      </c>
      <c r="H13" s="568">
        <f>'EntrySheetDD+SWOTotal+HO'!BQ54</f>
        <v>0</v>
      </c>
      <c r="I13" s="568">
        <f>'EntrySheetDD+SWOTotal+HO'!BR54</f>
        <v>0</v>
      </c>
      <c r="J13" s="568">
        <f>'EntrySheetDD+SWOTotal+HO'!BS54</f>
        <v>0</v>
      </c>
      <c r="K13" s="568">
        <f>'EntrySheetDD+SWOTotal+HO'!BT54</f>
        <v>0</v>
      </c>
      <c r="L13" s="568">
        <f>'EntrySheetDD+SWOTotal+HO'!BU54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2">
        <v>0</v>
      </c>
      <c r="D14" s="518">
        <f>'EntrySheetDD+SWOTotal+HO'!BW54</f>
        <v>0</v>
      </c>
      <c r="E14" s="518">
        <f>'EntrySheetDD+SWOTotal+HO'!BX54</f>
        <v>0</v>
      </c>
      <c r="F14" s="518">
        <f>'EntrySheetDD+SWOTotal+HO'!BY54</f>
        <v>0</v>
      </c>
      <c r="G14" s="568">
        <f>'EntrySheetDD+SWOTotal+HO'!BZ54</f>
        <v>0</v>
      </c>
      <c r="H14" s="568">
        <f>'EntrySheetDD+SWOTotal+HO'!CA54</f>
        <v>0</v>
      </c>
      <c r="I14" s="568">
        <f>'EntrySheetDD+SWOTotal+HO'!CB54</f>
        <v>0</v>
      </c>
      <c r="J14" s="568">
        <f>'EntrySheetDD+SWOTotal+HO'!CC54</f>
        <v>0</v>
      </c>
      <c r="K14" s="568">
        <f>'EntrySheetDD+SWOTotal+HO'!CD54</f>
        <v>0</v>
      </c>
      <c r="L14" s="568">
        <f>'EntrySheetDD+SWOTotal+HO'!CE54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2">
        <v>0</v>
      </c>
      <c r="D15" s="518">
        <f>'EntrySheetDD+SWOTotal+HO'!CG54</f>
        <v>0</v>
      </c>
      <c r="E15" s="518">
        <f>'EntrySheetDD+SWOTotal+HO'!CH54</f>
        <v>0</v>
      </c>
      <c r="F15" s="518">
        <f>'EntrySheetDD+SWOTotal+HO'!CI54</f>
        <v>0</v>
      </c>
      <c r="G15" s="568">
        <f>'EntrySheetDD+SWOTotal+HO'!CJ54</f>
        <v>0</v>
      </c>
      <c r="H15" s="568">
        <f>'EntrySheetDD+SWOTotal+HO'!CK54</f>
        <v>0</v>
      </c>
      <c r="I15" s="568">
        <f>'EntrySheetDD+SWOTotal+HO'!CL54</f>
        <v>0</v>
      </c>
      <c r="J15" s="568">
        <f>'EntrySheetDD+SWOTotal+HO'!CM54</f>
        <v>0</v>
      </c>
      <c r="K15" s="568">
        <f>'EntrySheetDD+SWOTotal+HO'!CN54</f>
        <v>0</v>
      </c>
      <c r="L15" s="568">
        <f>'EntrySheetDD+SWOTotal+HO'!CO54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2">
        <v>0</v>
      </c>
      <c r="D16" s="518">
        <f>'EntrySheetDD+SWOTotal+HO'!CQ54</f>
        <v>0</v>
      </c>
      <c r="E16" s="518">
        <f>'EntrySheetDD+SWOTotal+HO'!CR54</f>
        <v>0</v>
      </c>
      <c r="F16" s="518">
        <f>'EntrySheetDD+SWOTotal+HO'!CS54</f>
        <v>0</v>
      </c>
      <c r="G16" s="568">
        <f>'EntrySheetDD+SWOTotal+HO'!CT54</f>
        <v>0</v>
      </c>
      <c r="H16" s="568">
        <f>'EntrySheetDD+SWOTotal+HO'!CU54</f>
        <v>0</v>
      </c>
      <c r="I16" s="568">
        <f>'EntrySheetDD+SWOTotal+HO'!CV54</f>
        <v>0</v>
      </c>
      <c r="J16" s="568">
        <f>'EntrySheetDD+SWOTotal+HO'!CW54</f>
        <v>0</v>
      </c>
      <c r="K16" s="568">
        <f>'EntrySheetDD+SWOTotal+HO'!CX54</f>
        <v>0</v>
      </c>
      <c r="L16" s="568">
        <f>'EntrySheetDD+SWOTotal+HO'!CY54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2">
        <v>0</v>
      </c>
      <c r="D17" s="518">
        <f>'EntrySheetDD+SWOTotal+HO'!DA54</f>
        <v>0</v>
      </c>
      <c r="E17" s="518">
        <f>'EntrySheetDD+SWOTotal+HO'!DB54</f>
        <v>0</v>
      </c>
      <c r="F17" s="518">
        <f>'EntrySheetDD+SWOTotal+HO'!DC54</f>
        <v>0</v>
      </c>
      <c r="G17" s="568">
        <f>'EntrySheetDD+SWOTotal+HO'!DD54</f>
        <v>0</v>
      </c>
      <c r="H17" s="568">
        <f>'EntrySheetDD+SWOTotal+HO'!DE54</f>
        <v>0</v>
      </c>
      <c r="I17" s="568">
        <f>'EntrySheetDD+SWOTotal+HO'!DF54</f>
        <v>0</v>
      </c>
      <c r="J17" s="568">
        <f>'EntrySheetDD+SWOTotal+HO'!DG54</f>
        <v>0</v>
      </c>
      <c r="K17" s="568">
        <f>'EntrySheetDD+SWOTotal+HO'!DH54</f>
        <v>0</v>
      </c>
      <c r="L17" s="568">
        <f>'EntrySheetDD+SWOTotal+HO'!DI54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2">
        <v>0</v>
      </c>
      <c r="D18" s="518">
        <f>'EntrySheetDD+SWOTotal+HO'!DK54</f>
        <v>0</v>
      </c>
      <c r="E18" s="518">
        <f>'EntrySheetDD+SWOTotal+HO'!DL54</f>
        <v>0</v>
      </c>
      <c r="F18" s="518">
        <f>'EntrySheetDD+SWOTotal+HO'!DM54</f>
        <v>0</v>
      </c>
      <c r="G18" s="568">
        <f>'EntrySheetDD+SWOTotal+HO'!DN54</f>
        <v>0</v>
      </c>
      <c r="H18" s="568">
        <f>'EntrySheetDD+SWOTotal+HO'!DO54</f>
        <v>0</v>
      </c>
      <c r="I18" s="568">
        <f>'EntrySheetDD+SWOTotal+HO'!DP54</f>
        <v>0</v>
      </c>
      <c r="J18" s="568">
        <f>'EntrySheetDD+SWOTotal+HO'!DQ54</f>
        <v>0</v>
      </c>
      <c r="K18" s="568">
        <f>'EntrySheetDD+SWOTotal+HO'!DR54</f>
        <v>0</v>
      </c>
      <c r="L18" s="568">
        <f>'EntrySheetDD+SWOTotal+HO'!DS54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2">
        <v>0</v>
      </c>
      <c r="D19" s="518">
        <f>'EntrySheetDD+SWOTotal+HO'!DU54</f>
        <v>0</v>
      </c>
      <c r="E19" s="518">
        <f>'EntrySheetDD+SWOTotal+HO'!DV54</f>
        <v>0</v>
      </c>
      <c r="F19" s="518">
        <f>'EntrySheetDD+SWOTotal+HO'!DW54</f>
        <v>0</v>
      </c>
      <c r="G19" s="568">
        <f>'EntrySheetDD+SWOTotal+HO'!DX54</f>
        <v>0</v>
      </c>
      <c r="H19" s="568">
        <f>'EntrySheetDD+SWOTotal+HO'!DY54</f>
        <v>0</v>
      </c>
      <c r="I19" s="568">
        <f>'EntrySheetDD+SWOTotal+HO'!DZ54</f>
        <v>0</v>
      </c>
      <c r="J19" s="568">
        <f>'EntrySheetDD+SWOTotal+HO'!EA54</f>
        <v>0</v>
      </c>
      <c r="K19" s="568">
        <f>'EntrySheetDD+SWOTotal+HO'!EB54</f>
        <v>0</v>
      </c>
      <c r="L19" s="568">
        <f>'EntrySheetDD+SWOTotal+HO'!EC54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2">
        <v>0</v>
      </c>
      <c r="D20" s="518">
        <f>'EntrySheetDD+SWOTotal+HO'!EE54</f>
        <v>0</v>
      </c>
      <c r="E20" s="518">
        <f>'EntrySheetDD+SWOTotal+HO'!EF54</f>
        <v>0</v>
      </c>
      <c r="F20" s="518">
        <f>'EntrySheetDD+SWOTotal+HO'!EG54</f>
        <v>0</v>
      </c>
      <c r="G20" s="568">
        <f>'EntrySheetDD+SWOTotal+HO'!EH54</f>
        <v>0</v>
      </c>
      <c r="H20" s="568">
        <f>'EntrySheetDD+SWOTotal+HO'!EI54</f>
        <v>0</v>
      </c>
      <c r="I20" s="568">
        <f>'EntrySheetDD+SWOTotal+HO'!EJ54</f>
        <v>0</v>
      </c>
      <c r="J20" s="568">
        <f>'EntrySheetDD+SWOTotal+HO'!EK54</f>
        <v>0</v>
      </c>
      <c r="K20" s="568">
        <f>'EntrySheetDD+SWOTotal+HO'!EL54</f>
        <v>0</v>
      </c>
      <c r="L20" s="568">
        <f>'EntrySheetDD+SWOTotal+HO'!EM54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2">
        <v>0</v>
      </c>
      <c r="D21" s="518">
        <f>'EntrySheetDD+SWOTotal+HO'!EO54</f>
        <v>0</v>
      </c>
      <c r="E21" s="518">
        <f>'EntrySheetDD+SWOTotal+HO'!EP54</f>
        <v>0</v>
      </c>
      <c r="F21" s="518">
        <f>'EntrySheetDD+SWOTotal+HO'!EQ54</f>
        <v>0</v>
      </c>
      <c r="G21" s="568">
        <f>'EntrySheetDD+SWOTotal+HO'!ER54</f>
        <v>0</v>
      </c>
      <c r="H21" s="568">
        <f>'EntrySheetDD+SWOTotal+HO'!ES54</f>
        <v>0</v>
      </c>
      <c r="I21" s="568">
        <f>'EntrySheetDD+SWOTotal+HO'!ET54</f>
        <v>0</v>
      </c>
      <c r="J21" s="568">
        <f>'EntrySheetDD+SWOTotal+HO'!EU54</f>
        <v>0</v>
      </c>
      <c r="K21" s="568">
        <f>'EntrySheetDD+SWOTotal+HO'!EV54</f>
        <v>0</v>
      </c>
      <c r="L21" s="568">
        <f>'EntrySheetDD+SWOTotal+HO'!EW54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2">
        <v>0</v>
      </c>
      <c r="D22" s="518">
        <f>'EntrySheetDD+SWOTotal+HO'!EY54</f>
        <v>0</v>
      </c>
      <c r="E22" s="518">
        <f>'EntrySheetDD+SWOTotal+HO'!EZ54</f>
        <v>0</v>
      </c>
      <c r="F22" s="518">
        <f>'EntrySheetDD+SWOTotal+HO'!FA54</f>
        <v>0</v>
      </c>
      <c r="G22" s="568">
        <f>'EntrySheetDD+SWOTotal+HO'!FB54</f>
        <v>0</v>
      </c>
      <c r="H22" s="568">
        <f>'EntrySheetDD+SWOTotal+HO'!FC54</f>
        <v>0</v>
      </c>
      <c r="I22" s="568">
        <f>'EntrySheetDD+SWOTotal+HO'!FD54</f>
        <v>0</v>
      </c>
      <c r="J22" s="568">
        <f>'EntrySheetDD+SWOTotal+HO'!FE54</f>
        <v>0</v>
      </c>
      <c r="K22" s="568">
        <f>'EntrySheetDD+SWOTotal+HO'!FF54</f>
        <v>0</v>
      </c>
      <c r="L22" s="568">
        <f>'EntrySheetDD+SWOTotal+HO'!FG54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2">
        <v>0</v>
      </c>
      <c r="D23" s="518">
        <f>'EntrySheetDD+SWOTotal+HO'!FI54</f>
        <v>0</v>
      </c>
      <c r="E23" s="518">
        <f>'EntrySheetDD+SWOTotal+HO'!FJ54</f>
        <v>0</v>
      </c>
      <c r="F23" s="518">
        <f>'EntrySheetDD+SWOTotal+HO'!FK54</f>
        <v>0</v>
      </c>
      <c r="G23" s="568">
        <f>'EntrySheetDD+SWOTotal+HO'!FL54</f>
        <v>0</v>
      </c>
      <c r="H23" s="568">
        <f>'EntrySheetDD+SWOTotal+HO'!FM54</f>
        <v>0</v>
      </c>
      <c r="I23" s="568">
        <f>'EntrySheetDD+SWOTotal+HO'!FN54</f>
        <v>0</v>
      </c>
      <c r="J23" s="568">
        <f>'EntrySheetDD+SWOTotal+HO'!FO54</f>
        <v>0</v>
      </c>
      <c r="K23" s="568">
        <f>'EntrySheetDD+SWOTotal+HO'!FP54</f>
        <v>0</v>
      </c>
      <c r="L23" s="568">
        <f>'EntrySheetDD+SWOTotal+HO'!FQ54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2">
        <v>0</v>
      </c>
      <c r="D24" s="518">
        <f>'EntrySheetDD+SWOTotal+HO'!FS54</f>
        <v>0</v>
      </c>
      <c r="E24" s="518">
        <f>'EntrySheetDD+SWOTotal+HO'!FT54</f>
        <v>0</v>
      </c>
      <c r="F24" s="518">
        <f>'EntrySheetDD+SWOTotal+HO'!FU54</f>
        <v>0</v>
      </c>
      <c r="G24" s="568">
        <f>'EntrySheetDD+SWOTotal+HO'!FV54</f>
        <v>0</v>
      </c>
      <c r="H24" s="568">
        <f>'EntrySheetDD+SWOTotal+HO'!FW54</f>
        <v>0</v>
      </c>
      <c r="I24" s="568">
        <f>'EntrySheetDD+SWOTotal+HO'!FX54</f>
        <v>0</v>
      </c>
      <c r="J24" s="568">
        <f>'EntrySheetDD+SWOTotal+HO'!FY54</f>
        <v>0</v>
      </c>
      <c r="K24" s="568">
        <f>'EntrySheetDD+SWOTotal+HO'!FZ54</f>
        <v>0</v>
      </c>
      <c r="L24" s="568">
        <f>'EntrySheetDD+SWOTotal+HO'!GA54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2">
        <v>0</v>
      </c>
      <c r="D25" s="518">
        <f>'EntrySheetDD+SWOTotal+HO'!GC54</f>
        <v>0</v>
      </c>
      <c r="E25" s="518">
        <f>'EntrySheetDD+SWOTotal+HO'!GD54</f>
        <v>0</v>
      </c>
      <c r="F25" s="518">
        <f>'EntrySheetDD+SWOTotal+HO'!GE54</f>
        <v>0</v>
      </c>
      <c r="G25" s="568">
        <f>'EntrySheetDD+SWOTotal+HO'!GF54</f>
        <v>0</v>
      </c>
      <c r="H25" s="568">
        <f>'EntrySheetDD+SWOTotal+HO'!GG54</f>
        <v>0</v>
      </c>
      <c r="I25" s="568">
        <f>'EntrySheetDD+SWOTotal+HO'!GH54</f>
        <v>0</v>
      </c>
      <c r="J25" s="568">
        <f>'EntrySheetDD+SWOTotal+HO'!GI54</f>
        <v>0</v>
      </c>
      <c r="K25" s="568">
        <f>'EntrySheetDD+SWOTotal+HO'!GJ54</f>
        <v>0</v>
      </c>
      <c r="L25" s="568">
        <f>'EntrySheetDD+SWOTotal+HO'!GK54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2">
        <v>0</v>
      </c>
      <c r="D26" s="518">
        <f>'EntrySheetDD+SWOTotal+HO'!GM54</f>
        <v>0</v>
      </c>
      <c r="E26" s="518">
        <f>'EntrySheetDD+SWOTotal+HO'!GN54</f>
        <v>0</v>
      </c>
      <c r="F26" s="518">
        <f>'EntrySheetDD+SWOTotal+HO'!GO54</f>
        <v>0</v>
      </c>
      <c r="G26" s="568">
        <f>'EntrySheetDD+SWOTotal+HO'!GP54</f>
        <v>0</v>
      </c>
      <c r="H26" s="568">
        <f>'EntrySheetDD+SWOTotal+HO'!GQ54</f>
        <v>0</v>
      </c>
      <c r="I26" s="568">
        <f>'EntrySheetDD+SWOTotal+HO'!GR54</f>
        <v>0</v>
      </c>
      <c r="J26" s="568">
        <f>'EntrySheetDD+SWOTotal+HO'!GS54</f>
        <v>0</v>
      </c>
      <c r="K26" s="568">
        <f>'EntrySheetDD+SWOTotal+HO'!GT54</f>
        <v>0</v>
      </c>
      <c r="L26" s="568">
        <f>'EntrySheetDD+SWOTotal+HO'!GU54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2">
        <v>0</v>
      </c>
      <c r="D27" s="518">
        <f>'EntrySheetDD+SWOTotal+HO'!GW54</f>
        <v>0</v>
      </c>
      <c r="E27" s="518">
        <f>'EntrySheetDD+SWOTotal+HO'!GX54</f>
        <v>0</v>
      </c>
      <c r="F27" s="518">
        <f>'EntrySheetDD+SWOTotal+HO'!GY54</f>
        <v>0</v>
      </c>
      <c r="G27" s="568">
        <f>'EntrySheetDD+SWOTotal+HO'!GZ54</f>
        <v>0</v>
      </c>
      <c r="H27" s="568">
        <f>'EntrySheetDD+SWOTotal+HO'!HA54</f>
        <v>0</v>
      </c>
      <c r="I27" s="568">
        <f>'EntrySheetDD+SWOTotal+HO'!HB54</f>
        <v>0</v>
      </c>
      <c r="J27" s="568">
        <f>'EntrySheetDD+SWOTotal+HO'!HC54</f>
        <v>0</v>
      </c>
      <c r="K27" s="568">
        <f>'EntrySheetDD+SWOTotal+HO'!HD54</f>
        <v>0</v>
      </c>
      <c r="L27" s="568">
        <f>'EntrySheetDD+SWOTotal+HO'!HE54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2">
        <v>0</v>
      </c>
      <c r="D28" s="518">
        <f>'EntrySheetDD+SWOTotal+HO'!HG54</f>
        <v>0</v>
      </c>
      <c r="E28" s="518">
        <f>'EntrySheetDD+SWOTotal+HO'!HH54</f>
        <v>0</v>
      </c>
      <c r="F28" s="518">
        <f>'EntrySheetDD+SWOTotal+HO'!HI54</f>
        <v>0</v>
      </c>
      <c r="G28" s="568">
        <f>'EntrySheetDD+SWOTotal+HO'!HJ54</f>
        <v>0</v>
      </c>
      <c r="H28" s="568">
        <f>'EntrySheetDD+SWOTotal+HO'!HK54</f>
        <v>0</v>
      </c>
      <c r="I28" s="568">
        <f>'EntrySheetDD+SWOTotal+HO'!HL54</f>
        <v>0</v>
      </c>
      <c r="J28" s="568">
        <f>'EntrySheetDD+SWOTotal+HO'!HM54</f>
        <v>0</v>
      </c>
      <c r="K28" s="568">
        <f>'EntrySheetDD+SWOTotal+HO'!HN54</f>
        <v>0</v>
      </c>
      <c r="L28" s="568">
        <f>'EntrySheetDD+SWOTotal+HO'!HO54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2">
        <v>0</v>
      </c>
      <c r="D29" s="518">
        <f>'EntrySheetDD+SWOTotal+HO'!HQ54</f>
        <v>0</v>
      </c>
      <c r="E29" s="518">
        <f>'EntrySheetDD+SWOTotal+HO'!HR54</f>
        <v>0</v>
      </c>
      <c r="F29" s="518">
        <f>'EntrySheetDD+SWOTotal+HO'!HS54</f>
        <v>0</v>
      </c>
      <c r="G29" s="568">
        <f>'EntrySheetDD+SWOTotal+HO'!HT54</f>
        <v>0</v>
      </c>
      <c r="H29" s="568">
        <f>'EntrySheetDD+SWOTotal+HO'!HU54</f>
        <v>0</v>
      </c>
      <c r="I29" s="568">
        <f>'EntrySheetDD+SWOTotal+HO'!HV54</f>
        <v>0</v>
      </c>
      <c r="J29" s="568">
        <f>'EntrySheetDD+SWOTotal+HO'!HW54</f>
        <v>0</v>
      </c>
      <c r="K29" s="568">
        <f>'EntrySheetDD+SWOTotal+HO'!HX54</f>
        <v>0</v>
      </c>
      <c r="L29" s="568">
        <f>'EntrySheetDD+SWOTotal+HO'!HY54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2">
        <v>0</v>
      </c>
      <c r="D30" s="518">
        <f>'EntrySheetDD+SWOTotal+HO'!IA54</f>
        <v>0</v>
      </c>
      <c r="E30" s="518">
        <f>'EntrySheetDD+SWOTotal+HO'!IB54</f>
        <v>0</v>
      </c>
      <c r="F30" s="518">
        <f>'EntrySheetDD+SWOTotal+HO'!IC54</f>
        <v>0</v>
      </c>
      <c r="G30" s="568">
        <f>'EntrySheetDD+SWOTotal+HO'!ID54</f>
        <v>0</v>
      </c>
      <c r="H30" s="568">
        <f>'EntrySheetDD+SWOTotal+HO'!IE54</f>
        <v>0</v>
      </c>
      <c r="I30" s="568">
        <f>'EntrySheetDD+SWOTotal+HO'!IF54</f>
        <v>0</v>
      </c>
      <c r="J30" s="568">
        <f>'EntrySheetDD+SWOTotal+HO'!IG54</f>
        <v>0</v>
      </c>
      <c r="K30" s="568">
        <f>'EntrySheetDD+SWOTotal+HO'!IH54</f>
        <v>0</v>
      </c>
      <c r="L30" s="568">
        <f>'EntrySheetDD+SWOTotal+HO'!II54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2">
        <v>0</v>
      </c>
      <c r="D31" s="518">
        <f>'EntrySheetDD+SWOTotal+HO'!IK54</f>
        <v>0</v>
      </c>
      <c r="E31" s="518">
        <f>'EntrySheetDD+SWOTotal+HO'!IL54</f>
        <v>0</v>
      </c>
      <c r="F31" s="518">
        <f>'EntrySheetDD+SWOTotal+HO'!IM54</f>
        <v>0</v>
      </c>
      <c r="G31" s="568">
        <f>'EntrySheetDD+SWOTotal+HO'!IN54</f>
        <v>0</v>
      </c>
      <c r="H31" s="568">
        <f>'EntrySheetDD+SWOTotal+HO'!IO54</f>
        <v>0</v>
      </c>
      <c r="I31" s="568">
        <f>'EntrySheetDD+SWOTotal+HO'!IP54</f>
        <v>0</v>
      </c>
      <c r="J31" s="568">
        <f>'EntrySheetDD+SWOTotal+HO'!IQ54</f>
        <v>0</v>
      </c>
      <c r="K31" s="568">
        <f>'EntrySheetDD+SWOTotal+HO'!IR54</f>
        <v>0</v>
      </c>
      <c r="L31" s="568">
        <f>'EntrySheetDD+SWOTotal+HO'!IS54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2">
        <v>0</v>
      </c>
      <c r="D32" s="518">
        <f>'EntrySheetDD+SWOTotal+HO'!IU54</f>
        <v>0</v>
      </c>
      <c r="E32" s="518">
        <f>'EntrySheetDD+SWOTotal+HO'!IV54</f>
        <v>0</v>
      </c>
      <c r="F32" s="518">
        <f>'EntrySheetDD+SWOTotal+HO'!IW54</f>
        <v>0</v>
      </c>
      <c r="G32" s="568">
        <f>'EntrySheetDD+SWOTotal+HO'!IX54</f>
        <v>0</v>
      </c>
      <c r="H32" s="568">
        <f>'EntrySheetDD+SWOTotal+HO'!IY54</f>
        <v>0</v>
      </c>
      <c r="I32" s="568">
        <f>'EntrySheetDD+SWOTotal+HO'!IZ54</f>
        <v>0</v>
      </c>
      <c r="J32" s="568">
        <f>'EntrySheetDD+SWOTotal+HO'!JA54</f>
        <v>0</v>
      </c>
      <c r="K32" s="568">
        <f>'EntrySheetDD+SWOTotal+HO'!JB54</f>
        <v>0</v>
      </c>
      <c r="L32" s="568">
        <f>'EntrySheetDD+SWOTotal+HO'!JC54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2">
        <v>0</v>
      </c>
      <c r="D33" s="518">
        <f>'EntrySheetDD+SWOTotal+HO'!JE54</f>
        <v>0</v>
      </c>
      <c r="E33" s="518">
        <f>'EntrySheetDD+SWOTotal+HO'!JF54</f>
        <v>0</v>
      </c>
      <c r="F33" s="518">
        <f>'EntrySheetDD+SWOTotal+HO'!JG54</f>
        <v>0</v>
      </c>
      <c r="G33" s="568">
        <f>'EntrySheetDD+SWOTotal+HO'!JH54</f>
        <v>0</v>
      </c>
      <c r="H33" s="568">
        <f>'EntrySheetDD+SWOTotal+HO'!JI54</f>
        <v>0</v>
      </c>
      <c r="I33" s="568">
        <f>'EntrySheetDD+SWOTotal+HO'!JJ54</f>
        <v>0</v>
      </c>
      <c r="J33" s="568">
        <f>'EntrySheetDD+SWOTotal+HO'!JK54</f>
        <v>0</v>
      </c>
      <c r="K33" s="568">
        <f>'EntrySheetDD+SWOTotal+HO'!JL54</f>
        <v>0</v>
      </c>
      <c r="L33" s="568">
        <f>'EntrySheetDD+SWOTotal+HO'!JM54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2">
        <v>0</v>
      </c>
      <c r="D34" s="518">
        <f>'EntrySheetDD+SWOTotal+HO'!JO54</f>
        <v>0</v>
      </c>
      <c r="E34" s="518">
        <f>'EntrySheetDD+SWOTotal+HO'!JP54</f>
        <v>0</v>
      </c>
      <c r="F34" s="518">
        <f>'EntrySheetDD+SWOTotal+HO'!JQ54</f>
        <v>0</v>
      </c>
      <c r="G34" s="568">
        <f>'EntrySheetDD+SWOTotal+HO'!JR54</f>
        <v>0</v>
      </c>
      <c r="H34" s="568">
        <f>'EntrySheetDD+SWOTotal+HO'!JS54</f>
        <v>0</v>
      </c>
      <c r="I34" s="568">
        <f>'EntrySheetDD+SWOTotal+HO'!JT54</f>
        <v>0</v>
      </c>
      <c r="J34" s="568">
        <f>'EntrySheetDD+SWOTotal+HO'!JU54</f>
        <v>0</v>
      </c>
      <c r="K34" s="568">
        <f>'EntrySheetDD+SWOTotal+HO'!JV54</f>
        <v>0</v>
      </c>
      <c r="L34" s="568">
        <f>'EntrySheetDD+SWOTotal+HO'!JW54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2">
        <v>0</v>
      </c>
      <c r="D35" s="518">
        <f>'EntrySheetDD+SWOTotal+HO'!JY54</f>
        <v>0</v>
      </c>
      <c r="E35" s="518">
        <f>'EntrySheetDD+SWOTotal+HO'!JZ54</f>
        <v>0</v>
      </c>
      <c r="F35" s="518">
        <f>'EntrySheetDD+SWOTotal+HO'!KA54</f>
        <v>0</v>
      </c>
      <c r="G35" s="568">
        <f>'EntrySheetDD+SWOTotal+HO'!KB54</f>
        <v>0</v>
      </c>
      <c r="H35" s="568">
        <f>'EntrySheetDD+SWOTotal+HO'!KC54</f>
        <v>0</v>
      </c>
      <c r="I35" s="568">
        <f>'EntrySheetDD+SWOTotal+HO'!KD54</f>
        <v>0</v>
      </c>
      <c r="J35" s="568">
        <f>'EntrySheetDD+SWOTotal+HO'!KE54</f>
        <v>0</v>
      </c>
      <c r="K35" s="568">
        <f>'EntrySheetDD+SWOTotal+HO'!KF54</f>
        <v>0</v>
      </c>
      <c r="L35" s="568">
        <f>'EntrySheetDD+SWOTotal+HO'!KG54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2">
        <v>0</v>
      </c>
      <c r="D36" s="518">
        <f>'EntrySheetDD+SWOTotal+HO'!KI54</f>
        <v>0</v>
      </c>
      <c r="E36" s="518">
        <f>'EntrySheetDD+SWOTotal+HO'!KJ54</f>
        <v>0</v>
      </c>
      <c r="F36" s="518">
        <f>'EntrySheetDD+SWOTotal+HO'!KK54</f>
        <v>0</v>
      </c>
      <c r="G36" s="568">
        <f>'EntrySheetDD+SWOTotal+HO'!KL54</f>
        <v>0</v>
      </c>
      <c r="H36" s="568">
        <f>'EntrySheetDD+SWOTotal+HO'!KM54</f>
        <v>0</v>
      </c>
      <c r="I36" s="568">
        <f>'EntrySheetDD+SWOTotal+HO'!KN54</f>
        <v>0</v>
      </c>
      <c r="J36" s="568">
        <f>'EntrySheetDD+SWOTotal+HO'!KO54</f>
        <v>0</v>
      </c>
      <c r="K36" s="568">
        <f>'EntrySheetDD+SWOTotal+HO'!KP54</f>
        <v>0</v>
      </c>
      <c r="L36" s="568">
        <f>'EntrySheetDD+SWOTotal+HO'!KQ54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2">
        <v>0</v>
      </c>
      <c r="D37" s="518">
        <f>'EntrySheetDD+SWOTotal+HO'!KS54</f>
        <v>0</v>
      </c>
      <c r="E37" s="518">
        <f>'EntrySheetDD+SWOTotal+HO'!KT54</f>
        <v>0</v>
      </c>
      <c r="F37" s="518">
        <f>'EntrySheetDD+SWOTotal+HO'!KU54</f>
        <v>0</v>
      </c>
      <c r="G37" s="568">
        <f>'EntrySheetDD+SWOTotal+HO'!KV54</f>
        <v>0</v>
      </c>
      <c r="H37" s="568">
        <f>'EntrySheetDD+SWOTotal+HO'!KW54</f>
        <v>0</v>
      </c>
      <c r="I37" s="568">
        <f>'EntrySheetDD+SWOTotal+HO'!KX54</f>
        <v>0</v>
      </c>
      <c r="J37" s="568">
        <f>'EntrySheetDD+SWOTotal+HO'!KY54</f>
        <v>0</v>
      </c>
      <c r="K37" s="568">
        <f>'EntrySheetDD+SWOTotal+HO'!KZ54</f>
        <v>0</v>
      </c>
      <c r="L37" s="568">
        <f>'EntrySheetDD+SWOTotal+HO'!LA54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2">
        <v>0</v>
      </c>
      <c r="D38" s="518">
        <f>'EntrySheetDD+SWOTotal+HO'!LC54</f>
        <v>0</v>
      </c>
      <c r="E38" s="518">
        <f>'EntrySheetDD+SWOTotal+HO'!LD54</f>
        <v>0</v>
      </c>
      <c r="F38" s="518">
        <f>'EntrySheetDD+SWOTotal+HO'!LE54</f>
        <v>0</v>
      </c>
      <c r="G38" s="568">
        <f>'EntrySheetDD+SWOTotal+HO'!LF54</f>
        <v>0</v>
      </c>
      <c r="H38" s="568">
        <f>'EntrySheetDD+SWOTotal+HO'!LG54</f>
        <v>0</v>
      </c>
      <c r="I38" s="568">
        <f>'EntrySheetDD+SWOTotal+HO'!LH54</f>
        <v>0</v>
      </c>
      <c r="J38" s="568">
        <f>'EntrySheetDD+SWOTotal+HO'!LI54</f>
        <v>0</v>
      </c>
      <c r="K38" s="568">
        <f>'EntrySheetDD+SWOTotal+HO'!LJ54</f>
        <v>0</v>
      </c>
      <c r="L38" s="568">
        <f>'EntrySheetDD+SWOTotal+HO'!LK54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2">
        <v>0</v>
      </c>
      <c r="D39" s="518">
        <f>'EntrySheetDD+SWOTotal+HO'!LM54</f>
        <v>0</v>
      </c>
      <c r="E39" s="518">
        <f>'EntrySheetDD+SWOTotal+HO'!LN54</f>
        <v>0</v>
      </c>
      <c r="F39" s="518">
        <f>'EntrySheetDD+SWOTotal+HO'!LO54</f>
        <v>0</v>
      </c>
      <c r="G39" s="568">
        <f>'EntrySheetDD+SWOTotal+HO'!LP54</f>
        <v>0</v>
      </c>
      <c r="H39" s="568">
        <f>'EntrySheetDD+SWOTotal+HO'!LQ54</f>
        <v>0</v>
      </c>
      <c r="I39" s="568">
        <f>'EntrySheetDD+SWOTotal+HO'!LR54</f>
        <v>0</v>
      </c>
      <c r="J39" s="568">
        <f>'EntrySheetDD+SWOTotal+HO'!LS54</f>
        <v>0</v>
      </c>
      <c r="K39" s="568">
        <f>'EntrySheetDD+SWOTotal+HO'!LT54</f>
        <v>0</v>
      </c>
      <c r="L39" s="568">
        <f>'EntrySheetDD+SWOTotal+HO'!LU54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>SUM(D7:D39)</f>
        <v>0</v>
      </c>
      <c r="E40" s="510">
        <f t="shared" ref="E40:L40" si="2">SUM(E7:E39)</f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25</v>
      </c>
      <c r="D41" s="528">
        <f>'EntrySheetDD+SWOTotal+HO'!MQ54</f>
        <v>0</v>
      </c>
      <c r="E41" s="528">
        <f>'EntrySheetDD+SWOTotal+HO'!MR54</f>
        <v>0</v>
      </c>
      <c r="F41" s="528">
        <f>'EntrySheetDD+SWOTotal+HO'!MS54</f>
        <v>0</v>
      </c>
      <c r="G41" s="570">
        <v>27</v>
      </c>
      <c r="H41" s="570">
        <f>'EntrySheetDD+SWOTotal+HO'!MU54</f>
        <v>0</v>
      </c>
      <c r="I41" s="570">
        <f>'EntrySheetDD+SWOTotal+HO'!MV54</f>
        <v>0</v>
      </c>
      <c r="J41" s="570">
        <f>'EntrySheetDD+SWOTotal+HO'!MW54</f>
        <v>0</v>
      </c>
      <c r="K41" s="570">
        <f>'EntrySheetDD+SWOTotal+HO'!MX54</f>
        <v>0</v>
      </c>
      <c r="L41" s="570">
        <f>'EntrySheetDD+SWOTotal+HO'!MY54</f>
        <v>0</v>
      </c>
      <c r="M41" s="514">
        <f t="shared" si="0"/>
        <v>0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25</v>
      </c>
      <c r="D43" s="516">
        <f t="shared" si="3"/>
        <v>0</v>
      </c>
      <c r="E43" s="516">
        <f t="shared" si="3"/>
        <v>0</v>
      </c>
      <c r="F43" s="516">
        <f t="shared" si="3"/>
        <v>0</v>
      </c>
      <c r="G43" s="572">
        <f t="shared" si="3"/>
        <v>27</v>
      </c>
      <c r="H43" s="572">
        <f t="shared" si="3"/>
        <v>0</v>
      </c>
      <c r="I43" s="572">
        <f t="shared" si="3"/>
        <v>0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>
        <f t="shared" si="0"/>
        <v>0</v>
      </c>
      <c r="N43" s="512" t="e">
        <f t="shared" si="1"/>
        <v>#DIV/0!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4" activePane="bottomRight" state="frozen"/>
      <selection activeCell="A2" sqref="A2:N2"/>
      <selection pane="topRight" activeCell="A2" sqref="A2:N2"/>
      <selection pane="bottomLeft" activeCell="A2" sqref="A2:N2"/>
      <selection pane="bottomRight" activeCell="U29" sqref="U2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59.25" customHeight="1" thickBot="1" x14ac:dyDescent="0.3">
      <c r="A3" s="2003" t="s">
        <v>414</v>
      </c>
      <c r="B3" s="2004"/>
      <c r="C3" s="2024" t="s">
        <v>545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0</v>
      </c>
      <c r="D7" s="518">
        <f>'EntrySheetDD+SWOTotal+HO'!E55</f>
        <v>0</v>
      </c>
      <c r="E7" s="518">
        <f>'EntrySheetDD+SWOTotal+HO'!F55</f>
        <v>0</v>
      </c>
      <c r="F7" s="518">
        <f>'EntrySheetDD+SWOTotal+HO'!G55</f>
        <v>0</v>
      </c>
      <c r="G7" s="568">
        <f>'EntrySheetDD+SWOTotal+HO'!H55</f>
        <v>0</v>
      </c>
      <c r="H7" s="568">
        <f>'EntrySheetDD+SWOTotal+HO'!I55</f>
        <v>0</v>
      </c>
      <c r="I7" s="568">
        <f>'EntrySheetDD+SWOTotal+HO'!J55</f>
        <v>0</v>
      </c>
      <c r="J7" s="568">
        <f>'EntrySheetDD+SWOTotal+HO'!K55</f>
        <v>0</v>
      </c>
      <c r="K7" s="568">
        <f>'EntrySheetDD+SWOTotal+HO'!L55</f>
        <v>0</v>
      </c>
      <c r="L7" s="568">
        <f>'EntrySheetDD+SWOTotal+HO'!M55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2">
        <v>0</v>
      </c>
      <c r="D8" s="518">
        <f>'EntrySheetDD+SWOTotal+HO'!O55</f>
        <v>0</v>
      </c>
      <c r="E8" s="518">
        <f>'EntrySheetDD+SWOTotal+HO'!P55</f>
        <v>0</v>
      </c>
      <c r="F8" s="518">
        <f>'EntrySheetDD+SWOTotal+HO'!Q55</f>
        <v>0</v>
      </c>
      <c r="G8" s="568">
        <f>'EntrySheetDD+SWOTotal+HO'!R55</f>
        <v>0</v>
      </c>
      <c r="H8" s="568">
        <f>'EntrySheetDD+SWOTotal+HO'!S55</f>
        <v>0</v>
      </c>
      <c r="I8" s="568">
        <f>'EntrySheetDD+SWOTotal+HO'!T55</f>
        <v>0</v>
      </c>
      <c r="J8" s="568">
        <f>'EntrySheetDD+SWOTotal+HO'!U55</f>
        <v>0</v>
      </c>
      <c r="K8" s="568">
        <f>'EntrySheetDD+SWOTotal+HO'!V55</f>
        <v>0</v>
      </c>
      <c r="L8" s="568">
        <f>'EntrySheetDD+SWOTotal+HO'!W55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2">
        <v>0</v>
      </c>
      <c r="D9" s="518">
        <f>'EntrySheetDD+SWOTotal+HO'!Y55</f>
        <v>0</v>
      </c>
      <c r="E9" s="518">
        <f>'EntrySheetDD+SWOTotal+HO'!Z55</f>
        <v>0</v>
      </c>
      <c r="F9" s="518">
        <f>'EntrySheetDD+SWOTotal+HO'!AA55</f>
        <v>0</v>
      </c>
      <c r="G9" s="568">
        <f>'EntrySheetDD+SWOTotal+HO'!AB55</f>
        <v>0</v>
      </c>
      <c r="H9" s="568">
        <f>'EntrySheetDD+SWOTotal+HO'!AC55</f>
        <v>0</v>
      </c>
      <c r="I9" s="568">
        <f>'EntrySheetDD+SWOTotal+HO'!AD55</f>
        <v>0</v>
      </c>
      <c r="J9" s="568">
        <f>'EntrySheetDD+SWOTotal+HO'!AE55</f>
        <v>0</v>
      </c>
      <c r="K9" s="568">
        <f>'EntrySheetDD+SWOTotal+HO'!AF55</f>
        <v>0</v>
      </c>
      <c r="L9" s="568">
        <f>'EntrySheetDD+SWOTotal+HO'!AG55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2">
        <v>0</v>
      </c>
      <c r="D10" s="518">
        <f>'EntrySheetDD+SWOTotal+HO'!AI55</f>
        <v>0</v>
      </c>
      <c r="E10" s="518">
        <f>'EntrySheetDD+SWOTotal+HO'!AJ55</f>
        <v>0</v>
      </c>
      <c r="F10" s="518">
        <f>'EntrySheetDD+SWOTotal+HO'!AK55</f>
        <v>0</v>
      </c>
      <c r="G10" s="568">
        <f>'EntrySheetDD+SWOTotal+HO'!AL55</f>
        <v>0</v>
      </c>
      <c r="H10" s="568">
        <f>'EntrySheetDD+SWOTotal+HO'!AM55</f>
        <v>0</v>
      </c>
      <c r="I10" s="568">
        <f>'EntrySheetDD+SWOTotal+HO'!AN55</f>
        <v>0</v>
      </c>
      <c r="J10" s="568">
        <f>'EntrySheetDD+SWOTotal+HO'!AO55</f>
        <v>0</v>
      </c>
      <c r="K10" s="568">
        <f>'EntrySheetDD+SWOTotal+HO'!AP55</f>
        <v>0</v>
      </c>
      <c r="L10" s="568">
        <f>'EntrySheetDD+SWOTotal+HO'!AQ55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2">
        <v>0</v>
      </c>
      <c r="D11" s="518">
        <f>'EntrySheetDD+SWOTotal+HO'!AS55</f>
        <v>0</v>
      </c>
      <c r="E11" s="518">
        <f>'EntrySheetDD+SWOTotal+HO'!AT55</f>
        <v>0</v>
      </c>
      <c r="F11" s="518">
        <f>'EntrySheetDD+SWOTotal+HO'!AU55</f>
        <v>0</v>
      </c>
      <c r="G11" s="568">
        <f>'EntrySheetDD+SWOTotal+HO'!AV55</f>
        <v>0</v>
      </c>
      <c r="H11" s="568">
        <f>'EntrySheetDD+SWOTotal+HO'!AW55</f>
        <v>0</v>
      </c>
      <c r="I11" s="568">
        <f>'EntrySheetDD+SWOTotal+HO'!AX55</f>
        <v>0</v>
      </c>
      <c r="J11" s="568">
        <f>'EntrySheetDD+SWOTotal+HO'!AY55</f>
        <v>0</v>
      </c>
      <c r="K11" s="568">
        <f>'EntrySheetDD+SWOTotal+HO'!AZ55</f>
        <v>0</v>
      </c>
      <c r="L11" s="568">
        <f>'EntrySheetDD+SWOTotal+HO'!BA55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2">
        <v>0</v>
      </c>
      <c r="D12" s="518">
        <f>'EntrySheetDD+SWOTotal+HO'!BC55</f>
        <v>0</v>
      </c>
      <c r="E12" s="518">
        <f>'EntrySheetDD+SWOTotal+HO'!BD55</f>
        <v>0</v>
      </c>
      <c r="F12" s="518">
        <f>'EntrySheetDD+SWOTotal+HO'!BE55</f>
        <v>0</v>
      </c>
      <c r="G12" s="568">
        <f>'EntrySheetDD+SWOTotal+HO'!BF55</f>
        <v>0</v>
      </c>
      <c r="H12" s="568">
        <f>'EntrySheetDD+SWOTotal+HO'!BG55</f>
        <v>0</v>
      </c>
      <c r="I12" s="568">
        <f>'EntrySheetDD+SWOTotal+HO'!BH55</f>
        <v>0</v>
      </c>
      <c r="J12" s="568">
        <f>'EntrySheetDD+SWOTotal+HO'!BI55</f>
        <v>0</v>
      </c>
      <c r="K12" s="568">
        <f>'EntrySheetDD+SWOTotal+HO'!BJ55</f>
        <v>0</v>
      </c>
      <c r="L12" s="568">
        <f>'EntrySheetDD+SWOTotal+HO'!BK55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2">
        <v>0</v>
      </c>
      <c r="D13" s="518">
        <f>'EntrySheetDD+SWOTotal+HO'!BM55</f>
        <v>0</v>
      </c>
      <c r="E13" s="518">
        <f>'EntrySheetDD+SWOTotal+HO'!BN55</f>
        <v>0</v>
      </c>
      <c r="F13" s="518">
        <f>'EntrySheetDD+SWOTotal+HO'!BO55</f>
        <v>0</v>
      </c>
      <c r="G13" s="568">
        <f>'EntrySheetDD+SWOTotal+HO'!BP55</f>
        <v>0</v>
      </c>
      <c r="H13" s="568">
        <f>'EntrySheetDD+SWOTotal+HO'!BQ55</f>
        <v>0</v>
      </c>
      <c r="I13" s="568">
        <f>'EntrySheetDD+SWOTotal+HO'!BR55</f>
        <v>0</v>
      </c>
      <c r="J13" s="568">
        <f>'EntrySheetDD+SWOTotal+HO'!BS55</f>
        <v>0</v>
      </c>
      <c r="K13" s="568">
        <f>'EntrySheetDD+SWOTotal+HO'!BT55</f>
        <v>0</v>
      </c>
      <c r="L13" s="568">
        <f>'EntrySheetDD+SWOTotal+HO'!BU55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2">
        <v>0</v>
      </c>
      <c r="D14" s="518">
        <f>'EntrySheetDD+SWOTotal+HO'!BW55</f>
        <v>0</v>
      </c>
      <c r="E14" s="518">
        <f>'EntrySheetDD+SWOTotal+HO'!BX55</f>
        <v>0</v>
      </c>
      <c r="F14" s="518">
        <f>'EntrySheetDD+SWOTotal+HO'!BY55</f>
        <v>0</v>
      </c>
      <c r="G14" s="568">
        <f>'EntrySheetDD+SWOTotal+HO'!BZ55</f>
        <v>0</v>
      </c>
      <c r="H14" s="568">
        <f>'EntrySheetDD+SWOTotal+HO'!CA55</f>
        <v>0</v>
      </c>
      <c r="I14" s="568">
        <f>'EntrySheetDD+SWOTotal+HO'!CB55</f>
        <v>0</v>
      </c>
      <c r="J14" s="568">
        <f>'EntrySheetDD+SWOTotal+HO'!CC55</f>
        <v>0</v>
      </c>
      <c r="K14" s="568">
        <f>'EntrySheetDD+SWOTotal+HO'!CD55</f>
        <v>0</v>
      </c>
      <c r="L14" s="568">
        <f>'EntrySheetDD+SWOTotal+HO'!CE55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2">
        <v>0</v>
      </c>
      <c r="D15" s="518">
        <f>'EntrySheetDD+SWOTotal+HO'!CG55</f>
        <v>0</v>
      </c>
      <c r="E15" s="518">
        <f>'EntrySheetDD+SWOTotal+HO'!CH55</f>
        <v>0</v>
      </c>
      <c r="F15" s="518">
        <f>'EntrySheetDD+SWOTotal+HO'!CI55</f>
        <v>0</v>
      </c>
      <c r="G15" s="568">
        <f>'EntrySheetDD+SWOTotal+HO'!CJ55</f>
        <v>0</v>
      </c>
      <c r="H15" s="568">
        <f>'EntrySheetDD+SWOTotal+HO'!CK55</f>
        <v>0</v>
      </c>
      <c r="I15" s="568">
        <f>'EntrySheetDD+SWOTotal+HO'!CL55</f>
        <v>0</v>
      </c>
      <c r="J15" s="568">
        <f>'EntrySheetDD+SWOTotal+HO'!CM55</f>
        <v>0</v>
      </c>
      <c r="K15" s="568">
        <f>'EntrySheetDD+SWOTotal+HO'!CN55</f>
        <v>0</v>
      </c>
      <c r="L15" s="568">
        <f>'EntrySheetDD+SWOTotal+HO'!CO55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2">
        <v>0</v>
      </c>
      <c r="D16" s="518">
        <f>'EntrySheetDD+SWOTotal+HO'!CQ55</f>
        <v>0</v>
      </c>
      <c r="E16" s="518">
        <f>'EntrySheetDD+SWOTotal+HO'!CR55</f>
        <v>0</v>
      </c>
      <c r="F16" s="518">
        <f>'EntrySheetDD+SWOTotal+HO'!CS55</f>
        <v>0</v>
      </c>
      <c r="G16" s="568">
        <f>'EntrySheetDD+SWOTotal+HO'!CT55</f>
        <v>0</v>
      </c>
      <c r="H16" s="568">
        <f>'EntrySheetDD+SWOTotal+HO'!CU55</f>
        <v>0</v>
      </c>
      <c r="I16" s="568">
        <f>'EntrySheetDD+SWOTotal+HO'!CV55</f>
        <v>0</v>
      </c>
      <c r="J16" s="568">
        <f>'EntrySheetDD+SWOTotal+HO'!CW55</f>
        <v>0</v>
      </c>
      <c r="K16" s="568">
        <f>'EntrySheetDD+SWOTotal+HO'!CX55</f>
        <v>0</v>
      </c>
      <c r="L16" s="568">
        <f>'EntrySheetDD+SWOTotal+HO'!CY55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2">
        <v>0</v>
      </c>
      <c r="D17" s="518">
        <f>'EntrySheetDD+SWOTotal+HO'!DA55</f>
        <v>0</v>
      </c>
      <c r="E17" s="518">
        <f>'EntrySheetDD+SWOTotal+HO'!DB55</f>
        <v>0</v>
      </c>
      <c r="F17" s="518">
        <f>'EntrySheetDD+SWOTotal+HO'!DC55</f>
        <v>0</v>
      </c>
      <c r="G17" s="568">
        <f>'EntrySheetDD+SWOTotal+HO'!DD55</f>
        <v>0</v>
      </c>
      <c r="H17" s="568">
        <f>'EntrySheetDD+SWOTotal+HO'!DE55</f>
        <v>0</v>
      </c>
      <c r="I17" s="568">
        <f>'EntrySheetDD+SWOTotal+HO'!DF55</f>
        <v>0</v>
      </c>
      <c r="J17" s="568">
        <f>'EntrySheetDD+SWOTotal+HO'!DG55</f>
        <v>0</v>
      </c>
      <c r="K17" s="568">
        <f>'EntrySheetDD+SWOTotal+HO'!DH55</f>
        <v>0</v>
      </c>
      <c r="L17" s="568">
        <f>'EntrySheetDD+SWOTotal+HO'!DI55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2">
        <v>0</v>
      </c>
      <c r="D18" s="518">
        <f>'EntrySheetDD+SWOTotal+HO'!DK55</f>
        <v>0</v>
      </c>
      <c r="E18" s="518">
        <f>'EntrySheetDD+SWOTotal+HO'!DL55</f>
        <v>0</v>
      </c>
      <c r="F18" s="518">
        <f>'EntrySheetDD+SWOTotal+HO'!DM55</f>
        <v>0</v>
      </c>
      <c r="G18" s="568">
        <f>'EntrySheetDD+SWOTotal+HO'!DN55</f>
        <v>0</v>
      </c>
      <c r="H18" s="568">
        <f>'EntrySheetDD+SWOTotal+HO'!DO55</f>
        <v>0</v>
      </c>
      <c r="I18" s="568">
        <f>'EntrySheetDD+SWOTotal+HO'!DP55</f>
        <v>0</v>
      </c>
      <c r="J18" s="568">
        <f>'EntrySheetDD+SWOTotal+HO'!DQ55</f>
        <v>0</v>
      </c>
      <c r="K18" s="568">
        <f>'EntrySheetDD+SWOTotal+HO'!DR55</f>
        <v>0</v>
      </c>
      <c r="L18" s="568">
        <f>'EntrySheetDD+SWOTotal+HO'!DS55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2">
        <v>0</v>
      </c>
      <c r="D19" s="518">
        <f>'EntrySheetDD+SWOTotal+HO'!DU55</f>
        <v>0</v>
      </c>
      <c r="E19" s="518">
        <f>'EntrySheetDD+SWOTotal+HO'!DV55</f>
        <v>0</v>
      </c>
      <c r="F19" s="518">
        <f>'EntrySheetDD+SWOTotal+HO'!DW55</f>
        <v>0</v>
      </c>
      <c r="G19" s="568">
        <f>'EntrySheetDD+SWOTotal+HO'!DX55</f>
        <v>0</v>
      </c>
      <c r="H19" s="568">
        <f>'EntrySheetDD+SWOTotal+HO'!DY55</f>
        <v>0</v>
      </c>
      <c r="I19" s="568">
        <f>'EntrySheetDD+SWOTotal+HO'!DZ55</f>
        <v>0</v>
      </c>
      <c r="J19" s="568">
        <f>'EntrySheetDD+SWOTotal+HO'!EA55</f>
        <v>0</v>
      </c>
      <c r="K19" s="568">
        <f>'EntrySheetDD+SWOTotal+HO'!EB55</f>
        <v>0</v>
      </c>
      <c r="L19" s="568">
        <f>'EntrySheetDD+SWOTotal+HO'!EC55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2">
        <v>0</v>
      </c>
      <c r="D20" s="518">
        <f>'EntrySheetDD+SWOTotal+HO'!EE55</f>
        <v>0</v>
      </c>
      <c r="E20" s="518">
        <f>'EntrySheetDD+SWOTotal+HO'!EF55</f>
        <v>0</v>
      </c>
      <c r="F20" s="518">
        <f>'EntrySheetDD+SWOTotal+HO'!EG55</f>
        <v>0</v>
      </c>
      <c r="G20" s="568">
        <f>'EntrySheetDD+SWOTotal+HO'!EH55</f>
        <v>0</v>
      </c>
      <c r="H20" s="568">
        <f>'EntrySheetDD+SWOTotal+HO'!EI55</f>
        <v>0</v>
      </c>
      <c r="I20" s="568">
        <f>'EntrySheetDD+SWOTotal+HO'!EJ55</f>
        <v>0</v>
      </c>
      <c r="J20" s="568">
        <f>'EntrySheetDD+SWOTotal+HO'!EK55</f>
        <v>0</v>
      </c>
      <c r="K20" s="568">
        <f>'EntrySheetDD+SWOTotal+HO'!EL55</f>
        <v>0</v>
      </c>
      <c r="L20" s="568">
        <f>'EntrySheetDD+SWOTotal+HO'!EM55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2">
        <v>0</v>
      </c>
      <c r="D21" s="518">
        <f>'EntrySheetDD+SWOTotal+HO'!EO55</f>
        <v>0</v>
      </c>
      <c r="E21" s="518">
        <f>'EntrySheetDD+SWOTotal+HO'!EP55</f>
        <v>0</v>
      </c>
      <c r="F21" s="518">
        <f>'EntrySheetDD+SWOTotal+HO'!EQ55</f>
        <v>0</v>
      </c>
      <c r="G21" s="568">
        <f>'EntrySheetDD+SWOTotal+HO'!ER55</f>
        <v>0</v>
      </c>
      <c r="H21" s="568">
        <f>'EntrySheetDD+SWOTotal+HO'!ES55</f>
        <v>0</v>
      </c>
      <c r="I21" s="568">
        <f>'EntrySheetDD+SWOTotal+HO'!ET55</f>
        <v>0</v>
      </c>
      <c r="J21" s="568">
        <f>'EntrySheetDD+SWOTotal+HO'!EU55</f>
        <v>0</v>
      </c>
      <c r="K21" s="568">
        <f>'EntrySheetDD+SWOTotal+HO'!EV55</f>
        <v>0</v>
      </c>
      <c r="L21" s="568">
        <f>'EntrySheetDD+SWOTotal+HO'!EW55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2">
        <v>0</v>
      </c>
      <c r="D22" s="518">
        <f>'EntrySheetDD+SWOTotal+HO'!EY55</f>
        <v>0</v>
      </c>
      <c r="E22" s="518">
        <f>'EntrySheetDD+SWOTotal+HO'!EZ55</f>
        <v>0</v>
      </c>
      <c r="F22" s="518">
        <f>'EntrySheetDD+SWOTotal+HO'!FA55</f>
        <v>0</v>
      </c>
      <c r="G22" s="568">
        <f>'EntrySheetDD+SWOTotal+HO'!FB55</f>
        <v>0</v>
      </c>
      <c r="H22" s="568">
        <f>'EntrySheetDD+SWOTotal+HO'!FC55</f>
        <v>0</v>
      </c>
      <c r="I22" s="568">
        <f>'EntrySheetDD+SWOTotal+HO'!FD55</f>
        <v>0</v>
      </c>
      <c r="J22" s="568">
        <f>'EntrySheetDD+SWOTotal+HO'!FE55</f>
        <v>0</v>
      </c>
      <c r="K22" s="568">
        <f>'EntrySheetDD+SWOTotal+HO'!FF55</f>
        <v>0</v>
      </c>
      <c r="L22" s="568">
        <f>'EntrySheetDD+SWOTotal+HO'!FG55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2">
        <v>0</v>
      </c>
      <c r="D23" s="518">
        <f>'EntrySheetDD+SWOTotal+HO'!FI55</f>
        <v>0</v>
      </c>
      <c r="E23" s="518">
        <f>'EntrySheetDD+SWOTotal+HO'!FJ55</f>
        <v>0</v>
      </c>
      <c r="F23" s="518">
        <f>'EntrySheetDD+SWOTotal+HO'!FK55</f>
        <v>0</v>
      </c>
      <c r="G23" s="568">
        <f>'EntrySheetDD+SWOTotal+HO'!FL55</f>
        <v>0</v>
      </c>
      <c r="H23" s="568">
        <f>'EntrySheetDD+SWOTotal+HO'!FM55</f>
        <v>0</v>
      </c>
      <c r="I23" s="568">
        <f>'EntrySheetDD+SWOTotal+HO'!FN55</f>
        <v>0</v>
      </c>
      <c r="J23" s="568">
        <f>'EntrySheetDD+SWOTotal+HO'!FO55</f>
        <v>0</v>
      </c>
      <c r="K23" s="568">
        <f>'EntrySheetDD+SWOTotal+HO'!FP55</f>
        <v>0</v>
      </c>
      <c r="L23" s="568">
        <f>'EntrySheetDD+SWOTotal+HO'!FQ55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2">
        <v>0</v>
      </c>
      <c r="D24" s="518">
        <f>'EntrySheetDD+SWOTotal+HO'!FS55</f>
        <v>0</v>
      </c>
      <c r="E24" s="518">
        <f>'EntrySheetDD+SWOTotal+HO'!FT55</f>
        <v>0</v>
      </c>
      <c r="F24" s="518">
        <f>'EntrySheetDD+SWOTotal+HO'!FU55</f>
        <v>0</v>
      </c>
      <c r="G24" s="568">
        <f>'EntrySheetDD+SWOTotal+HO'!FV55</f>
        <v>0</v>
      </c>
      <c r="H24" s="568">
        <f>'EntrySheetDD+SWOTotal+HO'!FW55</f>
        <v>0</v>
      </c>
      <c r="I24" s="568">
        <f>'EntrySheetDD+SWOTotal+HO'!FX55</f>
        <v>0</v>
      </c>
      <c r="J24" s="568">
        <f>'EntrySheetDD+SWOTotal+HO'!FY55</f>
        <v>0</v>
      </c>
      <c r="K24" s="568">
        <f>'EntrySheetDD+SWOTotal+HO'!FZ55</f>
        <v>0</v>
      </c>
      <c r="L24" s="568">
        <f>'EntrySheetDD+SWOTotal+HO'!GA55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2">
        <v>0</v>
      </c>
      <c r="D25" s="518">
        <f>'EntrySheetDD+SWOTotal+HO'!GC55</f>
        <v>0</v>
      </c>
      <c r="E25" s="518">
        <f>'EntrySheetDD+SWOTotal+HO'!GD55</f>
        <v>0</v>
      </c>
      <c r="F25" s="518">
        <f>'EntrySheetDD+SWOTotal+HO'!GE55</f>
        <v>0</v>
      </c>
      <c r="G25" s="568">
        <f>'EntrySheetDD+SWOTotal+HO'!GF55</f>
        <v>0</v>
      </c>
      <c r="H25" s="568">
        <f>'EntrySheetDD+SWOTotal+HO'!GG55</f>
        <v>0</v>
      </c>
      <c r="I25" s="568">
        <f>'EntrySheetDD+SWOTotal+HO'!GH55</f>
        <v>0</v>
      </c>
      <c r="J25" s="568">
        <f>'EntrySheetDD+SWOTotal+HO'!GI55</f>
        <v>0</v>
      </c>
      <c r="K25" s="568">
        <f>'EntrySheetDD+SWOTotal+HO'!GJ55</f>
        <v>0</v>
      </c>
      <c r="L25" s="568">
        <f>'EntrySheetDD+SWOTotal+HO'!GK55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2">
        <v>0</v>
      </c>
      <c r="D26" s="518">
        <f>'EntrySheetDD+SWOTotal+HO'!GM55</f>
        <v>0</v>
      </c>
      <c r="E26" s="518">
        <f>'EntrySheetDD+SWOTotal+HO'!GN55</f>
        <v>0</v>
      </c>
      <c r="F26" s="518">
        <f>'EntrySheetDD+SWOTotal+HO'!GO55</f>
        <v>0</v>
      </c>
      <c r="G26" s="568">
        <f>'EntrySheetDD+SWOTotal+HO'!GP55</f>
        <v>0</v>
      </c>
      <c r="H26" s="568">
        <f>'EntrySheetDD+SWOTotal+HO'!GQ55</f>
        <v>0</v>
      </c>
      <c r="I26" s="568">
        <f>'EntrySheetDD+SWOTotal+HO'!GR55</f>
        <v>0</v>
      </c>
      <c r="J26" s="568">
        <f>'EntrySheetDD+SWOTotal+HO'!GS55</f>
        <v>0</v>
      </c>
      <c r="K26" s="568">
        <f>'EntrySheetDD+SWOTotal+HO'!GT55</f>
        <v>0</v>
      </c>
      <c r="L26" s="568">
        <f>'EntrySheetDD+SWOTotal+HO'!GU55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2">
        <v>0</v>
      </c>
      <c r="D27" s="518">
        <f>'EntrySheetDD+SWOTotal+HO'!GW55</f>
        <v>0</v>
      </c>
      <c r="E27" s="518">
        <f>'EntrySheetDD+SWOTotal+HO'!GX55</f>
        <v>0</v>
      </c>
      <c r="F27" s="518">
        <f>'EntrySheetDD+SWOTotal+HO'!GY55</f>
        <v>0</v>
      </c>
      <c r="G27" s="568">
        <f>'EntrySheetDD+SWOTotal+HO'!GZ55</f>
        <v>0</v>
      </c>
      <c r="H27" s="568">
        <f>'EntrySheetDD+SWOTotal+HO'!HA55</f>
        <v>0</v>
      </c>
      <c r="I27" s="568">
        <f>'EntrySheetDD+SWOTotal+HO'!HB55</f>
        <v>0</v>
      </c>
      <c r="J27" s="568">
        <f>'EntrySheetDD+SWOTotal+HO'!HC55</f>
        <v>0</v>
      </c>
      <c r="K27" s="568">
        <f>'EntrySheetDD+SWOTotal+HO'!HD55</f>
        <v>0</v>
      </c>
      <c r="L27" s="568">
        <f>'EntrySheetDD+SWOTotal+HO'!HE55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2">
        <v>0</v>
      </c>
      <c r="D28" s="518">
        <f>'EntrySheetDD+SWOTotal+HO'!HG55</f>
        <v>0</v>
      </c>
      <c r="E28" s="518">
        <f>'EntrySheetDD+SWOTotal+HO'!HH55</f>
        <v>0</v>
      </c>
      <c r="F28" s="518">
        <f>'EntrySheetDD+SWOTotal+HO'!HI55</f>
        <v>0</v>
      </c>
      <c r="G28" s="568">
        <f>'EntrySheetDD+SWOTotal+HO'!HJ55</f>
        <v>0</v>
      </c>
      <c r="H28" s="568">
        <f>'EntrySheetDD+SWOTotal+HO'!HK55</f>
        <v>0</v>
      </c>
      <c r="I28" s="568">
        <f>'EntrySheetDD+SWOTotal+HO'!HL55</f>
        <v>0</v>
      </c>
      <c r="J28" s="568">
        <f>'EntrySheetDD+SWOTotal+HO'!HM55</f>
        <v>0</v>
      </c>
      <c r="K28" s="568">
        <f>'EntrySheetDD+SWOTotal+HO'!HN55</f>
        <v>0</v>
      </c>
      <c r="L28" s="568">
        <f>'EntrySheetDD+SWOTotal+HO'!HO55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2">
        <v>0</v>
      </c>
      <c r="D29" s="518">
        <f>'EntrySheetDD+SWOTotal+HO'!HQ55</f>
        <v>0</v>
      </c>
      <c r="E29" s="518">
        <f>'EntrySheetDD+SWOTotal+HO'!HR55</f>
        <v>0</v>
      </c>
      <c r="F29" s="518">
        <f>'EntrySheetDD+SWOTotal+HO'!HS55</f>
        <v>0</v>
      </c>
      <c r="G29" s="568">
        <f>'EntrySheetDD+SWOTotal+HO'!HT55</f>
        <v>0</v>
      </c>
      <c r="H29" s="568">
        <f>'EntrySheetDD+SWOTotal+HO'!HU55</f>
        <v>0</v>
      </c>
      <c r="I29" s="568">
        <f>'EntrySheetDD+SWOTotal+HO'!HV55</f>
        <v>0</v>
      </c>
      <c r="J29" s="568">
        <f>'EntrySheetDD+SWOTotal+HO'!HW55</f>
        <v>0</v>
      </c>
      <c r="K29" s="568">
        <f>'EntrySheetDD+SWOTotal+HO'!HX55</f>
        <v>0</v>
      </c>
      <c r="L29" s="568">
        <f>'EntrySheetDD+SWOTotal+HO'!HY55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2">
        <v>0</v>
      </c>
      <c r="D30" s="518">
        <f>'EntrySheetDD+SWOTotal+HO'!IA55</f>
        <v>0</v>
      </c>
      <c r="E30" s="518">
        <f>'EntrySheetDD+SWOTotal+HO'!IB55</f>
        <v>0</v>
      </c>
      <c r="F30" s="518">
        <f>'EntrySheetDD+SWOTotal+HO'!IC55</f>
        <v>0</v>
      </c>
      <c r="G30" s="568">
        <f>'EntrySheetDD+SWOTotal+HO'!ID55</f>
        <v>0</v>
      </c>
      <c r="H30" s="568">
        <f>'EntrySheetDD+SWOTotal+HO'!IE55</f>
        <v>0</v>
      </c>
      <c r="I30" s="568">
        <f>'EntrySheetDD+SWOTotal+HO'!IF55</f>
        <v>0</v>
      </c>
      <c r="J30" s="568">
        <f>'EntrySheetDD+SWOTotal+HO'!IG55</f>
        <v>0</v>
      </c>
      <c r="K30" s="568">
        <f>'EntrySheetDD+SWOTotal+HO'!IH55</f>
        <v>0</v>
      </c>
      <c r="L30" s="568">
        <f>'EntrySheetDD+SWOTotal+HO'!II55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2">
        <v>0</v>
      </c>
      <c r="D31" s="518">
        <f>'EntrySheetDD+SWOTotal+HO'!IK55</f>
        <v>0</v>
      </c>
      <c r="E31" s="518">
        <f>'EntrySheetDD+SWOTotal+HO'!IL55</f>
        <v>0</v>
      </c>
      <c r="F31" s="518">
        <f>'EntrySheetDD+SWOTotal+HO'!IM55</f>
        <v>0</v>
      </c>
      <c r="G31" s="568">
        <f>'EntrySheetDD+SWOTotal+HO'!IN55</f>
        <v>0</v>
      </c>
      <c r="H31" s="568">
        <f>'EntrySheetDD+SWOTotal+HO'!IO55</f>
        <v>0</v>
      </c>
      <c r="I31" s="568">
        <f>'EntrySheetDD+SWOTotal+HO'!IP55</f>
        <v>0</v>
      </c>
      <c r="J31" s="568">
        <f>'EntrySheetDD+SWOTotal+HO'!IQ55</f>
        <v>0</v>
      </c>
      <c r="K31" s="568">
        <f>'EntrySheetDD+SWOTotal+HO'!IR55</f>
        <v>0</v>
      </c>
      <c r="L31" s="568">
        <f>'EntrySheetDD+SWOTotal+HO'!IS55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2">
        <v>0</v>
      </c>
      <c r="D32" s="518">
        <f>'EntrySheetDD+SWOTotal+HO'!IU55</f>
        <v>0</v>
      </c>
      <c r="E32" s="518">
        <f>'EntrySheetDD+SWOTotal+HO'!IV55</f>
        <v>0</v>
      </c>
      <c r="F32" s="518">
        <f>'EntrySheetDD+SWOTotal+HO'!IW55</f>
        <v>0</v>
      </c>
      <c r="G32" s="568">
        <f>'EntrySheetDD+SWOTotal+HO'!IX55</f>
        <v>0</v>
      </c>
      <c r="H32" s="568">
        <f>'EntrySheetDD+SWOTotal+HO'!IY55</f>
        <v>0</v>
      </c>
      <c r="I32" s="568">
        <f>'EntrySheetDD+SWOTotal+HO'!IZ55</f>
        <v>0</v>
      </c>
      <c r="J32" s="568">
        <f>'EntrySheetDD+SWOTotal+HO'!JA55</f>
        <v>0</v>
      </c>
      <c r="K32" s="568">
        <f>'EntrySheetDD+SWOTotal+HO'!JB55</f>
        <v>0</v>
      </c>
      <c r="L32" s="568">
        <f>'EntrySheetDD+SWOTotal+HO'!JC55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2">
        <v>0</v>
      </c>
      <c r="D33" s="518">
        <f>'EntrySheetDD+SWOTotal+HO'!JE55</f>
        <v>0</v>
      </c>
      <c r="E33" s="518">
        <f>'EntrySheetDD+SWOTotal+HO'!JF55</f>
        <v>0</v>
      </c>
      <c r="F33" s="518">
        <f>'EntrySheetDD+SWOTotal+HO'!JG55</f>
        <v>0</v>
      </c>
      <c r="G33" s="568">
        <f>'EntrySheetDD+SWOTotal+HO'!JH55</f>
        <v>0</v>
      </c>
      <c r="H33" s="568">
        <f>'EntrySheetDD+SWOTotal+HO'!JI55</f>
        <v>0</v>
      </c>
      <c r="I33" s="568">
        <f>'EntrySheetDD+SWOTotal+HO'!JJ55</f>
        <v>0</v>
      </c>
      <c r="J33" s="568">
        <f>'EntrySheetDD+SWOTotal+HO'!JK55</f>
        <v>0</v>
      </c>
      <c r="K33" s="568">
        <f>'EntrySheetDD+SWOTotal+HO'!JL55</f>
        <v>0</v>
      </c>
      <c r="L33" s="568">
        <f>'EntrySheetDD+SWOTotal+HO'!JM55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2">
        <v>0</v>
      </c>
      <c r="D34" s="518">
        <f>'EntrySheetDD+SWOTotal+HO'!JO55</f>
        <v>0</v>
      </c>
      <c r="E34" s="518">
        <f>'EntrySheetDD+SWOTotal+HO'!JP55</f>
        <v>0</v>
      </c>
      <c r="F34" s="518">
        <f>'EntrySheetDD+SWOTotal+HO'!JQ55</f>
        <v>0</v>
      </c>
      <c r="G34" s="568">
        <f>'EntrySheetDD+SWOTotal+HO'!JR55</f>
        <v>0</v>
      </c>
      <c r="H34" s="568">
        <f>'EntrySheetDD+SWOTotal+HO'!JS55</f>
        <v>0</v>
      </c>
      <c r="I34" s="568">
        <f>'EntrySheetDD+SWOTotal+HO'!JT55</f>
        <v>0</v>
      </c>
      <c r="J34" s="568">
        <f>'EntrySheetDD+SWOTotal+HO'!JU55</f>
        <v>0</v>
      </c>
      <c r="K34" s="568">
        <f>'EntrySheetDD+SWOTotal+HO'!JV55</f>
        <v>0</v>
      </c>
      <c r="L34" s="568">
        <f>'EntrySheetDD+SWOTotal+HO'!JW55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2">
        <v>0</v>
      </c>
      <c r="D35" s="518">
        <f>'EntrySheetDD+SWOTotal+HO'!JY55</f>
        <v>0</v>
      </c>
      <c r="E35" s="518">
        <f>'EntrySheetDD+SWOTotal+HO'!JZ55</f>
        <v>0</v>
      </c>
      <c r="F35" s="518">
        <f>'EntrySheetDD+SWOTotal+HO'!KA55</f>
        <v>0</v>
      </c>
      <c r="G35" s="568">
        <f>'EntrySheetDD+SWOTotal+HO'!KB55</f>
        <v>0</v>
      </c>
      <c r="H35" s="568">
        <f>'EntrySheetDD+SWOTotal+HO'!KC55</f>
        <v>0</v>
      </c>
      <c r="I35" s="568">
        <f>'EntrySheetDD+SWOTotal+HO'!KD55</f>
        <v>0</v>
      </c>
      <c r="J35" s="568">
        <f>'EntrySheetDD+SWOTotal+HO'!KE55</f>
        <v>0</v>
      </c>
      <c r="K35" s="568">
        <f>'EntrySheetDD+SWOTotal+HO'!KF55</f>
        <v>0</v>
      </c>
      <c r="L35" s="568">
        <f>'EntrySheetDD+SWOTotal+HO'!KG55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2">
        <v>0</v>
      </c>
      <c r="D36" s="518">
        <f>'EntrySheetDD+SWOTotal+HO'!KI55</f>
        <v>0</v>
      </c>
      <c r="E36" s="518">
        <f>'EntrySheetDD+SWOTotal+HO'!KJ55</f>
        <v>0</v>
      </c>
      <c r="F36" s="518">
        <f>'EntrySheetDD+SWOTotal+HO'!KK55</f>
        <v>0</v>
      </c>
      <c r="G36" s="568">
        <f>'EntrySheetDD+SWOTotal+HO'!KL55</f>
        <v>0</v>
      </c>
      <c r="H36" s="568">
        <f>'EntrySheetDD+SWOTotal+HO'!KM55</f>
        <v>0</v>
      </c>
      <c r="I36" s="568">
        <f>'EntrySheetDD+SWOTotal+HO'!KN55</f>
        <v>0</v>
      </c>
      <c r="J36" s="568">
        <f>'EntrySheetDD+SWOTotal+HO'!KO55</f>
        <v>0</v>
      </c>
      <c r="K36" s="568">
        <f>'EntrySheetDD+SWOTotal+HO'!KP55</f>
        <v>0</v>
      </c>
      <c r="L36" s="568">
        <f>'EntrySheetDD+SWOTotal+HO'!KQ55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2">
        <v>0</v>
      </c>
      <c r="D37" s="518">
        <f>'EntrySheetDD+SWOTotal+HO'!KS55</f>
        <v>0</v>
      </c>
      <c r="E37" s="518">
        <f>'EntrySheetDD+SWOTotal+HO'!KT55</f>
        <v>0</v>
      </c>
      <c r="F37" s="518">
        <f>'EntrySheetDD+SWOTotal+HO'!KU55</f>
        <v>0</v>
      </c>
      <c r="G37" s="568">
        <f>'EntrySheetDD+SWOTotal+HO'!KV55</f>
        <v>0</v>
      </c>
      <c r="H37" s="568">
        <f>'EntrySheetDD+SWOTotal+HO'!KW55</f>
        <v>0</v>
      </c>
      <c r="I37" s="568">
        <f>'EntrySheetDD+SWOTotal+HO'!KX55</f>
        <v>0</v>
      </c>
      <c r="J37" s="568">
        <f>'EntrySheetDD+SWOTotal+HO'!KY55</f>
        <v>0</v>
      </c>
      <c r="K37" s="568">
        <f>'EntrySheetDD+SWOTotal+HO'!KZ55</f>
        <v>0</v>
      </c>
      <c r="L37" s="568">
        <f>'EntrySheetDD+SWOTotal+HO'!LA55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2">
        <v>0</v>
      </c>
      <c r="D38" s="518">
        <f>'EntrySheetDD+SWOTotal+HO'!LC55</f>
        <v>0</v>
      </c>
      <c r="E38" s="518">
        <f>'EntrySheetDD+SWOTotal+HO'!LD55</f>
        <v>0</v>
      </c>
      <c r="F38" s="518">
        <f>'EntrySheetDD+SWOTotal+HO'!LE55</f>
        <v>0</v>
      </c>
      <c r="G38" s="568">
        <f>'EntrySheetDD+SWOTotal+HO'!LF55</f>
        <v>0</v>
      </c>
      <c r="H38" s="568">
        <f>'EntrySheetDD+SWOTotal+HO'!LG55</f>
        <v>0</v>
      </c>
      <c r="I38" s="568">
        <f>'EntrySheetDD+SWOTotal+HO'!LH55</f>
        <v>0</v>
      </c>
      <c r="J38" s="568">
        <f>'EntrySheetDD+SWOTotal+HO'!LI55</f>
        <v>0</v>
      </c>
      <c r="K38" s="568">
        <f>'EntrySheetDD+SWOTotal+HO'!LJ55</f>
        <v>0</v>
      </c>
      <c r="L38" s="568">
        <f>'EntrySheetDD+SWOTotal+HO'!LK55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2">
        <v>0</v>
      </c>
      <c r="D39" s="518">
        <f>'EntrySheetDD+SWOTotal+HO'!LM55</f>
        <v>0</v>
      </c>
      <c r="E39" s="518">
        <f>'EntrySheetDD+SWOTotal+HO'!LN55</f>
        <v>0</v>
      </c>
      <c r="F39" s="518">
        <f>'EntrySheetDD+SWOTotal+HO'!LO55</f>
        <v>0</v>
      </c>
      <c r="G39" s="568">
        <f>'EntrySheetDD+SWOTotal+HO'!LP55</f>
        <v>0</v>
      </c>
      <c r="H39" s="568">
        <f>'EntrySheetDD+SWOTotal+HO'!LQ55</f>
        <v>0</v>
      </c>
      <c r="I39" s="568">
        <f>'EntrySheetDD+SWOTotal+HO'!LR55</f>
        <v>0</v>
      </c>
      <c r="J39" s="568">
        <f>'EntrySheetDD+SWOTotal+HO'!LS55</f>
        <v>0</v>
      </c>
      <c r="K39" s="568">
        <f>'EntrySheetDD+SWOTotal+HO'!LT55</f>
        <v>0</v>
      </c>
      <c r="L39" s="568">
        <f>'EntrySheetDD+SWOTotal+HO'!LU55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25</v>
      </c>
      <c r="D41" s="528">
        <f>'EntrySheetDD+SWOTotal+HO'!MQ55</f>
        <v>25</v>
      </c>
      <c r="E41" s="528">
        <f>'EntrySheetDD+SWOTotal+HO'!MR55</f>
        <v>0</v>
      </c>
      <c r="F41" s="528">
        <f>'EntrySheetDD+SWOTotal+HO'!MS55</f>
        <v>0</v>
      </c>
      <c r="G41" s="570">
        <v>35</v>
      </c>
      <c r="H41" s="570">
        <f>'EntrySheetDD+SWOTotal+HO'!MU55</f>
        <v>0</v>
      </c>
      <c r="I41" s="570">
        <f>'EntrySheetDD+SWOTotal+HO'!MV55</f>
        <v>0</v>
      </c>
      <c r="J41" s="570">
        <f>'EntrySheetDD+SWOTotal+HO'!MW55</f>
        <v>0</v>
      </c>
      <c r="K41" s="570">
        <f>'EntrySheetDD+SWOTotal+HO'!MX55</f>
        <v>0</v>
      </c>
      <c r="L41" s="570">
        <f>'EntrySheetDD+SWOTotal+HO'!MY55</f>
        <v>0</v>
      </c>
      <c r="M41" s="514">
        <f t="shared" si="0"/>
        <v>0</v>
      </c>
      <c r="N41" s="514">
        <f t="shared" si="1"/>
        <v>0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25</v>
      </c>
      <c r="D43" s="516">
        <f t="shared" si="3"/>
        <v>25</v>
      </c>
      <c r="E43" s="516">
        <f t="shared" si="3"/>
        <v>0</v>
      </c>
      <c r="F43" s="516">
        <f t="shared" si="3"/>
        <v>0</v>
      </c>
      <c r="G43" s="572">
        <f t="shared" si="3"/>
        <v>35</v>
      </c>
      <c r="H43" s="572">
        <f t="shared" si="3"/>
        <v>0</v>
      </c>
      <c r="I43" s="572">
        <f t="shared" si="3"/>
        <v>0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>
        <f t="shared" si="0"/>
        <v>0</v>
      </c>
      <c r="N43" s="512">
        <f t="shared" si="1"/>
        <v>0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7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415</v>
      </c>
      <c r="B3" s="2004"/>
      <c r="C3" s="2024" t="s">
        <v>500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0</v>
      </c>
      <c r="D7" s="518">
        <f>'EntrySheetDD+SWOTotal+HO'!E56</f>
        <v>0</v>
      </c>
      <c r="E7" s="518">
        <f>'EntrySheetDD+SWOTotal+HO'!F56</f>
        <v>0</v>
      </c>
      <c r="F7" s="518">
        <f>'EntrySheetDD+SWOTotal+HO'!G56</f>
        <v>0</v>
      </c>
      <c r="G7" s="568">
        <f>'EntrySheetDD+SWOTotal+HO'!H56</f>
        <v>0</v>
      </c>
      <c r="H7" s="568">
        <f>'EntrySheetDD+SWOTotal+HO'!I56</f>
        <v>0</v>
      </c>
      <c r="I7" s="568">
        <f>'EntrySheetDD+SWOTotal+HO'!J56</f>
        <v>0</v>
      </c>
      <c r="J7" s="568">
        <f>'EntrySheetDD+SWOTotal+HO'!K56</f>
        <v>0</v>
      </c>
      <c r="K7" s="568">
        <f>'EntrySheetDD+SWOTotal+HO'!L56</f>
        <v>0</v>
      </c>
      <c r="L7" s="568">
        <f>'EntrySheetDD+SWOTotal+HO'!M56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3</v>
      </c>
      <c r="D8" s="518">
        <f>'EntrySheetDD+SWOTotal+HO'!O56</f>
        <v>0</v>
      </c>
      <c r="E8" s="518">
        <f>'EntrySheetDD+SWOTotal+HO'!P56</f>
        <v>0</v>
      </c>
      <c r="F8" s="518">
        <f>'EntrySheetDD+SWOTotal+HO'!Q56</f>
        <v>0</v>
      </c>
      <c r="G8" s="568">
        <v>1</v>
      </c>
      <c r="H8" s="568">
        <f>'EntrySheetDD+SWOTotal+HO'!S56</f>
        <v>0</v>
      </c>
      <c r="I8" s="568">
        <f>'EntrySheetDD+SWOTotal+HO'!T56</f>
        <v>0</v>
      </c>
      <c r="J8" s="568">
        <f>'EntrySheetDD+SWOTotal+HO'!U56</f>
        <v>0</v>
      </c>
      <c r="K8" s="568">
        <f>'EntrySheetDD+SWOTotal+HO'!V56</f>
        <v>0</v>
      </c>
      <c r="L8" s="568">
        <f>'EntrySheetDD+SWOTotal+HO'!W56</f>
        <v>0</v>
      </c>
      <c r="M8" s="506">
        <f t="shared" ref="M8:M43" si="0">F8/C8*100</f>
        <v>0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0</v>
      </c>
      <c r="D9" s="518">
        <f>'EntrySheetDD+SWOTotal+HO'!Y56</f>
        <v>0</v>
      </c>
      <c r="E9" s="518">
        <f>'EntrySheetDD+SWOTotal+HO'!Z56</f>
        <v>0</v>
      </c>
      <c r="F9" s="518">
        <f>'EntrySheetDD+SWOTotal+HO'!AA56</f>
        <v>0</v>
      </c>
      <c r="G9" s="568">
        <f>'EntrySheetDD+SWOTotal+HO'!AB56</f>
        <v>0</v>
      </c>
      <c r="H9" s="568">
        <f>'EntrySheetDD+SWOTotal+HO'!AC56</f>
        <v>0</v>
      </c>
      <c r="I9" s="568">
        <f>'EntrySheetDD+SWOTotal+HO'!AD56</f>
        <v>0</v>
      </c>
      <c r="J9" s="568">
        <f>'EntrySheetDD+SWOTotal+HO'!AE56</f>
        <v>0</v>
      </c>
      <c r="K9" s="568">
        <f>'EntrySheetDD+SWOTotal+HO'!AF56</f>
        <v>0</v>
      </c>
      <c r="L9" s="568">
        <f>'EntrySheetDD+SWOTotal+HO'!AG56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0</v>
      </c>
      <c r="D10" s="518">
        <f>'EntrySheetDD+SWOTotal+HO'!AI56</f>
        <v>0</v>
      </c>
      <c r="E10" s="518">
        <f>'EntrySheetDD+SWOTotal+HO'!AJ56</f>
        <v>0</v>
      </c>
      <c r="F10" s="518">
        <f>'EntrySheetDD+SWOTotal+HO'!AK56</f>
        <v>0</v>
      </c>
      <c r="G10" s="568">
        <f>'EntrySheetDD+SWOTotal+HO'!AL56</f>
        <v>0</v>
      </c>
      <c r="H10" s="568">
        <f>'EntrySheetDD+SWOTotal+HO'!AM56</f>
        <v>0</v>
      </c>
      <c r="I10" s="568">
        <f>'EntrySheetDD+SWOTotal+HO'!AN56</f>
        <v>0</v>
      </c>
      <c r="J10" s="568">
        <f>'EntrySheetDD+SWOTotal+HO'!AO56</f>
        <v>0</v>
      </c>
      <c r="K10" s="568">
        <f>'EntrySheetDD+SWOTotal+HO'!AP56</f>
        <v>0</v>
      </c>
      <c r="L10" s="568">
        <f>'EntrySheetDD+SWOTotal+HO'!AQ56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0</v>
      </c>
      <c r="D11" s="518">
        <f>'EntrySheetDD+SWOTotal+HO'!AS56</f>
        <v>0</v>
      </c>
      <c r="E11" s="518">
        <f>'EntrySheetDD+SWOTotal+HO'!AT56</f>
        <v>0</v>
      </c>
      <c r="F11" s="518">
        <f>'EntrySheetDD+SWOTotal+HO'!AU56</f>
        <v>0</v>
      </c>
      <c r="G11" s="568">
        <f>'EntrySheetDD+SWOTotal+HO'!AV56</f>
        <v>0</v>
      </c>
      <c r="H11" s="568">
        <f>'EntrySheetDD+SWOTotal+HO'!AW56</f>
        <v>0</v>
      </c>
      <c r="I11" s="568">
        <f>'EntrySheetDD+SWOTotal+HO'!AX56</f>
        <v>0</v>
      </c>
      <c r="J11" s="568">
        <f>'EntrySheetDD+SWOTotal+HO'!AY56</f>
        <v>0</v>
      </c>
      <c r="K11" s="568">
        <f>'EntrySheetDD+SWOTotal+HO'!AZ56</f>
        <v>0</v>
      </c>
      <c r="L11" s="568">
        <f>'EntrySheetDD+SWOTotal+HO'!BA56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0</v>
      </c>
      <c r="D12" s="518">
        <f>'EntrySheetDD+SWOTotal+HO'!BC56</f>
        <v>0</v>
      </c>
      <c r="E12" s="518">
        <f>'EntrySheetDD+SWOTotal+HO'!BD56</f>
        <v>0</v>
      </c>
      <c r="F12" s="518">
        <f>'EntrySheetDD+SWOTotal+HO'!BE56</f>
        <v>0</v>
      </c>
      <c r="G12" s="568">
        <f>'EntrySheetDD+SWOTotal+HO'!BF56</f>
        <v>0</v>
      </c>
      <c r="H12" s="568">
        <f>'EntrySheetDD+SWOTotal+HO'!BG56</f>
        <v>0</v>
      </c>
      <c r="I12" s="568">
        <f>'EntrySheetDD+SWOTotal+HO'!BH56</f>
        <v>0</v>
      </c>
      <c r="J12" s="568">
        <f>'EntrySheetDD+SWOTotal+HO'!BI56</f>
        <v>0</v>
      </c>
      <c r="K12" s="568">
        <f>'EntrySheetDD+SWOTotal+HO'!BJ56</f>
        <v>0</v>
      </c>
      <c r="L12" s="568">
        <f>'EntrySheetDD+SWOTotal+HO'!BK56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0</v>
      </c>
      <c r="D13" s="518">
        <f>'EntrySheetDD+SWOTotal+HO'!BM56</f>
        <v>0</v>
      </c>
      <c r="E13" s="518">
        <f>'EntrySheetDD+SWOTotal+HO'!BN56</f>
        <v>0</v>
      </c>
      <c r="F13" s="518">
        <f>'EntrySheetDD+SWOTotal+HO'!BO56</f>
        <v>0</v>
      </c>
      <c r="G13" s="568">
        <f>'EntrySheetDD+SWOTotal+HO'!BP56</f>
        <v>0</v>
      </c>
      <c r="H13" s="568">
        <f>'EntrySheetDD+SWOTotal+HO'!BQ56</f>
        <v>0</v>
      </c>
      <c r="I13" s="568">
        <f>'EntrySheetDD+SWOTotal+HO'!BR56</f>
        <v>0</v>
      </c>
      <c r="J13" s="568">
        <f>'EntrySheetDD+SWOTotal+HO'!BS56</f>
        <v>0</v>
      </c>
      <c r="K13" s="568">
        <f>'EntrySheetDD+SWOTotal+HO'!BT56</f>
        <v>0</v>
      </c>
      <c r="L13" s="568">
        <f>'EntrySheetDD+SWOTotal+HO'!BU56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0</v>
      </c>
      <c r="D14" s="518">
        <f>'EntrySheetDD+SWOTotal+HO'!BW56</f>
        <v>0</v>
      </c>
      <c r="E14" s="518">
        <f>'EntrySheetDD+SWOTotal+HO'!BX56</f>
        <v>0</v>
      </c>
      <c r="F14" s="518">
        <f>'EntrySheetDD+SWOTotal+HO'!BY56</f>
        <v>0</v>
      </c>
      <c r="G14" s="568">
        <f>'EntrySheetDD+SWOTotal+HO'!BZ56</f>
        <v>0</v>
      </c>
      <c r="H14" s="568">
        <f>'EntrySheetDD+SWOTotal+HO'!CA56</f>
        <v>0</v>
      </c>
      <c r="I14" s="568">
        <f>'EntrySheetDD+SWOTotal+HO'!CB56</f>
        <v>0</v>
      </c>
      <c r="J14" s="568">
        <f>'EntrySheetDD+SWOTotal+HO'!CC56</f>
        <v>0</v>
      </c>
      <c r="K14" s="568">
        <f>'EntrySheetDD+SWOTotal+HO'!CD56</f>
        <v>0</v>
      </c>
      <c r="L14" s="568">
        <f>'EntrySheetDD+SWOTotal+HO'!CE56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0</v>
      </c>
      <c r="D15" s="518">
        <f>'EntrySheetDD+SWOTotal+HO'!CG56</f>
        <v>0</v>
      </c>
      <c r="E15" s="518">
        <f>'EntrySheetDD+SWOTotal+HO'!CH56</f>
        <v>0</v>
      </c>
      <c r="F15" s="518">
        <f>'EntrySheetDD+SWOTotal+HO'!CI56</f>
        <v>0</v>
      </c>
      <c r="G15" s="568">
        <f>'EntrySheetDD+SWOTotal+HO'!CJ56</f>
        <v>0</v>
      </c>
      <c r="H15" s="568">
        <f>'EntrySheetDD+SWOTotal+HO'!CK56</f>
        <v>0</v>
      </c>
      <c r="I15" s="568">
        <f>'EntrySheetDD+SWOTotal+HO'!CL56</f>
        <v>0</v>
      </c>
      <c r="J15" s="568">
        <f>'EntrySheetDD+SWOTotal+HO'!CM56</f>
        <v>0</v>
      </c>
      <c r="K15" s="568">
        <f>'EntrySheetDD+SWOTotal+HO'!CN56</f>
        <v>0</v>
      </c>
      <c r="L15" s="568">
        <f>'EntrySheetDD+SWOTotal+HO'!CO56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0</v>
      </c>
      <c r="D16" s="518">
        <f>'EntrySheetDD+SWOTotal+HO'!CQ56</f>
        <v>0</v>
      </c>
      <c r="E16" s="518">
        <f>'EntrySheetDD+SWOTotal+HO'!CR56</f>
        <v>0</v>
      </c>
      <c r="F16" s="518">
        <f>'EntrySheetDD+SWOTotal+HO'!CS56</f>
        <v>0</v>
      </c>
      <c r="G16" s="568">
        <f>'EntrySheetDD+SWOTotal+HO'!CT56</f>
        <v>0</v>
      </c>
      <c r="H16" s="568">
        <f>'EntrySheetDD+SWOTotal+HO'!CU56</f>
        <v>0</v>
      </c>
      <c r="I16" s="568">
        <f>'EntrySheetDD+SWOTotal+HO'!CV56</f>
        <v>0</v>
      </c>
      <c r="J16" s="568">
        <f>'EntrySheetDD+SWOTotal+HO'!CW56</f>
        <v>0</v>
      </c>
      <c r="K16" s="568">
        <f>'EntrySheetDD+SWOTotal+HO'!CX56</f>
        <v>0</v>
      </c>
      <c r="L16" s="568">
        <f>'EntrySheetDD+SWOTotal+HO'!CY56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0</v>
      </c>
      <c r="D17" s="518">
        <f>'EntrySheetDD+SWOTotal+HO'!DA56</f>
        <v>0</v>
      </c>
      <c r="E17" s="518">
        <f>'EntrySheetDD+SWOTotal+HO'!DB56</f>
        <v>0</v>
      </c>
      <c r="F17" s="518">
        <f>'EntrySheetDD+SWOTotal+HO'!DC56</f>
        <v>0</v>
      </c>
      <c r="G17" s="568">
        <f>'EntrySheetDD+SWOTotal+HO'!DD56</f>
        <v>0</v>
      </c>
      <c r="H17" s="568">
        <f>'EntrySheetDD+SWOTotal+HO'!DE56</f>
        <v>0</v>
      </c>
      <c r="I17" s="568">
        <f>'EntrySheetDD+SWOTotal+HO'!DF56</f>
        <v>0</v>
      </c>
      <c r="J17" s="568">
        <f>'EntrySheetDD+SWOTotal+HO'!DG56</f>
        <v>0</v>
      </c>
      <c r="K17" s="568">
        <f>'EntrySheetDD+SWOTotal+HO'!DH56</f>
        <v>0</v>
      </c>
      <c r="L17" s="568">
        <f>'EntrySheetDD+SWOTotal+HO'!DI56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0</v>
      </c>
      <c r="D18" s="518">
        <f>'EntrySheetDD+SWOTotal+HO'!DK56</f>
        <v>0</v>
      </c>
      <c r="E18" s="518">
        <f>'EntrySheetDD+SWOTotal+HO'!DL56</f>
        <v>0</v>
      </c>
      <c r="F18" s="518">
        <f>'EntrySheetDD+SWOTotal+HO'!DM56</f>
        <v>0</v>
      </c>
      <c r="G18" s="568">
        <f>'EntrySheetDD+SWOTotal+HO'!DN56</f>
        <v>0</v>
      </c>
      <c r="H18" s="568">
        <f>'EntrySheetDD+SWOTotal+HO'!DO56</f>
        <v>0</v>
      </c>
      <c r="I18" s="568">
        <f>'EntrySheetDD+SWOTotal+HO'!DP56</f>
        <v>0</v>
      </c>
      <c r="J18" s="568">
        <f>'EntrySheetDD+SWOTotal+HO'!DQ56</f>
        <v>0</v>
      </c>
      <c r="K18" s="568">
        <f>'EntrySheetDD+SWOTotal+HO'!DR56</f>
        <v>0</v>
      </c>
      <c r="L18" s="568">
        <f>'EntrySheetDD+SWOTotal+HO'!DS56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0</v>
      </c>
      <c r="D19" s="518">
        <f>'EntrySheetDD+SWOTotal+HO'!DU56</f>
        <v>0</v>
      </c>
      <c r="E19" s="518">
        <f>'EntrySheetDD+SWOTotal+HO'!DV56</f>
        <v>0</v>
      </c>
      <c r="F19" s="518">
        <f>'EntrySheetDD+SWOTotal+HO'!DW56</f>
        <v>0</v>
      </c>
      <c r="G19" s="568">
        <f>'EntrySheetDD+SWOTotal+HO'!DX56</f>
        <v>0</v>
      </c>
      <c r="H19" s="568">
        <f>'EntrySheetDD+SWOTotal+HO'!DY56</f>
        <v>0</v>
      </c>
      <c r="I19" s="568">
        <f>'EntrySheetDD+SWOTotal+HO'!DZ56</f>
        <v>0</v>
      </c>
      <c r="J19" s="568">
        <f>'EntrySheetDD+SWOTotal+HO'!EA56</f>
        <v>0</v>
      </c>
      <c r="K19" s="568">
        <f>'EntrySheetDD+SWOTotal+HO'!EB56</f>
        <v>0</v>
      </c>
      <c r="L19" s="568">
        <f>'EntrySheetDD+SWOTotal+HO'!EC56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0</v>
      </c>
      <c r="D20" s="518">
        <f>'EntrySheetDD+SWOTotal+HO'!EE56</f>
        <v>0</v>
      </c>
      <c r="E20" s="518">
        <f>'EntrySheetDD+SWOTotal+HO'!EF56</f>
        <v>0</v>
      </c>
      <c r="F20" s="518">
        <f>'EntrySheetDD+SWOTotal+HO'!EG56</f>
        <v>0</v>
      </c>
      <c r="G20" s="568">
        <f>'EntrySheetDD+SWOTotal+HO'!EH56</f>
        <v>0</v>
      </c>
      <c r="H20" s="568">
        <f>'EntrySheetDD+SWOTotal+HO'!EI56</f>
        <v>0</v>
      </c>
      <c r="I20" s="568">
        <f>'EntrySheetDD+SWOTotal+HO'!EJ56</f>
        <v>0</v>
      </c>
      <c r="J20" s="568">
        <f>'EntrySheetDD+SWOTotal+HO'!EK56</f>
        <v>0</v>
      </c>
      <c r="K20" s="568">
        <f>'EntrySheetDD+SWOTotal+HO'!EL56</f>
        <v>0</v>
      </c>
      <c r="L20" s="568">
        <f>'EntrySheetDD+SWOTotal+HO'!EM56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0</v>
      </c>
      <c r="D21" s="518">
        <f>'EntrySheetDD+SWOTotal+HO'!EO56</f>
        <v>0</v>
      </c>
      <c r="E21" s="518">
        <f>'EntrySheetDD+SWOTotal+HO'!EP56</f>
        <v>0</v>
      </c>
      <c r="F21" s="518">
        <f>'EntrySheetDD+SWOTotal+HO'!EQ56</f>
        <v>0</v>
      </c>
      <c r="G21" s="568">
        <f>'EntrySheetDD+SWOTotal+HO'!ER56</f>
        <v>0</v>
      </c>
      <c r="H21" s="568">
        <f>'EntrySheetDD+SWOTotal+HO'!ES56</f>
        <v>0</v>
      </c>
      <c r="I21" s="568">
        <f>'EntrySheetDD+SWOTotal+HO'!ET56</f>
        <v>0</v>
      </c>
      <c r="J21" s="568">
        <f>'EntrySheetDD+SWOTotal+HO'!EU56</f>
        <v>0</v>
      </c>
      <c r="K21" s="568">
        <f>'EntrySheetDD+SWOTotal+HO'!EV56</f>
        <v>0</v>
      </c>
      <c r="L21" s="568">
        <f>'EntrySheetDD+SWOTotal+HO'!EW56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0</v>
      </c>
      <c r="D22" s="518">
        <f>'EntrySheetDD+SWOTotal+HO'!EY56</f>
        <v>0</v>
      </c>
      <c r="E22" s="518">
        <f>'EntrySheetDD+SWOTotal+HO'!EZ56</f>
        <v>0</v>
      </c>
      <c r="F22" s="518">
        <f>'EntrySheetDD+SWOTotal+HO'!FA56</f>
        <v>0</v>
      </c>
      <c r="G22" s="568">
        <f>'EntrySheetDD+SWOTotal+HO'!FB56</f>
        <v>0</v>
      </c>
      <c r="H22" s="568">
        <f>'EntrySheetDD+SWOTotal+HO'!FC56</f>
        <v>0</v>
      </c>
      <c r="I22" s="568">
        <f>'EntrySheetDD+SWOTotal+HO'!FD56</f>
        <v>0</v>
      </c>
      <c r="J22" s="568">
        <f>'EntrySheetDD+SWOTotal+HO'!FE56</f>
        <v>0</v>
      </c>
      <c r="K22" s="568">
        <f>'EntrySheetDD+SWOTotal+HO'!FF56</f>
        <v>0</v>
      </c>
      <c r="L22" s="568">
        <f>'EntrySheetDD+SWOTotal+HO'!FG56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0</v>
      </c>
      <c r="D23" s="518">
        <f>'EntrySheetDD+SWOTotal+HO'!FI56</f>
        <v>0</v>
      </c>
      <c r="E23" s="518">
        <f>'EntrySheetDD+SWOTotal+HO'!FJ56</f>
        <v>0</v>
      </c>
      <c r="F23" s="518">
        <f>'EntrySheetDD+SWOTotal+HO'!FK56</f>
        <v>0</v>
      </c>
      <c r="G23" s="568">
        <f>'EntrySheetDD+SWOTotal+HO'!FL56</f>
        <v>0</v>
      </c>
      <c r="H23" s="568">
        <f>'EntrySheetDD+SWOTotal+HO'!FM56</f>
        <v>0</v>
      </c>
      <c r="I23" s="568">
        <f>'EntrySheetDD+SWOTotal+HO'!FN56</f>
        <v>0</v>
      </c>
      <c r="J23" s="568">
        <f>'EntrySheetDD+SWOTotal+HO'!FO56</f>
        <v>0</v>
      </c>
      <c r="K23" s="568">
        <f>'EntrySheetDD+SWOTotal+HO'!FP56</f>
        <v>0</v>
      </c>
      <c r="L23" s="568">
        <f>'EntrySheetDD+SWOTotal+HO'!FQ56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</v>
      </c>
      <c r="D24" s="518">
        <f>'EntrySheetDD+SWOTotal+HO'!FS56</f>
        <v>0</v>
      </c>
      <c r="E24" s="518">
        <f>'EntrySheetDD+SWOTotal+HO'!FT56</f>
        <v>0</v>
      </c>
      <c r="F24" s="518">
        <f>'EntrySheetDD+SWOTotal+HO'!FU56</f>
        <v>0</v>
      </c>
      <c r="G24" s="568">
        <f>'EntrySheetDD+SWOTotal+HO'!FV56</f>
        <v>0</v>
      </c>
      <c r="H24" s="568">
        <f>'EntrySheetDD+SWOTotal+HO'!FW56</f>
        <v>0</v>
      </c>
      <c r="I24" s="568">
        <f>'EntrySheetDD+SWOTotal+HO'!FX56</f>
        <v>0</v>
      </c>
      <c r="J24" s="568">
        <f>'EntrySheetDD+SWOTotal+HO'!FY56</f>
        <v>0</v>
      </c>
      <c r="K24" s="568">
        <f>'EntrySheetDD+SWOTotal+HO'!FZ56</f>
        <v>0</v>
      </c>
      <c r="L24" s="568">
        <f>'EntrySheetDD+SWOTotal+HO'!GA56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0</v>
      </c>
      <c r="D25" s="518">
        <f>'EntrySheetDD+SWOTotal+HO'!GC56</f>
        <v>0</v>
      </c>
      <c r="E25" s="518">
        <f>'EntrySheetDD+SWOTotal+HO'!GD56</f>
        <v>0</v>
      </c>
      <c r="F25" s="518">
        <f>'EntrySheetDD+SWOTotal+HO'!GE56</f>
        <v>0</v>
      </c>
      <c r="G25" s="568">
        <f>'EntrySheetDD+SWOTotal+HO'!GF56</f>
        <v>0</v>
      </c>
      <c r="H25" s="568">
        <f>'EntrySheetDD+SWOTotal+HO'!GG56</f>
        <v>0</v>
      </c>
      <c r="I25" s="568">
        <f>'EntrySheetDD+SWOTotal+HO'!GH56</f>
        <v>0</v>
      </c>
      <c r="J25" s="568">
        <f>'EntrySheetDD+SWOTotal+HO'!GI56</f>
        <v>0</v>
      </c>
      <c r="K25" s="568">
        <f>'EntrySheetDD+SWOTotal+HO'!GJ56</f>
        <v>0</v>
      </c>
      <c r="L25" s="568">
        <f>'EntrySheetDD+SWOTotal+HO'!GK56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0</v>
      </c>
      <c r="D26" s="518">
        <f>'EntrySheetDD+SWOTotal+HO'!GM56</f>
        <v>0</v>
      </c>
      <c r="E26" s="518">
        <f>'EntrySheetDD+SWOTotal+HO'!GN56</f>
        <v>0</v>
      </c>
      <c r="F26" s="518">
        <f>'EntrySheetDD+SWOTotal+HO'!GO56</f>
        <v>0</v>
      </c>
      <c r="G26" s="568">
        <f>'EntrySheetDD+SWOTotal+HO'!GP56</f>
        <v>0</v>
      </c>
      <c r="H26" s="568">
        <f>'EntrySheetDD+SWOTotal+HO'!GQ56</f>
        <v>0</v>
      </c>
      <c r="I26" s="568">
        <f>'EntrySheetDD+SWOTotal+HO'!GR56</f>
        <v>0</v>
      </c>
      <c r="J26" s="568">
        <f>'EntrySheetDD+SWOTotal+HO'!GS56</f>
        <v>0</v>
      </c>
      <c r="K26" s="568">
        <f>'EntrySheetDD+SWOTotal+HO'!GT56</f>
        <v>0</v>
      </c>
      <c r="L26" s="568">
        <f>'EntrySheetDD+SWOTotal+HO'!GU56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</v>
      </c>
      <c r="D27" s="518">
        <f>'EntrySheetDD+SWOTotal+HO'!GW56</f>
        <v>0</v>
      </c>
      <c r="E27" s="518">
        <f>'EntrySheetDD+SWOTotal+HO'!GX56</f>
        <v>0</v>
      </c>
      <c r="F27" s="518">
        <f>'EntrySheetDD+SWOTotal+HO'!GY56</f>
        <v>0</v>
      </c>
      <c r="G27" s="568">
        <f>'EntrySheetDD+SWOTotal+HO'!GZ56</f>
        <v>0</v>
      </c>
      <c r="H27" s="568">
        <f>'EntrySheetDD+SWOTotal+HO'!HA56</f>
        <v>0</v>
      </c>
      <c r="I27" s="568">
        <f>'EntrySheetDD+SWOTotal+HO'!HB56</f>
        <v>0</v>
      </c>
      <c r="J27" s="568">
        <f>'EntrySheetDD+SWOTotal+HO'!HC56</f>
        <v>0</v>
      </c>
      <c r="K27" s="568">
        <f>'EntrySheetDD+SWOTotal+HO'!HD56</f>
        <v>0</v>
      </c>
      <c r="L27" s="568">
        <f>'EntrySheetDD+SWOTotal+HO'!HE56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</v>
      </c>
      <c r="D28" s="518">
        <f>'EntrySheetDD+SWOTotal+HO'!HG56</f>
        <v>0</v>
      </c>
      <c r="E28" s="518">
        <f>'EntrySheetDD+SWOTotal+HO'!HH56</f>
        <v>0</v>
      </c>
      <c r="F28" s="518">
        <f>'EntrySheetDD+SWOTotal+HO'!HI56</f>
        <v>0</v>
      </c>
      <c r="G28" s="568">
        <f>'EntrySheetDD+SWOTotal+HO'!HJ56</f>
        <v>0</v>
      </c>
      <c r="H28" s="568">
        <f>'EntrySheetDD+SWOTotal+HO'!HK56</f>
        <v>0</v>
      </c>
      <c r="I28" s="568">
        <f>'EntrySheetDD+SWOTotal+HO'!HL56</f>
        <v>0</v>
      </c>
      <c r="J28" s="568">
        <f>'EntrySheetDD+SWOTotal+HO'!HM56</f>
        <v>0</v>
      </c>
      <c r="K28" s="568">
        <f>'EntrySheetDD+SWOTotal+HO'!HN56</f>
        <v>0</v>
      </c>
      <c r="L28" s="568">
        <f>'EntrySheetDD+SWOTotal+HO'!HO56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</v>
      </c>
      <c r="D29" s="518">
        <f>'EntrySheetDD+SWOTotal+HO'!HQ56</f>
        <v>0</v>
      </c>
      <c r="E29" s="518">
        <f>'EntrySheetDD+SWOTotal+HO'!HR56</f>
        <v>0</v>
      </c>
      <c r="F29" s="518">
        <f>'EntrySheetDD+SWOTotal+HO'!HS56</f>
        <v>0</v>
      </c>
      <c r="G29" s="568">
        <f>'EntrySheetDD+SWOTotal+HO'!HT56</f>
        <v>0</v>
      </c>
      <c r="H29" s="568">
        <f>'EntrySheetDD+SWOTotal+HO'!HU56</f>
        <v>0</v>
      </c>
      <c r="I29" s="568">
        <f>'EntrySheetDD+SWOTotal+HO'!HV56</f>
        <v>0</v>
      </c>
      <c r="J29" s="568">
        <f>'EntrySheetDD+SWOTotal+HO'!HW56</f>
        <v>0</v>
      </c>
      <c r="K29" s="568">
        <f>'EntrySheetDD+SWOTotal+HO'!HX56</f>
        <v>0</v>
      </c>
      <c r="L29" s="568">
        <f>'EntrySheetDD+SWOTotal+HO'!HY56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'EntrySheetDD+SWOTotal+HO'!IA56</f>
        <v>0</v>
      </c>
      <c r="E30" s="518">
        <f>'EntrySheetDD+SWOTotal+HO'!IB56</f>
        <v>0</v>
      </c>
      <c r="F30" s="518">
        <f>'EntrySheetDD+SWOTotal+HO'!IC56</f>
        <v>0</v>
      </c>
      <c r="G30" s="568">
        <f>'EntrySheetDD+SWOTotal+HO'!ID56</f>
        <v>0</v>
      </c>
      <c r="H30" s="568">
        <f>'EntrySheetDD+SWOTotal+HO'!IE56</f>
        <v>0</v>
      </c>
      <c r="I30" s="568">
        <f>'EntrySheetDD+SWOTotal+HO'!IF56</f>
        <v>0</v>
      </c>
      <c r="J30" s="568">
        <f>'EntrySheetDD+SWOTotal+HO'!IG56</f>
        <v>0</v>
      </c>
      <c r="K30" s="568">
        <f>'EntrySheetDD+SWOTotal+HO'!IH56</f>
        <v>0</v>
      </c>
      <c r="L30" s="568">
        <f>'EntrySheetDD+SWOTotal+HO'!II56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</v>
      </c>
      <c r="D31" s="518">
        <f>'EntrySheetDD+SWOTotal+HO'!IK56</f>
        <v>0</v>
      </c>
      <c r="E31" s="518">
        <f>'EntrySheetDD+SWOTotal+HO'!IL56</f>
        <v>0</v>
      </c>
      <c r="F31" s="518">
        <f>'EntrySheetDD+SWOTotal+HO'!IM56</f>
        <v>0</v>
      </c>
      <c r="G31" s="568">
        <f>'EntrySheetDD+SWOTotal+HO'!IN56</f>
        <v>0</v>
      </c>
      <c r="H31" s="568">
        <f>'EntrySheetDD+SWOTotal+HO'!IO56</f>
        <v>0</v>
      </c>
      <c r="I31" s="568">
        <f>'EntrySheetDD+SWOTotal+HO'!IP56</f>
        <v>0</v>
      </c>
      <c r="J31" s="568">
        <f>'EntrySheetDD+SWOTotal+HO'!IQ56</f>
        <v>0</v>
      </c>
      <c r="K31" s="568">
        <f>'EntrySheetDD+SWOTotal+HO'!IR56</f>
        <v>0</v>
      </c>
      <c r="L31" s="568">
        <f>'EntrySheetDD+SWOTotal+HO'!IS56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0</v>
      </c>
      <c r="D32" s="518">
        <f>'EntrySheetDD+SWOTotal+HO'!IU56</f>
        <v>0</v>
      </c>
      <c r="E32" s="518">
        <f>'EntrySheetDD+SWOTotal+HO'!IV56</f>
        <v>0</v>
      </c>
      <c r="F32" s="518">
        <f>'EntrySheetDD+SWOTotal+HO'!IW56</f>
        <v>0</v>
      </c>
      <c r="G32" s="568">
        <f>'EntrySheetDD+SWOTotal+HO'!IX56</f>
        <v>0</v>
      </c>
      <c r="H32" s="568">
        <f>'EntrySheetDD+SWOTotal+HO'!IY56</f>
        <v>0</v>
      </c>
      <c r="I32" s="568">
        <f>'EntrySheetDD+SWOTotal+HO'!IZ56</f>
        <v>0</v>
      </c>
      <c r="J32" s="568">
        <f>'EntrySheetDD+SWOTotal+HO'!JA56</f>
        <v>0</v>
      </c>
      <c r="K32" s="568">
        <f>'EntrySheetDD+SWOTotal+HO'!JB56</f>
        <v>0</v>
      </c>
      <c r="L32" s="568">
        <f>'EntrySheetDD+SWOTotal+HO'!JC56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0</v>
      </c>
      <c r="D33" s="518">
        <f>'EntrySheetDD+SWOTotal+HO'!JE56</f>
        <v>0</v>
      </c>
      <c r="E33" s="518">
        <f>'EntrySheetDD+SWOTotal+HO'!JF56</f>
        <v>0</v>
      </c>
      <c r="F33" s="518">
        <f>'EntrySheetDD+SWOTotal+HO'!JG56</f>
        <v>0</v>
      </c>
      <c r="G33" s="568">
        <f>'EntrySheetDD+SWOTotal+HO'!JH56</f>
        <v>0</v>
      </c>
      <c r="H33" s="568">
        <f>'EntrySheetDD+SWOTotal+HO'!JI56</f>
        <v>0</v>
      </c>
      <c r="I33" s="568">
        <f>'EntrySheetDD+SWOTotal+HO'!JJ56</f>
        <v>0</v>
      </c>
      <c r="J33" s="568">
        <f>'EntrySheetDD+SWOTotal+HO'!JK56</f>
        <v>0</v>
      </c>
      <c r="K33" s="568">
        <f>'EntrySheetDD+SWOTotal+HO'!JL56</f>
        <v>0</v>
      </c>
      <c r="L33" s="568">
        <f>'EntrySheetDD+SWOTotal+HO'!JM56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0</v>
      </c>
      <c r="D34" s="518">
        <f>'EntrySheetDD+SWOTotal+HO'!JO56</f>
        <v>0</v>
      </c>
      <c r="E34" s="518">
        <f>'EntrySheetDD+SWOTotal+HO'!JP56</f>
        <v>0</v>
      </c>
      <c r="F34" s="518">
        <f>'EntrySheetDD+SWOTotal+HO'!JQ56</f>
        <v>0</v>
      </c>
      <c r="G34" s="568">
        <f>'EntrySheetDD+SWOTotal+HO'!JR56</f>
        <v>0</v>
      </c>
      <c r="H34" s="568">
        <f>'EntrySheetDD+SWOTotal+HO'!JS56</f>
        <v>0</v>
      </c>
      <c r="I34" s="568">
        <f>'EntrySheetDD+SWOTotal+HO'!JT56</f>
        <v>0</v>
      </c>
      <c r="J34" s="568">
        <f>'EntrySheetDD+SWOTotal+HO'!JU56</f>
        <v>0</v>
      </c>
      <c r="K34" s="568">
        <f>'EntrySheetDD+SWOTotal+HO'!JV56</f>
        <v>0</v>
      </c>
      <c r="L34" s="568">
        <f>'EntrySheetDD+SWOTotal+HO'!JW56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</v>
      </c>
      <c r="D35" s="518">
        <f>'EntrySheetDD+SWOTotal+HO'!JY56</f>
        <v>0</v>
      </c>
      <c r="E35" s="518">
        <f>'EntrySheetDD+SWOTotal+HO'!JZ56</f>
        <v>0</v>
      </c>
      <c r="F35" s="518">
        <f>'EntrySheetDD+SWOTotal+HO'!KA56</f>
        <v>0</v>
      </c>
      <c r="G35" s="568">
        <f>'EntrySheetDD+SWOTotal+HO'!KB56</f>
        <v>0</v>
      </c>
      <c r="H35" s="568">
        <f>'EntrySheetDD+SWOTotal+HO'!KC56</f>
        <v>0</v>
      </c>
      <c r="I35" s="568">
        <f>'EntrySheetDD+SWOTotal+HO'!KD56</f>
        <v>0</v>
      </c>
      <c r="J35" s="568">
        <f>'EntrySheetDD+SWOTotal+HO'!KE56</f>
        <v>0</v>
      </c>
      <c r="K35" s="568">
        <f>'EntrySheetDD+SWOTotal+HO'!KF56</f>
        <v>0</v>
      </c>
      <c r="L35" s="568">
        <f>'EntrySheetDD+SWOTotal+HO'!KG56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0</v>
      </c>
      <c r="D36" s="518">
        <f>'EntrySheetDD+SWOTotal+HO'!KI56</f>
        <v>0</v>
      </c>
      <c r="E36" s="518">
        <f>'EntrySheetDD+SWOTotal+HO'!KJ56</f>
        <v>0</v>
      </c>
      <c r="F36" s="518">
        <f>'EntrySheetDD+SWOTotal+HO'!KK56</f>
        <v>0</v>
      </c>
      <c r="G36" s="568">
        <f>'EntrySheetDD+SWOTotal+HO'!KL56</f>
        <v>0</v>
      </c>
      <c r="H36" s="568">
        <f>'EntrySheetDD+SWOTotal+HO'!KM56</f>
        <v>0</v>
      </c>
      <c r="I36" s="568">
        <f>'EntrySheetDD+SWOTotal+HO'!KN56</f>
        <v>0</v>
      </c>
      <c r="J36" s="568">
        <f>'EntrySheetDD+SWOTotal+HO'!KO56</f>
        <v>0</v>
      </c>
      <c r="K36" s="568">
        <f>'EntrySheetDD+SWOTotal+HO'!KP56</f>
        <v>0</v>
      </c>
      <c r="L36" s="568">
        <f>'EntrySheetDD+SWOTotal+HO'!KQ56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</v>
      </c>
      <c r="D37" s="518">
        <f>'EntrySheetDD+SWOTotal+HO'!KS56</f>
        <v>0</v>
      </c>
      <c r="E37" s="518">
        <f>'EntrySheetDD+SWOTotal+HO'!KT56</f>
        <v>0</v>
      </c>
      <c r="F37" s="518">
        <f>'EntrySheetDD+SWOTotal+HO'!KU56</f>
        <v>0</v>
      </c>
      <c r="G37" s="568">
        <f>'EntrySheetDD+SWOTotal+HO'!KV56</f>
        <v>0</v>
      </c>
      <c r="H37" s="568">
        <f>'EntrySheetDD+SWOTotal+HO'!KW56</f>
        <v>0</v>
      </c>
      <c r="I37" s="568">
        <f>'EntrySheetDD+SWOTotal+HO'!KX56</f>
        <v>0</v>
      </c>
      <c r="J37" s="568">
        <f>'EntrySheetDD+SWOTotal+HO'!KY56</f>
        <v>0</v>
      </c>
      <c r="K37" s="568">
        <f>'EntrySheetDD+SWOTotal+HO'!KZ56</f>
        <v>0</v>
      </c>
      <c r="L37" s="568">
        <f>'EntrySheetDD+SWOTotal+HO'!LA56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</v>
      </c>
      <c r="D38" s="518">
        <f>'EntrySheetDD+SWOTotal+HO'!LC56</f>
        <v>0</v>
      </c>
      <c r="E38" s="518">
        <f>'EntrySheetDD+SWOTotal+HO'!LD56</f>
        <v>0</v>
      </c>
      <c r="F38" s="518">
        <f>'EntrySheetDD+SWOTotal+HO'!LE56</f>
        <v>0</v>
      </c>
      <c r="G38" s="568">
        <f>'EntrySheetDD+SWOTotal+HO'!LF56</f>
        <v>0</v>
      </c>
      <c r="H38" s="568">
        <f>'EntrySheetDD+SWOTotal+HO'!LG56</f>
        <v>0</v>
      </c>
      <c r="I38" s="568">
        <f>'EntrySheetDD+SWOTotal+HO'!LH56</f>
        <v>0</v>
      </c>
      <c r="J38" s="568">
        <f>'EntrySheetDD+SWOTotal+HO'!LI56</f>
        <v>0</v>
      </c>
      <c r="K38" s="568">
        <f>'EntrySheetDD+SWOTotal+HO'!LJ56</f>
        <v>0</v>
      </c>
      <c r="L38" s="568">
        <f>'EntrySheetDD+SWOTotal+HO'!LK56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</v>
      </c>
      <c r="D39" s="518">
        <f>'EntrySheetDD+SWOTotal+HO'!LM56</f>
        <v>0</v>
      </c>
      <c r="E39" s="518">
        <f>'EntrySheetDD+SWOTotal+HO'!LN56</f>
        <v>0</v>
      </c>
      <c r="F39" s="518">
        <f>'EntrySheetDD+SWOTotal+HO'!LO56</f>
        <v>0</v>
      </c>
      <c r="G39" s="568">
        <f>'EntrySheetDD+SWOTotal+HO'!LP56</f>
        <v>0</v>
      </c>
      <c r="H39" s="568">
        <f>'EntrySheetDD+SWOTotal+HO'!LQ56</f>
        <v>0</v>
      </c>
      <c r="I39" s="568">
        <f>'EntrySheetDD+SWOTotal+HO'!LR56</f>
        <v>0</v>
      </c>
      <c r="J39" s="568">
        <f>'EntrySheetDD+SWOTotal+HO'!LS56</f>
        <v>0</v>
      </c>
      <c r="K39" s="568">
        <f>'EntrySheetDD+SWOTotal+HO'!LT56</f>
        <v>0</v>
      </c>
      <c r="L39" s="568">
        <f>'EntrySheetDD+SWOTotal+HO'!LU56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3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1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>
        <f t="shared" si="0"/>
        <v>0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'EntrySheetDD+SWOTotal+HO'!MQ56</f>
        <v>0</v>
      </c>
      <c r="E41" s="528">
        <f>'EntrySheetDD+SWOTotal+HO'!MR56</f>
        <v>0</v>
      </c>
      <c r="F41" s="528">
        <f>'EntrySheetDD+SWOTotal+HO'!MS56</f>
        <v>0</v>
      </c>
      <c r="G41" s="570">
        <f>'EntrySheetDD+SWOTotal+HO'!MT56</f>
        <v>0</v>
      </c>
      <c r="H41" s="570">
        <f>'EntrySheetDD+SWOTotal+HO'!MU56</f>
        <v>0</v>
      </c>
      <c r="I41" s="570">
        <f>'EntrySheetDD+SWOTotal+HO'!MV56</f>
        <v>0</v>
      </c>
      <c r="J41" s="570">
        <f>'EntrySheetDD+SWOTotal+HO'!MW56</f>
        <v>0</v>
      </c>
      <c r="K41" s="570">
        <f>'EntrySheetDD+SWOTotal+HO'!MX56</f>
        <v>0</v>
      </c>
      <c r="L41" s="570">
        <f>'EntrySheetDD+SWOTotal+HO'!MY56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15">
        <v>0</v>
      </c>
      <c r="F42" s="515">
        <v>0</v>
      </c>
      <c r="G42" s="571">
        <v>0</v>
      </c>
      <c r="H42" s="571">
        <v>0</v>
      </c>
      <c r="I42" s="571">
        <v>0</v>
      </c>
      <c r="J42" s="571">
        <v>0</v>
      </c>
      <c r="K42" s="571">
        <v>0</v>
      </c>
      <c r="L42" s="571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3</v>
      </c>
      <c r="D43" s="516">
        <f t="shared" si="3"/>
        <v>0</v>
      </c>
      <c r="E43" s="516">
        <f t="shared" si="3"/>
        <v>0</v>
      </c>
      <c r="F43" s="516">
        <f t="shared" si="3"/>
        <v>0</v>
      </c>
      <c r="G43" s="572">
        <f t="shared" si="3"/>
        <v>1</v>
      </c>
      <c r="H43" s="572">
        <f t="shared" si="3"/>
        <v>0</v>
      </c>
      <c r="I43" s="572">
        <f t="shared" si="3"/>
        <v>0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>
        <f t="shared" si="0"/>
        <v>0</v>
      </c>
      <c r="N43" s="512" t="e">
        <f t="shared" si="1"/>
        <v>#DIV/0!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7" activePane="bottomRight" state="frozen"/>
      <selection activeCell="A2" sqref="A2:N2"/>
      <selection pane="topRight" activeCell="A2" sqref="A2:N2"/>
      <selection pane="bottomLeft" activeCell="A2" sqref="A2:N2"/>
      <selection pane="bottomRight" activeCell="T32" sqref="T3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416</v>
      </c>
      <c r="B3" s="2004"/>
      <c r="C3" s="2024" t="s">
        <v>546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5">
        <v>0</v>
      </c>
      <c r="D7" s="518">
        <f>'EntrySheetDD+SWOTotal+HO'!E57</f>
        <v>0</v>
      </c>
      <c r="E7" s="518">
        <f>'EntrySheetDD+SWOTotal+HO'!F57</f>
        <v>0</v>
      </c>
      <c r="F7" s="518">
        <f>'EntrySheetDD+SWOTotal+HO'!G57</f>
        <v>0</v>
      </c>
      <c r="G7" s="568">
        <f>'EntrySheetDD+SWOTotal+HO'!H57</f>
        <v>0</v>
      </c>
      <c r="H7" s="568">
        <f>'EntrySheetDD+SWOTotal+HO'!I57</f>
        <v>0</v>
      </c>
      <c r="I7" s="568">
        <f>'EntrySheetDD+SWOTotal+HO'!J57</f>
        <v>0</v>
      </c>
      <c r="J7" s="568">
        <f>'EntrySheetDD+SWOTotal+HO'!K57</f>
        <v>0</v>
      </c>
      <c r="K7" s="568">
        <f>'EntrySheetDD+SWOTotal+HO'!L57</f>
        <v>0</v>
      </c>
      <c r="L7" s="568">
        <f>'EntrySheetDD+SWOTotal+HO'!M57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5">
        <v>0</v>
      </c>
      <c r="D8" s="518">
        <f>'EntrySheetDD+SWOTotal+HO'!O57</f>
        <v>0</v>
      </c>
      <c r="E8" s="518">
        <f>'EntrySheetDD+SWOTotal+HO'!P57</f>
        <v>0</v>
      </c>
      <c r="F8" s="518">
        <f>'EntrySheetDD+SWOTotal+HO'!Q57</f>
        <v>0</v>
      </c>
      <c r="G8" s="568">
        <f>'EntrySheetDD+SWOTotal+HO'!R57</f>
        <v>0</v>
      </c>
      <c r="H8" s="568">
        <f>'EntrySheetDD+SWOTotal+HO'!S57</f>
        <v>0</v>
      </c>
      <c r="I8" s="568">
        <f>'EntrySheetDD+SWOTotal+HO'!T57</f>
        <v>0</v>
      </c>
      <c r="J8" s="568">
        <f>'EntrySheetDD+SWOTotal+HO'!U57</f>
        <v>0</v>
      </c>
      <c r="K8" s="568">
        <f>'EntrySheetDD+SWOTotal+HO'!V57</f>
        <v>0</v>
      </c>
      <c r="L8" s="568">
        <f>'EntrySheetDD+SWOTotal+HO'!W57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5">
        <v>0</v>
      </c>
      <c r="D9" s="518">
        <f>'EntrySheetDD+SWOTotal+HO'!Y57</f>
        <v>0</v>
      </c>
      <c r="E9" s="518">
        <f>'EntrySheetDD+SWOTotal+HO'!Z57</f>
        <v>0</v>
      </c>
      <c r="F9" s="518">
        <f>'EntrySheetDD+SWOTotal+HO'!AA57</f>
        <v>0</v>
      </c>
      <c r="G9" s="568">
        <f>'EntrySheetDD+SWOTotal+HO'!AB57</f>
        <v>0</v>
      </c>
      <c r="H9" s="568">
        <f>'EntrySheetDD+SWOTotal+HO'!AC57</f>
        <v>0</v>
      </c>
      <c r="I9" s="568">
        <f>'EntrySheetDD+SWOTotal+HO'!AD57</f>
        <v>0</v>
      </c>
      <c r="J9" s="568">
        <f>'EntrySheetDD+SWOTotal+HO'!AE57</f>
        <v>0</v>
      </c>
      <c r="K9" s="568">
        <f>'EntrySheetDD+SWOTotal+HO'!AF57</f>
        <v>0</v>
      </c>
      <c r="L9" s="568">
        <f>'EntrySheetDD+SWOTotal+HO'!AG57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5">
        <v>0</v>
      </c>
      <c r="D10" s="518">
        <f>'EntrySheetDD+SWOTotal+HO'!AI57</f>
        <v>0</v>
      </c>
      <c r="E10" s="518">
        <f>'EntrySheetDD+SWOTotal+HO'!AJ57</f>
        <v>0</v>
      </c>
      <c r="F10" s="518">
        <f>'EntrySheetDD+SWOTotal+HO'!AK57</f>
        <v>0</v>
      </c>
      <c r="G10" s="568">
        <f>'EntrySheetDD+SWOTotal+HO'!AL57</f>
        <v>0</v>
      </c>
      <c r="H10" s="568">
        <f>'EntrySheetDD+SWOTotal+HO'!AM57</f>
        <v>0</v>
      </c>
      <c r="I10" s="568">
        <f>'EntrySheetDD+SWOTotal+HO'!AN57</f>
        <v>0</v>
      </c>
      <c r="J10" s="568">
        <f>'EntrySheetDD+SWOTotal+HO'!AO57</f>
        <v>0</v>
      </c>
      <c r="K10" s="568">
        <f>'EntrySheetDD+SWOTotal+HO'!AP57</f>
        <v>0</v>
      </c>
      <c r="L10" s="568">
        <f>'EntrySheetDD+SWOTotal+HO'!AQ57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5">
        <v>0</v>
      </c>
      <c r="D11" s="518">
        <f>'EntrySheetDD+SWOTotal+HO'!AS57</f>
        <v>0</v>
      </c>
      <c r="E11" s="518">
        <f>'EntrySheetDD+SWOTotal+HO'!AT57</f>
        <v>0</v>
      </c>
      <c r="F11" s="518">
        <f>'EntrySheetDD+SWOTotal+HO'!AU57</f>
        <v>0</v>
      </c>
      <c r="G11" s="568">
        <f>'EntrySheetDD+SWOTotal+HO'!AV57</f>
        <v>0</v>
      </c>
      <c r="H11" s="568">
        <f>'EntrySheetDD+SWOTotal+HO'!AW57</f>
        <v>0</v>
      </c>
      <c r="I11" s="568">
        <f>'EntrySheetDD+SWOTotal+HO'!AX57</f>
        <v>0</v>
      </c>
      <c r="J11" s="568">
        <f>'EntrySheetDD+SWOTotal+HO'!AY57</f>
        <v>0</v>
      </c>
      <c r="K11" s="568">
        <f>'EntrySheetDD+SWOTotal+HO'!AZ57</f>
        <v>0</v>
      </c>
      <c r="L11" s="568">
        <f>'EntrySheetDD+SWOTotal+HO'!BA57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5">
        <v>0</v>
      </c>
      <c r="D12" s="518">
        <f>'EntrySheetDD+SWOTotal+HO'!BC57</f>
        <v>0</v>
      </c>
      <c r="E12" s="518">
        <f>'EntrySheetDD+SWOTotal+HO'!BD57</f>
        <v>0</v>
      </c>
      <c r="F12" s="518">
        <f>'EntrySheetDD+SWOTotal+HO'!BE57</f>
        <v>0</v>
      </c>
      <c r="G12" s="568">
        <f>'EntrySheetDD+SWOTotal+HO'!BF57</f>
        <v>0</v>
      </c>
      <c r="H12" s="568">
        <f>'EntrySheetDD+SWOTotal+HO'!BG57</f>
        <v>0</v>
      </c>
      <c r="I12" s="568">
        <f>'EntrySheetDD+SWOTotal+HO'!BH57</f>
        <v>0</v>
      </c>
      <c r="J12" s="568">
        <f>'EntrySheetDD+SWOTotal+HO'!BI57</f>
        <v>0</v>
      </c>
      <c r="K12" s="568">
        <f>'EntrySheetDD+SWOTotal+HO'!BJ57</f>
        <v>0</v>
      </c>
      <c r="L12" s="568">
        <f>'EntrySheetDD+SWOTotal+HO'!BK57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5">
        <v>0</v>
      </c>
      <c r="D13" s="518">
        <f>'EntrySheetDD+SWOTotal+HO'!BM57</f>
        <v>0</v>
      </c>
      <c r="E13" s="518">
        <f>'EntrySheetDD+SWOTotal+HO'!BN57</f>
        <v>0</v>
      </c>
      <c r="F13" s="518">
        <f>'EntrySheetDD+SWOTotal+HO'!BO57</f>
        <v>0</v>
      </c>
      <c r="G13" s="568">
        <f>'EntrySheetDD+SWOTotal+HO'!BP57</f>
        <v>0</v>
      </c>
      <c r="H13" s="568">
        <f>'EntrySheetDD+SWOTotal+HO'!BQ57</f>
        <v>0</v>
      </c>
      <c r="I13" s="568">
        <f>'EntrySheetDD+SWOTotal+HO'!BR57</f>
        <v>0</v>
      </c>
      <c r="J13" s="568">
        <f>'EntrySheetDD+SWOTotal+HO'!BS57</f>
        <v>0</v>
      </c>
      <c r="K13" s="568">
        <f>'EntrySheetDD+SWOTotal+HO'!BT57</f>
        <v>0</v>
      </c>
      <c r="L13" s="568">
        <f>'EntrySheetDD+SWOTotal+HO'!BU57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5">
        <v>0</v>
      </c>
      <c r="D14" s="518">
        <f>'EntrySheetDD+SWOTotal+HO'!BW57</f>
        <v>0</v>
      </c>
      <c r="E14" s="518">
        <f>'EntrySheetDD+SWOTotal+HO'!BX57</f>
        <v>0</v>
      </c>
      <c r="F14" s="518">
        <f>'EntrySheetDD+SWOTotal+HO'!BY57</f>
        <v>0</v>
      </c>
      <c r="G14" s="568">
        <f>'EntrySheetDD+SWOTotal+HO'!BZ57</f>
        <v>0</v>
      </c>
      <c r="H14" s="568">
        <f>'EntrySheetDD+SWOTotal+HO'!CA57</f>
        <v>0</v>
      </c>
      <c r="I14" s="568">
        <f>'EntrySheetDD+SWOTotal+HO'!CB57</f>
        <v>0</v>
      </c>
      <c r="J14" s="568">
        <f>'EntrySheetDD+SWOTotal+HO'!CC57</f>
        <v>0</v>
      </c>
      <c r="K14" s="568">
        <f>'EntrySheetDD+SWOTotal+HO'!CD57</f>
        <v>0</v>
      </c>
      <c r="L14" s="568">
        <f>'EntrySheetDD+SWOTotal+HO'!CE57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5">
        <v>0</v>
      </c>
      <c r="D15" s="518">
        <f>'EntrySheetDD+SWOTotal+HO'!CG57</f>
        <v>0</v>
      </c>
      <c r="E15" s="518">
        <f>'EntrySheetDD+SWOTotal+HO'!CH57</f>
        <v>0</v>
      </c>
      <c r="F15" s="518">
        <f>'EntrySheetDD+SWOTotal+HO'!CI57</f>
        <v>0</v>
      </c>
      <c r="G15" s="568">
        <f>'EntrySheetDD+SWOTotal+HO'!CJ57</f>
        <v>0</v>
      </c>
      <c r="H15" s="568">
        <f>'EntrySheetDD+SWOTotal+HO'!CK57</f>
        <v>0</v>
      </c>
      <c r="I15" s="568">
        <f>'EntrySheetDD+SWOTotal+HO'!CL57</f>
        <v>0</v>
      </c>
      <c r="J15" s="568">
        <f>'EntrySheetDD+SWOTotal+HO'!CM57</f>
        <v>0</v>
      </c>
      <c r="K15" s="568">
        <f>'EntrySheetDD+SWOTotal+HO'!CN57</f>
        <v>0</v>
      </c>
      <c r="L15" s="568">
        <f>'EntrySheetDD+SWOTotal+HO'!CO57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5">
        <v>0</v>
      </c>
      <c r="D16" s="518">
        <f>'EntrySheetDD+SWOTotal+HO'!CQ57</f>
        <v>0</v>
      </c>
      <c r="E16" s="518">
        <f>'EntrySheetDD+SWOTotal+HO'!CR57</f>
        <v>0</v>
      </c>
      <c r="F16" s="518">
        <f>'EntrySheetDD+SWOTotal+HO'!CS57</f>
        <v>0</v>
      </c>
      <c r="G16" s="568">
        <f>'EntrySheetDD+SWOTotal+HO'!CT57</f>
        <v>0</v>
      </c>
      <c r="H16" s="568">
        <f>'EntrySheetDD+SWOTotal+HO'!CU57</f>
        <v>0</v>
      </c>
      <c r="I16" s="568">
        <f>'EntrySheetDD+SWOTotal+HO'!CV57</f>
        <v>0</v>
      </c>
      <c r="J16" s="568">
        <f>'EntrySheetDD+SWOTotal+HO'!CW57</f>
        <v>0</v>
      </c>
      <c r="K16" s="568">
        <f>'EntrySheetDD+SWOTotal+HO'!CX57</f>
        <v>0</v>
      </c>
      <c r="L16" s="568">
        <f>'EntrySheetDD+SWOTotal+HO'!CY57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5">
        <v>0</v>
      </c>
      <c r="D17" s="518">
        <f>'EntrySheetDD+SWOTotal+HO'!DA57</f>
        <v>0</v>
      </c>
      <c r="E17" s="518">
        <f>'EntrySheetDD+SWOTotal+HO'!DB57</f>
        <v>0</v>
      </c>
      <c r="F17" s="518">
        <f>'EntrySheetDD+SWOTotal+HO'!DC57</f>
        <v>0</v>
      </c>
      <c r="G17" s="568">
        <f>'EntrySheetDD+SWOTotal+HO'!DD57</f>
        <v>0</v>
      </c>
      <c r="H17" s="568">
        <f>'EntrySheetDD+SWOTotal+HO'!DE57</f>
        <v>0</v>
      </c>
      <c r="I17" s="568">
        <f>'EntrySheetDD+SWOTotal+HO'!DF57</f>
        <v>0</v>
      </c>
      <c r="J17" s="568">
        <f>'EntrySheetDD+SWOTotal+HO'!DG57</f>
        <v>0</v>
      </c>
      <c r="K17" s="568">
        <f>'EntrySheetDD+SWOTotal+HO'!DH57</f>
        <v>0</v>
      </c>
      <c r="L17" s="568">
        <f>'EntrySheetDD+SWOTotal+HO'!DI57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5">
        <v>0</v>
      </c>
      <c r="D18" s="518">
        <f>'EntrySheetDD+SWOTotal+HO'!DK57</f>
        <v>0</v>
      </c>
      <c r="E18" s="518">
        <f>'EntrySheetDD+SWOTotal+HO'!DL57</f>
        <v>0</v>
      </c>
      <c r="F18" s="518">
        <f>'EntrySheetDD+SWOTotal+HO'!DM57</f>
        <v>0</v>
      </c>
      <c r="G18" s="568">
        <f>'EntrySheetDD+SWOTotal+HO'!DN57</f>
        <v>0</v>
      </c>
      <c r="H18" s="568">
        <f>'EntrySheetDD+SWOTotal+HO'!DO57</f>
        <v>0</v>
      </c>
      <c r="I18" s="568">
        <f>'EntrySheetDD+SWOTotal+HO'!DP57</f>
        <v>0</v>
      </c>
      <c r="J18" s="568">
        <f>'EntrySheetDD+SWOTotal+HO'!DQ57</f>
        <v>0</v>
      </c>
      <c r="K18" s="568">
        <f>'EntrySheetDD+SWOTotal+HO'!DR57</f>
        <v>0</v>
      </c>
      <c r="L18" s="568">
        <f>'EntrySheetDD+SWOTotal+HO'!DS57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5">
        <v>0</v>
      </c>
      <c r="D19" s="518">
        <f>'EntrySheetDD+SWOTotal+HO'!DU57</f>
        <v>0</v>
      </c>
      <c r="E19" s="518">
        <f>'EntrySheetDD+SWOTotal+HO'!DV57</f>
        <v>0</v>
      </c>
      <c r="F19" s="518">
        <f>'EntrySheetDD+SWOTotal+HO'!DW57</f>
        <v>0</v>
      </c>
      <c r="G19" s="568">
        <f>'EntrySheetDD+SWOTotal+HO'!DX57</f>
        <v>0</v>
      </c>
      <c r="H19" s="568">
        <f>'EntrySheetDD+SWOTotal+HO'!DY57</f>
        <v>0</v>
      </c>
      <c r="I19" s="568">
        <f>'EntrySheetDD+SWOTotal+HO'!DZ57</f>
        <v>0</v>
      </c>
      <c r="J19" s="568">
        <f>'EntrySheetDD+SWOTotal+HO'!EA57</f>
        <v>0</v>
      </c>
      <c r="K19" s="568">
        <f>'EntrySheetDD+SWOTotal+HO'!EB57</f>
        <v>0</v>
      </c>
      <c r="L19" s="568">
        <f>'EntrySheetDD+SWOTotal+HO'!EC57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5">
        <v>0</v>
      </c>
      <c r="D20" s="518">
        <f>'EntrySheetDD+SWOTotal+HO'!EE57</f>
        <v>0</v>
      </c>
      <c r="E20" s="518">
        <f>'EntrySheetDD+SWOTotal+HO'!EF57</f>
        <v>0</v>
      </c>
      <c r="F20" s="518">
        <f>'EntrySheetDD+SWOTotal+HO'!EG57</f>
        <v>0</v>
      </c>
      <c r="G20" s="568">
        <f>'EntrySheetDD+SWOTotal+HO'!EH57</f>
        <v>0</v>
      </c>
      <c r="H20" s="568">
        <f>'EntrySheetDD+SWOTotal+HO'!EI57</f>
        <v>0</v>
      </c>
      <c r="I20" s="568">
        <f>'EntrySheetDD+SWOTotal+HO'!EJ57</f>
        <v>0</v>
      </c>
      <c r="J20" s="568">
        <f>'EntrySheetDD+SWOTotal+HO'!EK57</f>
        <v>0</v>
      </c>
      <c r="K20" s="568">
        <f>'EntrySheetDD+SWOTotal+HO'!EL57</f>
        <v>0</v>
      </c>
      <c r="L20" s="568">
        <f>'EntrySheetDD+SWOTotal+HO'!EM57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5">
        <v>0</v>
      </c>
      <c r="D21" s="518">
        <f>'EntrySheetDD+SWOTotal+HO'!EO57</f>
        <v>0</v>
      </c>
      <c r="E21" s="518">
        <f>'EntrySheetDD+SWOTotal+HO'!EP57</f>
        <v>0</v>
      </c>
      <c r="F21" s="518">
        <f>'EntrySheetDD+SWOTotal+HO'!EQ57</f>
        <v>0</v>
      </c>
      <c r="G21" s="568">
        <f>'EntrySheetDD+SWOTotal+HO'!ER57</f>
        <v>0</v>
      </c>
      <c r="H21" s="568">
        <f>'EntrySheetDD+SWOTotal+HO'!ES57</f>
        <v>0</v>
      </c>
      <c r="I21" s="568">
        <f>'EntrySheetDD+SWOTotal+HO'!ET57</f>
        <v>0</v>
      </c>
      <c r="J21" s="568">
        <f>'EntrySheetDD+SWOTotal+HO'!EU57</f>
        <v>0</v>
      </c>
      <c r="K21" s="568">
        <f>'EntrySheetDD+SWOTotal+HO'!EV57</f>
        <v>0</v>
      </c>
      <c r="L21" s="568">
        <f>'EntrySheetDD+SWOTotal+HO'!EW57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5">
        <v>0</v>
      </c>
      <c r="D22" s="518">
        <f>'EntrySheetDD+SWOTotal+HO'!EY57</f>
        <v>0</v>
      </c>
      <c r="E22" s="518">
        <f>'EntrySheetDD+SWOTotal+HO'!EZ57</f>
        <v>0</v>
      </c>
      <c r="F22" s="518">
        <f>'EntrySheetDD+SWOTotal+HO'!FA57</f>
        <v>0</v>
      </c>
      <c r="G22" s="568">
        <f>'EntrySheetDD+SWOTotal+HO'!FB57</f>
        <v>0</v>
      </c>
      <c r="H22" s="568">
        <f>'EntrySheetDD+SWOTotal+HO'!FC57</f>
        <v>0</v>
      </c>
      <c r="I22" s="568">
        <f>'EntrySheetDD+SWOTotal+HO'!FD57</f>
        <v>0</v>
      </c>
      <c r="J22" s="568">
        <f>'EntrySheetDD+SWOTotal+HO'!FE57</f>
        <v>0</v>
      </c>
      <c r="K22" s="568">
        <f>'EntrySheetDD+SWOTotal+HO'!FF57</f>
        <v>0</v>
      </c>
      <c r="L22" s="568">
        <f>'EntrySheetDD+SWOTotal+HO'!FG57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5">
        <v>0</v>
      </c>
      <c r="D23" s="518">
        <f>'EntrySheetDD+SWOTotal+HO'!FI57</f>
        <v>0</v>
      </c>
      <c r="E23" s="518">
        <f>'EntrySheetDD+SWOTotal+HO'!FJ57</f>
        <v>0</v>
      </c>
      <c r="F23" s="518">
        <f>'EntrySheetDD+SWOTotal+HO'!FK57</f>
        <v>0</v>
      </c>
      <c r="G23" s="568">
        <f>'EntrySheetDD+SWOTotal+HO'!FL57</f>
        <v>0</v>
      </c>
      <c r="H23" s="568">
        <f>'EntrySheetDD+SWOTotal+HO'!FM57</f>
        <v>0</v>
      </c>
      <c r="I23" s="568">
        <f>'EntrySheetDD+SWOTotal+HO'!FN57</f>
        <v>0</v>
      </c>
      <c r="J23" s="568">
        <f>'EntrySheetDD+SWOTotal+HO'!FO57</f>
        <v>0</v>
      </c>
      <c r="K23" s="568">
        <f>'EntrySheetDD+SWOTotal+HO'!FP57</f>
        <v>0</v>
      </c>
      <c r="L23" s="568">
        <f>'EntrySheetDD+SWOTotal+HO'!FQ57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5">
        <v>0</v>
      </c>
      <c r="D24" s="518">
        <f>'EntrySheetDD+SWOTotal+HO'!FS57</f>
        <v>0</v>
      </c>
      <c r="E24" s="518">
        <f>'EntrySheetDD+SWOTotal+HO'!FT57</f>
        <v>0</v>
      </c>
      <c r="F24" s="518">
        <f>'EntrySheetDD+SWOTotal+HO'!FU57</f>
        <v>0</v>
      </c>
      <c r="G24" s="568">
        <f>'EntrySheetDD+SWOTotal+HO'!FV57</f>
        <v>0</v>
      </c>
      <c r="H24" s="568">
        <f>'EntrySheetDD+SWOTotal+HO'!FW57</f>
        <v>0</v>
      </c>
      <c r="I24" s="568">
        <f>'EntrySheetDD+SWOTotal+HO'!FX57</f>
        <v>0</v>
      </c>
      <c r="J24" s="568">
        <f>'EntrySheetDD+SWOTotal+HO'!FY57</f>
        <v>0</v>
      </c>
      <c r="K24" s="568">
        <f>'EntrySheetDD+SWOTotal+HO'!FZ57</f>
        <v>0</v>
      </c>
      <c r="L24" s="568">
        <f>'EntrySheetDD+SWOTotal+HO'!GA57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5">
        <v>0</v>
      </c>
      <c r="D25" s="518">
        <f>'EntrySheetDD+SWOTotal+HO'!GC57</f>
        <v>0</v>
      </c>
      <c r="E25" s="518">
        <f>'EntrySheetDD+SWOTotal+HO'!GD57</f>
        <v>0</v>
      </c>
      <c r="F25" s="518">
        <f>'EntrySheetDD+SWOTotal+HO'!GE57</f>
        <v>0</v>
      </c>
      <c r="G25" s="568">
        <f>'EntrySheetDD+SWOTotal+HO'!GF57</f>
        <v>0</v>
      </c>
      <c r="H25" s="568">
        <f>'EntrySheetDD+SWOTotal+HO'!GG57</f>
        <v>0</v>
      </c>
      <c r="I25" s="568">
        <f>'EntrySheetDD+SWOTotal+HO'!GH57</f>
        <v>0</v>
      </c>
      <c r="J25" s="568">
        <f>'EntrySheetDD+SWOTotal+HO'!GI57</f>
        <v>0</v>
      </c>
      <c r="K25" s="568">
        <f>'EntrySheetDD+SWOTotal+HO'!GJ57</f>
        <v>0</v>
      </c>
      <c r="L25" s="568">
        <f>'EntrySheetDD+SWOTotal+HO'!GK57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5">
        <v>0</v>
      </c>
      <c r="D26" s="518">
        <f>'EntrySheetDD+SWOTotal+HO'!GM57</f>
        <v>0</v>
      </c>
      <c r="E26" s="518">
        <f>'EntrySheetDD+SWOTotal+HO'!GN57</f>
        <v>0</v>
      </c>
      <c r="F26" s="518">
        <f>'EntrySheetDD+SWOTotal+HO'!GO57</f>
        <v>0</v>
      </c>
      <c r="G26" s="568">
        <f>'EntrySheetDD+SWOTotal+HO'!GP57</f>
        <v>0</v>
      </c>
      <c r="H26" s="568">
        <f>'EntrySheetDD+SWOTotal+HO'!GQ57</f>
        <v>0</v>
      </c>
      <c r="I26" s="568">
        <f>'EntrySheetDD+SWOTotal+HO'!GR57</f>
        <v>0</v>
      </c>
      <c r="J26" s="568">
        <f>'EntrySheetDD+SWOTotal+HO'!GS57</f>
        <v>0</v>
      </c>
      <c r="K26" s="568">
        <f>'EntrySheetDD+SWOTotal+HO'!GT57</f>
        <v>0</v>
      </c>
      <c r="L26" s="568">
        <f>'EntrySheetDD+SWOTotal+HO'!GU57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5">
        <v>0</v>
      </c>
      <c r="D27" s="518">
        <f>'EntrySheetDD+SWOTotal+HO'!GW57</f>
        <v>0</v>
      </c>
      <c r="E27" s="518">
        <f>'EntrySheetDD+SWOTotal+HO'!GX57</f>
        <v>0</v>
      </c>
      <c r="F27" s="518">
        <f>'EntrySheetDD+SWOTotal+HO'!GY57</f>
        <v>0</v>
      </c>
      <c r="G27" s="568">
        <f>'EntrySheetDD+SWOTotal+HO'!GZ57</f>
        <v>0</v>
      </c>
      <c r="H27" s="568">
        <f>'EntrySheetDD+SWOTotal+HO'!HA57</f>
        <v>0</v>
      </c>
      <c r="I27" s="568">
        <f>'EntrySheetDD+SWOTotal+HO'!HB57</f>
        <v>0</v>
      </c>
      <c r="J27" s="568">
        <f>'EntrySheetDD+SWOTotal+HO'!HC57</f>
        <v>0</v>
      </c>
      <c r="K27" s="568">
        <f>'EntrySheetDD+SWOTotal+HO'!HD57</f>
        <v>0</v>
      </c>
      <c r="L27" s="568">
        <f>'EntrySheetDD+SWOTotal+HO'!HE57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5">
        <v>0</v>
      </c>
      <c r="D28" s="518">
        <f>'EntrySheetDD+SWOTotal+HO'!HG57</f>
        <v>0</v>
      </c>
      <c r="E28" s="518">
        <f>'EntrySheetDD+SWOTotal+HO'!HH57</f>
        <v>0</v>
      </c>
      <c r="F28" s="518">
        <f>'EntrySheetDD+SWOTotal+HO'!HI57</f>
        <v>0</v>
      </c>
      <c r="G28" s="568">
        <f>'EntrySheetDD+SWOTotal+HO'!HJ57</f>
        <v>0</v>
      </c>
      <c r="H28" s="568">
        <f>'EntrySheetDD+SWOTotal+HO'!HK57</f>
        <v>0</v>
      </c>
      <c r="I28" s="568">
        <f>'EntrySheetDD+SWOTotal+HO'!HL57</f>
        <v>0</v>
      </c>
      <c r="J28" s="568">
        <f>'EntrySheetDD+SWOTotal+HO'!HM57</f>
        <v>0</v>
      </c>
      <c r="K28" s="568">
        <f>'EntrySheetDD+SWOTotal+HO'!HN57</f>
        <v>0</v>
      </c>
      <c r="L28" s="568">
        <f>'EntrySheetDD+SWOTotal+HO'!HO57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5">
        <v>0</v>
      </c>
      <c r="D29" s="518">
        <f>'EntrySheetDD+SWOTotal+HO'!HQ57</f>
        <v>0</v>
      </c>
      <c r="E29" s="518">
        <f>'EntrySheetDD+SWOTotal+HO'!HR57</f>
        <v>0</v>
      </c>
      <c r="F29" s="518">
        <f>'EntrySheetDD+SWOTotal+HO'!HS57</f>
        <v>0</v>
      </c>
      <c r="G29" s="568">
        <f>'EntrySheetDD+SWOTotal+HO'!HT57</f>
        <v>0</v>
      </c>
      <c r="H29" s="568">
        <f>'EntrySheetDD+SWOTotal+HO'!HU57</f>
        <v>0</v>
      </c>
      <c r="I29" s="568">
        <f>'EntrySheetDD+SWOTotal+HO'!HV57</f>
        <v>0</v>
      </c>
      <c r="J29" s="568">
        <f>'EntrySheetDD+SWOTotal+HO'!HW57</f>
        <v>0</v>
      </c>
      <c r="K29" s="568">
        <f>'EntrySheetDD+SWOTotal+HO'!HX57</f>
        <v>0</v>
      </c>
      <c r="L29" s="568">
        <f>'EntrySheetDD+SWOTotal+HO'!HY57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5">
        <v>0</v>
      </c>
      <c r="D30" s="518">
        <f>'EntrySheetDD+SWOTotal+HO'!IA57</f>
        <v>0</v>
      </c>
      <c r="E30" s="518">
        <f>'EntrySheetDD+SWOTotal+HO'!IB57</f>
        <v>0</v>
      </c>
      <c r="F30" s="518">
        <f>'EntrySheetDD+SWOTotal+HO'!IC57</f>
        <v>0</v>
      </c>
      <c r="G30" s="568">
        <f>'EntrySheetDD+SWOTotal+HO'!ID57</f>
        <v>0</v>
      </c>
      <c r="H30" s="568">
        <f>'EntrySheetDD+SWOTotal+HO'!IE57</f>
        <v>0</v>
      </c>
      <c r="I30" s="568">
        <f>'EntrySheetDD+SWOTotal+HO'!IF57</f>
        <v>0</v>
      </c>
      <c r="J30" s="568">
        <f>'EntrySheetDD+SWOTotal+HO'!IG57</f>
        <v>0</v>
      </c>
      <c r="K30" s="568">
        <f>'EntrySheetDD+SWOTotal+HO'!IH57</f>
        <v>0</v>
      </c>
      <c r="L30" s="568">
        <f>'EntrySheetDD+SWOTotal+HO'!II57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5">
        <v>0</v>
      </c>
      <c r="D31" s="518">
        <f>'EntrySheetDD+SWOTotal+HO'!IK57</f>
        <v>0</v>
      </c>
      <c r="E31" s="518">
        <f>'EntrySheetDD+SWOTotal+HO'!IL57</f>
        <v>0</v>
      </c>
      <c r="F31" s="518">
        <f>'EntrySheetDD+SWOTotal+HO'!IM57</f>
        <v>0</v>
      </c>
      <c r="G31" s="568">
        <f>'EntrySheetDD+SWOTotal+HO'!IN57</f>
        <v>0</v>
      </c>
      <c r="H31" s="568">
        <f>'EntrySheetDD+SWOTotal+HO'!IO57</f>
        <v>0</v>
      </c>
      <c r="I31" s="568">
        <f>'EntrySheetDD+SWOTotal+HO'!IP57</f>
        <v>0</v>
      </c>
      <c r="J31" s="568">
        <f>'EntrySheetDD+SWOTotal+HO'!IQ57</f>
        <v>0</v>
      </c>
      <c r="K31" s="568">
        <f>'EntrySheetDD+SWOTotal+HO'!IR57</f>
        <v>0</v>
      </c>
      <c r="L31" s="568">
        <f>'EntrySheetDD+SWOTotal+HO'!IS57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5">
        <v>0</v>
      </c>
      <c r="D32" s="518">
        <f>'EntrySheetDD+SWOTotal+HO'!IU57</f>
        <v>0</v>
      </c>
      <c r="E32" s="518">
        <f>'EntrySheetDD+SWOTotal+HO'!IV57</f>
        <v>0</v>
      </c>
      <c r="F32" s="518">
        <f>'EntrySheetDD+SWOTotal+HO'!IW57</f>
        <v>0</v>
      </c>
      <c r="G32" s="568">
        <f>'EntrySheetDD+SWOTotal+HO'!IX57</f>
        <v>0</v>
      </c>
      <c r="H32" s="568">
        <f>'EntrySheetDD+SWOTotal+HO'!IY57</f>
        <v>0</v>
      </c>
      <c r="I32" s="568">
        <f>'EntrySheetDD+SWOTotal+HO'!IZ57</f>
        <v>0</v>
      </c>
      <c r="J32" s="568">
        <f>'EntrySheetDD+SWOTotal+HO'!JA57</f>
        <v>0</v>
      </c>
      <c r="K32" s="568">
        <f>'EntrySheetDD+SWOTotal+HO'!JB57</f>
        <v>0</v>
      </c>
      <c r="L32" s="568">
        <f>'EntrySheetDD+SWOTotal+HO'!JC57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5">
        <v>0</v>
      </c>
      <c r="D33" s="518">
        <f>'EntrySheetDD+SWOTotal+HO'!JE57</f>
        <v>0</v>
      </c>
      <c r="E33" s="518">
        <f>'EntrySheetDD+SWOTotal+HO'!JF57</f>
        <v>0</v>
      </c>
      <c r="F33" s="518">
        <f>'EntrySheetDD+SWOTotal+HO'!JG57</f>
        <v>0</v>
      </c>
      <c r="G33" s="568">
        <f>'EntrySheetDD+SWOTotal+HO'!JH57</f>
        <v>0</v>
      </c>
      <c r="H33" s="568">
        <f>'EntrySheetDD+SWOTotal+HO'!JI57</f>
        <v>0</v>
      </c>
      <c r="I33" s="568">
        <f>'EntrySheetDD+SWOTotal+HO'!JJ57</f>
        <v>0</v>
      </c>
      <c r="J33" s="568">
        <f>'EntrySheetDD+SWOTotal+HO'!JK57</f>
        <v>0</v>
      </c>
      <c r="K33" s="568">
        <f>'EntrySheetDD+SWOTotal+HO'!JL57</f>
        <v>0</v>
      </c>
      <c r="L33" s="568">
        <f>'EntrySheetDD+SWOTotal+HO'!JM57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5">
        <v>0</v>
      </c>
      <c r="D34" s="518">
        <f>'EntrySheetDD+SWOTotal+HO'!JO57</f>
        <v>0</v>
      </c>
      <c r="E34" s="518">
        <f>'EntrySheetDD+SWOTotal+HO'!JP57</f>
        <v>0</v>
      </c>
      <c r="F34" s="518">
        <f>'EntrySheetDD+SWOTotal+HO'!JQ57</f>
        <v>0</v>
      </c>
      <c r="G34" s="568">
        <f>'EntrySheetDD+SWOTotal+HO'!JR57</f>
        <v>0</v>
      </c>
      <c r="H34" s="568">
        <f>'EntrySheetDD+SWOTotal+HO'!JS57</f>
        <v>0</v>
      </c>
      <c r="I34" s="568">
        <f>'EntrySheetDD+SWOTotal+HO'!JT57</f>
        <v>0</v>
      </c>
      <c r="J34" s="568">
        <f>'EntrySheetDD+SWOTotal+HO'!JU57</f>
        <v>0</v>
      </c>
      <c r="K34" s="568">
        <f>'EntrySheetDD+SWOTotal+HO'!JV57</f>
        <v>0</v>
      </c>
      <c r="L34" s="568">
        <f>'EntrySheetDD+SWOTotal+HO'!JW57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5">
        <v>0</v>
      </c>
      <c r="D35" s="518">
        <f>'EntrySheetDD+SWOTotal+HO'!JY57</f>
        <v>0</v>
      </c>
      <c r="E35" s="518">
        <f>'EntrySheetDD+SWOTotal+HO'!JZ57</f>
        <v>0</v>
      </c>
      <c r="F35" s="518">
        <f>'EntrySheetDD+SWOTotal+HO'!KA57</f>
        <v>0</v>
      </c>
      <c r="G35" s="568">
        <f>'EntrySheetDD+SWOTotal+HO'!KB57</f>
        <v>0</v>
      </c>
      <c r="H35" s="568">
        <f>'EntrySheetDD+SWOTotal+HO'!KC57</f>
        <v>0</v>
      </c>
      <c r="I35" s="568">
        <f>'EntrySheetDD+SWOTotal+HO'!KD57</f>
        <v>0</v>
      </c>
      <c r="J35" s="568">
        <f>'EntrySheetDD+SWOTotal+HO'!KE57</f>
        <v>0</v>
      </c>
      <c r="K35" s="568">
        <f>'EntrySheetDD+SWOTotal+HO'!KF57</f>
        <v>0</v>
      </c>
      <c r="L35" s="568">
        <f>'EntrySheetDD+SWOTotal+HO'!KG57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5">
        <v>0</v>
      </c>
      <c r="D36" s="518">
        <f>'EntrySheetDD+SWOTotal+HO'!KI57</f>
        <v>0</v>
      </c>
      <c r="E36" s="518">
        <f>'EntrySheetDD+SWOTotal+HO'!KJ57</f>
        <v>0</v>
      </c>
      <c r="F36" s="518">
        <f>'EntrySheetDD+SWOTotal+HO'!KK57</f>
        <v>0</v>
      </c>
      <c r="G36" s="568">
        <f>'EntrySheetDD+SWOTotal+HO'!KL57</f>
        <v>0</v>
      </c>
      <c r="H36" s="568">
        <f>'EntrySheetDD+SWOTotal+HO'!KM57</f>
        <v>0</v>
      </c>
      <c r="I36" s="568">
        <f>'EntrySheetDD+SWOTotal+HO'!KN57</f>
        <v>0</v>
      </c>
      <c r="J36" s="568">
        <f>'EntrySheetDD+SWOTotal+HO'!KO57</f>
        <v>0</v>
      </c>
      <c r="K36" s="568">
        <f>'EntrySheetDD+SWOTotal+HO'!KP57</f>
        <v>0</v>
      </c>
      <c r="L36" s="568">
        <f>'EntrySheetDD+SWOTotal+HO'!KQ57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5">
        <v>0</v>
      </c>
      <c r="D37" s="518">
        <f>'EntrySheetDD+SWOTotal+HO'!KS57</f>
        <v>0</v>
      </c>
      <c r="E37" s="518">
        <f>'EntrySheetDD+SWOTotal+HO'!KT57</f>
        <v>0</v>
      </c>
      <c r="F37" s="518">
        <f>'EntrySheetDD+SWOTotal+HO'!KU57</f>
        <v>0</v>
      </c>
      <c r="G37" s="568">
        <f>'EntrySheetDD+SWOTotal+HO'!KV57</f>
        <v>0</v>
      </c>
      <c r="H37" s="568">
        <f>'EntrySheetDD+SWOTotal+HO'!KW57</f>
        <v>0</v>
      </c>
      <c r="I37" s="568">
        <f>'EntrySheetDD+SWOTotal+HO'!KX57</f>
        <v>0</v>
      </c>
      <c r="J37" s="568">
        <f>'EntrySheetDD+SWOTotal+HO'!KY57</f>
        <v>0</v>
      </c>
      <c r="K37" s="568">
        <f>'EntrySheetDD+SWOTotal+HO'!KZ57</f>
        <v>0</v>
      </c>
      <c r="L37" s="568">
        <f>'EntrySheetDD+SWOTotal+HO'!LA57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5">
        <v>0</v>
      </c>
      <c r="D38" s="518">
        <f>'EntrySheetDD+SWOTotal+HO'!LC57</f>
        <v>0</v>
      </c>
      <c r="E38" s="518">
        <f>'EntrySheetDD+SWOTotal+HO'!LD57</f>
        <v>0</v>
      </c>
      <c r="F38" s="518">
        <f>'EntrySheetDD+SWOTotal+HO'!LE57</f>
        <v>0</v>
      </c>
      <c r="G38" s="568">
        <f>'EntrySheetDD+SWOTotal+HO'!LF57</f>
        <v>0</v>
      </c>
      <c r="H38" s="568">
        <f>'EntrySheetDD+SWOTotal+HO'!LG57</f>
        <v>0</v>
      </c>
      <c r="I38" s="568">
        <f>'EntrySheetDD+SWOTotal+HO'!LH57</f>
        <v>0</v>
      </c>
      <c r="J38" s="568">
        <f>'EntrySheetDD+SWOTotal+HO'!LI57</f>
        <v>0</v>
      </c>
      <c r="K38" s="568">
        <f>'EntrySheetDD+SWOTotal+HO'!LJ57</f>
        <v>0</v>
      </c>
      <c r="L38" s="568">
        <f>'EntrySheetDD+SWOTotal+HO'!LK57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</v>
      </c>
      <c r="D39" s="518">
        <f>'EntrySheetDD+SWOTotal+HO'!LM57</f>
        <v>0</v>
      </c>
      <c r="E39" s="518">
        <f>'EntrySheetDD+SWOTotal+HO'!LN57</f>
        <v>0</v>
      </c>
      <c r="F39" s="518">
        <f>'EntrySheetDD+SWOTotal+HO'!LO57</f>
        <v>0</v>
      </c>
      <c r="G39" s="568">
        <f>'EntrySheetDD+SWOTotal+HO'!LP57</f>
        <v>0</v>
      </c>
      <c r="H39" s="568">
        <f>'EntrySheetDD+SWOTotal+HO'!LQ57</f>
        <v>0</v>
      </c>
      <c r="I39" s="568">
        <f>'EntrySheetDD+SWOTotal+HO'!LR57</f>
        <v>0</v>
      </c>
      <c r="J39" s="568">
        <f>'EntrySheetDD+SWOTotal+HO'!LS57</f>
        <v>0</v>
      </c>
      <c r="K39" s="568">
        <f>'EntrySheetDD+SWOTotal+HO'!LT57</f>
        <v>0</v>
      </c>
      <c r="L39" s="568">
        <f>'EntrySheetDD+SWOTotal+HO'!LU57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624</v>
      </c>
      <c r="D41" s="528">
        <f>'EntrySheetDD+SWOTotal+HO'!MQ57</f>
        <v>500</v>
      </c>
      <c r="E41" s="528">
        <f>'EntrySheetDD+SWOTotal+HO'!MR57</f>
        <v>0</v>
      </c>
      <c r="F41" s="528">
        <f>'EntrySheetDD+SWOTotal+HO'!MS57</f>
        <v>500</v>
      </c>
      <c r="G41" s="570">
        <v>1</v>
      </c>
      <c r="H41" s="570">
        <f>'EntrySheetDD+SWOTotal+HO'!MU57</f>
        <v>0</v>
      </c>
      <c r="I41" s="570">
        <f>'EntrySheetDD+SWOTotal+HO'!MV57</f>
        <v>1</v>
      </c>
      <c r="J41" s="570">
        <f>'EntrySheetDD+SWOTotal+HO'!MW57</f>
        <v>0</v>
      </c>
      <c r="K41" s="570">
        <f>'EntrySheetDD+SWOTotal+HO'!MX57</f>
        <v>0</v>
      </c>
      <c r="L41" s="570">
        <f>'EntrySheetDD+SWOTotal+HO'!MY57</f>
        <v>0</v>
      </c>
      <c r="M41" s="514">
        <f t="shared" si="0"/>
        <v>80.128205128205138</v>
      </c>
      <c r="N41" s="514">
        <f t="shared" si="1"/>
        <v>100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624</v>
      </c>
      <c r="D43" s="516">
        <f t="shared" si="3"/>
        <v>500</v>
      </c>
      <c r="E43" s="516">
        <f t="shared" si="3"/>
        <v>0</v>
      </c>
      <c r="F43" s="516">
        <f t="shared" si="3"/>
        <v>500</v>
      </c>
      <c r="G43" s="572">
        <f t="shared" si="3"/>
        <v>1</v>
      </c>
      <c r="H43" s="572">
        <f t="shared" si="3"/>
        <v>0</v>
      </c>
      <c r="I43" s="572">
        <f t="shared" si="3"/>
        <v>1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>
        <f t="shared" si="0"/>
        <v>80.128205128205138</v>
      </c>
      <c r="N43" s="512">
        <f t="shared" si="1"/>
        <v>100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7" activePane="bottomRight" state="frozen"/>
      <selection activeCell="A2" sqref="A2:N2"/>
      <selection pane="topRight" activeCell="A2" sqref="A2:N2"/>
      <selection pane="bottomLeft" activeCell="A2" sqref="A2:N2"/>
      <selection pane="bottomRight" activeCell="W31" sqref="V30:W31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417</v>
      </c>
      <c r="B3" s="2004"/>
      <c r="C3" s="2024" t="s">
        <v>547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5">
        <v>0</v>
      </c>
      <c r="D7" s="518">
        <f>'EntrySheetDD+SWOTotal+HO'!E58</f>
        <v>0</v>
      </c>
      <c r="E7" s="518">
        <f>'EntrySheetDD+SWOTotal+HO'!F58</f>
        <v>0</v>
      </c>
      <c r="F7" s="518">
        <f>'EntrySheetDD+SWOTotal+HO'!G58</f>
        <v>0</v>
      </c>
      <c r="G7" s="568">
        <f>'EntrySheetDD+SWOTotal+HO'!H58</f>
        <v>0</v>
      </c>
      <c r="H7" s="568">
        <f>'EntrySheetDD+SWOTotal+HO'!I58</f>
        <v>0</v>
      </c>
      <c r="I7" s="568">
        <f>'EntrySheetDD+SWOTotal+HO'!J58</f>
        <v>0</v>
      </c>
      <c r="J7" s="568">
        <f>'EntrySheetDD+SWOTotal+HO'!K58</f>
        <v>0</v>
      </c>
      <c r="K7" s="568">
        <f>'EntrySheetDD+SWOTotal+HO'!L58</f>
        <v>0</v>
      </c>
      <c r="L7" s="568">
        <f>'EntrySheetDD+SWOTotal+HO'!M58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5">
        <v>0</v>
      </c>
      <c r="D8" s="518">
        <f>'EntrySheetDD+SWOTotal+HO'!O58</f>
        <v>0</v>
      </c>
      <c r="E8" s="518">
        <f>'EntrySheetDD+SWOTotal+HO'!P58</f>
        <v>0</v>
      </c>
      <c r="F8" s="518">
        <f>'EntrySheetDD+SWOTotal+HO'!Q58</f>
        <v>0</v>
      </c>
      <c r="G8" s="568">
        <f>'EntrySheetDD+SWOTotal+HO'!R58</f>
        <v>0</v>
      </c>
      <c r="H8" s="568">
        <f>'EntrySheetDD+SWOTotal+HO'!S58</f>
        <v>0</v>
      </c>
      <c r="I8" s="568">
        <f>'EntrySheetDD+SWOTotal+HO'!T58</f>
        <v>0</v>
      </c>
      <c r="J8" s="568">
        <f>'EntrySheetDD+SWOTotal+HO'!U58</f>
        <v>0</v>
      </c>
      <c r="K8" s="568">
        <f>'EntrySheetDD+SWOTotal+HO'!V58</f>
        <v>0</v>
      </c>
      <c r="L8" s="568">
        <f>'EntrySheetDD+SWOTotal+HO'!W58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5">
        <v>0</v>
      </c>
      <c r="D9" s="518">
        <f>'EntrySheetDD+SWOTotal+HO'!Y58</f>
        <v>0</v>
      </c>
      <c r="E9" s="518">
        <f>'EntrySheetDD+SWOTotal+HO'!Z58</f>
        <v>0</v>
      </c>
      <c r="F9" s="518">
        <f>'EntrySheetDD+SWOTotal+HO'!AA58</f>
        <v>0</v>
      </c>
      <c r="G9" s="568">
        <f>'EntrySheetDD+SWOTotal+HO'!AB58</f>
        <v>0</v>
      </c>
      <c r="H9" s="568">
        <f>'EntrySheetDD+SWOTotal+HO'!AC58</f>
        <v>0</v>
      </c>
      <c r="I9" s="568">
        <f>'EntrySheetDD+SWOTotal+HO'!AD58</f>
        <v>0</v>
      </c>
      <c r="J9" s="568">
        <f>'EntrySheetDD+SWOTotal+HO'!AE58</f>
        <v>0</v>
      </c>
      <c r="K9" s="568">
        <f>'EntrySheetDD+SWOTotal+HO'!AF58</f>
        <v>0</v>
      </c>
      <c r="L9" s="568">
        <f>'EntrySheetDD+SWOTotal+HO'!AG58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5">
        <v>0</v>
      </c>
      <c r="D10" s="518">
        <f>'EntrySheetDD+SWOTotal+HO'!AI58</f>
        <v>0</v>
      </c>
      <c r="E10" s="518">
        <f>'EntrySheetDD+SWOTotal+HO'!AJ58</f>
        <v>0</v>
      </c>
      <c r="F10" s="518">
        <f>'EntrySheetDD+SWOTotal+HO'!AK58</f>
        <v>0</v>
      </c>
      <c r="G10" s="568">
        <f>'EntrySheetDD+SWOTotal+HO'!AL58</f>
        <v>0</v>
      </c>
      <c r="H10" s="568">
        <f>'EntrySheetDD+SWOTotal+HO'!AM58</f>
        <v>0</v>
      </c>
      <c r="I10" s="568">
        <f>'EntrySheetDD+SWOTotal+HO'!AN58</f>
        <v>0</v>
      </c>
      <c r="J10" s="568">
        <f>'EntrySheetDD+SWOTotal+HO'!AO58</f>
        <v>0</v>
      </c>
      <c r="K10" s="568">
        <f>'EntrySheetDD+SWOTotal+HO'!AP58</f>
        <v>0</v>
      </c>
      <c r="L10" s="568">
        <f>'EntrySheetDD+SWOTotal+HO'!AQ58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5">
        <v>0</v>
      </c>
      <c r="D11" s="518">
        <f>'EntrySheetDD+SWOTotal+HO'!AS58</f>
        <v>0</v>
      </c>
      <c r="E11" s="518">
        <f>'EntrySheetDD+SWOTotal+HO'!AT58</f>
        <v>0</v>
      </c>
      <c r="F11" s="518">
        <f>'EntrySheetDD+SWOTotal+HO'!AU58</f>
        <v>0</v>
      </c>
      <c r="G11" s="568">
        <f>'EntrySheetDD+SWOTotal+HO'!AV58</f>
        <v>0</v>
      </c>
      <c r="H11" s="568">
        <f>'EntrySheetDD+SWOTotal+HO'!AW58</f>
        <v>0</v>
      </c>
      <c r="I11" s="568">
        <f>'EntrySheetDD+SWOTotal+HO'!AX58</f>
        <v>0</v>
      </c>
      <c r="J11" s="568">
        <f>'EntrySheetDD+SWOTotal+HO'!AY58</f>
        <v>0</v>
      </c>
      <c r="K11" s="568">
        <f>'EntrySheetDD+SWOTotal+HO'!AZ58</f>
        <v>0</v>
      </c>
      <c r="L11" s="568">
        <f>'EntrySheetDD+SWOTotal+HO'!BA58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5">
        <v>0</v>
      </c>
      <c r="D12" s="518">
        <f>'EntrySheetDD+SWOTotal+HO'!BC58</f>
        <v>0</v>
      </c>
      <c r="E12" s="518">
        <f>'EntrySheetDD+SWOTotal+HO'!BD58</f>
        <v>0</v>
      </c>
      <c r="F12" s="518">
        <f>'EntrySheetDD+SWOTotal+HO'!BE58</f>
        <v>0</v>
      </c>
      <c r="G12" s="568">
        <f>'EntrySheetDD+SWOTotal+HO'!BF58</f>
        <v>0</v>
      </c>
      <c r="H12" s="568">
        <f>'EntrySheetDD+SWOTotal+HO'!BG58</f>
        <v>0</v>
      </c>
      <c r="I12" s="568">
        <f>'EntrySheetDD+SWOTotal+HO'!BH58</f>
        <v>0</v>
      </c>
      <c r="J12" s="568">
        <f>'EntrySheetDD+SWOTotal+HO'!BI58</f>
        <v>0</v>
      </c>
      <c r="K12" s="568">
        <f>'EntrySheetDD+SWOTotal+HO'!BJ58</f>
        <v>0</v>
      </c>
      <c r="L12" s="568">
        <f>'EntrySheetDD+SWOTotal+HO'!BK58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5">
        <v>0</v>
      </c>
      <c r="D13" s="518">
        <f>'EntrySheetDD+SWOTotal+HO'!BM58</f>
        <v>0</v>
      </c>
      <c r="E13" s="518">
        <f>'EntrySheetDD+SWOTotal+HO'!BN58</f>
        <v>0</v>
      </c>
      <c r="F13" s="518">
        <f>'EntrySheetDD+SWOTotal+HO'!BO58</f>
        <v>0</v>
      </c>
      <c r="G13" s="568">
        <f>'EntrySheetDD+SWOTotal+HO'!BP58</f>
        <v>0</v>
      </c>
      <c r="H13" s="568">
        <f>'EntrySheetDD+SWOTotal+HO'!BQ58</f>
        <v>0</v>
      </c>
      <c r="I13" s="568">
        <f>'EntrySheetDD+SWOTotal+HO'!BR58</f>
        <v>0</v>
      </c>
      <c r="J13" s="568">
        <f>'EntrySheetDD+SWOTotal+HO'!BS58</f>
        <v>0</v>
      </c>
      <c r="K13" s="568">
        <f>'EntrySheetDD+SWOTotal+HO'!BT58</f>
        <v>0</v>
      </c>
      <c r="L13" s="568">
        <f>'EntrySheetDD+SWOTotal+HO'!BU58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5">
        <v>0</v>
      </c>
      <c r="D14" s="518">
        <f>'EntrySheetDD+SWOTotal+HO'!BW58</f>
        <v>0</v>
      </c>
      <c r="E14" s="518">
        <f>'EntrySheetDD+SWOTotal+HO'!BX58</f>
        <v>0</v>
      </c>
      <c r="F14" s="518">
        <f>'EntrySheetDD+SWOTotal+HO'!BY58</f>
        <v>0</v>
      </c>
      <c r="G14" s="568">
        <f>'EntrySheetDD+SWOTotal+HO'!BZ58</f>
        <v>0</v>
      </c>
      <c r="H14" s="568">
        <f>'EntrySheetDD+SWOTotal+HO'!CA58</f>
        <v>0</v>
      </c>
      <c r="I14" s="568">
        <f>'EntrySheetDD+SWOTotal+HO'!CB58</f>
        <v>0</v>
      </c>
      <c r="J14" s="568">
        <f>'EntrySheetDD+SWOTotal+HO'!CC58</f>
        <v>0</v>
      </c>
      <c r="K14" s="568">
        <f>'EntrySheetDD+SWOTotal+HO'!CD58</f>
        <v>0</v>
      </c>
      <c r="L14" s="568">
        <f>'EntrySheetDD+SWOTotal+HO'!CE58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5">
        <v>0</v>
      </c>
      <c r="D15" s="518">
        <f>'EntrySheetDD+SWOTotal+HO'!CG58</f>
        <v>0</v>
      </c>
      <c r="E15" s="518">
        <f>'EntrySheetDD+SWOTotal+HO'!CH58</f>
        <v>0</v>
      </c>
      <c r="F15" s="518">
        <f>'EntrySheetDD+SWOTotal+HO'!CI58</f>
        <v>0</v>
      </c>
      <c r="G15" s="568">
        <f>'EntrySheetDD+SWOTotal+HO'!CJ58</f>
        <v>0</v>
      </c>
      <c r="H15" s="568">
        <f>'EntrySheetDD+SWOTotal+HO'!CK58</f>
        <v>0</v>
      </c>
      <c r="I15" s="568">
        <f>'EntrySheetDD+SWOTotal+HO'!CL58</f>
        <v>0</v>
      </c>
      <c r="J15" s="568">
        <f>'EntrySheetDD+SWOTotal+HO'!CM58</f>
        <v>0</v>
      </c>
      <c r="K15" s="568">
        <f>'EntrySheetDD+SWOTotal+HO'!CN58</f>
        <v>0</v>
      </c>
      <c r="L15" s="568">
        <f>'EntrySheetDD+SWOTotal+HO'!CO58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5">
        <v>0</v>
      </c>
      <c r="D16" s="518">
        <f>'EntrySheetDD+SWOTotal+HO'!CQ58</f>
        <v>0</v>
      </c>
      <c r="E16" s="518">
        <f>'EntrySheetDD+SWOTotal+HO'!CR58</f>
        <v>0</v>
      </c>
      <c r="F16" s="518">
        <f>'EntrySheetDD+SWOTotal+HO'!CS58</f>
        <v>0</v>
      </c>
      <c r="G16" s="568">
        <f>'EntrySheetDD+SWOTotal+HO'!CT58</f>
        <v>0</v>
      </c>
      <c r="H16" s="568">
        <f>'EntrySheetDD+SWOTotal+HO'!CU58</f>
        <v>0</v>
      </c>
      <c r="I16" s="568">
        <f>'EntrySheetDD+SWOTotal+HO'!CV58</f>
        <v>0</v>
      </c>
      <c r="J16" s="568">
        <f>'EntrySheetDD+SWOTotal+HO'!CW58</f>
        <v>0</v>
      </c>
      <c r="K16" s="568">
        <f>'EntrySheetDD+SWOTotal+HO'!CX58</f>
        <v>0</v>
      </c>
      <c r="L16" s="568">
        <f>'EntrySheetDD+SWOTotal+HO'!CY58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5">
        <v>0</v>
      </c>
      <c r="D17" s="518">
        <f>'EntrySheetDD+SWOTotal+HO'!DA58</f>
        <v>0</v>
      </c>
      <c r="E17" s="518">
        <f>'EntrySheetDD+SWOTotal+HO'!DB58</f>
        <v>0</v>
      </c>
      <c r="F17" s="518">
        <f>'EntrySheetDD+SWOTotal+HO'!DC58</f>
        <v>0</v>
      </c>
      <c r="G17" s="568">
        <f>'EntrySheetDD+SWOTotal+HO'!DD58</f>
        <v>0</v>
      </c>
      <c r="H17" s="568">
        <f>'EntrySheetDD+SWOTotal+HO'!DE58</f>
        <v>0</v>
      </c>
      <c r="I17" s="568">
        <f>'EntrySheetDD+SWOTotal+HO'!DF58</f>
        <v>0</v>
      </c>
      <c r="J17" s="568">
        <f>'EntrySheetDD+SWOTotal+HO'!DG58</f>
        <v>0</v>
      </c>
      <c r="K17" s="568">
        <f>'EntrySheetDD+SWOTotal+HO'!DH58</f>
        <v>0</v>
      </c>
      <c r="L17" s="568">
        <f>'EntrySheetDD+SWOTotal+HO'!DI58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5">
        <v>0</v>
      </c>
      <c r="D18" s="518">
        <f>'EntrySheetDD+SWOTotal+HO'!DK58</f>
        <v>0</v>
      </c>
      <c r="E18" s="518">
        <f>'EntrySheetDD+SWOTotal+HO'!DL58</f>
        <v>0</v>
      </c>
      <c r="F18" s="518">
        <f>'EntrySheetDD+SWOTotal+HO'!DM58</f>
        <v>0</v>
      </c>
      <c r="G18" s="568">
        <f>'EntrySheetDD+SWOTotal+HO'!DN58</f>
        <v>0</v>
      </c>
      <c r="H18" s="568">
        <f>'EntrySheetDD+SWOTotal+HO'!DO58</f>
        <v>0</v>
      </c>
      <c r="I18" s="568">
        <f>'EntrySheetDD+SWOTotal+HO'!DP58</f>
        <v>0</v>
      </c>
      <c r="J18" s="568">
        <f>'EntrySheetDD+SWOTotal+HO'!DQ58</f>
        <v>0</v>
      </c>
      <c r="K18" s="568">
        <f>'EntrySheetDD+SWOTotal+HO'!DR58</f>
        <v>0</v>
      </c>
      <c r="L18" s="568">
        <f>'EntrySheetDD+SWOTotal+HO'!DS58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5">
        <v>0</v>
      </c>
      <c r="D19" s="518">
        <f>'EntrySheetDD+SWOTotal+HO'!DU58</f>
        <v>0</v>
      </c>
      <c r="E19" s="518">
        <f>'EntrySheetDD+SWOTotal+HO'!DV58</f>
        <v>0</v>
      </c>
      <c r="F19" s="518">
        <f>'EntrySheetDD+SWOTotal+HO'!DW58</f>
        <v>0</v>
      </c>
      <c r="G19" s="568">
        <f>'EntrySheetDD+SWOTotal+HO'!DX58</f>
        <v>0</v>
      </c>
      <c r="H19" s="568">
        <f>'EntrySheetDD+SWOTotal+HO'!DY58</f>
        <v>0</v>
      </c>
      <c r="I19" s="568">
        <f>'EntrySheetDD+SWOTotal+HO'!DZ58</f>
        <v>0</v>
      </c>
      <c r="J19" s="568">
        <f>'EntrySheetDD+SWOTotal+HO'!EA58</f>
        <v>0</v>
      </c>
      <c r="K19" s="568">
        <f>'EntrySheetDD+SWOTotal+HO'!EB58</f>
        <v>0</v>
      </c>
      <c r="L19" s="568">
        <f>'EntrySheetDD+SWOTotal+HO'!EC58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5">
        <v>0</v>
      </c>
      <c r="D20" s="518">
        <f>'EntrySheetDD+SWOTotal+HO'!EE58</f>
        <v>0</v>
      </c>
      <c r="E20" s="518">
        <f>'EntrySheetDD+SWOTotal+HO'!EF58</f>
        <v>0</v>
      </c>
      <c r="F20" s="518">
        <f>'EntrySheetDD+SWOTotal+HO'!EG58</f>
        <v>0</v>
      </c>
      <c r="G20" s="568">
        <f>'EntrySheetDD+SWOTotal+HO'!EH58</f>
        <v>0</v>
      </c>
      <c r="H20" s="568">
        <f>'EntrySheetDD+SWOTotal+HO'!EI58</f>
        <v>0</v>
      </c>
      <c r="I20" s="568">
        <f>'EntrySheetDD+SWOTotal+HO'!EJ58</f>
        <v>0</v>
      </c>
      <c r="J20" s="568">
        <f>'EntrySheetDD+SWOTotal+HO'!EK58</f>
        <v>0</v>
      </c>
      <c r="K20" s="568">
        <f>'EntrySheetDD+SWOTotal+HO'!EL58</f>
        <v>0</v>
      </c>
      <c r="L20" s="568">
        <f>'EntrySheetDD+SWOTotal+HO'!EM58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5">
        <v>0</v>
      </c>
      <c r="D21" s="518">
        <f>'EntrySheetDD+SWOTotal+HO'!EO58</f>
        <v>0</v>
      </c>
      <c r="E21" s="518">
        <f>'EntrySheetDD+SWOTotal+HO'!EP58</f>
        <v>0</v>
      </c>
      <c r="F21" s="518">
        <f>'EntrySheetDD+SWOTotal+HO'!EQ58</f>
        <v>0</v>
      </c>
      <c r="G21" s="568">
        <f>'EntrySheetDD+SWOTotal+HO'!ER58</f>
        <v>0</v>
      </c>
      <c r="H21" s="568">
        <f>'EntrySheetDD+SWOTotal+HO'!ES58</f>
        <v>0</v>
      </c>
      <c r="I21" s="568">
        <f>'EntrySheetDD+SWOTotal+HO'!ET58</f>
        <v>0</v>
      </c>
      <c r="J21" s="568">
        <f>'EntrySheetDD+SWOTotal+HO'!EU58</f>
        <v>0</v>
      </c>
      <c r="K21" s="568">
        <f>'EntrySheetDD+SWOTotal+HO'!EV58</f>
        <v>0</v>
      </c>
      <c r="L21" s="568">
        <f>'EntrySheetDD+SWOTotal+HO'!EW58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5">
        <v>0</v>
      </c>
      <c r="D22" s="518">
        <f>'EntrySheetDD+SWOTotal+HO'!EY58</f>
        <v>0</v>
      </c>
      <c r="E22" s="518">
        <f>'EntrySheetDD+SWOTotal+HO'!EZ58</f>
        <v>0</v>
      </c>
      <c r="F22" s="518">
        <f>'EntrySheetDD+SWOTotal+HO'!FA58</f>
        <v>0</v>
      </c>
      <c r="G22" s="568">
        <f>'EntrySheetDD+SWOTotal+HO'!FB58</f>
        <v>0</v>
      </c>
      <c r="H22" s="568">
        <f>'EntrySheetDD+SWOTotal+HO'!FC58</f>
        <v>0</v>
      </c>
      <c r="I22" s="568">
        <f>'EntrySheetDD+SWOTotal+HO'!FD58</f>
        <v>0</v>
      </c>
      <c r="J22" s="568">
        <f>'EntrySheetDD+SWOTotal+HO'!FE58</f>
        <v>0</v>
      </c>
      <c r="K22" s="568">
        <f>'EntrySheetDD+SWOTotal+HO'!FF58</f>
        <v>0</v>
      </c>
      <c r="L22" s="568">
        <f>'EntrySheetDD+SWOTotal+HO'!FG58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5">
        <v>0</v>
      </c>
      <c r="D23" s="518">
        <f>'EntrySheetDD+SWOTotal+HO'!FI58</f>
        <v>0</v>
      </c>
      <c r="E23" s="518">
        <f>'EntrySheetDD+SWOTotal+HO'!FJ58</f>
        <v>0</v>
      </c>
      <c r="F23" s="518">
        <f>'EntrySheetDD+SWOTotal+HO'!FK58</f>
        <v>0</v>
      </c>
      <c r="G23" s="568">
        <f>'EntrySheetDD+SWOTotal+HO'!FL58</f>
        <v>0</v>
      </c>
      <c r="H23" s="568">
        <f>'EntrySheetDD+SWOTotal+HO'!FM58</f>
        <v>0</v>
      </c>
      <c r="I23" s="568">
        <f>'EntrySheetDD+SWOTotal+HO'!FN58</f>
        <v>0</v>
      </c>
      <c r="J23" s="568">
        <f>'EntrySheetDD+SWOTotal+HO'!FO58</f>
        <v>0</v>
      </c>
      <c r="K23" s="568">
        <f>'EntrySheetDD+SWOTotal+HO'!FP58</f>
        <v>0</v>
      </c>
      <c r="L23" s="568">
        <f>'EntrySheetDD+SWOTotal+HO'!FQ58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5">
        <v>0</v>
      </c>
      <c r="D24" s="518">
        <f>'EntrySheetDD+SWOTotal+HO'!FS58</f>
        <v>0</v>
      </c>
      <c r="E24" s="518">
        <f>'EntrySheetDD+SWOTotal+HO'!FT58</f>
        <v>0</v>
      </c>
      <c r="F24" s="518">
        <f>'EntrySheetDD+SWOTotal+HO'!FU58</f>
        <v>0</v>
      </c>
      <c r="G24" s="568">
        <f>'EntrySheetDD+SWOTotal+HO'!FV58</f>
        <v>0</v>
      </c>
      <c r="H24" s="568">
        <f>'EntrySheetDD+SWOTotal+HO'!FW58</f>
        <v>0</v>
      </c>
      <c r="I24" s="568">
        <f>'EntrySheetDD+SWOTotal+HO'!FX58</f>
        <v>0</v>
      </c>
      <c r="J24" s="568">
        <f>'EntrySheetDD+SWOTotal+HO'!FY58</f>
        <v>0</v>
      </c>
      <c r="K24" s="568">
        <f>'EntrySheetDD+SWOTotal+HO'!FZ58</f>
        <v>0</v>
      </c>
      <c r="L24" s="568">
        <f>'EntrySheetDD+SWOTotal+HO'!GA58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5">
        <v>0</v>
      </c>
      <c r="D25" s="518">
        <f>'EntrySheetDD+SWOTotal+HO'!GC58</f>
        <v>0</v>
      </c>
      <c r="E25" s="518">
        <f>'EntrySheetDD+SWOTotal+HO'!GD58</f>
        <v>0</v>
      </c>
      <c r="F25" s="518">
        <f>'EntrySheetDD+SWOTotal+HO'!GE58</f>
        <v>0</v>
      </c>
      <c r="G25" s="568">
        <f>'EntrySheetDD+SWOTotal+HO'!GF58</f>
        <v>0</v>
      </c>
      <c r="H25" s="568">
        <f>'EntrySheetDD+SWOTotal+HO'!GG58</f>
        <v>0</v>
      </c>
      <c r="I25" s="568">
        <f>'EntrySheetDD+SWOTotal+HO'!GH58</f>
        <v>0</v>
      </c>
      <c r="J25" s="568">
        <f>'EntrySheetDD+SWOTotal+HO'!GI58</f>
        <v>0</v>
      </c>
      <c r="K25" s="568">
        <f>'EntrySheetDD+SWOTotal+HO'!GJ58</f>
        <v>0</v>
      </c>
      <c r="L25" s="568">
        <f>'EntrySheetDD+SWOTotal+HO'!GK58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5">
        <v>0</v>
      </c>
      <c r="D26" s="518">
        <f>'EntrySheetDD+SWOTotal+HO'!GM58</f>
        <v>0</v>
      </c>
      <c r="E26" s="518">
        <f>'EntrySheetDD+SWOTotal+HO'!GN58</f>
        <v>0</v>
      </c>
      <c r="F26" s="518">
        <f>'EntrySheetDD+SWOTotal+HO'!GO58</f>
        <v>0</v>
      </c>
      <c r="G26" s="568">
        <f>'EntrySheetDD+SWOTotal+HO'!GP58</f>
        <v>0</v>
      </c>
      <c r="H26" s="568">
        <f>'EntrySheetDD+SWOTotal+HO'!GQ58</f>
        <v>0</v>
      </c>
      <c r="I26" s="568">
        <f>'EntrySheetDD+SWOTotal+HO'!GR58</f>
        <v>0</v>
      </c>
      <c r="J26" s="568">
        <f>'EntrySheetDD+SWOTotal+HO'!GS58</f>
        <v>0</v>
      </c>
      <c r="K26" s="568">
        <f>'EntrySheetDD+SWOTotal+HO'!GT58</f>
        <v>0</v>
      </c>
      <c r="L26" s="568">
        <f>'EntrySheetDD+SWOTotal+HO'!GU58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5">
        <v>0</v>
      </c>
      <c r="D27" s="518">
        <f>'EntrySheetDD+SWOTotal+HO'!GW58</f>
        <v>0</v>
      </c>
      <c r="E27" s="518">
        <f>'EntrySheetDD+SWOTotal+HO'!GX58</f>
        <v>0</v>
      </c>
      <c r="F27" s="518">
        <f>'EntrySheetDD+SWOTotal+HO'!GY58</f>
        <v>0</v>
      </c>
      <c r="G27" s="568">
        <f>'EntrySheetDD+SWOTotal+HO'!GZ58</f>
        <v>0</v>
      </c>
      <c r="H27" s="568">
        <f>'EntrySheetDD+SWOTotal+HO'!HA58</f>
        <v>0</v>
      </c>
      <c r="I27" s="568">
        <f>'EntrySheetDD+SWOTotal+HO'!HB58</f>
        <v>0</v>
      </c>
      <c r="J27" s="568">
        <f>'EntrySheetDD+SWOTotal+HO'!HC58</f>
        <v>0</v>
      </c>
      <c r="K27" s="568">
        <f>'EntrySheetDD+SWOTotal+HO'!HD58</f>
        <v>0</v>
      </c>
      <c r="L27" s="568">
        <f>'EntrySheetDD+SWOTotal+HO'!HE58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5">
        <v>0</v>
      </c>
      <c r="D28" s="518">
        <f>'EntrySheetDD+SWOTotal+HO'!HG58</f>
        <v>0</v>
      </c>
      <c r="E28" s="518">
        <f>'EntrySheetDD+SWOTotal+HO'!HH58</f>
        <v>0</v>
      </c>
      <c r="F28" s="518">
        <f>'EntrySheetDD+SWOTotal+HO'!HI58</f>
        <v>0</v>
      </c>
      <c r="G28" s="568">
        <f>'EntrySheetDD+SWOTotal+HO'!HJ58</f>
        <v>0</v>
      </c>
      <c r="H28" s="568">
        <f>'EntrySheetDD+SWOTotal+HO'!HK58</f>
        <v>0</v>
      </c>
      <c r="I28" s="568">
        <f>'EntrySheetDD+SWOTotal+HO'!HL58</f>
        <v>0</v>
      </c>
      <c r="J28" s="568">
        <f>'EntrySheetDD+SWOTotal+HO'!HM58</f>
        <v>0</v>
      </c>
      <c r="K28" s="568">
        <f>'EntrySheetDD+SWOTotal+HO'!HN58</f>
        <v>0</v>
      </c>
      <c r="L28" s="568">
        <f>'EntrySheetDD+SWOTotal+HO'!HO58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5">
        <v>0</v>
      </c>
      <c r="D29" s="518">
        <f>'EntrySheetDD+SWOTotal+HO'!HQ58</f>
        <v>0</v>
      </c>
      <c r="E29" s="518">
        <f>'EntrySheetDD+SWOTotal+HO'!HR58</f>
        <v>0</v>
      </c>
      <c r="F29" s="518">
        <f>'EntrySheetDD+SWOTotal+HO'!HS58</f>
        <v>0</v>
      </c>
      <c r="G29" s="568">
        <f>'EntrySheetDD+SWOTotal+HO'!HT58</f>
        <v>0</v>
      </c>
      <c r="H29" s="568">
        <f>'EntrySheetDD+SWOTotal+HO'!HU58</f>
        <v>0</v>
      </c>
      <c r="I29" s="568">
        <f>'EntrySheetDD+SWOTotal+HO'!HV58</f>
        <v>0</v>
      </c>
      <c r="J29" s="568">
        <f>'EntrySheetDD+SWOTotal+HO'!HW58</f>
        <v>0</v>
      </c>
      <c r="K29" s="568">
        <f>'EntrySheetDD+SWOTotal+HO'!HX58</f>
        <v>0</v>
      </c>
      <c r="L29" s="568">
        <f>'EntrySheetDD+SWOTotal+HO'!HY58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5">
        <v>0</v>
      </c>
      <c r="D30" s="518">
        <f>'EntrySheetDD+SWOTotal+HO'!IA58</f>
        <v>0</v>
      </c>
      <c r="E30" s="518">
        <f>'EntrySheetDD+SWOTotal+HO'!IB58</f>
        <v>0</v>
      </c>
      <c r="F30" s="518">
        <f>'EntrySheetDD+SWOTotal+HO'!IC58</f>
        <v>0</v>
      </c>
      <c r="G30" s="568">
        <f>'EntrySheetDD+SWOTotal+HO'!ID58</f>
        <v>0</v>
      </c>
      <c r="H30" s="568">
        <f>'EntrySheetDD+SWOTotal+HO'!IE58</f>
        <v>0</v>
      </c>
      <c r="I30" s="568">
        <f>'EntrySheetDD+SWOTotal+HO'!IF58</f>
        <v>0</v>
      </c>
      <c r="J30" s="568">
        <f>'EntrySheetDD+SWOTotal+HO'!IG58</f>
        <v>0</v>
      </c>
      <c r="K30" s="568">
        <f>'EntrySheetDD+SWOTotal+HO'!IH58</f>
        <v>0</v>
      </c>
      <c r="L30" s="568">
        <f>'EntrySheetDD+SWOTotal+HO'!II58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5">
        <v>0</v>
      </c>
      <c r="D31" s="518">
        <f>'EntrySheetDD+SWOTotal+HO'!IK58</f>
        <v>0</v>
      </c>
      <c r="E31" s="518">
        <f>'EntrySheetDD+SWOTotal+HO'!IL58</f>
        <v>0</v>
      </c>
      <c r="F31" s="518">
        <f>'EntrySheetDD+SWOTotal+HO'!IM58</f>
        <v>0</v>
      </c>
      <c r="G31" s="568">
        <f>'EntrySheetDD+SWOTotal+HO'!IN58</f>
        <v>0</v>
      </c>
      <c r="H31" s="568">
        <f>'EntrySheetDD+SWOTotal+HO'!IO58</f>
        <v>0</v>
      </c>
      <c r="I31" s="568">
        <f>'EntrySheetDD+SWOTotal+HO'!IP58</f>
        <v>0</v>
      </c>
      <c r="J31" s="568">
        <f>'EntrySheetDD+SWOTotal+HO'!IQ58</f>
        <v>0</v>
      </c>
      <c r="K31" s="568">
        <f>'EntrySheetDD+SWOTotal+HO'!IR58</f>
        <v>0</v>
      </c>
      <c r="L31" s="568">
        <f>'EntrySheetDD+SWOTotal+HO'!IS58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5">
        <v>0</v>
      </c>
      <c r="D32" s="518">
        <f>'EntrySheetDD+SWOTotal+HO'!IU58</f>
        <v>0</v>
      </c>
      <c r="E32" s="518">
        <f>'EntrySheetDD+SWOTotal+HO'!IV58</f>
        <v>0</v>
      </c>
      <c r="F32" s="518">
        <f>'EntrySheetDD+SWOTotal+HO'!IW58</f>
        <v>0</v>
      </c>
      <c r="G32" s="568">
        <f>'EntrySheetDD+SWOTotal+HO'!IX58</f>
        <v>0</v>
      </c>
      <c r="H32" s="568">
        <f>'EntrySheetDD+SWOTotal+HO'!IY58</f>
        <v>0</v>
      </c>
      <c r="I32" s="568">
        <f>'EntrySheetDD+SWOTotal+HO'!IZ58</f>
        <v>0</v>
      </c>
      <c r="J32" s="568">
        <f>'EntrySheetDD+SWOTotal+HO'!JA58</f>
        <v>0</v>
      </c>
      <c r="K32" s="568">
        <f>'EntrySheetDD+SWOTotal+HO'!JB58</f>
        <v>0</v>
      </c>
      <c r="L32" s="568">
        <f>'EntrySheetDD+SWOTotal+HO'!JC58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5">
        <v>0</v>
      </c>
      <c r="D33" s="518">
        <f>'EntrySheetDD+SWOTotal+HO'!JE58</f>
        <v>0</v>
      </c>
      <c r="E33" s="518">
        <f>'EntrySheetDD+SWOTotal+HO'!JF58</f>
        <v>0</v>
      </c>
      <c r="F33" s="518">
        <f>'EntrySheetDD+SWOTotal+HO'!JG58</f>
        <v>0</v>
      </c>
      <c r="G33" s="568">
        <f>'EntrySheetDD+SWOTotal+HO'!JH58</f>
        <v>0</v>
      </c>
      <c r="H33" s="568">
        <f>'EntrySheetDD+SWOTotal+HO'!JI58</f>
        <v>0</v>
      </c>
      <c r="I33" s="568">
        <f>'EntrySheetDD+SWOTotal+HO'!JJ58</f>
        <v>0</v>
      </c>
      <c r="J33" s="568">
        <f>'EntrySheetDD+SWOTotal+HO'!JK58</f>
        <v>0</v>
      </c>
      <c r="K33" s="568">
        <f>'EntrySheetDD+SWOTotal+HO'!JL58</f>
        <v>0</v>
      </c>
      <c r="L33" s="568">
        <f>'EntrySheetDD+SWOTotal+HO'!JM58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5">
        <v>0</v>
      </c>
      <c r="D34" s="518">
        <f>'EntrySheetDD+SWOTotal+HO'!JO58</f>
        <v>0</v>
      </c>
      <c r="E34" s="518">
        <f>'EntrySheetDD+SWOTotal+HO'!JP58</f>
        <v>0</v>
      </c>
      <c r="F34" s="518">
        <f>'EntrySheetDD+SWOTotal+HO'!JQ58</f>
        <v>0</v>
      </c>
      <c r="G34" s="568">
        <f>'EntrySheetDD+SWOTotal+HO'!JR58</f>
        <v>0</v>
      </c>
      <c r="H34" s="568">
        <f>'EntrySheetDD+SWOTotal+HO'!JS58</f>
        <v>0</v>
      </c>
      <c r="I34" s="568">
        <f>'EntrySheetDD+SWOTotal+HO'!JT58</f>
        <v>0</v>
      </c>
      <c r="J34" s="568">
        <f>'EntrySheetDD+SWOTotal+HO'!JU58</f>
        <v>0</v>
      </c>
      <c r="K34" s="568">
        <f>'EntrySheetDD+SWOTotal+HO'!JV58</f>
        <v>0</v>
      </c>
      <c r="L34" s="568">
        <f>'EntrySheetDD+SWOTotal+HO'!JW58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5">
        <v>0</v>
      </c>
      <c r="D35" s="518">
        <f>'EntrySheetDD+SWOTotal+HO'!JY58</f>
        <v>0</v>
      </c>
      <c r="E35" s="518">
        <f>'EntrySheetDD+SWOTotal+HO'!JZ58</f>
        <v>0</v>
      </c>
      <c r="F35" s="518">
        <f>'EntrySheetDD+SWOTotal+HO'!KA58</f>
        <v>0</v>
      </c>
      <c r="G35" s="568">
        <f>'EntrySheetDD+SWOTotal+HO'!KB58</f>
        <v>0</v>
      </c>
      <c r="H35" s="568">
        <f>'EntrySheetDD+SWOTotal+HO'!KC58</f>
        <v>0</v>
      </c>
      <c r="I35" s="568">
        <f>'EntrySheetDD+SWOTotal+HO'!KD58</f>
        <v>0</v>
      </c>
      <c r="J35" s="568">
        <f>'EntrySheetDD+SWOTotal+HO'!KE58</f>
        <v>0</v>
      </c>
      <c r="K35" s="568">
        <f>'EntrySheetDD+SWOTotal+HO'!KF58</f>
        <v>0</v>
      </c>
      <c r="L35" s="568">
        <f>'EntrySheetDD+SWOTotal+HO'!KG58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5">
        <v>0</v>
      </c>
      <c r="D36" s="518">
        <f>'EntrySheetDD+SWOTotal+HO'!KI58</f>
        <v>0</v>
      </c>
      <c r="E36" s="518">
        <f>'EntrySheetDD+SWOTotal+HO'!KJ58</f>
        <v>0</v>
      </c>
      <c r="F36" s="518">
        <f>'EntrySheetDD+SWOTotal+HO'!KK58</f>
        <v>0</v>
      </c>
      <c r="G36" s="568">
        <f>'EntrySheetDD+SWOTotal+HO'!KL58</f>
        <v>0</v>
      </c>
      <c r="H36" s="568">
        <f>'EntrySheetDD+SWOTotal+HO'!KM58</f>
        <v>0</v>
      </c>
      <c r="I36" s="568">
        <f>'EntrySheetDD+SWOTotal+HO'!KN58</f>
        <v>0</v>
      </c>
      <c r="J36" s="568">
        <f>'EntrySheetDD+SWOTotal+HO'!KO58</f>
        <v>0</v>
      </c>
      <c r="K36" s="568">
        <f>'EntrySheetDD+SWOTotal+HO'!KP58</f>
        <v>0</v>
      </c>
      <c r="L36" s="568">
        <f>'EntrySheetDD+SWOTotal+HO'!KQ58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5">
        <v>0</v>
      </c>
      <c r="D37" s="518">
        <f>'EntrySheetDD+SWOTotal+HO'!KS58</f>
        <v>0</v>
      </c>
      <c r="E37" s="518">
        <f>'EntrySheetDD+SWOTotal+HO'!KT58</f>
        <v>0</v>
      </c>
      <c r="F37" s="518">
        <f>'EntrySheetDD+SWOTotal+HO'!KU58</f>
        <v>0</v>
      </c>
      <c r="G37" s="568">
        <f>'EntrySheetDD+SWOTotal+HO'!KV58</f>
        <v>0</v>
      </c>
      <c r="H37" s="568">
        <f>'EntrySheetDD+SWOTotal+HO'!KW58</f>
        <v>0</v>
      </c>
      <c r="I37" s="568">
        <f>'EntrySheetDD+SWOTotal+HO'!KX58</f>
        <v>0</v>
      </c>
      <c r="J37" s="568">
        <f>'EntrySheetDD+SWOTotal+HO'!KY58</f>
        <v>0</v>
      </c>
      <c r="K37" s="568">
        <f>'EntrySheetDD+SWOTotal+HO'!KZ58</f>
        <v>0</v>
      </c>
      <c r="L37" s="568">
        <f>'EntrySheetDD+SWOTotal+HO'!LA58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5">
        <v>0</v>
      </c>
      <c r="D38" s="518">
        <f>'EntrySheetDD+SWOTotal+HO'!LC58</f>
        <v>0</v>
      </c>
      <c r="E38" s="518">
        <f>'EntrySheetDD+SWOTotal+HO'!LD58</f>
        <v>0</v>
      </c>
      <c r="F38" s="518">
        <f>'EntrySheetDD+SWOTotal+HO'!LE58</f>
        <v>0</v>
      </c>
      <c r="G38" s="568">
        <f>'EntrySheetDD+SWOTotal+HO'!LF58</f>
        <v>0</v>
      </c>
      <c r="H38" s="568">
        <f>'EntrySheetDD+SWOTotal+HO'!LG58</f>
        <v>0</v>
      </c>
      <c r="I38" s="568">
        <f>'EntrySheetDD+SWOTotal+HO'!LH58</f>
        <v>0</v>
      </c>
      <c r="J38" s="568">
        <f>'EntrySheetDD+SWOTotal+HO'!LI58</f>
        <v>0</v>
      </c>
      <c r="K38" s="568">
        <f>'EntrySheetDD+SWOTotal+HO'!LJ58</f>
        <v>0</v>
      </c>
      <c r="L38" s="568">
        <f>'EntrySheetDD+SWOTotal+HO'!LK58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</v>
      </c>
      <c r="D39" s="518">
        <f>'EntrySheetDD+SWOTotal+HO'!LM58</f>
        <v>0</v>
      </c>
      <c r="E39" s="518">
        <f>'EntrySheetDD+SWOTotal+HO'!LN58</f>
        <v>0</v>
      </c>
      <c r="F39" s="518">
        <f>'EntrySheetDD+SWOTotal+HO'!LO58</f>
        <v>0</v>
      </c>
      <c r="G39" s="568">
        <f>'EntrySheetDD+SWOTotal+HO'!LP58</f>
        <v>0</v>
      </c>
      <c r="H39" s="568">
        <f>'EntrySheetDD+SWOTotal+HO'!LQ58</f>
        <v>0</v>
      </c>
      <c r="I39" s="568">
        <f>'EntrySheetDD+SWOTotal+HO'!LR58</f>
        <v>0</v>
      </c>
      <c r="J39" s="568">
        <f>'EntrySheetDD+SWOTotal+HO'!LS58</f>
        <v>0</v>
      </c>
      <c r="K39" s="568">
        <f>'EntrySheetDD+SWOTotal+HO'!LT58</f>
        <v>0</v>
      </c>
      <c r="L39" s="568">
        <f>'EntrySheetDD+SWOTotal+HO'!LU58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>SUM(D7:D39)</f>
        <v>0</v>
      </c>
      <c r="E40" s="510">
        <f t="shared" ref="E40:L40" si="2">SUM(E7:E39)</f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125</v>
      </c>
      <c r="D41" s="528">
        <f>'EntrySheetDD+SWOTotal+HO'!MQ58</f>
        <v>0</v>
      </c>
      <c r="E41" s="528">
        <f>'EntrySheetDD+SWOTotal+HO'!MR58</f>
        <v>0</v>
      </c>
      <c r="F41" s="528">
        <f>'EntrySheetDD+SWOTotal+HO'!MS58</f>
        <v>0</v>
      </c>
      <c r="G41" s="570">
        <f>'EntrySheetDD+SWOTotal+HO'!MT58</f>
        <v>0</v>
      </c>
      <c r="H41" s="570">
        <f>'EntrySheetDD+SWOTotal+HO'!MU58</f>
        <v>0</v>
      </c>
      <c r="I41" s="570">
        <f>'EntrySheetDD+SWOTotal+HO'!MV58</f>
        <v>0</v>
      </c>
      <c r="J41" s="570">
        <f>'EntrySheetDD+SWOTotal+HO'!MW58</f>
        <v>0</v>
      </c>
      <c r="K41" s="570">
        <f>'EntrySheetDD+SWOTotal+HO'!MX58</f>
        <v>0</v>
      </c>
      <c r="L41" s="570">
        <f>'EntrySheetDD+SWOTotal+HO'!MY58</f>
        <v>0</v>
      </c>
      <c r="M41" s="514">
        <f t="shared" si="0"/>
        <v>0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125</v>
      </c>
      <c r="D43" s="516">
        <f t="shared" si="3"/>
        <v>0</v>
      </c>
      <c r="E43" s="516">
        <f t="shared" si="3"/>
        <v>0</v>
      </c>
      <c r="F43" s="516">
        <f t="shared" si="3"/>
        <v>0</v>
      </c>
      <c r="G43" s="572">
        <f t="shared" si="3"/>
        <v>0</v>
      </c>
      <c r="H43" s="572">
        <f t="shared" si="3"/>
        <v>0</v>
      </c>
      <c r="I43" s="572">
        <f t="shared" si="3"/>
        <v>0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>
        <f t="shared" si="0"/>
        <v>0</v>
      </c>
      <c r="N43" s="512" t="e">
        <f t="shared" si="1"/>
        <v>#DIV/0!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A2" sqref="A2:N2"/>
      <selection pane="topRight" activeCell="A2" sqref="A2:N2"/>
      <selection pane="bottomLeft" activeCell="A2" sqref="A2:N2"/>
      <selection pane="bottomRight" activeCell="V17" sqref="V15:V17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418</v>
      </c>
      <c r="B3" s="2004"/>
      <c r="C3" s="2024" t="s">
        <v>548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5">
        <v>0</v>
      </c>
      <c r="D7" s="518">
        <f>'EntrySheetDD+SWOTotal+HO'!E59</f>
        <v>0</v>
      </c>
      <c r="E7" s="518">
        <f>'EntrySheetDD+SWOTotal+HO'!F59</f>
        <v>0</v>
      </c>
      <c r="F7" s="518">
        <f>'EntrySheetDD+SWOTotal+HO'!G59</f>
        <v>0</v>
      </c>
      <c r="G7" s="568">
        <f>'EntrySheetDD+SWOTotal+HO'!H59</f>
        <v>0</v>
      </c>
      <c r="H7" s="568">
        <f>'EntrySheetDD+SWOTotal+HO'!I59</f>
        <v>0</v>
      </c>
      <c r="I7" s="568">
        <f>'EntrySheetDD+SWOTotal+HO'!J59</f>
        <v>0</v>
      </c>
      <c r="J7" s="568">
        <f>'EntrySheetDD+SWOTotal+HO'!K59</f>
        <v>0</v>
      </c>
      <c r="K7" s="568">
        <f>'EntrySheetDD+SWOTotal+HO'!L59</f>
        <v>0</v>
      </c>
      <c r="L7" s="568">
        <f>'EntrySheetDD+SWOTotal+HO'!M59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5">
        <v>0</v>
      </c>
      <c r="D8" s="518">
        <f>'EntrySheetDD+SWOTotal+HO'!O59</f>
        <v>0</v>
      </c>
      <c r="E8" s="518">
        <f>'EntrySheetDD+SWOTotal+HO'!P59</f>
        <v>0</v>
      </c>
      <c r="F8" s="518">
        <f>'EntrySheetDD+SWOTotal+HO'!Q59</f>
        <v>0</v>
      </c>
      <c r="G8" s="568">
        <f>'EntrySheetDD+SWOTotal+HO'!R59</f>
        <v>0</v>
      </c>
      <c r="H8" s="568">
        <f>'EntrySheetDD+SWOTotal+HO'!S59</f>
        <v>0</v>
      </c>
      <c r="I8" s="568">
        <f>'EntrySheetDD+SWOTotal+HO'!T59</f>
        <v>0</v>
      </c>
      <c r="J8" s="568">
        <f>'EntrySheetDD+SWOTotal+HO'!U59</f>
        <v>0</v>
      </c>
      <c r="K8" s="568">
        <f>'EntrySheetDD+SWOTotal+HO'!V59</f>
        <v>0</v>
      </c>
      <c r="L8" s="568">
        <f>'EntrySheetDD+SWOTotal+HO'!W59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5">
        <v>0</v>
      </c>
      <c r="D9" s="518">
        <f>'EntrySheetDD+SWOTotal+HO'!Y59</f>
        <v>0</v>
      </c>
      <c r="E9" s="518">
        <f>'EntrySheetDD+SWOTotal+HO'!Z59</f>
        <v>0</v>
      </c>
      <c r="F9" s="518">
        <f>'EntrySheetDD+SWOTotal+HO'!AA59</f>
        <v>0</v>
      </c>
      <c r="G9" s="568">
        <f>'EntrySheetDD+SWOTotal+HO'!AB59</f>
        <v>0</v>
      </c>
      <c r="H9" s="568">
        <f>'EntrySheetDD+SWOTotal+HO'!AC59</f>
        <v>0</v>
      </c>
      <c r="I9" s="568">
        <f>'EntrySheetDD+SWOTotal+HO'!AD59</f>
        <v>0</v>
      </c>
      <c r="J9" s="568">
        <f>'EntrySheetDD+SWOTotal+HO'!AE59</f>
        <v>0</v>
      </c>
      <c r="K9" s="568">
        <f>'EntrySheetDD+SWOTotal+HO'!AF59</f>
        <v>0</v>
      </c>
      <c r="L9" s="568">
        <f>'EntrySheetDD+SWOTotal+HO'!AG59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5">
        <v>0</v>
      </c>
      <c r="D10" s="518">
        <f>'EntrySheetDD+SWOTotal+HO'!AI59</f>
        <v>0</v>
      </c>
      <c r="E10" s="518">
        <f>'EntrySheetDD+SWOTotal+HO'!AJ59</f>
        <v>0</v>
      </c>
      <c r="F10" s="518">
        <f>'EntrySheetDD+SWOTotal+HO'!AK59</f>
        <v>0</v>
      </c>
      <c r="G10" s="568">
        <f>'EntrySheetDD+SWOTotal+HO'!AL59</f>
        <v>0</v>
      </c>
      <c r="H10" s="568">
        <f>'EntrySheetDD+SWOTotal+HO'!AM59</f>
        <v>0</v>
      </c>
      <c r="I10" s="568">
        <f>'EntrySheetDD+SWOTotal+HO'!AN59</f>
        <v>0</v>
      </c>
      <c r="J10" s="568">
        <f>'EntrySheetDD+SWOTotal+HO'!AO59</f>
        <v>0</v>
      </c>
      <c r="K10" s="568">
        <f>'EntrySheetDD+SWOTotal+HO'!AP59</f>
        <v>0</v>
      </c>
      <c r="L10" s="568">
        <f>'EntrySheetDD+SWOTotal+HO'!AQ59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5">
        <v>0</v>
      </c>
      <c r="D11" s="518">
        <f>'EntrySheetDD+SWOTotal+HO'!AS59</f>
        <v>0</v>
      </c>
      <c r="E11" s="518">
        <f>'EntrySheetDD+SWOTotal+HO'!AT59</f>
        <v>0</v>
      </c>
      <c r="F11" s="518">
        <f>'EntrySheetDD+SWOTotal+HO'!AU59</f>
        <v>0</v>
      </c>
      <c r="G11" s="568">
        <f>'EntrySheetDD+SWOTotal+HO'!AV59</f>
        <v>0</v>
      </c>
      <c r="H11" s="568">
        <f>'EntrySheetDD+SWOTotal+HO'!AW59</f>
        <v>0</v>
      </c>
      <c r="I11" s="568">
        <f>'EntrySheetDD+SWOTotal+HO'!AX59</f>
        <v>0</v>
      </c>
      <c r="J11" s="568">
        <f>'EntrySheetDD+SWOTotal+HO'!AY59</f>
        <v>0</v>
      </c>
      <c r="K11" s="568">
        <f>'EntrySheetDD+SWOTotal+HO'!AZ59</f>
        <v>0</v>
      </c>
      <c r="L11" s="568">
        <f>'EntrySheetDD+SWOTotal+HO'!BA59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5">
        <v>0</v>
      </c>
      <c r="D12" s="518">
        <f>'EntrySheetDD+SWOTotal+HO'!BC59</f>
        <v>0</v>
      </c>
      <c r="E12" s="518">
        <f>'EntrySheetDD+SWOTotal+HO'!BD59</f>
        <v>0</v>
      </c>
      <c r="F12" s="518">
        <f>'EntrySheetDD+SWOTotal+HO'!BE59</f>
        <v>0</v>
      </c>
      <c r="G12" s="568">
        <f>'EntrySheetDD+SWOTotal+HO'!BF59</f>
        <v>0</v>
      </c>
      <c r="H12" s="568">
        <f>'EntrySheetDD+SWOTotal+HO'!BG59</f>
        <v>0</v>
      </c>
      <c r="I12" s="568">
        <f>'EntrySheetDD+SWOTotal+HO'!BH59</f>
        <v>0</v>
      </c>
      <c r="J12" s="568">
        <f>'EntrySheetDD+SWOTotal+HO'!BI59</f>
        <v>0</v>
      </c>
      <c r="K12" s="568">
        <f>'EntrySheetDD+SWOTotal+HO'!BJ59</f>
        <v>0</v>
      </c>
      <c r="L12" s="568">
        <f>'EntrySheetDD+SWOTotal+HO'!BK59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5">
        <v>0</v>
      </c>
      <c r="D13" s="518">
        <f>'EntrySheetDD+SWOTotal+HO'!BM59</f>
        <v>0</v>
      </c>
      <c r="E13" s="518">
        <f>'EntrySheetDD+SWOTotal+HO'!BN59</f>
        <v>0</v>
      </c>
      <c r="F13" s="518">
        <f>'EntrySheetDD+SWOTotal+HO'!BO59</f>
        <v>0</v>
      </c>
      <c r="G13" s="568">
        <f>'EntrySheetDD+SWOTotal+HO'!BP59</f>
        <v>0</v>
      </c>
      <c r="H13" s="568">
        <f>'EntrySheetDD+SWOTotal+HO'!BQ59</f>
        <v>0</v>
      </c>
      <c r="I13" s="568">
        <f>'EntrySheetDD+SWOTotal+HO'!BR59</f>
        <v>0</v>
      </c>
      <c r="J13" s="568">
        <f>'EntrySheetDD+SWOTotal+HO'!BS59</f>
        <v>0</v>
      </c>
      <c r="K13" s="568">
        <f>'EntrySheetDD+SWOTotal+HO'!BT59</f>
        <v>0</v>
      </c>
      <c r="L13" s="568">
        <f>'EntrySheetDD+SWOTotal+HO'!BU59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5">
        <v>0</v>
      </c>
      <c r="D14" s="518">
        <f>'EntrySheetDD+SWOTotal+HO'!BW59</f>
        <v>0</v>
      </c>
      <c r="E14" s="518">
        <f>'EntrySheetDD+SWOTotal+HO'!BX59</f>
        <v>0</v>
      </c>
      <c r="F14" s="518">
        <f>'EntrySheetDD+SWOTotal+HO'!BY59</f>
        <v>0</v>
      </c>
      <c r="G14" s="568">
        <f>'EntrySheetDD+SWOTotal+HO'!BZ59</f>
        <v>0</v>
      </c>
      <c r="H14" s="568">
        <f>'EntrySheetDD+SWOTotal+HO'!CA59</f>
        <v>0</v>
      </c>
      <c r="I14" s="568">
        <f>'EntrySheetDD+SWOTotal+HO'!CB59</f>
        <v>0</v>
      </c>
      <c r="J14" s="568">
        <f>'EntrySheetDD+SWOTotal+HO'!CC59</f>
        <v>0</v>
      </c>
      <c r="K14" s="568">
        <f>'EntrySheetDD+SWOTotal+HO'!CD59</f>
        <v>0</v>
      </c>
      <c r="L14" s="568">
        <f>'EntrySheetDD+SWOTotal+HO'!CE59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5">
        <v>0</v>
      </c>
      <c r="D15" s="518">
        <f>'EntrySheetDD+SWOTotal+HO'!CG59</f>
        <v>0</v>
      </c>
      <c r="E15" s="518">
        <f>'EntrySheetDD+SWOTotal+HO'!CH59</f>
        <v>0</v>
      </c>
      <c r="F15" s="518">
        <f>'EntrySheetDD+SWOTotal+HO'!CI59</f>
        <v>0</v>
      </c>
      <c r="G15" s="568">
        <f>'EntrySheetDD+SWOTotal+HO'!CJ59</f>
        <v>0</v>
      </c>
      <c r="H15" s="568">
        <f>'EntrySheetDD+SWOTotal+HO'!CK59</f>
        <v>0</v>
      </c>
      <c r="I15" s="568">
        <f>'EntrySheetDD+SWOTotal+HO'!CL59</f>
        <v>0</v>
      </c>
      <c r="J15" s="568">
        <f>'EntrySheetDD+SWOTotal+HO'!CM59</f>
        <v>0</v>
      </c>
      <c r="K15" s="568">
        <f>'EntrySheetDD+SWOTotal+HO'!CN59</f>
        <v>0</v>
      </c>
      <c r="L15" s="568">
        <f>'EntrySheetDD+SWOTotal+HO'!CO59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5">
        <v>0</v>
      </c>
      <c r="D16" s="518">
        <f>'EntrySheetDD+SWOTotal+HO'!CQ59</f>
        <v>0</v>
      </c>
      <c r="E16" s="518">
        <f>'EntrySheetDD+SWOTotal+HO'!CR59</f>
        <v>0</v>
      </c>
      <c r="F16" s="518">
        <f>'EntrySheetDD+SWOTotal+HO'!CS59</f>
        <v>0</v>
      </c>
      <c r="G16" s="568">
        <f>'EntrySheetDD+SWOTotal+HO'!CT59</f>
        <v>0</v>
      </c>
      <c r="H16" s="568">
        <f>'EntrySheetDD+SWOTotal+HO'!CU59</f>
        <v>0</v>
      </c>
      <c r="I16" s="568">
        <f>'EntrySheetDD+SWOTotal+HO'!CV59</f>
        <v>0</v>
      </c>
      <c r="J16" s="568">
        <f>'EntrySheetDD+SWOTotal+HO'!CW59</f>
        <v>0</v>
      </c>
      <c r="K16" s="568">
        <f>'EntrySheetDD+SWOTotal+HO'!CX59</f>
        <v>0</v>
      </c>
      <c r="L16" s="568">
        <f>'EntrySheetDD+SWOTotal+HO'!CY59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5">
        <v>0</v>
      </c>
      <c r="D17" s="518">
        <f>'EntrySheetDD+SWOTotal+HO'!DA59</f>
        <v>0</v>
      </c>
      <c r="E17" s="518">
        <f>'EntrySheetDD+SWOTotal+HO'!DB59</f>
        <v>0</v>
      </c>
      <c r="F17" s="518">
        <f>'EntrySheetDD+SWOTotal+HO'!DC59</f>
        <v>0</v>
      </c>
      <c r="G17" s="568">
        <f>'EntrySheetDD+SWOTotal+HO'!DD59</f>
        <v>0</v>
      </c>
      <c r="H17" s="568">
        <f>'EntrySheetDD+SWOTotal+HO'!DE59</f>
        <v>0</v>
      </c>
      <c r="I17" s="568">
        <f>'EntrySheetDD+SWOTotal+HO'!DF59</f>
        <v>0</v>
      </c>
      <c r="J17" s="568">
        <f>'EntrySheetDD+SWOTotal+HO'!DG59</f>
        <v>0</v>
      </c>
      <c r="K17" s="568">
        <f>'EntrySheetDD+SWOTotal+HO'!DH59</f>
        <v>0</v>
      </c>
      <c r="L17" s="568">
        <f>'EntrySheetDD+SWOTotal+HO'!DI59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5">
        <v>0</v>
      </c>
      <c r="D18" s="518">
        <f>'EntrySheetDD+SWOTotal+HO'!DK59</f>
        <v>0</v>
      </c>
      <c r="E18" s="518">
        <f>'EntrySheetDD+SWOTotal+HO'!DL59</f>
        <v>0</v>
      </c>
      <c r="F18" s="518">
        <f>'EntrySheetDD+SWOTotal+HO'!DM59</f>
        <v>0</v>
      </c>
      <c r="G18" s="568">
        <f>'EntrySheetDD+SWOTotal+HO'!DN59</f>
        <v>0</v>
      </c>
      <c r="H18" s="568">
        <f>'EntrySheetDD+SWOTotal+HO'!DO59</f>
        <v>0</v>
      </c>
      <c r="I18" s="568">
        <f>'EntrySheetDD+SWOTotal+HO'!DP59</f>
        <v>0</v>
      </c>
      <c r="J18" s="568">
        <f>'EntrySheetDD+SWOTotal+HO'!DQ59</f>
        <v>0</v>
      </c>
      <c r="K18" s="568">
        <f>'EntrySheetDD+SWOTotal+HO'!DR59</f>
        <v>0</v>
      </c>
      <c r="L18" s="568">
        <f>'EntrySheetDD+SWOTotal+HO'!DS59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5">
        <v>0</v>
      </c>
      <c r="D19" s="518">
        <f>'EntrySheetDD+SWOTotal+HO'!DU59</f>
        <v>0</v>
      </c>
      <c r="E19" s="518">
        <f>'EntrySheetDD+SWOTotal+HO'!DV59</f>
        <v>0</v>
      </c>
      <c r="F19" s="518">
        <f>'EntrySheetDD+SWOTotal+HO'!DW59</f>
        <v>0</v>
      </c>
      <c r="G19" s="568">
        <f>'EntrySheetDD+SWOTotal+HO'!DX59</f>
        <v>0</v>
      </c>
      <c r="H19" s="568">
        <f>'EntrySheetDD+SWOTotal+HO'!DY59</f>
        <v>0</v>
      </c>
      <c r="I19" s="568">
        <f>'EntrySheetDD+SWOTotal+HO'!DZ59</f>
        <v>0</v>
      </c>
      <c r="J19" s="568">
        <f>'EntrySheetDD+SWOTotal+HO'!EA59</f>
        <v>0</v>
      </c>
      <c r="K19" s="568">
        <f>'EntrySheetDD+SWOTotal+HO'!EB59</f>
        <v>0</v>
      </c>
      <c r="L19" s="568">
        <f>'EntrySheetDD+SWOTotal+HO'!EC59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5">
        <v>0</v>
      </c>
      <c r="D20" s="518">
        <f>'EntrySheetDD+SWOTotal+HO'!EE59</f>
        <v>0</v>
      </c>
      <c r="E20" s="518">
        <f>'EntrySheetDD+SWOTotal+HO'!EF59</f>
        <v>0</v>
      </c>
      <c r="F20" s="518">
        <f>'EntrySheetDD+SWOTotal+HO'!EG59</f>
        <v>0</v>
      </c>
      <c r="G20" s="568">
        <f>'EntrySheetDD+SWOTotal+HO'!EH59</f>
        <v>0</v>
      </c>
      <c r="H20" s="568">
        <f>'EntrySheetDD+SWOTotal+HO'!EI59</f>
        <v>0</v>
      </c>
      <c r="I20" s="568">
        <f>'EntrySheetDD+SWOTotal+HO'!EJ59</f>
        <v>0</v>
      </c>
      <c r="J20" s="568">
        <f>'EntrySheetDD+SWOTotal+HO'!EK59</f>
        <v>0</v>
      </c>
      <c r="K20" s="568">
        <f>'EntrySheetDD+SWOTotal+HO'!EL59</f>
        <v>0</v>
      </c>
      <c r="L20" s="568">
        <f>'EntrySheetDD+SWOTotal+HO'!EM59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5">
        <v>0</v>
      </c>
      <c r="D21" s="518">
        <f>'EntrySheetDD+SWOTotal+HO'!EO59</f>
        <v>0</v>
      </c>
      <c r="E21" s="518">
        <f>'EntrySheetDD+SWOTotal+HO'!EP59</f>
        <v>0</v>
      </c>
      <c r="F21" s="518">
        <f>'EntrySheetDD+SWOTotal+HO'!EQ59</f>
        <v>0</v>
      </c>
      <c r="G21" s="568">
        <f>'EntrySheetDD+SWOTotal+HO'!ER59</f>
        <v>0</v>
      </c>
      <c r="H21" s="568">
        <f>'EntrySheetDD+SWOTotal+HO'!ES59</f>
        <v>0</v>
      </c>
      <c r="I21" s="568">
        <f>'EntrySheetDD+SWOTotal+HO'!ET59</f>
        <v>0</v>
      </c>
      <c r="J21" s="568">
        <f>'EntrySheetDD+SWOTotal+HO'!EU59</f>
        <v>0</v>
      </c>
      <c r="K21" s="568">
        <f>'EntrySheetDD+SWOTotal+HO'!EV59</f>
        <v>0</v>
      </c>
      <c r="L21" s="568">
        <f>'EntrySheetDD+SWOTotal+HO'!EW59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5">
        <v>0</v>
      </c>
      <c r="D22" s="518">
        <f>'EntrySheetDD+SWOTotal+HO'!EY59</f>
        <v>0</v>
      </c>
      <c r="E22" s="518">
        <f>'EntrySheetDD+SWOTotal+HO'!EZ59</f>
        <v>0</v>
      </c>
      <c r="F22" s="518">
        <f>'EntrySheetDD+SWOTotal+HO'!FA59</f>
        <v>0</v>
      </c>
      <c r="G22" s="568">
        <f>'EntrySheetDD+SWOTotal+HO'!FB59</f>
        <v>0</v>
      </c>
      <c r="H22" s="568">
        <f>'EntrySheetDD+SWOTotal+HO'!FC59</f>
        <v>0</v>
      </c>
      <c r="I22" s="568">
        <f>'EntrySheetDD+SWOTotal+HO'!FD59</f>
        <v>0</v>
      </c>
      <c r="J22" s="568">
        <f>'EntrySheetDD+SWOTotal+HO'!FE59</f>
        <v>0</v>
      </c>
      <c r="K22" s="568">
        <f>'EntrySheetDD+SWOTotal+HO'!FF59</f>
        <v>0</v>
      </c>
      <c r="L22" s="568">
        <f>'EntrySheetDD+SWOTotal+HO'!FG59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5">
        <v>0</v>
      </c>
      <c r="D23" s="518">
        <f>'EntrySheetDD+SWOTotal+HO'!FI59</f>
        <v>0</v>
      </c>
      <c r="E23" s="518">
        <f>'EntrySheetDD+SWOTotal+HO'!FJ59</f>
        <v>0</v>
      </c>
      <c r="F23" s="518">
        <f>'EntrySheetDD+SWOTotal+HO'!FK59</f>
        <v>0</v>
      </c>
      <c r="G23" s="568">
        <f>'EntrySheetDD+SWOTotal+HO'!FL59</f>
        <v>0</v>
      </c>
      <c r="H23" s="568">
        <f>'EntrySheetDD+SWOTotal+HO'!FM59</f>
        <v>0</v>
      </c>
      <c r="I23" s="568">
        <f>'EntrySheetDD+SWOTotal+HO'!FN59</f>
        <v>0</v>
      </c>
      <c r="J23" s="568">
        <f>'EntrySheetDD+SWOTotal+HO'!FO59</f>
        <v>0</v>
      </c>
      <c r="K23" s="568">
        <f>'EntrySheetDD+SWOTotal+HO'!FP59</f>
        <v>0</v>
      </c>
      <c r="L23" s="568">
        <f>'EntrySheetDD+SWOTotal+HO'!FQ59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5">
        <v>0</v>
      </c>
      <c r="D24" s="518">
        <f>'EntrySheetDD+SWOTotal+HO'!FS59</f>
        <v>0</v>
      </c>
      <c r="E24" s="518">
        <f>'EntrySheetDD+SWOTotal+HO'!FT59</f>
        <v>0</v>
      </c>
      <c r="F24" s="518">
        <f>'EntrySheetDD+SWOTotal+HO'!FU59</f>
        <v>0</v>
      </c>
      <c r="G24" s="568">
        <f>'EntrySheetDD+SWOTotal+HO'!FV59</f>
        <v>0</v>
      </c>
      <c r="H24" s="568">
        <f>'EntrySheetDD+SWOTotal+HO'!FW59</f>
        <v>0</v>
      </c>
      <c r="I24" s="568">
        <f>'EntrySheetDD+SWOTotal+HO'!FX59</f>
        <v>0</v>
      </c>
      <c r="J24" s="568">
        <f>'EntrySheetDD+SWOTotal+HO'!FY59</f>
        <v>0</v>
      </c>
      <c r="K24" s="568">
        <f>'EntrySheetDD+SWOTotal+HO'!FZ59</f>
        <v>0</v>
      </c>
      <c r="L24" s="568">
        <f>'EntrySheetDD+SWOTotal+HO'!GA59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5">
        <v>0</v>
      </c>
      <c r="D25" s="518">
        <f>'EntrySheetDD+SWOTotal+HO'!GC59</f>
        <v>0</v>
      </c>
      <c r="E25" s="518">
        <f>'EntrySheetDD+SWOTotal+HO'!GD59</f>
        <v>0</v>
      </c>
      <c r="F25" s="518">
        <f>'EntrySheetDD+SWOTotal+HO'!GE59</f>
        <v>0</v>
      </c>
      <c r="G25" s="568">
        <f>'EntrySheetDD+SWOTotal+HO'!GF59</f>
        <v>0</v>
      </c>
      <c r="H25" s="568">
        <f>'EntrySheetDD+SWOTotal+HO'!GG59</f>
        <v>0</v>
      </c>
      <c r="I25" s="568">
        <f>'EntrySheetDD+SWOTotal+HO'!GH59</f>
        <v>0</v>
      </c>
      <c r="J25" s="568">
        <f>'EntrySheetDD+SWOTotal+HO'!GI59</f>
        <v>0</v>
      </c>
      <c r="K25" s="568">
        <f>'EntrySheetDD+SWOTotal+HO'!GJ59</f>
        <v>0</v>
      </c>
      <c r="L25" s="568">
        <f>'EntrySheetDD+SWOTotal+HO'!GK59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5">
        <v>0</v>
      </c>
      <c r="D26" s="518">
        <f>'EntrySheetDD+SWOTotal+HO'!GM59</f>
        <v>0</v>
      </c>
      <c r="E26" s="518">
        <f>'EntrySheetDD+SWOTotal+HO'!GN59</f>
        <v>0</v>
      </c>
      <c r="F26" s="518">
        <f>'EntrySheetDD+SWOTotal+HO'!GO59</f>
        <v>0</v>
      </c>
      <c r="G26" s="568">
        <f>'EntrySheetDD+SWOTotal+HO'!GP59</f>
        <v>0</v>
      </c>
      <c r="H26" s="568">
        <f>'EntrySheetDD+SWOTotal+HO'!GQ59</f>
        <v>0</v>
      </c>
      <c r="I26" s="568">
        <f>'EntrySheetDD+SWOTotal+HO'!GR59</f>
        <v>0</v>
      </c>
      <c r="J26" s="568">
        <f>'EntrySheetDD+SWOTotal+HO'!GS59</f>
        <v>0</v>
      </c>
      <c r="K26" s="568">
        <f>'EntrySheetDD+SWOTotal+HO'!GT59</f>
        <v>0</v>
      </c>
      <c r="L26" s="568">
        <f>'EntrySheetDD+SWOTotal+HO'!GU59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5">
        <v>0</v>
      </c>
      <c r="D27" s="518">
        <f>'EntrySheetDD+SWOTotal+HO'!GW59</f>
        <v>0</v>
      </c>
      <c r="E27" s="518">
        <f>'EntrySheetDD+SWOTotal+HO'!GX59</f>
        <v>0</v>
      </c>
      <c r="F27" s="518">
        <f>'EntrySheetDD+SWOTotal+HO'!GY59</f>
        <v>0</v>
      </c>
      <c r="G27" s="568">
        <f>'EntrySheetDD+SWOTotal+HO'!GZ59</f>
        <v>0</v>
      </c>
      <c r="H27" s="568">
        <f>'EntrySheetDD+SWOTotal+HO'!HA59</f>
        <v>0</v>
      </c>
      <c r="I27" s="568">
        <f>'EntrySheetDD+SWOTotal+HO'!HB59</f>
        <v>0</v>
      </c>
      <c r="J27" s="568">
        <f>'EntrySheetDD+SWOTotal+HO'!HC59</f>
        <v>0</v>
      </c>
      <c r="K27" s="568">
        <f>'EntrySheetDD+SWOTotal+HO'!HD59</f>
        <v>0</v>
      </c>
      <c r="L27" s="568">
        <f>'EntrySheetDD+SWOTotal+HO'!HE59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5">
        <v>0</v>
      </c>
      <c r="D28" s="518">
        <f>'EntrySheetDD+SWOTotal+HO'!HG59</f>
        <v>0</v>
      </c>
      <c r="E28" s="518">
        <f>'EntrySheetDD+SWOTotal+HO'!HH59</f>
        <v>0</v>
      </c>
      <c r="F28" s="518">
        <f>'EntrySheetDD+SWOTotal+HO'!HI59</f>
        <v>0</v>
      </c>
      <c r="G28" s="568">
        <f>'EntrySheetDD+SWOTotal+HO'!HJ59</f>
        <v>0</v>
      </c>
      <c r="H28" s="568">
        <f>'EntrySheetDD+SWOTotal+HO'!HK59</f>
        <v>0</v>
      </c>
      <c r="I28" s="568">
        <f>'EntrySheetDD+SWOTotal+HO'!HL59</f>
        <v>0</v>
      </c>
      <c r="J28" s="568">
        <f>'EntrySheetDD+SWOTotal+HO'!HM59</f>
        <v>0</v>
      </c>
      <c r="K28" s="568">
        <f>'EntrySheetDD+SWOTotal+HO'!HN59</f>
        <v>0</v>
      </c>
      <c r="L28" s="568">
        <f>'EntrySheetDD+SWOTotal+HO'!HO59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5">
        <v>0</v>
      </c>
      <c r="D29" s="518">
        <f>'EntrySheetDD+SWOTotal+HO'!HQ59</f>
        <v>0</v>
      </c>
      <c r="E29" s="518">
        <f>'EntrySheetDD+SWOTotal+HO'!HR59</f>
        <v>0</v>
      </c>
      <c r="F29" s="518">
        <f>'EntrySheetDD+SWOTotal+HO'!HS59</f>
        <v>0</v>
      </c>
      <c r="G29" s="568">
        <f>'EntrySheetDD+SWOTotal+HO'!HT59</f>
        <v>0</v>
      </c>
      <c r="H29" s="568">
        <f>'EntrySheetDD+SWOTotal+HO'!HU59</f>
        <v>0</v>
      </c>
      <c r="I29" s="568">
        <f>'EntrySheetDD+SWOTotal+HO'!HV59</f>
        <v>0</v>
      </c>
      <c r="J29" s="568">
        <f>'EntrySheetDD+SWOTotal+HO'!HW59</f>
        <v>0</v>
      </c>
      <c r="K29" s="568">
        <f>'EntrySheetDD+SWOTotal+HO'!HX59</f>
        <v>0</v>
      </c>
      <c r="L29" s="568">
        <f>'EntrySheetDD+SWOTotal+HO'!HY59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5">
        <v>0</v>
      </c>
      <c r="D30" s="518">
        <f>'EntrySheetDD+SWOTotal+HO'!IA59</f>
        <v>0</v>
      </c>
      <c r="E30" s="518">
        <f>'EntrySheetDD+SWOTotal+HO'!IB59</f>
        <v>0</v>
      </c>
      <c r="F30" s="518">
        <f>'EntrySheetDD+SWOTotal+HO'!IC59</f>
        <v>0</v>
      </c>
      <c r="G30" s="568">
        <f>'EntrySheetDD+SWOTotal+HO'!ID59</f>
        <v>0</v>
      </c>
      <c r="H30" s="568">
        <f>'EntrySheetDD+SWOTotal+HO'!IE59</f>
        <v>0</v>
      </c>
      <c r="I30" s="568">
        <f>'EntrySheetDD+SWOTotal+HO'!IF59</f>
        <v>0</v>
      </c>
      <c r="J30" s="568">
        <f>'EntrySheetDD+SWOTotal+HO'!IG59</f>
        <v>0</v>
      </c>
      <c r="K30" s="568">
        <f>'EntrySheetDD+SWOTotal+HO'!IH59</f>
        <v>0</v>
      </c>
      <c r="L30" s="568">
        <f>'EntrySheetDD+SWOTotal+HO'!II59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5">
        <v>0</v>
      </c>
      <c r="D31" s="518">
        <f>'EntrySheetDD+SWOTotal+HO'!IK59</f>
        <v>0</v>
      </c>
      <c r="E31" s="518">
        <f>'EntrySheetDD+SWOTotal+HO'!IL59</f>
        <v>0</v>
      </c>
      <c r="F31" s="518">
        <f>'EntrySheetDD+SWOTotal+HO'!IM59</f>
        <v>0</v>
      </c>
      <c r="G31" s="568">
        <f>'EntrySheetDD+SWOTotal+HO'!IN59</f>
        <v>0</v>
      </c>
      <c r="H31" s="568">
        <f>'EntrySheetDD+SWOTotal+HO'!IO59</f>
        <v>0</v>
      </c>
      <c r="I31" s="568">
        <f>'EntrySheetDD+SWOTotal+HO'!IP59</f>
        <v>0</v>
      </c>
      <c r="J31" s="568">
        <f>'EntrySheetDD+SWOTotal+HO'!IQ59</f>
        <v>0</v>
      </c>
      <c r="K31" s="568">
        <f>'EntrySheetDD+SWOTotal+HO'!IR59</f>
        <v>0</v>
      </c>
      <c r="L31" s="568">
        <f>'EntrySheetDD+SWOTotal+HO'!IS59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5">
        <v>0</v>
      </c>
      <c r="D32" s="518">
        <f>'EntrySheetDD+SWOTotal+HO'!IU59</f>
        <v>0</v>
      </c>
      <c r="E32" s="518">
        <f>'EntrySheetDD+SWOTotal+HO'!IV59</f>
        <v>0</v>
      </c>
      <c r="F32" s="518">
        <f>'EntrySheetDD+SWOTotal+HO'!IW59</f>
        <v>0</v>
      </c>
      <c r="G32" s="568">
        <f>'EntrySheetDD+SWOTotal+HO'!IX59</f>
        <v>0</v>
      </c>
      <c r="H32" s="568">
        <f>'EntrySheetDD+SWOTotal+HO'!IY59</f>
        <v>0</v>
      </c>
      <c r="I32" s="568">
        <f>'EntrySheetDD+SWOTotal+HO'!IZ59</f>
        <v>0</v>
      </c>
      <c r="J32" s="568">
        <f>'EntrySheetDD+SWOTotal+HO'!JA59</f>
        <v>0</v>
      </c>
      <c r="K32" s="568">
        <f>'EntrySheetDD+SWOTotal+HO'!JB59</f>
        <v>0</v>
      </c>
      <c r="L32" s="568">
        <f>'EntrySheetDD+SWOTotal+HO'!JC59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5">
        <v>0</v>
      </c>
      <c r="D33" s="518">
        <f>'EntrySheetDD+SWOTotal+HO'!JE59</f>
        <v>0</v>
      </c>
      <c r="E33" s="518">
        <f>'EntrySheetDD+SWOTotal+HO'!JF59</f>
        <v>0</v>
      </c>
      <c r="F33" s="518">
        <f>'EntrySheetDD+SWOTotal+HO'!JG59</f>
        <v>0</v>
      </c>
      <c r="G33" s="568">
        <f>'EntrySheetDD+SWOTotal+HO'!JH59</f>
        <v>0</v>
      </c>
      <c r="H33" s="568">
        <f>'EntrySheetDD+SWOTotal+HO'!JI59</f>
        <v>0</v>
      </c>
      <c r="I33" s="568">
        <f>'EntrySheetDD+SWOTotal+HO'!JJ59</f>
        <v>0</v>
      </c>
      <c r="J33" s="568">
        <f>'EntrySheetDD+SWOTotal+HO'!JK59</f>
        <v>0</v>
      </c>
      <c r="K33" s="568">
        <f>'EntrySheetDD+SWOTotal+HO'!JL59</f>
        <v>0</v>
      </c>
      <c r="L33" s="568">
        <f>'EntrySheetDD+SWOTotal+HO'!JM59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5">
        <v>0</v>
      </c>
      <c r="D34" s="518">
        <f>'EntrySheetDD+SWOTotal+HO'!JO59</f>
        <v>0</v>
      </c>
      <c r="E34" s="518">
        <f>'EntrySheetDD+SWOTotal+HO'!JP59</f>
        <v>0</v>
      </c>
      <c r="F34" s="518">
        <f>'EntrySheetDD+SWOTotal+HO'!JQ59</f>
        <v>0</v>
      </c>
      <c r="G34" s="568">
        <f>'EntrySheetDD+SWOTotal+HO'!JR59</f>
        <v>0</v>
      </c>
      <c r="H34" s="568">
        <f>'EntrySheetDD+SWOTotal+HO'!JS59</f>
        <v>0</v>
      </c>
      <c r="I34" s="568">
        <f>'EntrySheetDD+SWOTotal+HO'!JT59</f>
        <v>0</v>
      </c>
      <c r="J34" s="568">
        <f>'EntrySheetDD+SWOTotal+HO'!JU59</f>
        <v>0</v>
      </c>
      <c r="K34" s="568">
        <f>'EntrySheetDD+SWOTotal+HO'!JV59</f>
        <v>0</v>
      </c>
      <c r="L34" s="568">
        <f>'EntrySheetDD+SWOTotal+HO'!JW59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5">
        <v>0</v>
      </c>
      <c r="D35" s="518">
        <f>'EntrySheetDD+SWOTotal+HO'!JY59</f>
        <v>0</v>
      </c>
      <c r="E35" s="518">
        <f>'EntrySheetDD+SWOTotal+HO'!JZ59</f>
        <v>0</v>
      </c>
      <c r="F35" s="518">
        <f>'EntrySheetDD+SWOTotal+HO'!KA59</f>
        <v>0</v>
      </c>
      <c r="G35" s="568">
        <f>'EntrySheetDD+SWOTotal+HO'!KB59</f>
        <v>0</v>
      </c>
      <c r="H35" s="568">
        <f>'EntrySheetDD+SWOTotal+HO'!KC59</f>
        <v>0</v>
      </c>
      <c r="I35" s="568">
        <f>'EntrySheetDD+SWOTotal+HO'!KD59</f>
        <v>0</v>
      </c>
      <c r="J35" s="568">
        <f>'EntrySheetDD+SWOTotal+HO'!KE59</f>
        <v>0</v>
      </c>
      <c r="K35" s="568">
        <f>'EntrySheetDD+SWOTotal+HO'!KF59</f>
        <v>0</v>
      </c>
      <c r="L35" s="568">
        <f>'EntrySheetDD+SWOTotal+HO'!KG59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5">
        <v>0</v>
      </c>
      <c r="D36" s="518">
        <f>'EntrySheetDD+SWOTotal+HO'!KI59</f>
        <v>0</v>
      </c>
      <c r="E36" s="518">
        <f>'EntrySheetDD+SWOTotal+HO'!KJ59</f>
        <v>0</v>
      </c>
      <c r="F36" s="518">
        <f>'EntrySheetDD+SWOTotal+HO'!KK59</f>
        <v>0</v>
      </c>
      <c r="G36" s="568">
        <f>'EntrySheetDD+SWOTotal+HO'!KL59</f>
        <v>0</v>
      </c>
      <c r="H36" s="568">
        <f>'EntrySheetDD+SWOTotal+HO'!KM59</f>
        <v>0</v>
      </c>
      <c r="I36" s="568">
        <f>'EntrySheetDD+SWOTotal+HO'!KN59</f>
        <v>0</v>
      </c>
      <c r="J36" s="568">
        <f>'EntrySheetDD+SWOTotal+HO'!KO59</f>
        <v>0</v>
      </c>
      <c r="K36" s="568">
        <f>'EntrySheetDD+SWOTotal+HO'!KP59</f>
        <v>0</v>
      </c>
      <c r="L36" s="568">
        <f>'EntrySheetDD+SWOTotal+HO'!KQ59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5">
        <v>0</v>
      </c>
      <c r="D37" s="518">
        <f>'EntrySheetDD+SWOTotal+HO'!KS59</f>
        <v>0</v>
      </c>
      <c r="E37" s="518">
        <f>'EntrySheetDD+SWOTotal+HO'!KT59</f>
        <v>0</v>
      </c>
      <c r="F37" s="518">
        <f>'EntrySheetDD+SWOTotal+HO'!KU59</f>
        <v>0</v>
      </c>
      <c r="G37" s="568">
        <f>'EntrySheetDD+SWOTotal+HO'!KV59</f>
        <v>0</v>
      </c>
      <c r="H37" s="568">
        <f>'EntrySheetDD+SWOTotal+HO'!KW59</f>
        <v>0</v>
      </c>
      <c r="I37" s="568">
        <f>'EntrySheetDD+SWOTotal+HO'!KX59</f>
        <v>0</v>
      </c>
      <c r="J37" s="568">
        <f>'EntrySheetDD+SWOTotal+HO'!KY59</f>
        <v>0</v>
      </c>
      <c r="K37" s="568">
        <f>'EntrySheetDD+SWOTotal+HO'!KZ59</f>
        <v>0</v>
      </c>
      <c r="L37" s="568">
        <f>'EntrySheetDD+SWOTotal+HO'!LA59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5">
        <v>0</v>
      </c>
      <c r="D38" s="518">
        <f>'EntrySheetDD+SWOTotal+HO'!LC59</f>
        <v>0</v>
      </c>
      <c r="E38" s="518">
        <f>'EntrySheetDD+SWOTotal+HO'!LD59</f>
        <v>0</v>
      </c>
      <c r="F38" s="518">
        <f>'EntrySheetDD+SWOTotal+HO'!LE59</f>
        <v>0</v>
      </c>
      <c r="G38" s="568">
        <f>'EntrySheetDD+SWOTotal+HO'!LF59</f>
        <v>0</v>
      </c>
      <c r="H38" s="568">
        <f>'EntrySheetDD+SWOTotal+HO'!LG59</f>
        <v>0</v>
      </c>
      <c r="I38" s="568">
        <f>'EntrySheetDD+SWOTotal+HO'!LH59</f>
        <v>0</v>
      </c>
      <c r="J38" s="568">
        <f>'EntrySheetDD+SWOTotal+HO'!LI59</f>
        <v>0</v>
      </c>
      <c r="K38" s="568">
        <f>'EntrySheetDD+SWOTotal+HO'!LJ59</f>
        <v>0</v>
      </c>
      <c r="L38" s="568">
        <f>'EntrySheetDD+SWOTotal+HO'!LK59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</v>
      </c>
      <c r="D39" s="518">
        <f>'EntrySheetDD+SWOTotal+HO'!LM59</f>
        <v>0</v>
      </c>
      <c r="E39" s="518">
        <f>'EntrySheetDD+SWOTotal+HO'!LN59</f>
        <v>0</v>
      </c>
      <c r="F39" s="518">
        <f>'EntrySheetDD+SWOTotal+HO'!LO59</f>
        <v>0</v>
      </c>
      <c r="G39" s="568">
        <f>'EntrySheetDD+SWOTotal+HO'!LP59</f>
        <v>0</v>
      </c>
      <c r="H39" s="568">
        <f>'EntrySheetDD+SWOTotal+HO'!LQ59</f>
        <v>0</v>
      </c>
      <c r="I39" s="568">
        <f>'EntrySheetDD+SWOTotal+HO'!LR59</f>
        <v>0</v>
      </c>
      <c r="J39" s="568">
        <f>'EntrySheetDD+SWOTotal+HO'!LS59</f>
        <v>0</v>
      </c>
      <c r="K39" s="568">
        <f>'EntrySheetDD+SWOTotal+HO'!LT59</f>
        <v>0</v>
      </c>
      <c r="L39" s="568">
        <f>'EntrySheetDD+SWOTotal+HO'!LU59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225</v>
      </c>
      <c r="D41" s="528">
        <f>'EntrySheetDD+SWOTotal+HO'!MQ59</f>
        <v>170</v>
      </c>
      <c r="E41" s="528">
        <f>'EntrySheetDD+SWOTotal+HO'!MR59</f>
        <v>0</v>
      </c>
      <c r="F41" s="528">
        <f>'EntrySheetDD+SWOTotal+HO'!MS59</f>
        <v>170</v>
      </c>
      <c r="G41" s="570">
        <v>1</v>
      </c>
      <c r="H41" s="570">
        <f>'EntrySheetDD+SWOTotal+HO'!MU59</f>
        <v>0</v>
      </c>
      <c r="I41" s="570">
        <f>'EntrySheetDD+SWOTotal+HO'!MV59</f>
        <v>1</v>
      </c>
      <c r="J41" s="570">
        <f>'EntrySheetDD+SWOTotal+HO'!MW59</f>
        <v>0</v>
      </c>
      <c r="K41" s="570">
        <f>'EntrySheetDD+SWOTotal+HO'!MX59</f>
        <v>0</v>
      </c>
      <c r="L41" s="570">
        <f>'EntrySheetDD+SWOTotal+HO'!MY59</f>
        <v>0</v>
      </c>
      <c r="M41" s="514">
        <f t="shared" si="0"/>
        <v>75.555555555555557</v>
      </c>
      <c r="N41" s="514">
        <f t="shared" si="1"/>
        <v>100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225</v>
      </c>
      <c r="D43" s="516">
        <f t="shared" si="3"/>
        <v>170</v>
      </c>
      <c r="E43" s="516">
        <f t="shared" si="3"/>
        <v>0</v>
      </c>
      <c r="F43" s="516">
        <f t="shared" si="3"/>
        <v>170</v>
      </c>
      <c r="G43" s="572">
        <f t="shared" si="3"/>
        <v>1</v>
      </c>
      <c r="H43" s="572">
        <f t="shared" si="3"/>
        <v>0</v>
      </c>
      <c r="I43" s="572">
        <f t="shared" si="3"/>
        <v>1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>
        <f t="shared" si="0"/>
        <v>75.555555555555557</v>
      </c>
      <c r="N43" s="512">
        <f t="shared" si="1"/>
        <v>100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7" activePane="bottomRight" state="frozen"/>
      <selection activeCell="A2" sqref="A2:N2"/>
      <selection pane="topRight" activeCell="A2" sqref="A2:N2"/>
      <selection pane="bottomLeft" activeCell="A2" sqref="A2:N2"/>
      <selection pane="bottomRight" activeCell="C3" sqref="C3:L3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419</v>
      </c>
      <c r="B3" s="2004"/>
      <c r="C3" s="2024" t="s">
        <v>549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5">
        <v>0</v>
      </c>
      <c r="D7" s="518">
        <f>'EntrySheetDD+SWOTotal+HO'!E60</f>
        <v>0</v>
      </c>
      <c r="E7" s="518">
        <f>'EntrySheetDD+SWOTotal+HO'!F60</f>
        <v>0</v>
      </c>
      <c r="F7" s="518">
        <f>'EntrySheetDD+SWOTotal+HO'!G60</f>
        <v>0</v>
      </c>
      <c r="G7" s="568">
        <f>'EntrySheetDD+SWOTotal+HO'!H60</f>
        <v>0</v>
      </c>
      <c r="H7" s="568">
        <f>'EntrySheetDD+SWOTotal+HO'!I60</f>
        <v>0</v>
      </c>
      <c r="I7" s="568">
        <f>'EntrySheetDD+SWOTotal+HO'!J60</f>
        <v>0</v>
      </c>
      <c r="J7" s="568">
        <f>'EntrySheetDD+SWOTotal+HO'!K60</f>
        <v>0</v>
      </c>
      <c r="K7" s="568">
        <f>'EntrySheetDD+SWOTotal+HO'!L60</f>
        <v>0</v>
      </c>
      <c r="L7" s="568">
        <f>'EntrySheetDD+SWOTotal+HO'!M60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5">
        <v>0</v>
      </c>
      <c r="D8" s="518">
        <f>'EntrySheetDD+SWOTotal+HO'!O60</f>
        <v>0</v>
      </c>
      <c r="E8" s="518">
        <f>'EntrySheetDD+SWOTotal+HO'!P60</f>
        <v>0</v>
      </c>
      <c r="F8" s="518">
        <f>'EntrySheetDD+SWOTotal+HO'!Q60</f>
        <v>0</v>
      </c>
      <c r="G8" s="568">
        <f>'EntrySheetDD+SWOTotal+HO'!R60</f>
        <v>0</v>
      </c>
      <c r="H8" s="568">
        <f>'EntrySheetDD+SWOTotal+HO'!S60</f>
        <v>0</v>
      </c>
      <c r="I8" s="568">
        <f>'EntrySheetDD+SWOTotal+HO'!T60</f>
        <v>0</v>
      </c>
      <c r="J8" s="568">
        <f>'EntrySheetDD+SWOTotal+HO'!U60</f>
        <v>0</v>
      </c>
      <c r="K8" s="568">
        <f>'EntrySheetDD+SWOTotal+HO'!V60</f>
        <v>0</v>
      </c>
      <c r="L8" s="568">
        <f>'EntrySheetDD+SWOTotal+HO'!W60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5">
        <v>0</v>
      </c>
      <c r="D9" s="518">
        <f>'EntrySheetDD+SWOTotal+HO'!Y60</f>
        <v>0</v>
      </c>
      <c r="E9" s="518">
        <f>'EntrySheetDD+SWOTotal+HO'!Z60</f>
        <v>0</v>
      </c>
      <c r="F9" s="518">
        <f>'EntrySheetDD+SWOTotal+HO'!AA60</f>
        <v>0</v>
      </c>
      <c r="G9" s="568">
        <f>'EntrySheetDD+SWOTotal+HO'!AB60</f>
        <v>0</v>
      </c>
      <c r="H9" s="568">
        <f>'EntrySheetDD+SWOTotal+HO'!AC60</f>
        <v>0</v>
      </c>
      <c r="I9" s="568">
        <f>'EntrySheetDD+SWOTotal+HO'!AD60</f>
        <v>0</v>
      </c>
      <c r="J9" s="568">
        <f>'EntrySheetDD+SWOTotal+HO'!AE60</f>
        <v>0</v>
      </c>
      <c r="K9" s="568">
        <f>'EntrySheetDD+SWOTotal+HO'!AF60</f>
        <v>0</v>
      </c>
      <c r="L9" s="568">
        <f>'EntrySheetDD+SWOTotal+HO'!AG60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5">
        <v>0</v>
      </c>
      <c r="D10" s="518">
        <f>'EntrySheetDD+SWOTotal+HO'!AI60</f>
        <v>0</v>
      </c>
      <c r="E10" s="518">
        <f>'EntrySheetDD+SWOTotal+HO'!AJ60</f>
        <v>0</v>
      </c>
      <c r="F10" s="518">
        <f>'EntrySheetDD+SWOTotal+HO'!AK60</f>
        <v>0</v>
      </c>
      <c r="G10" s="568">
        <f>'EntrySheetDD+SWOTotal+HO'!AL60</f>
        <v>0</v>
      </c>
      <c r="H10" s="568">
        <f>'EntrySheetDD+SWOTotal+HO'!AM60</f>
        <v>0</v>
      </c>
      <c r="I10" s="568">
        <f>'EntrySheetDD+SWOTotal+HO'!AN60</f>
        <v>0</v>
      </c>
      <c r="J10" s="568">
        <f>'EntrySheetDD+SWOTotal+HO'!AO60</f>
        <v>0</v>
      </c>
      <c r="K10" s="568">
        <f>'EntrySheetDD+SWOTotal+HO'!AP60</f>
        <v>0</v>
      </c>
      <c r="L10" s="568">
        <f>'EntrySheetDD+SWOTotal+HO'!AQ60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5">
        <v>0</v>
      </c>
      <c r="D11" s="518">
        <f>'EntrySheetDD+SWOTotal+HO'!AS60</f>
        <v>0</v>
      </c>
      <c r="E11" s="518">
        <f>'EntrySheetDD+SWOTotal+HO'!AT60</f>
        <v>0</v>
      </c>
      <c r="F11" s="518">
        <f>'EntrySheetDD+SWOTotal+HO'!AU60</f>
        <v>0</v>
      </c>
      <c r="G11" s="568">
        <f>'EntrySheetDD+SWOTotal+HO'!AV60</f>
        <v>0</v>
      </c>
      <c r="H11" s="568">
        <f>'EntrySheetDD+SWOTotal+HO'!AW60</f>
        <v>0</v>
      </c>
      <c r="I11" s="568">
        <f>'EntrySheetDD+SWOTotal+HO'!AX60</f>
        <v>0</v>
      </c>
      <c r="J11" s="568">
        <f>'EntrySheetDD+SWOTotal+HO'!AY60</f>
        <v>0</v>
      </c>
      <c r="K11" s="568">
        <f>'EntrySheetDD+SWOTotal+HO'!AZ60</f>
        <v>0</v>
      </c>
      <c r="L11" s="568">
        <f>'EntrySheetDD+SWOTotal+HO'!BA60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5">
        <v>0</v>
      </c>
      <c r="D12" s="518">
        <f>'EntrySheetDD+SWOTotal+HO'!BC60</f>
        <v>0</v>
      </c>
      <c r="E12" s="518">
        <f>'EntrySheetDD+SWOTotal+HO'!BD60</f>
        <v>0</v>
      </c>
      <c r="F12" s="518">
        <f>'EntrySheetDD+SWOTotal+HO'!BE60</f>
        <v>0</v>
      </c>
      <c r="G12" s="568">
        <f>'EntrySheetDD+SWOTotal+HO'!BF60</f>
        <v>0</v>
      </c>
      <c r="H12" s="568">
        <f>'EntrySheetDD+SWOTotal+HO'!BG60</f>
        <v>0</v>
      </c>
      <c r="I12" s="568">
        <f>'EntrySheetDD+SWOTotal+HO'!BH60</f>
        <v>0</v>
      </c>
      <c r="J12" s="568">
        <f>'EntrySheetDD+SWOTotal+HO'!BI60</f>
        <v>0</v>
      </c>
      <c r="K12" s="568">
        <f>'EntrySheetDD+SWOTotal+HO'!BJ60</f>
        <v>0</v>
      </c>
      <c r="L12" s="568">
        <f>'EntrySheetDD+SWOTotal+HO'!BK60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5">
        <v>0</v>
      </c>
      <c r="D13" s="518">
        <f>'EntrySheetDD+SWOTotal+HO'!BM60</f>
        <v>0</v>
      </c>
      <c r="E13" s="518">
        <f>'EntrySheetDD+SWOTotal+HO'!BN60</f>
        <v>0</v>
      </c>
      <c r="F13" s="518">
        <f>'EntrySheetDD+SWOTotal+HO'!BO60</f>
        <v>0</v>
      </c>
      <c r="G13" s="568">
        <f>'EntrySheetDD+SWOTotal+HO'!BP60</f>
        <v>0</v>
      </c>
      <c r="H13" s="568">
        <f>'EntrySheetDD+SWOTotal+HO'!BQ60</f>
        <v>0</v>
      </c>
      <c r="I13" s="568">
        <f>'EntrySheetDD+SWOTotal+HO'!BR60</f>
        <v>0</v>
      </c>
      <c r="J13" s="568">
        <f>'EntrySheetDD+SWOTotal+HO'!BS60</f>
        <v>0</v>
      </c>
      <c r="K13" s="568">
        <f>'EntrySheetDD+SWOTotal+HO'!BT60</f>
        <v>0</v>
      </c>
      <c r="L13" s="568">
        <f>'EntrySheetDD+SWOTotal+HO'!BU60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5">
        <v>0</v>
      </c>
      <c r="D14" s="518">
        <f>'EntrySheetDD+SWOTotal+HO'!BW60</f>
        <v>0</v>
      </c>
      <c r="E14" s="518">
        <f>'EntrySheetDD+SWOTotal+HO'!BX60</f>
        <v>0</v>
      </c>
      <c r="F14" s="518">
        <f>'EntrySheetDD+SWOTotal+HO'!BY60</f>
        <v>0</v>
      </c>
      <c r="G14" s="568">
        <f>'EntrySheetDD+SWOTotal+HO'!BZ60</f>
        <v>0</v>
      </c>
      <c r="H14" s="568">
        <f>'EntrySheetDD+SWOTotal+HO'!CA60</f>
        <v>0</v>
      </c>
      <c r="I14" s="568">
        <f>'EntrySheetDD+SWOTotal+HO'!CB60</f>
        <v>0</v>
      </c>
      <c r="J14" s="568">
        <f>'EntrySheetDD+SWOTotal+HO'!CC60</f>
        <v>0</v>
      </c>
      <c r="K14" s="568">
        <f>'EntrySheetDD+SWOTotal+HO'!CD60</f>
        <v>0</v>
      </c>
      <c r="L14" s="568">
        <f>'EntrySheetDD+SWOTotal+HO'!CE60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5">
        <v>0</v>
      </c>
      <c r="D15" s="518">
        <f>'EntrySheetDD+SWOTotal+HO'!CG60</f>
        <v>0</v>
      </c>
      <c r="E15" s="518">
        <f>'EntrySheetDD+SWOTotal+HO'!CH60</f>
        <v>0</v>
      </c>
      <c r="F15" s="518">
        <f>'EntrySheetDD+SWOTotal+HO'!CI60</f>
        <v>0</v>
      </c>
      <c r="G15" s="568">
        <f>'EntrySheetDD+SWOTotal+HO'!CJ60</f>
        <v>0</v>
      </c>
      <c r="H15" s="568">
        <f>'EntrySheetDD+SWOTotal+HO'!CK60</f>
        <v>0</v>
      </c>
      <c r="I15" s="568">
        <f>'EntrySheetDD+SWOTotal+HO'!CL60</f>
        <v>0</v>
      </c>
      <c r="J15" s="568">
        <f>'EntrySheetDD+SWOTotal+HO'!CM60</f>
        <v>0</v>
      </c>
      <c r="K15" s="568">
        <f>'EntrySheetDD+SWOTotal+HO'!CN60</f>
        <v>0</v>
      </c>
      <c r="L15" s="568">
        <f>'EntrySheetDD+SWOTotal+HO'!CO60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5">
        <v>0</v>
      </c>
      <c r="D16" s="518">
        <f>'EntrySheetDD+SWOTotal+HO'!CQ60</f>
        <v>0</v>
      </c>
      <c r="E16" s="518">
        <f>'EntrySheetDD+SWOTotal+HO'!CR60</f>
        <v>0</v>
      </c>
      <c r="F16" s="518">
        <f>'EntrySheetDD+SWOTotal+HO'!CS60</f>
        <v>0</v>
      </c>
      <c r="G16" s="568">
        <f>'EntrySheetDD+SWOTotal+HO'!CT60</f>
        <v>0</v>
      </c>
      <c r="H16" s="568">
        <f>'EntrySheetDD+SWOTotal+HO'!CU60</f>
        <v>0</v>
      </c>
      <c r="I16" s="568">
        <f>'EntrySheetDD+SWOTotal+HO'!CV60</f>
        <v>0</v>
      </c>
      <c r="J16" s="568">
        <f>'EntrySheetDD+SWOTotal+HO'!CW60</f>
        <v>0</v>
      </c>
      <c r="K16" s="568">
        <f>'EntrySheetDD+SWOTotal+HO'!CX60</f>
        <v>0</v>
      </c>
      <c r="L16" s="568">
        <f>'EntrySheetDD+SWOTotal+HO'!CY60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5">
        <v>0</v>
      </c>
      <c r="D17" s="518">
        <f>'EntrySheetDD+SWOTotal+HO'!DA60</f>
        <v>0</v>
      </c>
      <c r="E17" s="518">
        <f>'EntrySheetDD+SWOTotal+HO'!DB60</f>
        <v>0</v>
      </c>
      <c r="F17" s="518">
        <f>'EntrySheetDD+SWOTotal+HO'!DC60</f>
        <v>0</v>
      </c>
      <c r="G17" s="568">
        <f>'EntrySheetDD+SWOTotal+HO'!DD60</f>
        <v>0</v>
      </c>
      <c r="H17" s="568">
        <f>'EntrySheetDD+SWOTotal+HO'!DE60</f>
        <v>0</v>
      </c>
      <c r="I17" s="568">
        <f>'EntrySheetDD+SWOTotal+HO'!DF60</f>
        <v>0</v>
      </c>
      <c r="J17" s="568">
        <f>'EntrySheetDD+SWOTotal+HO'!DG60</f>
        <v>0</v>
      </c>
      <c r="K17" s="568">
        <f>'EntrySheetDD+SWOTotal+HO'!DH60</f>
        <v>0</v>
      </c>
      <c r="L17" s="568">
        <f>'EntrySheetDD+SWOTotal+HO'!DI60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5">
        <v>0</v>
      </c>
      <c r="D18" s="518">
        <f>'EntrySheetDD+SWOTotal+HO'!DK60</f>
        <v>0</v>
      </c>
      <c r="E18" s="518">
        <f>'EntrySheetDD+SWOTotal+HO'!DL60</f>
        <v>0</v>
      </c>
      <c r="F18" s="518">
        <f>'EntrySheetDD+SWOTotal+HO'!DM60</f>
        <v>0</v>
      </c>
      <c r="G18" s="568">
        <f>'EntrySheetDD+SWOTotal+HO'!DN60</f>
        <v>0</v>
      </c>
      <c r="H18" s="568">
        <f>'EntrySheetDD+SWOTotal+HO'!DO60</f>
        <v>0</v>
      </c>
      <c r="I18" s="568">
        <f>'EntrySheetDD+SWOTotal+HO'!DP60</f>
        <v>0</v>
      </c>
      <c r="J18" s="568">
        <f>'EntrySheetDD+SWOTotal+HO'!DQ60</f>
        <v>0</v>
      </c>
      <c r="K18" s="568">
        <f>'EntrySheetDD+SWOTotal+HO'!DR60</f>
        <v>0</v>
      </c>
      <c r="L18" s="568">
        <f>'EntrySheetDD+SWOTotal+HO'!DS60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5">
        <v>0</v>
      </c>
      <c r="D19" s="518">
        <f>'EntrySheetDD+SWOTotal+HO'!DU60</f>
        <v>0</v>
      </c>
      <c r="E19" s="518">
        <f>'EntrySheetDD+SWOTotal+HO'!DV60</f>
        <v>0</v>
      </c>
      <c r="F19" s="518">
        <f>'EntrySheetDD+SWOTotal+HO'!DW60</f>
        <v>0</v>
      </c>
      <c r="G19" s="568">
        <f>'EntrySheetDD+SWOTotal+HO'!DX60</f>
        <v>0</v>
      </c>
      <c r="H19" s="568">
        <f>'EntrySheetDD+SWOTotal+HO'!DY60</f>
        <v>0</v>
      </c>
      <c r="I19" s="568">
        <f>'EntrySheetDD+SWOTotal+HO'!DZ60</f>
        <v>0</v>
      </c>
      <c r="J19" s="568">
        <f>'EntrySheetDD+SWOTotal+HO'!EA60</f>
        <v>0</v>
      </c>
      <c r="K19" s="568">
        <f>'EntrySheetDD+SWOTotal+HO'!EB60</f>
        <v>0</v>
      </c>
      <c r="L19" s="568">
        <f>'EntrySheetDD+SWOTotal+HO'!EC60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5">
        <v>0</v>
      </c>
      <c r="D20" s="518">
        <f>'EntrySheetDD+SWOTotal+HO'!EE60</f>
        <v>0</v>
      </c>
      <c r="E20" s="518">
        <f>'EntrySheetDD+SWOTotal+HO'!EF60</f>
        <v>0</v>
      </c>
      <c r="F20" s="518">
        <f>'EntrySheetDD+SWOTotal+HO'!EG60</f>
        <v>0</v>
      </c>
      <c r="G20" s="568">
        <f>'EntrySheetDD+SWOTotal+HO'!EH60</f>
        <v>0</v>
      </c>
      <c r="H20" s="568">
        <f>'EntrySheetDD+SWOTotal+HO'!EI60</f>
        <v>0</v>
      </c>
      <c r="I20" s="568">
        <f>'EntrySheetDD+SWOTotal+HO'!EJ60</f>
        <v>0</v>
      </c>
      <c r="J20" s="568">
        <f>'EntrySheetDD+SWOTotal+HO'!EK60</f>
        <v>0</v>
      </c>
      <c r="K20" s="568">
        <f>'EntrySheetDD+SWOTotal+HO'!EL60</f>
        <v>0</v>
      </c>
      <c r="L20" s="568">
        <f>'EntrySheetDD+SWOTotal+HO'!EM60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5">
        <v>0</v>
      </c>
      <c r="D21" s="518">
        <f>'EntrySheetDD+SWOTotal+HO'!EO60</f>
        <v>0</v>
      </c>
      <c r="E21" s="518">
        <f>'EntrySheetDD+SWOTotal+HO'!EP60</f>
        <v>0</v>
      </c>
      <c r="F21" s="518">
        <f>'EntrySheetDD+SWOTotal+HO'!EQ60</f>
        <v>0</v>
      </c>
      <c r="G21" s="568">
        <f>'EntrySheetDD+SWOTotal+HO'!ER60</f>
        <v>0</v>
      </c>
      <c r="H21" s="568">
        <f>'EntrySheetDD+SWOTotal+HO'!ES60</f>
        <v>0</v>
      </c>
      <c r="I21" s="568">
        <f>'EntrySheetDD+SWOTotal+HO'!ET60</f>
        <v>0</v>
      </c>
      <c r="J21" s="568">
        <f>'EntrySheetDD+SWOTotal+HO'!EU60</f>
        <v>0</v>
      </c>
      <c r="K21" s="568">
        <f>'EntrySheetDD+SWOTotal+HO'!EV60</f>
        <v>0</v>
      </c>
      <c r="L21" s="568">
        <f>'EntrySheetDD+SWOTotal+HO'!EW60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5">
        <v>0</v>
      </c>
      <c r="D22" s="518">
        <f>'EntrySheetDD+SWOTotal+HO'!EY60</f>
        <v>0</v>
      </c>
      <c r="E22" s="518">
        <f>'EntrySheetDD+SWOTotal+HO'!EZ60</f>
        <v>0</v>
      </c>
      <c r="F22" s="518">
        <f>'EntrySheetDD+SWOTotal+HO'!FA60</f>
        <v>0</v>
      </c>
      <c r="G22" s="568">
        <f>'EntrySheetDD+SWOTotal+HO'!FB60</f>
        <v>0</v>
      </c>
      <c r="H22" s="568">
        <f>'EntrySheetDD+SWOTotal+HO'!FC60</f>
        <v>0</v>
      </c>
      <c r="I22" s="568">
        <f>'EntrySheetDD+SWOTotal+HO'!FD60</f>
        <v>0</v>
      </c>
      <c r="J22" s="568">
        <f>'EntrySheetDD+SWOTotal+HO'!FE60</f>
        <v>0</v>
      </c>
      <c r="K22" s="568">
        <f>'EntrySheetDD+SWOTotal+HO'!FF60</f>
        <v>0</v>
      </c>
      <c r="L22" s="568">
        <f>'EntrySheetDD+SWOTotal+HO'!FG60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5">
        <v>0</v>
      </c>
      <c r="D23" s="518">
        <f>'EntrySheetDD+SWOTotal+HO'!FI60</f>
        <v>0</v>
      </c>
      <c r="E23" s="518">
        <f>'EntrySheetDD+SWOTotal+HO'!FJ60</f>
        <v>0</v>
      </c>
      <c r="F23" s="518">
        <f>'EntrySheetDD+SWOTotal+HO'!FK60</f>
        <v>0</v>
      </c>
      <c r="G23" s="568">
        <f>'EntrySheetDD+SWOTotal+HO'!FL60</f>
        <v>0</v>
      </c>
      <c r="H23" s="568">
        <f>'EntrySheetDD+SWOTotal+HO'!FM60</f>
        <v>0</v>
      </c>
      <c r="I23" s="568">
        <f>'EntrySheetDD+SWOTotal+HO'!FN60</f>
        <v>0</v>
      </c>
      <c r="J23" s="568">
        <f>'EntrySheetDD+SWOTotal+HO'!FO60</f>
        <v>0</v>
      </c>
      <c r="K23" s="568">
        <f>'EntrySheetDD+SWOTotal+HO'!FP60</f>
        <v>0</v>
      </c>
      <c r="L23" s="568">
        <f>'EntrySheetDD+SWOTotal+HO'!FQ60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5">
        <v>0</v>
      </c>
      <c r="D24" s="518">
        <f>'EntrySheetDD+SWOTotal+HO'!FS60</f>
        <v>0</v>
      </c>
      <c r="E24" s="518">
        <f>'EntrySheetDD+SWOTotal+HO'!FT60</f>
        <v>0</v>
      </c>
      <c r="F24" s="518">
        <f>'EntrySheetDD+SWOTotal+HO'!FU60</f>
        <v>0</v>
      </c>
      <c r="G24" s="568">
        <f>'EntrySheetDD+SWOTotal+HO'!FV60</f>
        <v>0</v>
      </c>
      <c r="H24" s="568">
        <f>'EntrySheetDD+SWOTotal+HO'!FW60</f>
        <v>0</v>
      </c>
      <c r="I24" s="568">
        <f>'EntrySheetDD+SWOTotal+HO'!FX60</f>
        <v>0</v>
      </c>
      <c r="J24" s="568">
        <f>'EntrySheetDD+SWOTotal+HO'!FY60</f>
        <v>0</v>
      </c>
      <c r="K24" s="568">
        <f>'EntrySheetDD+SWOTotal+HO'!FZ60</f>
        <v>0</v>
      </c>
      <c r="L24" s="568">
        <f>'EntrySheetDD+SWOTotal+HO'!GA60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5">
        <v>0</v>
      </c>
      <c r="D25" s="518">
        <f>'EntrySheetDD+SWOTotal+HO'!GC60</f>
        <v>0</v>
      </c>
      <c r="E25" s="518">
        <f>'EntrySheetDD+SWOTotal+HO'!GD60</f>
        <v>0</v>
      </c>
      <c r="F25" s="518">
        <f>'EntrySheetDD+SWOTotal+HO'!GE60</f>
        <v>0</v>
      </c>
      <c r="G25" s="568">
        <f>'EntrySheetDD+SWOTotal+HO'!GF60</f>
        <v>0</v>
      </c>
      <c r="H25" s="568">
        <f>'EntrySheetDD+SWOTotal+HO'!GG60</f>
        <v>0</v>
      </c>
      <c r="I25" s="568">
        <f>'EntrySheetDD+SWOTotal+HO'!GH60</f>
        <v>0</v>
      </c>
      <c r="J25" s="568">
        <f>'EntrySheetDD+SWOTotal+HO'!GI60</f>
        <v>0</v>
      </c>
      <c r="K25" s="568">
        <f>'EntrySheetDD+SWOTotal+HO'!GJ60</f>
        <v>0</v>
      </c>
      <c r="L25" s="568">
        <f>'EntrySheetDD+SWOTotal+HO'!GK60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5">
        <v>0</v>
      </c>
      <c r="D26" s="518">
        <f>'EntrySheetDD+SWOTotal+HO'!GM60</f>
        <v>0</v>
      </c>
      <c r="E26" s="518">
        <f>'EntrySheetDD+SWOTotal+HO'!GN60</f>
        <v>0</v>
      </c>
      <c r="F26" s="518">
        <f>'EntrySheetDD+SWOTotal+HO'!GO60</f>
        <v>0</v>
      </c>
      <c r="G26" s="568">
        <f>'EntrySheetDD+SWOTotal+HO'!GP60</f>
        <v>0</v>
      </c>
      <c r="H26" s="568">
        <f>'EntrySheetDD+SWOTotal+HO'!GQ60</f>
        <v>0</v>
      </c>
      <c r="I26" s="568">
        <f>'EntrySheetDD+SWOTotal+HO'!GR60</f>
        <v>0</v>
      </c>
      <c r="J26" s="568">
        <f>'EntrySheetDD+SWOTotal+HO'!GS60</f>
        <v>0</v>
      </c>
      <c r="K26" s="568">
        <f>'EntrySheetDD+SWOTotal+HO'!GT60</f>
        <v>0</v>
      </c>
      <c r="L26" s="568">
        <f>'EntrySheetDD+SWOTotal+HO'!GU60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5">
        <v>0</v>
      </c>
      <c r="D27" s="518">
        <f>'EntrySheetDD+SWOTotal+HO'!GW60</f>
        <v>0</v>
      </c>
      <c r="E27" s="518">
        <f>'EntrySheetDD+SWOTotal+HO'!GX60</f>
        <v>0</v>
      </c>
      <c r="F27" s="518">
        <f>'EntrySheetDD+SWOTotal+HO'!GY60</f>
        <v>0</v>
      </c>
      <c r="G27" s="568">
        <f>'EntrySheetDD+SWOTotal+HO'!GZ60</f>
        <v>0</v>
      </c>
      <c r="H27" s="568">
        <f>'EntrySheetDD+SWOTotal+HO'!HA60</f>
        <v>0</v>
      </c>
      <c r="I27" s="568">
        <f>'EntrySheetDD+SWOTotal+HO'!HB60</f>
        <v>0</v>
      </c>
      <c r="J27" s="568">
        <f>'EntrySheetDD+SWOTotal+HO'!HC60</f>
        <v>0</v>
      </c>
      <c r="K27" s="568">
        <f>'EntrySheetDD+SWOTotal+HO'!HD60</f>
        <v>0</v>
      </c>
      <c r="L27" s="568">
        <f>'EntrySheetDD+SWOTotal+HO'!HE60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5">
        <v>0</v>
      </c>
      <c r="D28" s="518">
        <f>'EntrySheetDD+SWOTotal+HO'!HG60</f>
        <v>0</v>
      </c>
      <c r="E28" s="518">
        <f>'EntrySheetDD+SWOTotal+HO'!HH60</f>
        <v>0</v>
      </c>
      <c r="F28" s="518">
        <f>'EntrySheetDD+SWOTotal+HO'!HI60</f>
        <v>0</v>
      </c>
      <c r="G28" s="568">
        <f>'EntrySheetDD+SWOTotal+HO'!HJ60</f>
        <v>0</v>
      </c>
      <c r="H28" s="568">
        <f>'EntrySheetDD+SWOTotal+HO'!HK60</f>
        <v>0</v>
      </c>
      <c r="I28" s="568">
        <f>'EntrySheetDD+SWOTotal+HO'!HL60</f>
        <v>0</v>
      </c>
      <c r="J28" s="568">
        <f>'EntrySheetDD+SWOTotal+HO'!HM60</f>
        <v>0</v>
      </c>
      <c r="K28" s="568">
        <f>'EntrySheetDD+SWOTotal+HO'!HN60</f>
        <v>0</v>
      </c>
      <c r="L28" s="568">
        <f>'EntrySheetDD+SWOTotal+HO'!HO60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5">
        <v>0</v>
      </c>
      <c r="D29" s="518">
        <f>'EntrySheetDD+SWOTotal+HO'!HQ60</f>
        <v>0</v>
      </c>
      <c r="E29" s="518">
        <f>'EntrySheetDD+SWOTotal+HO'!HR60</f>
        <v>0</v>
      </c>
      <c r="F29" s="518">
        <f>'EntrySheetDD+SWOTotal+HO'!HS60</f>
        <v>0</v>
      </c>
      <c r="G29" s="568">
        <f>'EntrySheetDD+SWOTotal+HO'!HT60</f>
        <v>0</v>
      </c>
      <c r="H29" s="568">
        <f>'EntrySheetDD+SWOTotal+HO'!HU60</f>
        <v>0</v>
      </c>
      <c r="I29" s="568">
        <f>'EntrySheetDD+SWOTotal+HO'!HV60</f>
        <v>0</v>
      </c>
      <c r="J29" s="568">
        <f>'EntrySheetDD+SWOTotal+HO'!HW60</f>
        <v>0</v>
      </c>
      <c r="K29" s="568">
        <f>'EntrySheetDD+SWOTotal+HO'!HX60</f>
        <v>0</v>
      </c>
      <c r="L29" s="568">
        <f>'EntrySheetDD+SWOTotal+HO'!HY60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5">
        <v>0</v>
      </c>
      <c r="D30" s="518">
        <f>'EntrySheetDD+SWOTotal+HO'!IA60</f>
        <v>0</v>
      </c>
      <c r="E30" s="518">
        <f>'EntrySheetDD+SWOTotal+HO'!IB60</f>
        <v>0</v>
      </c>
      <c r="F30" s="518">
        <f>'EntrySheetDD+SWOTotal+HO'!IC60</f>
        <v>0</v>
      </c>
      <c r="G30" s="568">
        <f>'EntrySheetDD+SWOTotal+HO'!ID60</f>
        <v>0</v>
      </c>
      <c r="H30" s="568">
        <f>'EntrySheetDD+SWOTotal+HO'!IE60</f>
        <v>0</v>
      </c>
      <c r="I30" s="568">
        <f>'EntrySheetDD+SWOTotal+HO'!IF60</f>
        <v>0</v>
      </c>
      <c r="J30" s="568">
        <f>'EntrySheetDD+SWOTotal+HO'!IG60</f>
        <v>0</v>
      </c>
      <c r="K30" s="568">
        <f>'EntrySheetDD+SWOTotal+HO'!IH60</f>
        <v>0</v>
      </c>
      <c r="L30" s="568">
        <f>'EntrySheetDD+SWOTotal+HO'!II60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5">
        <v>0</v>
      </c>
      <c r="D31" s="518">
        <f>'EntrySheetDD+SWOTotal+HO'!IK60</f>
        <v>0</v>
      </c>
      <c r="E31" s="518">
        <f>'EntrySheetDD+SWOTotal+HO'!IL60</f>
        <v>0</v>
      </c>
      <c r="F31" s="518">
        <f>'EntrySheetDD+SWOTotal+HO'!IM60</f>
        <v>0</v>
      </c>
      <c r="G31" s="568">
        <f>'EntrySheetDD+SWOTotal+HO'!IN60</f>
        <v>0</v>
      </c>
      <c r="H31" s="568">
        <f>'EntrySheetDD+SWOTotal+HO'!IO60</f>
        <v>0</v>
      </c>
      <c r="I31" s="568">
        <f>'EntrySheetDD+SWOTotal+HO'!IP60</f>
        <v>0</v>
      </c>
      <c r="J31" s="568">
        <f>'EntrySheetDD+SWOTotal+HO'!IQ60</f>
        <v>0</v>
      </c>
      <c r="K31" s="568">
        <f>'EntrySheetDD+SWOTotal+HO'!IR60</f>
        <v>0</v>
      </c>
      <c r="L31" s="568">
        <f>'EntrySheetDD+SWOTotal+HO'!IS60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5">
        <v>0</v>
      </c>
      <c r="D32" s="518">
        <f>'EntrySheetDD+SWOTotal+HO'!IU60</f>
        <v>0</v>
      </c>
      <c r="E32" s="518">
        <f>'EntrySheetDD+SWOTotal+HO'!IV60</f>
        <v>0</v>
      </c>
      <c r="F32" s="518">
        <f>'EntrySheetDD+SWOTotal+HO'!IW60</f>
        <v>0</v>
      </c>
      <c r="G32" s="568">
        <f>'EntrySheetDD+SWOTotal+HO'!IX60</f>
        <v>0</v>
      </c>
      <c r="H32" s="568">
        <f>'EntrySheetDD+SWOTotal+HO'!IY60</f>
        <v>0</v>
      </c>
      <c r="I32" s="568">
        <f>'EntrySheetDD+SWOTotal+HO'!IZ60</f>
        <v>0</v>
      </c>
      <c r="J32" s="568">
        <f>'EntrySheetDD+SWOTotal+HO'!JA60</f>
        <v>0</v>
      </c>
      <c r="K32" s="568">
        <f>'EntrySheetDD+SWOTotal+HO'!JB60</f>
        <v>0</v>
      </c>
      <c r="L32" s="568">
        <f>'EntrySheetDD+SWOTotal+HO'!JC60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5">
        <v>0</v>
      </c>
      <c r="D33" s="518">
        <f>'EntrySheetDD+SWOTotal+HO'!JE60</f>
        <v>0</v>
      </c>
      <c r="E33" s="518">
        <f>'EntrySheetDD+SWOTotal+HO'!JF60</f>
        <v>0</v>
      </c>
      <c r="F33" s="518">
        <f>'EntrySheetDD+SWOTotal+HO'!JG60</f>
        <v>0</v>
      </c>
      <c r="G33" s="568">
        <f>'EntrySheetDD+SWOTotal+HO'!JH60</f>
        <v>0</v>
      </c>
      <c r="H33" s="568">
        <f>'EntrySheetDD+SWOTotal+HO'!JI60</f>
        <v>0</v>
      </c>
      <c r="I33" s="568">
        <f>'EntrySheetDD+SWOTotal+HO'!JJ60</f>
        <v>0</v>
      </c>
      <c r="J33" s="568">
        <f>'EntrySheetDD+SWOTotal+HO'!JK60</f>
        <v>0</v>
      </c>
      <c r="K33" s="568">
        <f>'EntrySheetDD+SWOTotal+HO'!JL60</f>
        <v>0</v>
      </c>
      <c r="L33" s="568">
        <f>'EntrySheetDD+SWOTotal+HO'!JM60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5">
        <v>0</v>
      </c>
      <c r="D34" s="518">
        <f>'EntrySheetDD+SWOTotal+HO'!JO60</f>
        <v>0</v>
      </c>
      <c r="E34" s="518">
        <f>'EntrySheetDD+SWOTotal+HO'!JP60</f>
        <v>0</v>
      </c>
      <c r="F34" s="518">
        <f>'EntrySheetDD+SWOTotal+HO'!JQ60</f>
        <v>0</v>
      </c>
      <c r="G34" s="568">
        <f>'EntrySheetDD+SWOTotal+HO'!JR60</f>
        <v>0</v>
      </c>
      <c r="H34" s="568">
        <f>'EntrySheetDD+SWOTotal+HO'!JS60</f>
        <v>0</v>
      </c>
      <c r="I34" s="568">
        <f>'EntrySheetDD+SWOTotal+HO'!JT60</f>
        <v>0</v>
      </c>
      <c r="J34" s="568">
        <f>'EntrySheetDD+SWOTotal+HO'!JU60</f>
        <v>0</v>
      </c>
      <c r="K34" s="568">
        <f>'EntrySheetDD+SWOTotal+HO'!JV60</f>
        <v>0</v>
      </c>
      <c r="L34" s="568">
        <f>'EntrySheetDD+SWOTotal+HO'!JW60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5">
        <v>0</v>
      </c>
      <c r="D35" s="518">
        <f>'EntrySheetDD+SWOTotal+HO'!JY60</f>
        <v>0</v>
      </c>
      <c r="E35" s="518">
        <f>'EntrySheetDD+SWOTotal+HO'!JZ60</f>
        <v>0</v>
      </c>
      <c r="F35" s="518">
        <f>'EntrySheetDD+SWOTotal+HO'!KA60</f>
        <v>0</v>
      </c>
      <c r="G35" s="568">
        <f>'EntrySheetDD+SWOTotal+HO'!KB60</f>
        <v>0</v>
      </c>
      <c r="H35" s="568">
        <f>'EntrySheetDD+SWOTotal+HO'!KC60</f>
        <v>0</v>
      </c>
      <c r="I35" s="568">
        <f>'EntrySheetDD+SWOTotal+HO'!KD60</f>
        <v>0</v>
      </c>
      <c r="J35" s="568">
        <f>'EntrySheetDD+SWOTotal+HO'!KE60</f>
        <v>0</v>
      </c>
      <c r="K35" s="568">
        <f>'EntrySheetDD+SWOTotal+HO'!KF60</f>
        <v>0</v>
      </c>
      <c r="L35" s="568">
        <f>'EntrySheetDD+SWOTotal+HO'!KG60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5">
        <v>0</v>
      </c>
      <c r="D36" s="518">
        <f>'EntrySheetDD+SWOTotal+HO'!KI60</f>
        <v>0</v>
      </c>
      <c r="E36" s="518">
        <f>'EntrySheetDD+SWOTotal+HO'!KJ60</f>
        <v>0</v>
      </c>
      <c r="F36" s="518">
        <f>'EntrySheetDD+SWOTotal+HO'!KK60</f>
        <v>0</v>
      </c>
      <c r="G36" s="568">
        <f>'EntrySheetDD+SWOTotal+HO'!KL60</f>
        <v>0</v>
      </c>
      <c r="H36" s="568">
        <f>'EntrySheetDD+SWOTotal+HO'!KM60</f>
        <v>0</v>
      </c>
      <c r="I36" s="568">
        <f>'EntrySheetDD+SWOTotal+HO'!KN60</f>
        <v>0</v>
      </c>
      <c r="J36" s="568">
        <f>'EntrySheetDD+SWOTotal+HO'!KO60</f>
        <v>0</v>
      </c>
      <c r="K36" s="568">
        <f>'EntrySheetDD+SWOTotal+HO'!KP60</f>
        <v>0</v>
      </c>
      <c r="L36" s="568">
        <f>'EntrySheetDD+SWOTotal+HO'!KQ60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5">
        <v>0</v>
      </c>
      <c r="D37" s="518">
        <f>'EntrySheetDD+SWOTotal+HO'!KS60</f>
        <v>0</v>
      </c>
      <c r="E37" s="518">
        <f>'EntrySheetDD+SWOTotal+HO'!KT60</f>
        <v>0</v>
      </c>
      <c r="F37" s="518">
        <f>'EntrySheetDD+SWOTotal+HO'!KU60</f>
        <v>0</v>
      </c>
      <c r="G37" s="568">
        <f>'EntrySheetDD+SWOTotal+HO'!KV60</f>
        <v>0</v>
      </c>
      <c r="H37" s="568">
        <f>'EntrySheetDD+SWOTotal+HO'!KW60</f>
        <v>0</v>
      </c>
      <c r="I37" s="568">
        <f>'EntrySheetDD+SWOTotal+HO'!KX60</f>
        <v>0</v>
      </c>
      <c r="J37" s="568">
        <f>'EntrySheetDD+SWOTotal+HO'!KY60</f>
        <v>0</v>
      </c>
      <c r="K37" s="568">
        <f>'EntrySheetDD+SWOTotal+HO'!KZ60</f>
        <v>0</v>
      </c>
      <c r="L37" s="568">
        <f>'EntrySheetDD+SWOTotal+HO'!LA60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5">
        <v>0</v>
      </c>
      <c r="D38" s="518">
        <f>'EntrySheetDD+SWOTotal+HO'!LC60</f>
        <v>0</v>
      </c>
      <c r="E38" s="518">
        <f>'EntrySheetDD+SWOTotal+HO'!LD60</f>
        <v>0</v>
      </c>
      <c r="F38" s="518">
        <f>'EntrySheetDD+SWOTotal+HO'!LE60</f>
        <v>0</v>
      </c>
      <c r="G38" s="568">
        <f>'EntrySheetDD+SWOTotal+HO'!LF60</f>
        <v>0</v>
      </c>
      <c r="H38" s="568">
        <f>'EntrySheetDD+SWOTotal+HO'!LG60</f>
        <v>0</v>
      </c>
      <c r="I38" s="568">
        <f>'EntrySheetDD+SWOTotal+HO'!LH60</f>
        <v>0</v>
      </c>
      <c r="J38" s="568">
        <f>'EntrySheetDD+SWOTotal+HO'!LI60</f>
        <v>0</v>
      </c>
      <c r="K38" s="568">
        <f>'EntrySheetDD+SWOTotal+HO'!LJ60</f>
        <v>0</v>
      </c>
      <c r="L38" s="568">
        <f>'EntrySheetDD+SWOTotal+HO'!LK60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</v>
      </c>
      <c r="D39" s="518">
        <f>'EntrySheetDD+SWOTotal+HO'!LM60</f>
        <v>0</v>
      </c>
      <c r="E39" s="518">
        <f>'EntrySheetDD+SWOTotal+HO'!LN60</f>
        <v>0</v>
      </c>
      <c r="F39" s="518">
        <f>'EntrySheetDD+SWOTotal+HO'!LO60</f>
        <v>0</v>
      </c>
      <c r="G39" s="568">
        <f>'EntrySheetDD+SWOTotal+HO'!LP60</f>
        <v>0</v>
      </c>
      <c r="H39" s="568">
        <f>'EntrySheetDD+SWOTotal+HO'!LQ60</f>
        <v>0</v>
      </c>
      <c r="I39" s="568">
        <f>'EntrySheetDD+SWOTotal+HO'!LR60</f>
        <v>0</v>
      </c>
      <c r="J39" s="568">
        <f>'EntrySheetDD+SWOTotal+HO'!LS60</f>
        <v>0</v>
      </c>
      <c r="K39" s="568">
        <f>'EntrySheetDD+SWOTotal+HO'!LT60</f>
        <v>0</v>
      </c>
      <c r="L39" s="568">
        <f>'EntrySheetDD+SWOTotal+HO'!LU60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>SUM(D7:D39)</f>
        <v>0</v>
      </c>
      <c r="E40" s="510">
        <f t="shared" ref="E40:L40" si="2">SUM(E7:E39)</f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136</v>
      </c>
      <c r="D41" s="528">
        <f>'EntrySheetDD+SWOTotal+HO'!MQ60</f>
        <v>103</v>
      </c>
      <c r="E41" s="528">
        <f>'EntrySheetDD+SWOTotal+HO'!MR60</f>
        <v>0</v>
      </c>
      <c r="F41" s="528">
        <f>'EntrySheetDD+SWOTotal+HO'!MS60</f>
        <v>102</v>
      </c>
      <c r="G41" s="570">
        <v>1</v>
      </c>
      <c r="H41" s="570">
        <f>'EntrySheetDD+SWOTotal+HO'!MU60</f>
        <v>0</v>
      </c>
      <c r="I41" s="570">
        <f>'EntrySheetDD+SWOTotal+HO'!MV60</f>
        <v>1</v>
      </c>
      <c r="J41" s="570">
        <f>'EntrySheetDD+SWOTotal+HO'!MW60</f>
        <v>0</v>
      </c>
      <c r="K41" s="570">
        <f>'EntrySheetDD+SWOTotal+HO'!MX60</f>
        <v>0</v>
      </c>
      <c r="L41" s="570">
        <f>'EntrySheetDD+SWOTotal+HO'!MY60</f>
        <v>0</v>
      </c>
      <c r="M41" s="514">
        <f t="shared" si="0"/>
        <v>75</v>
      </c>
      <c r="N41" s="514">
        <f t="shared" si="1"/>
        <v>99.029126213592235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136</v>
      </c>
      <c r="D43" s="516">
        <f t="shared" si="3"/>
        <v>103</v>
      </c>
      <c r="E43" s="516">
        <f t="shared" si="3"/>
        <v>0</v>
      </c>
      <c r="F43" s="516">
        <f t="shared" si="3"/>
        <v>102</v>
      </c>
      <c r="G43" s="572">
        <f t="shared" si="3"/>
        <v>1</v>
      </c>
      <c r="H43" s="572">
        <f t="shared" si="3"/>
        <v>0</v>
      </c>
      <c r="I43" s="572">
        <f t="shared" si="3"/>
        <v>1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>
        <f t="shared" si="0"/>
        <v>75</v>
      </c>
      <c r="N43" s="512">
        <f t="shared" si="1"/>
        <v>99.029126213592235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32" activePane="bottomRight" state="frozen"/>
      <selection activeCell="A2" sqref="A2:N2"/>
      <selection pane="topRight" activeCell="A2" sqref="A2:N2"/>
      <selection pane="bottomLeft" activeCell="A2" sqref="A2:N2"/>
      <selection pane="bottomRight" activeCell="R38" sqref="R38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420</v>
      </c>
      <c r="B3" s="2004"/>
      <c r="C3" s="2024" t="s">
        <v>550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/>
      <c r="D7" s="518">
        <f>'EntrySheetDD+SWOTotal+HO'!E61</f>
        <v>0</v>
      </c>
      <c r="E7" s="518">
        <f>'EntrySheetDD+SWOTotal+HO'!F61</f>
        <v>0</v>
      </c>
      <c r="F7" s="518">
        <f>'EntrySheetDD+SWOTotal+HO'!G61</f>
        <v>0</v>
      </c>
      <c r="G7" s="568">
        <f>'EntrySheetDD+SWOTotal+HO'!H61</f>
        <v>0</v>
      </c>
      <c r="H7" s="568">
        <f>'EntrySheetDD+SWOTotal+HO'!I61</f>
        <v>0</v>
      </c>
      <c r="I7" s="568">
        <f>'EntrySheetDD+SWOTotal+HO'!J61</f>
        <v>0</v>
      </c>
      <c r="J7" s="568">
        <f>'EntrySheetDD+SWOTotal+HO'!K61</f>
        <v>0</v>
      </c>
      <c r="K7" s="568">
        <f>'EntrySheetDD+SWOTotal+HO'!L61</f>
        <v>0</v>
      </c>
      <c r="L7" s="568">
        <f>'EntrySheetDD+SWOTotal+HO'!M61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/>
      <c r="D8" s="518">
        <f>'EntrySheetDD+SWOTotal+HO'!O61</f>
        <v>0</v>
      </c>
      <c r="E8" s="518">
        <f>'EntrySheetDD+SWOTotal+HO'!P61</f>
        <v>0</v>
      </c>
      <c r="F8" s="518">
        <f>'EntrySheetDD+SWOTotal+HO'!Q61</f>
        <v>0</v>
      </c>
      <c r="G8" s="568">
        <f>'EntrySheetDD+SWOTotal+HO'!R61</f>
        <v>0</v>
      </c>
      <c r="H8" s="568">
        <f>'EntrySheetDD+SWOTotal+HO'!S61</f>
        <v>0</v>
      </c>
      <c r="I8" s="568">
        <f>'EntrySheetDD+SWOTotal+HO'!T61</f>
        <v>0</v>
      </c>
      <c r="J8" s="568">
        <f>'EntrySheetDD+SWOTotal+HO'!U61</f>
        <v>0</v>
      </c>
      <c r="K8" s="568">
        <f>'EntrySheetDD+SWOTotal+HO'!V61</f>
        <v>0</v>
      </c>
      <c r="L8" s="568">
        <f>'EntrySheetDD+SWOTotal+HO'!W61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/>
      <c r="D9" s="518">
        <f>'EntrySheetDD+SWOTotal+HO'!Y61</f>
        <v>0</v>
      </c>
      <c r="E9" s="518">
        <f>'EntrySheetDD+SWOTotal+HO'!Z61</f>
        <v>0</v>
      </c>
      <c r="F9" s="518">
        <f>'EntrySheetDD+SWOTotal+HO'!AA61</f>
        <v>0</v>
      </c>
      <c r="G9" s="568">
        <f>'EntrySheetDD+SWOTotal+HO'!AB61</f>
        <v>0</v>
      </c>
      <c r="H9" s="568">
        <f>'EntrySheetDD+SWOTotal+HO'!AC61</f>
        <v>0</v>
      </c>
      <c r="I9" s="568">
        <f>'EntrySheetDD+SWOTotal+HO'!AD61</f>
        <v>0</v>
      </c>
      <c r="J9" s="568">
        <f>'EntrySheetDD+SWOTotal+HO'!AE61</f>
        <v>0</v>
      </c>
      <c r="K9" s="568">
        <f>'EntrySheetDD+SWOTotal+HO'!AF61</f>
        <v>0</v>
      </c>
      <c r="L9" s="568">
        <f>'EntrySheetDD+SWOTotal+HO'!AG61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/>
      <c r="D10" s="518">
        <f>'EntrySheetDD+SWOTotal+HO'!AI61</f>
        <v>0</v>
      </c>
      <c r="E10" s="518">
        <f>'EntrySheetDD+SWOTotal+HO'!AJ61</f>
        <v>0</v>
      </c>
      <c r="F10" s="518">
        <f>'EntrySheetDD+SWOTotal+HO'!AK61</f>
        <v>0</v>
      </c>
      <c r="G10" s="568">
        <f>'EntrySheetDD+SWOTotal+HO'!AL61</f>
        <v>0</v>
      </c>
      <c r="H10" s="568">
        <f>'EntrySheetDD+SWOTotal+HO'!AM61</f>
        <v>0</v>
      </c>
      <c r="I10" s="568">
        <f>'EntrySheetDD+SWOTotal+HO'!AN61</f>
        <v>0</v>
      </c>
      <c r="J10" s="568">
        <f>'EntrySheetDD+SWOTotal+HO'!AO61</f>
        <v>0</v>
      </c>
      <c r="K10" s="568">
        <f>'EntrySheetDD+SWOTotal+HO'!AP61</f>
        <v>0</v>
      </c>
      <c r="L10" s="568">
        <f>'EntrySheetDD+SWOTotal+HO'!AQ61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/>
      <c r="D11" s="518">
        <f>'EntrySheetDD+SWOTotal+HO'!AS61</f>
        <v>0</v>
      </c>
      <c r="E11" s="518">
        <f>'EntrySheetDD+SWOTotal+HO'!AT61</f>
        <v>0</v>
      </c>
      <c r="F11" s="518">
        <f>'EntrySheetDD+SWOTotal+HO'!AU61</f>
        <v>0</v>
      </c>
      <c r="G11" s="568">
        <f>'EntrySheetDD+SWOTotal+HO'!AV61</f>
        <v>0</v>
      </c>
      <c r="H11" s="568">
        <f>'EntrySheetDD+SWOTotal+HO'!AW61</f>
        <v>0</v>
      </c>
      <c r="I11" s="568">
        <f>'EntrySheetDD+SWOTotal+HO'!AX61</f>
        <v>0</v>
      </c>
      <c r="J11" s="568">
        <f>'EntrySheetDD+SWOTotal+HO'!AY61</f>
        <v>0</v>
      </c>
      <c r="K11" s="568">
        <f>'EntrySheetDD+SWOTotal+HO'!AZ61</f>
        <v>0</v>
      </c>
      <c r="L11" s="568">
        <f>'EntrySheetDD+SWOTotal+HO'!BA61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/>
      <c r="D12" s="518">
        <f>'EntrySheetDD+SWOTotal+HO'!BC61</f>
        <v>0</v>
      </c>
      <c r="E12" s="518">
        <f>'EntrySheetDD+SWOTotal+HO'!BD61</f>
        <v>0</v>
      </c>
      <c r="F12" s="518">
        <f>'EntrySheetDD+SWOTotal+HO'!BE61</f>
        <v>0</v>
      </c>
      <c r="G12" s="568">
        <f>'EntrySheetDD+SWOTotal+HO'!BF61</f>
        <v>0</v>
      </c>
      <c r="H12" s="568">
        <f>'EntrySheetDD+SWOTotal+HO'!BG61</f>
        <v>0</v>
      </c>
      <c r="I12" s="568">
        <f>'EntrySheetDD+SWOTotal+HO'!BH61</f>
        <v>0</v>
      </c>
      <c r="J12" s="568">
        <f>'EntrySheetDD+SWOTotal+HO'!BI61</f>
        <v>0</v>
      </c>
      <c r="K12" s="568">
        <f>'EntrySheetDD+SWOTotal+HO'!BJ61</f>
        <v>0</v>
      </c>
      <c r="L12" s="568">
        <f>'EntrySheetDD+SWOTotal+HO'!BK61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/>
      <c r="D13" s="518">
        <f>'EntrySheetDD+SWOTotal+HO'!BM61</f>
        <v>0</v>
      </c>
      <c r="E13" s="518">
        <f>'EntrySheetDD+SWOTotal+HO'!BN61</f>
        <v>0</v>
      </c>
      <c r="F13" s="518">
        <f>'EntrySheetDD+SWOTotal+HO'!BO61</f>
        <v>0</v>
      </c>
      <c r="G13" s="568">
        <f>'EntrySheetDD+SWOTotal+HO'!BP61</f>
        <v>0</v>
      </c>
      <c r="H13" s="568">
        <f>'EntrySheetDD+SWOTotal+HO'!BQ61</f>
        <v>0</v>
      </c>
      <c r="I13" s="568">
        <f>'EntrySheetDD+SWOTotal+HO'!BR61</f>
        <v>0</v>
      </c>
      <c r="J13" s="568">
        <f>'EntrySheetDD+SWOTotal+HO'!BS61</f>
        <v>0</v>
      </c>
      <c r="K13" s="568">
        <f>'EntrySheetDD+SWOTotal+HO'!BT61</f>
        <v>0</v>
      </c>
      <c r="L13" s="568">
        <f>'EntrySheetDD+SWOTotal+HO'!BU61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/>
      <c r="D14" s="518">
        <f>'EntrySheetDD+SWOTotal+HO'!BW61</f>
        <v>0</v>
      </c>
      <c r="E14" s="518">
        <f>'EntrySheetDD+SWOTotal+HO'!BX61</f>
        <v>0</v>
      </c>
      <c r="F14" s="518">
        <f>'EntrySheetDD+SWOTotal+HO'!BY61</f>
        <v>0</v>
      </c>
      <c r="G14" s="568">
        <f>'EntrySheetDD+SWOTotal+HO'!BZ61</f>
        <v>0</v>
      </c>
      <c r="H14" s="568">
        <f>'EntrySheetDD+SWOTotal+HO'!CA61</f>
        <v>0</v>
      </c>
      <c r="I14" s="568">
        <f>'EntrySheetDD+SWOTotal+HO'!CB61</f>
        <v>0</v>
      </c>
      <c r="J14" s="568">
        <f>'EntrySheetDD+SWOTotal+HO'!CC61</f>
        <v>0</v>
      </c>
      <c r="K14" s="568">
        <f>'EntrySheetDD+SWOTotal+HO'!CD61</f>
        <v>0</v>
      </c>
      <c r="L14" s="568">
        <f>'EntrySheetDD+SWOTotal+HO'!CE61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/>
      <c r="D15" s="518">
        <f>'EntrySheetDD+SWOTotal+HO'!CG61</f>
        <v>0</v>
      </c>
      <c r="E15" s="518">
        <f>'EntrySheetDD+SWOTotal+HO'!CH61</f>
        <v>0</v>
      </c>
      <c r="F15" s="518">
        <f>'EntrySheetDD+SWOTotal+HO'!CI61</f>
        <v>0</v>
      </c>
      <c r="G15" s="568">
        <f>'EntrySheetDD+SWOTotal+HO'!CJ61</f>
        <v>0</v>
      </c>
      <c r="H15" s="568">
        <f>'EntrySheetDD+SWOTotal+HO'!CK61</f>
        <v>0</v>
      </c>
      <c r="I15" s="568">
        <f>'EntrySheetDD+SWOTotal+HO'!CL61</f>
        <v>0</v>
      </c>
      <c r="J15" s="568">
        <f>'EntrySheetDD+SWOTotal+HO'!CM61</f>
        <v>0</v>
      </c>
      <c r="K15" s="568">
        <f>'EntrySheetDD+SWOTotal+HO'!CN61</f>
        <v>0</v>
      </c>
      <c r="L15" s="568">
        <f>'EntrySheetDD+SWOTotal+HO'!CO61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/>
      <c r="D16" s="518">
        <f>'EntrySheetDD+SWOTotal+HO'!CQ61</f>
        <v>0</v>
      </c>
      <c r="E16" s="518">
        <f>'EntrySheetDD+SWOTotal+HO'!CR61</f>
        <v>0</v>
      </c>
      <c r="F16" s="518">
        <f>'EntrySheetDD+SWOTotal+HO'!CS61</f>
        <v>0</v>
      </c>
      <c r="G16" s="568">
        <f>'EntrySheetDD+SWOTotal+HO'!CT61</f>
        <v>0</v>
      </c>
      <c r="H16" s="568">
        <f>'EntrySheetDD+SWOTotal+HO'!CU61</f>
        <v>0</v>
      </c>
      <c r="I16" s="568">
        <f>'EntrySheetDD+SWOTotal+HO'!CV61</f>
        <v>0</v>
      </c>
      <c r="J16" s="568">
        <f>'EntrySheetDD+SWOTotal+HO'!CW61</f>
        <v>0</v>
      </c>
      <c r="K16" s="568">
        <f>'EntrySheetDD+SWOTotal+HO'!CX61</f>
        <v>0</v>
      </c>
      <c r="L16" s="568">
        <f>'EntrySheetDD+SWOTotal+HO'!CY61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/>
      <c r="D17" s="518">
        <f>'EntrySheetDD+SWOTotal+HO'!DA61</f>
        <v>0</v>
      </c>
      <c r="E17" s="518">
        <f>'EntrySheetDD+SWOTotal+HO'!DB61</f>
        <v>0</v>
      </c>
      <c r="F17" s="518">
        <f>'EntrySheetDD+SWOTotal+HO'!DC61</f>
        <v>0</v>
      </c>
      <c r="G17" s="568">
        <f>'EntrySheetDD+SWOTotal+HO'!DD61</f>
        <v>0</v>
      </c>
      <c r="H17" s="568">
        <f>'EntrySheetDD+SWOTotal+HO'!DE61</f>
        <v>0</v>
      </c>
      <c r="I17" s="568">
        <f>'EntrySheetDD+SWOTotal+HO'!DF61</f>
        <v>0</v>
      </c>
      <c r="J17" s="568">
        <f>'EntrySheetDD+SWOTotal+HO'!DG61</f>
        <v>0</v>
      </c>
      <c r="K17" s="568">
        <f>'EntrySheetDD+SWOTotal+HO'!DH61</f>
        <v>0</v>
      </c>
      <c r="L17" s="568">
        <f>'EntrySheetDD+SWOTotal+HO'!DI61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/>
      <c r="D18" s="518">
        <f>'EntrySheetDD+SWOTotal+HO'!DK61</f>
        <v>0</v>
      </c>
      <c r="E18" s="518">
        <f>'EntrySheetDD+SWOTotal+HO'!DL61</f>
        <v>0</v>
      </c>
      <c r="F18" s="518">
        <f>'EntrySheetDD+SWOTotal+HO'!DM61</f>
        <v>0</v>
      </c>
      <c r="G18" s="568">
        <f>'EntrySheetDD+SWOTotal+HO'!DN61</f>
        <v>0</v>
      </c>
      <c r="H18" s="568">
        <f>'EntrySheetDD+SWOTotal+HO'!DO61</f>
        <v>0</v>
      </c>
      <c r="I18" s="568">
        <f>'EntrySheetDD+SWOTotal+HO'!DP61</f>
        <v>0</v>
      </c>
      <c r="J18" s="568">
        <f>'EntrySheetDD+SWOTotal+HO'!DQ61</f>
        <v>0</v>
      </c>
      <c r="K18" s="568">
        <f>'EntrySheetDD+SWOTotal+HO'!DR61</f>
        <v>0</v>
      </c>
      <c r="L18" s="568">
        <f>'EntrySheetDD+SWOTotal+HO'!DS61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/>
      <c r="D19" s="518">
        <f>'EntrySheetDD+SWOTotal+HO'!DU61</f>
        <v>0</v>
      </c>
      <c r="E19" s="518">
        <f>'EntrySheetDD+SWOTotal+HO'!DV61</f>
        <v>0</v>
      </c>
      <c r="F19" s="518">
        <f>'EntrySheetDD+SWOTotal+HO'!DW61</f>
        <v>0</v>
      </c>
      <c r="G19" s="568">
        <f>'EntrySheetDD+SWOTotal+HO'!DX61</f>
        <v>0</v>
      </c>
      <c r="H19" s="568">
        <f>'EntrySheetDD+SWOTotal+HO'!DY61</f>
        <v>0</v>
      </c>
      <c r="I19" s="568">
        <f>'EntrySheetDD+SWOTotal+HO'!DZ61</f>
        <v>0</v>
      </c>
      <c r="J19" s="568">
        <f>'EntrySheetDD+SWOTotal+HO'!EA61</f>
        <v>0</v>
      </c>
      <c r="K19" s="568">
        <f>'EntrySheetDD+SWOTotal+HO'!EB61</f>
        <v>0</v>
      </c>
      <c r="L19" s="568">
        <f>'EntrySheetDD+SWOTotal+HO'!EC61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/>
      <c r="D20" s="518">
        <f>'EntrySheetDD+SWOTotal+HO'!EE61</f>
        <v>0</v>
      </c>
      <c r="E20" s="518">
        <f>'EntrySheetDD+SWOTotal+HO'!EF61</f>
        <v>0</v>
      </c>
      <c r="F20" s="518">
        <f>'EntrySheetDD+SWOTotal+HO'!EG61</f>
        <v>0</v>
      </c>
      <c r="G20" s="568">
        <f>'EntrySheetDD+SWOTotal+HO'!EH61</f>
        <v>0</v>
      </c>
      <c r="H20" s="568">
        <f>'EntrySheetDD+SWOTotal+HO'!EI61</f>
        <v>0</v>
      </c>
      <c r="I20" s="568">
        <f>'EntrySheetDD+SWOTotal+HO'!EJ61</f>
        <v>0</v>
      </c>
      <c r="J20" s="568">
        <f>'EntrySheetDD+SWOTotal+HO'!EK61</f>
        <v>0</v>
      </c>
      <c r="K20" s="568">
        <f>'EntrySheetDD+SWOTotal+HO'!EL61</f>
        <v>0</v>
      </c>
      <c r="L20" s="568">
        <f>'EntrySheetDD+SWOTotal+HO'!EM61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/>
      <c r="D21" s="518">
        <f>'EntrySheetDD+SWOTotal+HO'!EO61</f>
        <v>0</v>
      </c>
      <c r="E21" s="518">
        <f>'EntrySheetDD+SWOTotal+HO'!EP61</f>
        <v>0</v>
      </c>
      <c r="F21" s="518">
        <f>'EntrySheetDD+SWOTotal+HO'!EQ61</f>
        <v>0</v>
      </c>
      <c r="G21" s="568">
        <f>'EntrySheetDD+SWOTotal+HO'!ER61</f>
        <v>0</v>
      </c>
      <c r="H21" s="568">
        <f>'EntrySheetDD+SWOTotal+HO'!ES61</f>
        <v>0</v>
      </c>
      <c r="I21" s="568">
        <f>'EntrySheetDD+SWOTotal+HO'!ET61</f>
        <v>0</v>
      </c>
      <c r="J21" s="568">
        <f>'EntrySheetDD+SWOTotal+HO'!EU61</f>
        <v>0</v>
      </c>
      <c r="K21" s="568">
        <f>'EntrySheetDD+SWOTotal+HO'!EV61</f>
        <v>0</v>
      </c>
      <c r="L21" s="568">
        <f>'EntrySheetDD+SWOTotal+HO'!EW61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/>
      <c r="D22" s="518">
        <f>'EntrySheetDD+SWOTotal+HO'!EY61</f>
        <v>0</v>
      </c>
      <c r="E22" s="518">
        <f>'EntrySheetDD+SWOTotal+HO'!EZ61</f>
        <v>0</v>
      </c>
      <c r="F22" s="518">
        <f>'EntrySheetDD+SWOTotal+HO'!FA61</f>
        <v>0</v>
      </c>
      <c r="G22" s="568">
        <f>'EntrySheetDD+SWOTotal+HO'!FB61</f>
        <v>0</v>
      </c>
      <c r="H22" s="568">
        <f>'EntrySheetDD+SWOTotal+HO'!FC61</f>
        <v>0</v>
      </c>
      <c r="I22" s="568">
        <f>'EntrySheetDD+SWOTotal+HO'!FD61</f>
        <v>0</v>
      </c>
      <c r="J22" s="568">
        <f>'EntrySheetDD+SWOTotal+HO'!FE61</f>
        <v>0</v>
      </c>
      <c r="K22" s="568">
        <f>'EntrySheetDD+SWOTotal+HO'!FF61</f>
        <v>0</v>
      </c>
      <c r="L22" s="568">
        <f>'EntrySheetDD+SWOTotal+HO'!FG61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/>
      <c r="D23" s="518">
        <f>'EntrySheetDD+SWOTotal+HO'!FI61</f>
        <v>0</v>
      </c>
      <c r="E23" s="518">
        <f>'EntrySheetDD+SWOTotal+HO'!FJ61</f>
        <v>0</v>
      </c>
      <c r="F23" s="518">
        <f>'EntrySheetDD+SWOTotal+HO'!FK61</f>
        <v>0</v>
      </c>
      <c r="G23" s="568">
        <f>'EntrySheetDD+SWOTotal+HO'!FL61</f>
        <v>0</v>
      </c>
      <c r="H23" s="568">
        <f>'EntrySheetDD+SWOTotal+HO'!FM61</f>
        <v>0</v>
      </c>
      <c r="I23" s="568">
        <f>'EntrySheetDD+SWOTotal+HO'!FN61</f>
        <v>0</v>
      </c>
      <c r="J23" s="568">
        <f>'EntrySheetDD+SWOTotal+HO'!FO61</f>
        <v>0</v>
      </c>
      <c r="K23" s="568">
        <f>'EntrySheetDD+SWOTotal+HO'!FP61</f>
        <v>0</v>
      </c>
      <c r="L23" s="568">
        <f>'EntrySheetDD+SWOTotal+HO'!FQ61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/>
      <c r="D24" s="518">
        <f>'EntrySheetDD+SWOTotal+HO'!FS61</f>
        <v>0</v>
      </c>
      <c r="E24" s="518">
        <f>'EntrySheetDD+SWOTotal+HO'!FT61</f>
        <v>0</v>
      </c>
      <c r="F24" s="518">
        <f>'EntrySheetDD+SWOTotal+HO'!FU61</f>
        <v>0</v>
      </c>
      <c r="G24" s="568">
        <f>'EntrySheetDD+SWOTotal+HO'!FV61</f>
        <v>0</v>
      </c>
      <c r="H24" s="568">
        <f>'EntrySheetDD+SWOTotal+HO'!FW61</f>
        <v>0</v>
      </c>
      <c r="I24" s="568">
        <f>'EntrySheetDD+SWOTotal+HO'!FX61</f>
        <v>0</v>
      </c>
      <c r="J24" s="568">
        <f>'EntrySheetDD+SWOTotal+HO'!FY61</f>
        <v>0</v>
      </c>
      <c r="K24" s="568">
        <f>'EntrySheetDD+SWOTotal+HO'!FZ61</f>
        <v>0</v>
      </c>
      <c r="L24" s="568">
        <f>'EntrySheetDD+SWOTotal+HO'!GA61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/>
      <c r="D25" s="518">
        <f>'EntrySheetDD+SWOTotal+HO'!GC61</f>
        <v>0</v>
      </c>
      <c r="E25" s="518">
        <f>'EntrySheetDD+SWOTotal+HO'!GD61</f>
        <v>0</v>
      </c>
      <c r="F25" s="518">
        <f>'EntrySheetDD+SWOTotal+HO'!GE61</f>
        <v>0</v>
      </c>
      <c r="G25" s="568">
        <f>'EntrySheetDD+SWOTotal+HO'!GF61</f>
        <v>0</v>
      </c>
      <c r="H25" s="568">
        <f>'EntrySheetDD+SWOTotal+HO'!GG61</f>
        <v>0</v>
      </c>
      <c r="I25" s="568">
        <f>'EntrySheetDD+SWOTotal+HO'!GH61</f>
        <v>0</v>
      </c>
      <c r="J25" s="568">
        <f>'EntrySheetDD+SWOTotal+HO'!GI61</f>
        <v>0</v>
      </c>
      <c r="K25" s="568">
        <f>'EntrySheetDD+SWOTotal+HO'!GJ61</f>
        <v>0</v>
      </c>
      <c r="L25" s="568">
        <f>'EntrySheetDD+SWOTotal+HO'!GK61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/>
      <c r="D26" s="518">
        <f>'EntrySheetDD+SWOTotal+HO'!GM61</f>
        <v>0</v>
      </c>
      <c r="E26" s="518">
        <f>'EntrySheetDD+SWOTotal+HO'!GN61</f>
        <v>0</v>
      </c>
      <c r="F26" s="518">
        <f>'EntrySheetDD+SWOTotal+HO'!GO61</f>
        <v>0</v>
      </c>
      <c r="G26" s="568">
        <f>'EntrySheetDD+SWOTotal+HO'!GP61</f>
        <v>0</v>
      </c>
      <c r="H26" s="568">
        <f>'EntrySheetDD+SWOTotal+HO'!GQ61</f>
        <v>0</v>
      </c>
      <c r="I26" s="568">
        <f>'EntrySheetDD+SWOTotal+HO'!GR61</f>
        <v>0</v>
      </c>
      <c r="J26" s="568">
        <f>'EntrySheetDD+SWOTotal+HO'!GS61</f>
        <v>0</v>
      </c>
      <c r="K26" s="568">
        <f>'EntrySheetDD+SWOTotal+HO'!GT61</f>
        <v>0</v>
      </c>
      <c r="L26" s="568">
        <f>'EntrySheetDD+SWOTotal+HO'!GU61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/>
      <c r="D27" s="518">
        <f>'EntrySheetDD+SWOTotal+HO'!GW61</f>
        <v>0</v>
      </c>
      <c r="E27" s="518">
        <f>'EntrySheetDD+SWOTotal+HO'!GX61</f>
        <v>0</v>
      </c>
      <c r="F27" s="518">
        <f>'EntrySheetDD+SWOTotal+HO'!GY61</f>
        <v>0</v>
      </c>
      <c r="G27" s="568">
        <f>'EntrySheetDD+SWOTotal+HO'!GZ61</f>
        <v>0</v>
      </c>
      <c r="H27" s="568">
        <f>'EntrySheetDD+SWOTotal+HO'!HA61</f>
        <v>0</v>
      </c>
      <c r="I27" s="568">
        <f>'EntrySheetDD+SWOTotal+HO'!HB61</f>
        <v>0</v>
      </c>
      <c r="J27" s="568">
        <f>'EntrySheetDD+SWOTotal+HO'!HC61</f>
        <v>0</v>
      </c>
      <c r="K27" s="568">
        <f>'EntrySheetDD+SWOTotal+HO'!HD61</f>
        <v>0</v>
      </c>
      <c r="L27" s="568">
        <f>'EntrySheetDD+SWOTotal+HO'!HE61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/>
      <c r="D28" s="518">
        <f>'EntrySheetDD+SWOTotal+HO'!HG61</f>
        <v>0</v>
      </c>
      <c r="E28" s="518">
        <f>'EntrySheetDD+SWOTotal+HO'!HH61</f>
        <v>0</v>
      </c>
      <c r="F28" s="518">
        <f>'EntrySheetDD+SWOTotal+HO'!HI61</f>
        <v>0</v>
      </c>
      <c r="G28" s="568">
        <f>'EntrySheetDD+SWOTotal+HO'!HJ61</f>
        <v>0</v>
      </c>
      <c r="H28" s="568">
        <f>'EntrySheetDD+SWOTotal+HO'!HK61</f>
        <v>0</v>
      </c>
      <c r="I28" s="568">
        <f>'EntrySheetDD+SWOTotal+HO'!HL61</f>
        <v>0</v>
      </c>
      <c r="J28" s="568">
        <f>'EntrySheetDD+SWOTotal+HO'!HM61</f>
        <v>0</v>
      </c>
      <c r="K28" s="568">
        <f>'EntrySheetDD+SWOTotal+HO'!HN61</f>
        <v>0</v>
      </c>
      <c r="L28" s="568">
        <f>'EntrySheetDD+SWOTotal+HO'!HO61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/>
      <c r="D29" s="518">
        <f>'EntrySheetDD+SWOTotal+HO'!HQ61</f>
        <v>0</v>
      </c>
      <c r="E29" s="518">
        <f>'EntrySheetDD+SWOTotal+HO'!HR61</f>
        <v>0</v>
      </c>
      <c r="F29" s="518">
        <f>'EntrySheetDD+SWOTotal+HO'!HS61</f>
        <v>0</v>
      </c>
      <c r="G29" s="568">
        <f>'EntrySheetDD+SWOTotal+HO'!HT61</f>
        <v>0</v>
      </c>
      <c r="H29" s="568">
        <f>'EntrySheetDD+SWOTotal+HO'!HU61</f>
        <v>0</v>
      </c>
      <c r="I29" s="568">
        <f>'EntrySheetDD+SWOTotal+HO'!HV61</f>
        <v>0</v>
      </c>
      <c r="J29" s="568">
        <f>'EntrySheetDD+SWOTotal+HO'!HW61</f>
        <v>0</v>
      </c>
      <c r="K29" s="568">
        <f>'EntrySheetDD+SWOTotal+HO'!HX61</f>
        <v>0</v>
      </c>
      <c r="L29" s="568">
        <f>'EntrySheetDD+SWOTotal+HO'!HY61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/>
      <c r="D30" s="518">
        <f>'EntrySheetDD+SWOTotal+HO'!IA61</f>
        <v>0</v>
      </c>
      <c r="E30" s="518">
        <f>'EntrySheetDD+SWOTotal+HO'!IB61</f>
        <v>0</v>
      </c>
      <c r="F30" s="518">
        <f>'EntrySheetDD+SWOTotal+HO'!IC61</f>
        <v>0</v>
      </c>
      <c r="G30" s="568">
        <f>'EntrySheetDD+SWOTotal+HO'!ID61</f>
        <v>0</v>
      </c>
      <c r="H30" s="568">
        <f>'EntrySheetDD+SWOTotal+HO'!IE61</f>
        <v>0</v>
      </c>
      <c r="I30" s="568">
        <f>'EntrySheetDD+SWOTotal+HO'!IF61</f>
        <v>0</v>
      </c>
      <c r="J30" s="568">
        <f>'EntrySheetDD+SWOTotal+HO'!IG61</f>
        <v>0</v>
      </c>
      <c r="K30" s="568">
        <f>'EntrySheetDD+SWOTotal+HO'!IH61</f>
        <v>0</v>
      </c>
      <c r="L30" s="568">
        <f>'EntrySheetDD+SWOTotal+HO'!II61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/>
      <c r="D31" s="518">
        <f>'EntrySheetDD+SWOTotal+HO'!IK61</f>
        <v>0</v>
      </c>
      <c r="E31" s="518">
        <f>'EntrySheetDD+SWOTotal+HO'!IL61</f>
        <v>0</v>
      </c>
      <c r="F31" s="518">
        <f>'EntrySheetDD+SWOTotal+HO'!IM61</f>
        <v>0</v>
      </c>
      <c r="G31" s="568">
        <f>'EntrySheetDD+SWOTotal+HO'!IN61</f>
        <v>0</v>
      </c>
      <c r="H31" s="568">
        <f>'EntrySheetDD+SWOTotal+HO'!IO61</f>
        <v>0</v>
      </c>
      <c r="I31" s="568">
        <f>'EntrySheetDD+SWOTotal+HO'!IP61</f>
        <v>0</v>
      </c>
      <c r="J31" s="568">
        <f>'EntrySheetDD+SWOTotal+HO'!IQ61</f>
        <v>0</v>
      </c>
      <c r="K31" s="568">
        <f>'EntrySheetDD+SWOTotal+HO'!IR61</f>
        <v>0</v>
      </c>
      <c r="L31" s="568">
        <f>'EntrySheetDD+SWOTotal+HO'!IS61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/>
      <c r="D32" s="518">
        <f>'EntrySheetDD+SWOTotal+HO'!IU61</f>
        <v>0</v>
      </c>
      <c r="E32" s="518">
        <f>'EntrySheetDD+SWOTotal+HO'!IV61</f>
        <v>0</v>
      </c>
      <c r="F32" s="518">
        <f>'EntrySheetDD+SWOTotal+HO'!IW61</f>
        <v>0</v>
      </c>
      <c r="G32" s="568">
        <f>'EntrySheetDD+SWOTotal+HO'!IX61</f>
        <v>0</v>
      </c>
      <c r="H32" s="568">
        <f>'EntrySheetDD+SWOTotal+HO'!IY61</f>
        <v>0</v>
      </c>
      <c r="I32" s="568">
        <f>'EntrySheetDD+SWOTotal+HO'!IZ61</f>
        <v>0</v>
      </c>
      <c r="J32" s="568">
        <f>'EntrySheetDD+SWOTotal+HO'!JA61</f>
        <v>0</v>
      </c>
      <c r="K32" s="568">
        <f>'EntrySheetDD+SWOTotal+HO'!JB61</f>
        <v>0</v>
      </c>
      <c r="L32" s="568">
        <f>'EntrySheetDD+SWOTotal+HO'!JC61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/>
      <c r="D33" s="518">
        <f>'EntrySheetDD+SWOTotal+HO'!JE61</f>
        <v>0</v>
      </c>
      <c r="E33" s="518">
        <f>'EntrySheetDD+SWOTotal+HO'!JF61</f>
        <v>0</v>
      </c>
      <c r="F33" s="518">
        <f>'EntrySheetDD+SWOTotal+HO'!JG61</f>
        <v>0</v>
      </c>
      <c r="G33" s="568">
        <f>'EntrySheetDD+SWOTotal+HO'!JH61</f>
        <v>0</v>
      </c>
      <c r="H33" s="568">
        <f>'EntrySheetDD+SWOTotal+HO'!JI61</f>
        <v>0</v>
      </c>
      <c r="I33" s="568">
        <f>'EntrySheetDD+SWOTotal+HO'!JJ61</f>
        <v>0</v>
      </c>
      <c r="J33" s="568">
        <f>'EntrySheetDD+SWOTotal+HO'!JK61</f>
        <v>0</v>
      </c>
      <c r="K33" s="568">
        <f>'EntrySheetDD+SWOTotal+HO'!JL61</f>
        <v>0</v>
      </c>
      <c r="L33" s="568">
        <f>'EntrySheetDD+SWOTotal+HO'!JM61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/>
      <c r="D34" s="518">
        <f>'EntrySheetDD+SWOTotal+HO'!JO61</f>
        <v>0</v>
      </c>
      <c r="E34" s="518">
        <f>'EntrySheetDD+SWOTotal+HO'!JP61</f>
        <v>0</v>
      </c>
      <c r="F34" s="518">
        <f>'EntrySheetDD+SWOTotal+HO'!JQ61</f>
        <v>0</v>
      </c>
      <c r="G34" s="568">
        <f>'EntrySheetDD+SWOTotal+HO'!JR61</f>
        <v>0</v>
      </c>
      <c r="H34" s="568">
        <f>'EntrySheetDD+SWOTotal+HO'!JS61</f>
        <v>0</v>
      </c>
      <c r="I34" s="568">
        <f>'EntrySheetDD+SWOTotal+HO'!JT61</f>
        <v>0</v>
      </c>
      <c r="J34" s="568">
        <f>'EntrySheetDD+SWOTotal+HO'!JU61</f>
        <v>0</v>
      </c>
      <c r="K34" s="568">
        <f>'EntrySheetDD+SWOTotal+HO'!JV61</f>
        <v>0</v>
      </c>
      <c r="L34" s="568">
        <f>'EntrySheetDD+SWOTotal+HO'!JW61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/>
      <c r="D35" s="518">
        <f>'EntrySheetDD+SWOTotal+HO'!JY61</f>
        <v>0</v>
      </c>
      <c r="E35" s="518">
        <f>'EntrySheetDD+SWOTotal+HO'!JZ61</f>
        <v>0</v>
      </c>
      <c r="F35" s="518">
        <f>'EntrySheetDD+SWOTotal+HO'!KA61</f>
        <v>0</v>
      </c>
      <c r="G35" s="568">
        <f>'EntrySheetDD+SWOTotal+HO'!KB61</f>
        <v>0</v>
      </c>
      <c r="H35" s="568">
        <f>'EntrySheetDD+SWOTotal+HO'!KC61</f>
        <v>0</v>
      </c>
      <c r="I35" s="568">
        <f>'EntrySheetDD+SWOTotal+HO'!KD61</f>
        <v>0</v>
      </c>
      <c r="J35" s="568">
        <f>'EntrySheetDD+SWOTotal+HO'!KE61</f>
        <v>0</v>
      </c>
      <c r="K35" s="568">
        <f>'EntrySheetDD+SWOTotal+HO'!KF61</f>
        <v>0</v>
      </c>
      <c r="L35" s="568">
        <f>'EntrySheetDD+SWOTotal+HO'!KG61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/>
      <c r="D36" s="518">
        <f>'EntrySheetDD+SWOTotal+HO'!KI61</f>
        <v>0</v>
      </c>
      <c r="E36" s="518">
        <f>'EntrySheetDD+SWOTotal+HO'!KJ61</f>
        <v>0</v>
      </c>
      <c r="F36" s="518">
        <f>'EntrySheetDD+SWOTotal+HO'!KK61</f>
        <v>0</v>
      </c>
      <c r="G36" s="568">
        <f>'EntrySheetDD+SWOTotal+HO'!KL61</f>
        <v>0</v>
      </c>
      <c r="H36" s="568">
        <f>'EntrySheetDD+SWOTotal+HO'!KM61</f>
        <v>0</v>
      </c>
      <c r="I36" s="568">
        <f>'EntrySheetDD+SWOTotal+HO'!KN61</f>
        <v>0</v>
      </c>
      <c r="J36" s="568">
        <f>'EntrySheetDD+SWOTotal+HO'!KO61</f>
        <v>0</v>
      </c>
      <c r="K36" s="568">
        <f>'EntrySheetDD+SWOTotal+HO'!KP61</f>
        <v>0</v>
      </c>
      <c r="L36" s="568">
        <f>'EntrySheetDD+SWOTotal+HO'!KQ61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/>
      <c r="D37" s="518">
        <f>'EntrySheetDD+SWOTotal+HO'!KS61</f>
        <v>0</v>
      </c>
      <c r="E37" s="518">
        <f>'EntrySheetDD+SWOTotal+HO'!KT61</f>
        <v>0</v>
      </c>
      <c r="F37" s="518">
        <f>'EntrySheetDD+SWOTotal+HO'!KU61</f>
        <v>0</v>
      </c>
      <c r="G37" s="568">
        <f>'EntrySheetDD+SWOTotal+HO'!KV61</f>
        <v>0</v>
      </c>
      <c r="H37" s="568">
        <f>'EntrySheetDD+SWOTotal+HO'!KW61</f>
        <v>0</v>
      </c>
      <c r="I37" s="568">
        <f>'EntrySheetDD+SWOTotal+HO'!KX61</f>
        <v>0</v>
      </c>
      <c r="J37" s="568">
        <f>'EntrySheetDD+SWOTotal+HO'!KY61</f>
        <v>0</v>
      </c>
      <c r="K37" s="568">
        <f>'EntrySheetDD+SWOTotal+HO'!KZ61</f>
        <v>0</v>
      </c>
      <c r="L37" s="568">
        <f>'EntrySheetDD+SWOTotal+HO'!LA61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/>
      <c r="D38" s="518">
        <f>'EntrySheetDD+SWOTotal+HO'!LC61</f>
        <v>0</v>
      </c>
      <c r="E38" s="518">
        <f>'EntrySheetDD+SWOTotal+HO'!LD61</f>
        <v>0</v>
      </c>
      <c r="F38" s="518">
        <f>'EntrySheetDD+SWOTotal+HO'!LE61</f>
        <v>0</v>
      </c>
      <c r="G38" s="568">
        <f>'EntrySheetDD+SWOTotal+HO'!LF61</f>
        <v>0</v>
      </c>
      <c r="H38" s="568">
        <f>'EntrySheetDD+SWOTotal+HO'!LG61</f>
        <v>0</v>
      </c>
      <c r="I38" s="568">
        <f>'EntrySheetDD+SWOTotal+HO'!LH61</f>
        <v>0</v>
      </c>
      <c r="J38" s="568">
        <f>'EntrySheetDD+SWOTotal+HO'!LI61</f>
        <v>0</v>
      </c>
      <c r="K38" s="568">
        <f>'EntrySheetDD+SWOTotal+HO'!LJ61</f>
        <v>0</v>
      </c>
      <c r="L38" s="568">
        <f>'EntrySheetDD+SWOTotal+HO'!LK61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/>
      <c r="D39" s="518">
        <f>'EntrySheetDD+SWOTotal+HO'!LM61</f>
        <v>0</v>
      </c>
      <c r="E39" s="518">
        <f>'EntrySheetDD+SWOTotal+HO'!LN61</f>
        <v>0</v>
      </c>
      <c r="F39" s="518">
        <f>'EntrySheetDD+SWOTotal+HO'!LO61</f>
        <v>0</v>
      </c>
      <c r="G39" s="568">
        <f>'EntrySheetDD+SWOTotal+HO'!LP61</f>
        <v>0</v>
      </c>
      <c r="H39" s="568">
        <f>'EntrySheetDD+SWOTotal+HO'!LQ61</f>
        <v>0.1</v>
      </c>
      <c r="I39" s="568">
        <f>'EntrySheetDD+SWOTotal+HO'!LR61</f>
        <v>0</v>
      </c>
      <c r="J39" s="568">
        <f>'EntrySheetDD+SWOTotal+HO'!LS61</f>
        <v>0</v>
      </c>
      <c r="K39" s="568">
        <f>'EntrySheetDD+SWOTotal+HO'!LT61</f>
        <v>0</v>
      </c>
      <c r="L39" s="568">
        <f>'EntrySheetDD+SWOTotal+HO'!LU61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0</v>
      </c>
      <c r="H40" s="569">
        <f t="shared" si="2"/>
        <v>0.1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/>
      <c r="D41" s="528">
        <f>'EntrySheetDD+SWOTotal+HO'!MQ61</f>
        <v>0</v>
      </c>
      <c r="E41" s="528">
        <f>'EntrySheetDD+SWOTotal+HO'!MR61</f>
        <v>0</v>
      </c>
      <c r="F41" s="528">
        <f>'EntrySheetDD+SWOTotal+HO'!MS61</f>
        <v>0</v>
      </c>
      <c r="G41" s="570">
        <f>'EntrySheetDD+SWOTotal+HO'!MT61</f>
        <v>0</v>
      </c>
      <c r="H41" s="570">
        <f>'EntrySheetDD+SWOTotal+HO'!MU61</f>
        <v>0</v>
      </c>
      <c r="I41" s="570">
        <f>'EntrySheetDD+SWOTotal+HO'!MV61</f>
        <v>0</v>
      </c>
      <c r="J41" s="570">
        <f>'EntrySheetDD+SWOTotal+HO'!MW61</f>
        <v>0</v>
      </c>
      <c r="K41" s="570">
        <f>'EntrySheetDD+SWOTotal+HO'!MX61</f>
        <v>0</v>
      </c>
      <c r="L41" s="570">
        <f>'EntrySheetDD+SWOTotal+HO'!MY61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/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0</v>
      </c>
      <c r="D43" s="516">
        <f t="shared" si="3"/>
        <v>0</v>
      </c>
      <c r="E43" s="516">
        <f t="shared" si="3"/>
        <v>0</v>
      </c>
      <c r="F43" s="516">
        <f t="shared" si="3"/>
        <v>0</v>
      </c>
      <c r="G43" s="572">
        <f t="shared" si="3"/>
        <v>0</v>
      </c>
      <c r="H43" s="572">
        <f t="shared" si="3"/>
        <v>0.1</v>
      </c>
      <c r="I43" s="572">
        <f t="shared" si="3"/>
        <v>0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 t="e">
        <f t="shared" si="0"/>
        <v>#DIV/0!</v>
      </c>
      <c r="N43" s="512" t="e">
        <f t="shared" si="1"/>
        <v>#DIV/0!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"/>
  <sheetViews>
    <sheetView view="pageBreakPreview" topLeftCell="A31" zoomScale="70" zoomScaleSheetLayoutView="70" workbookViewId="0">
      <selection activeCell="D45" sqref="D45:I45"/>
    </sheetView>
  </sheetViews>
  <sheetFormatPr defaultColWidth="9.28515625" defaultRowHeight="15" x14ac:dyDescent="0.25"/>
  <cols>
    <col min="1" max="1" width="4.42578125" style="6" customWidth="1"/>
    <col min="2" max="2" width="12.42578125" style="5" customWidth="1"/>
    <col min="3" max="3" width="42.7109375" style="5" customWidth="1"/>
    <col min="4" max="4" width="11.140625" style="6" customWidth="1"/>
    <col min="5" max="5" width="11" style="6" customWidth="1"/>
    <col min="6" max="6" width="11.5703125" style="6" customWidth="1"/>
    <col min="7" max="7" width="14.5703125" style="13" customWidth="1"/>
    <col min="8" max="8" width="16.42578125" style="13" customWidth="1"/>
    <col min="9" max="9" width="14.28515625" style="6" customWidth="1"/>
    <col min="10" max="10" width="14.42578125" style="6" customWidth="1"/>
    <col min="11" max="11" width="18.85546875" style="6" customWidth="1"/>
    <col min="12" max="254" width="9.28515625" style="6"/>
    <col min="255" max="255" width="4.42578125" style="6" customWidth="1"/>
    <col min="256" max="256" width="14.7109375" style="6" customWidth="1"/>
    <col min="257" max="257" width="53.28515625" style="6" customWidth="1"/>
    <col min="258" max="258" width="14.28515625" style="6" customWidth="1"/>
    <col min="259" max="259" width="15.7109375" style="6" customWidth="1"/>
    <col min="260" max="260" width="13.5703125" style="6" customWidth="1"/>
    <col min="261" max="261" width="11.85546875" style="6" customWidth="1"/>
    <col min="262" max="262" width="16.140625" style="6" customWidth="1"/>
    <col min="263" max="263" width="11.5703125" style="6" bestFit="1" customWidth="1"/>
    <col min="264" max="510" width="9.28515625" style="6"/>
    <col min="511" max="511" width="4.42578125" style="6" customWidth="1"/>
    <col min="512" max="512" width="14.7109375" style="6" customWidth="1"/>
    <col min="513" max="513" width="53.28515625" style="6" customWidth="1"/>
    <col min="514" max="514" width="14.28515625" style="6" customWidth="1"/>
    <col min="515" max="515" width="15.7109375" style="6" customWidth="1"/>
    <col min="516" max="516" width="13.5703125" style="6" customWidth="1"/>
    <col min="517" max="517" width="11.85546875" style="6" customWidth="1"/>
    <col min="518" max="518" width="16.140625" style="6" customWidth="1"/>
    <col min="519" max="519" width="11.5703125" style="6" bestFit="1" customWidth="1"/>
    <col min="520" max="766" width="9.28515625" style="6"/>
    <col min="767" max="767" width="4.42578125" style="6" customWidth="1"/>
    <col min="768" max="768" width="14.7109375" style="6" customWidth="1"/>
    <col min="769" max="769" width="53.28515625" style="6" customWidth="1"/>
    <col min="770" max="770" width="14.28515625" style="6" customWidth="1"/>
    <col min="771" max="771" width="15.7109375" style="6" customWidth="1"/>
    <col min="772" max="772" width="13.5703125" style="6" customWidth="1"/>
    <col min="773" max="773" width="11.85546875" style="6" customWidth="1"/>
    <col min="774" max="774" width="16.140625" style="6" customWidth="1"/>
    <col min="775" max="775" width="11.5703125" style="6" bestFit="1" customWidth="1"/>
    <col min="776" max="1022" width="9.28515625" style="6"/>
    <col min="1023" max="1023" width="4.42578125" style="6" customWidth="1"/>
    <col min="1024" max="1024" width="14.7109375" style="6" customWidth="1"/>
    <col min="1025" max="1025" width="53.28515625" style="6" customWidth="1"/>
    <col min="1026" max="1026" width="14.28515625" style="6" customWidth="1"/>
    <col min="1027" max="1027" width="15.7109375" style="6" customWidth="1"/>
    <col min="1028" max="1028" width="13.5703125" style="6" customWidth="1"/>
    <col min="1029" max="1029" width="11.85546875" style="6" customWidth="1"/>
    <col min="1030" max="1030" width="16.140625" style="6" customWidth="1"/>
    <col min="1031" max="1031" width="11.5703125" style="6" bestFit="1" customWidth="1"/>
    <col min="1032" max="1278" width="9.28515625" style="6"/>
    <col min="1279" max="1279" width="4.42578125" style="6" customWidth="1"/>
    <col min="1280" max="1280" width="14.7109375" style="6" customWidth="1"/>
    <col min="1281" max="1281" width="53.28515625" style="6" customWidth="1"/>
    <col min="1282" max="1282" width="14.28515625" style="6" customWidth="1"/>
    <col min="1283" max="1283" width="15.7109375" style="6" customWidth="1"/>
    <col min="1284" max="1284" width="13.5703125" style="6" customWidth="1"/>
    <col min="1285" max="1285" width="11.85546875" style="6" customWidth="1"/>
    <col min="1286" max="1286" width="16.140625" style="6" customWidth="1"/>
    <col min="1287" max="1287" width="11.5703125" style="6" bestFit="1" customWidth="1"/>
    <col min="1288" max="1534" width="9.28515625" style="6"/>
    <col min="1535" max="1535" width="4.42578125" style="6" customWidth="1"/>
    <col min="1536" max="1536" width="14.7109375" style="6" customWidth="1"/>
    <col min="1537" max="1537" width="53.28515625" style="6" customWidth="1"/>
    <col min="1538" max="1538" width="14.28515625" style="6" customWidth="1"/>
    <col min="1539" max="1539" width="15.7109375" style="6" customWidth="1"/>
    <col min="1540" max="1540" width="13.5703125" style="6" customWidth="1"/>
    <col min="1541" max="1541" width="11.85546875" style="6" customWidth="1"/>
    <col min="1542" max="1542" width="16.140625" style="6" customWidth="1"/>
    <col min="1543" max="1543" width="11.5703125" style="6" bestFit="1" customWidth="1"/>
    <col min="1544" max="1790" width="9.28515625" style="6"/>
    <col min="1791" max="1791" width="4.42578125" style="6" customWidth="1"/>
    <col min="1792" max="1792" width="14.7109375" style="6" customWidth="1"/>
    <col min="1793" max="1793" width="53.28515625" style="6" customWidth="1"/>
    <col min="1794" max="1794" width="14.28515625" style="6" customWidth="1"/>
    <col min="1795" max="1795" width="15.7109375" style="6" customWidth="1"/>
    <col min="1796" max="1796" width="13.5703125" style="6" customWidth="1"/>
    <col min="1797" max="1797" width="11.85546875" style="6" customWidth="1"/>
    <col min="1798" max="1798" width="16.140625" style="6" customWidth="1"/>
    <col min="1799" max="1799" width="11.5703125" style="6" bestFit="1" customWidth="1"/>
    <col min="1800" max="2046" width="9.28515625" style="6"/>
    <col min="2047" max="2047" width="4.42578125" style="6" customWidth="1"/>
    <col min="2048" max="2048" width="14.7109375" style="6" customWidth="1"/>
    <col min="2049" max="2049" width="53.28515625" style="6" customWidth="1"/>
    <col min="2050" max="2050" width="14.28515625" style="6" customWidth="1"/>
    <col min="2051" max="2051" width="15.7109375" style="6" customWidth="1"/>
    <col min="2052" max="2052" width="13.5703125" style="6" customWidth="1"/>
    <col min="2053" max="2053" width="11.85546875" style="6" customWidth="1"/>
    <col min="2054" max="2054" width="16.140625" style="6" customWidth="1"/>
    <col min="2055" max="2055" width="11.5703125" style="6" bestFit="1" customWidth="1"/>
    <col min="2056" max="2302" width="9.28515625" style="6"/>
    <col min="2303" max="2303" width="4.42578125" style="6" customWidth="1"/>
    <col min="2304" max="2304" width="14.7109375" style="6" customWidth="1"/>
    <col min="2305" max="2305" width="53.28515625" style="6" customWidth="1"/>
    <col min="2306" max="2306" width="14.28515625" style="6" customWidth="1"/>
    <col min="2307" max="2307" width="15.7109375" style="6" customWidth="1"/>
    <col min="2308" max="2308" width="13.5703125" style="6" customWidth="1"/>
    <col min="2309" max="2309" width="11.85546875" style="6" customWidth="1"/>
    <col min="2310" max="2310" width="16.140625" style="6" customWidth="1"/>
    <col min="2311" max="2311" width="11.5703125" style="6" bestFit="1" customWidth="1"/>
    <col min="2312" max="2558" width="9.28515625" style="6"/>
    <col min="2559" max="2559" width="4.42578125" style="6" customWidth="1"/>
    <col min="2560" max="2560" width="14.7109375" style="6" customWidth="1"/>
    <col min="2561" max="2561" width="53.28515625" style="6" customWidth="1"/>
    <col min="2562" max="2562" width="14.28515625" style="6" customWidth="1"/>
    <col min="2563" max="2563" width="15.7109375" style="6" customWidth="1"/>
    <col min="2564" max="2564" width="13.5703125" style="6" customWidth="1"/>
    <col min="2565" max="2565" width="11.85546875" style="6" customWidth="1"/>
    <col min="2566" max="2566" width="16.140625" style="6" customWidth="1"/>
    <col min="2567" max="2567" width="11.5703125" style="6" bestFit="1" customWidth="1"/>
    <col min="2568" max="2814" width="9.28515625" style="6"/>
    <col min="2815" max="2815" width="4.42578125" style="6" customWidth="1"/>
    <col min="2816" max="2816" width="14.7109375" style="6" customWidth="1"/>
    <col min="2817" max="2817" width="53.28515625" style="6" customWidth="1"/>
    <col min="2818" max="2818" width="14.28515625" style="6" customWidth="1"/>
    <col min="2819" max="2819" width="15.7109375" style="6" customWidth="1"/>
    <col min="2820" max="2820" width="13.5703125" style="6" customWidth="1"/>
    <col min="2821" max="2821" width="11.85546875" style="6" customWidth="1"/>
    <col min="2822" max="2822" width="16.140625" style="6" customWidth="1"/>
    <col min="2823" max="2823" width="11.5703125" style="6" bestFit="1" customWidth="1"/>
    <col min="2824" max="3070" width="9.28515625" style="6"/>
    <col min="3071" max="3071" width="4.42578125" style="6" customWidth="1"/>
    <col min="3072" max="3072" width="14.7109375" style="6" customWidth="1"/>
    <col min="3073" max="3073" width="53.28515625" style="6" customWidth="1"/>
    <col min="3074" max="3074" width="14.28515625" style="6" customWidth="1"/>
    <col min="3075" max="3075" width="15.7109375" style="6" customWidth="1"/>
    <col min="3076" max="3076" width="13.5703125" style="6" customWidth="1"/>
    <col min="3077" max="3077" width="11.85546875" style="6" customWidth="1"/>
    <col min="3078" max="3078" width="16.140625" style="6" customWidth="1"/>
    <col min="3079" max="3079" width="11.5703125" style="6" bestFit="1" customWidth="1"/>
    <col min="3080" max="3326" width="9.28515625" style="6"/>
    <col min="3327" max="3327" width="4.42578125" style="6" customWidth="1"/>
    <col min="3328" max="3328" width="14.7109375" style="6" customWidth="1"/>
    <col min="3329" max="3329" width="53.28515625" style="6" customWidth="1"/>
    <col min="3330" max="3330" width="14.28515625" style="6" customWidth="1"/>
    <col min="3331" max="3331" width="15.7109375" style="6" customWidth="1"/>
    <col min="3332" max="3332" width="13.5703125" style="6" customWidth="1"/>
    <col min="3333" max="3333" width="11.85546875" style="6" customWidth="1"/>
    <col min="3334" max="3334" width="16.140625" style="6" customWidth="1"/>
    <col min="3335" max="3335" width="11.5703125" style="6" bestFit="1" customWidth="1"/>
    <col min="3336" max="3582" width="9.28515625" style="6"/>
    <col min="3583" max="3583" width="4.42578125" style="6" customWidth="1"/>
    <col min="3584" max="3584" width="14.7109375" style="6" customWidth="1"/>
    <col min="3585" max="3585" width="53.28515625" style="6" customWidth="1"/>
    <col min="3586" max="3586" width="14.28515625" style="6" customWidth="1"/>
    <col min="3587" max="3587" width="15.7109375" style="6" customWidth="1"/>
    <col min="3588" max="3588" width="13.5703125" style="6" customWidth="1"/>
    <col min="3589" max="3589" width="11.85546875" style="6" customWidth="1"/>
    <col min="3590" max="3590" width="16.140625" style="6" customWidth="1"/>
    <col min="3591" max="3591" width="11.5703125" style="6" bestFit="1" customWidth="1"/>
    <col min="3592" max="3838" width="9.28515625" style="6"/>
    <col min="3839" max="3839" width="4.42578125" style="6" customWidth="1"/>
    <col min="3840" max="3840" width="14.7109375" style="6" customWidth="1"/>
    <col min="3841" max="3841" width="53.28515625" style="6" customWidth="1"/>
    <col min="3842" max="3842" width="14.28515625" style="6" customWidth="1"/>
    <col min="3843" max="3843" width="15.7109375" style="6" customWidth="1"/>
    <col min="3844" max="3844" width="13.5703125" style="6" customWidth="1"/>
    <col min="3845" max="3845" width="11.85546875" style="6" customWidth="1"/>
    <col min="3846" max="3846" width="16.140625" style="6" customWidth="1"/>
    <col min="3847" max="3847" width="11.5703125" style="6" bestFit="1" customWidth="1"/>
    <col min="3848" max="4094" width="9.28515625" style="6"/>
    <col min="4095" max="4095" width="4.42578125" style="6" customWidth="1"/>
    <col min="4096" max="4096" width="14.7109375" style="6" customWidth="1"/>
    <col min="4097" max="4097" width="53.28515625" style="6" customWidth="1"/>
    <col min="4098" max="4098" width="14.28515625" style="6" customWidth="1"/>
    <col min="4099" max="4099" width="15.7109375" style="6" customWidth="1"/>
    <col min="4100" max="4100" width="13.5703125" style="6" customWidth="1"/>
    <col min="4101" max="4101" width="11.85546875" style="6" customWidth="1"/>
    <col min="4102" max="4102" width="16.140625" style="6" customWidth="1"/>
    <col min="4103" max="4103" width="11.5703125" style="6" bestFit="1" customWidth="1"/>
    <col min="4104" max="4350" width="9.28515625" style="6"/>
    <col min="4351" max="4351" width="4.42578125" style="6" customWidth="1"/>
    <col min="4352" max="4352" width="14.7109375" style="6" customWidth="1"/>
    <col min="4353" max="4353" width="53.28515625" style="6" customWidth="1"/>
    <col min="4354" max="4354" width="14.28515625" style="6" customWidth="1"/>
    <col min="4355" max="4355" width="15.7109375" style="6" customWidth="1"/>
    <col min="4356" max="4356" width="13.5703125" style="6" customWidth="1"/>
    <col min="4357" max="4357" width="11.85546875" style="6" customWidth="1"/>
    <col min="4358" max="4358" width="16.140625" style="6" customWidth="1"/>
    <col min="4359" max="4359" width="11.5703125" style="6" bestFit="1" customWidth="1"/>
    <col min="4360" max="4606" width="9.28515625" style="6"/>
    <col min="4607" max="4607" width="4.42578125" style="6" customWidth="1"/>
    <col min="4608" max="4608" width="14.7109375" style="6" customWidth="1"/>
    <col min="4609" max="4609" width="53.28515625" style="6" customWidth="1"/>
    <col min="4610" max="4610" width="14.28515625" style="6" customWidth="1"/>
    <col min="4611" max="4611" width="15.7109375" style="6" customWidth="1"/>
    <col min="4612" max="4612" width="13.5703125" style="6" customWidth="1"/>
    <col min="4613" max="4613" width="11.85546875" style="6" customWidth="1"/>
    <col min="4614" max="4614" width="16.140625" style="6" customWidth="1"/>
    <col min="4615" max="4615" width="11.5703125" style="6" bestFit="1" customWidth="1"/>
    <col min="4616" max="4862" width="9.28515625" style="6"/>
    <col min="4863" max="4863" width="4.42578125" style="6" customWidth="1"/>
    <col min="4864" max="4864" width="14.7109375" style="6" customWidth="1"/>
    <col min="4865" max="4865" width="53.28515625" style="6" customWidth="1"/>
    <col min="4866" max="4866" width="14.28515625" style="6" customWidth="1"/>
    <col min="4867" max="4867" width="15.7109375" style="6" customWidth="1"/>
    <col min="4868" max="4868" width="13.5703125" style="6" customWidth="1"/>
    <col min="4869" max="4869" width="11.85546875" style="6" customWidth="1"/>
    <col min="4870" max="4870" width="16.140625" style="6" customWidth="1"/>
    <col min="4871" max="4871" width="11.5703125" style="6" bestFit="1" customWidth="1"/>
    <col min="4872" max="5118" width="9.28515625" style="6"/>
    <col min="5119" max="5119" width="4.42578125" style="6" customWidth="1"/>
    <col min="5120" max="5120" width="14.7109375" style="6" customWidth="1"/>
    <col min="5121" max="5121" width="53.28515625" style="6" customWidth="1"/>
    <col min="5122" max="5122" width="14.28515625" style="6" customWidth="1"/>
    <col min="5123" max="5123" width="15.7109375" style="6" customWidth="1"/>
    <col min="5124" max="5124" width="13.5703125" style="6" customWidth="1"/>
    <col min="5125" max="5125" width="11.85546875" style="6" customWidth="1"/>
    <col min="5126" max="5126" width="16.140625" style="6" customWidth="1"/>
    <col min="5127" max="5127" width="11.5703125" style="6" bestFit="1" customWidth="1"/>
    <col min="5128" max="5374" width="9.28515625" style="6"/>
    <col min="5375" max="5375" width="4.42578125" style="6" customWidth="1"/>
    <col min="5376" max="5376" width="14.7109375" style="6" customWidth="1"/>
    <col min="5377" max="5377" width="53.28515625" style="6" customWidth="1"/>
    <col min="5378" max="5378" width="14.28515625" style="6" customWidth="1"/>
    <col min="5379" max="5379" width="15.7109375" style="6" customWidth="1"/>
    <col min="5380" max="5380" width="13.5703125" style="6" customWidth="1"/>
    <col min="5381" max="5381" width="11.85546875" style="6" customWidth="1"/>
    <col min="5382" max="5382" width="16.140625" style="6" customWidth="1"/>
    <col min="5383" max="5383" width="11.5703125" style="6" bestFit="1" customWidth="1"/>
    <col min="5384" max="5630" width="9.28515625" style="6"/>
    <col min="5631" max="5631" width="4.42578125" style="6" customWidth="1"/>
    <col min="5632" max="5632" width="14.7109375" style="6" customWidth="1"/>
    <col min="5633" max="5633" width="53.28515625" style="6" customWidth="1"/>
    <col min="5634" max="5634" width="14.28515625" style="6" customWidth="1"/>
    <col min="5635" max="5635" width="15.7109375" style="6" customWidth="1"/>
    <col min="5636" max="5636" width="13.5703125" style="6" customWidth="1"/>
    <col min="5637" max="5637" width="11.85546875" style="6" customWidth="1"/>
    <col min="5638" max="5638" width="16.140625" style="6" customWidth="1"/>
    <col min="5639" max="5639" width="11.5703125" style="6" bestFit="1" customWidth="1"/>
    <col min="5640" max="5886" width="9.28515625" style="6"/>
    <col min="5887" max="5887" width="4.42578125" style="6" customWidth="1"/>
    <col min="5888" max="5888" width="14.7109375" style="6" customWidth="1"/>
    <col min="5889" max="5889" width="53.28515625" style="6" customWidth="1"/>
    <col min="5890" max="5890" width="14.28515625" style="6" customWidth="1"/>
    <col min="5891" max="5891" width="15.7109375" style="6" customWidth="1"/>
    <col min="5892" max="5892" width="13.5703125" style="6" customWidth="1"/>
    <col min="5893" max="5893" width="11.85546875" style="6" customWidth="1"/>
    <col min="5894" max="5894" width="16.140625" style="6" customWidth="1"/>
    <col min="5895" max="5895" width="11.5703125" style="6" bestFit="1" customWidth="1"/>
    <col min="5896" max="6142" width="9.28515625" style="6"/>
    <col min="6143" max="6143" width="4.42578125" style="6" customWidth="1"/>
    <col min="6144" max="6144" width="14.7109375" style="6" customWidth="1"/>
    <col min="6145" max="6145" width="53.28515625" style="6" customWidth="1"/>
    <col min="6146" max="6146" width="14.28515625" style="6" customWidth="1"/>
    <col min="6147" max="6147" width="15.7109375" style="6" customWidth="1"/>
    <col min="6148" max="6148" width="13.5703125" style="6" customWidth="1"/>
    <col min="6149" max="6149" width="11.85546875" style="6" customWidth="1"/>
    <col min="6150" max="6150" width="16.140625" style="6" customWidth="1"/>
    <col min="6151" max="6151" width="11.5703125" style="6" bestFit="1" customWidth="1"/>
    <col min="6152" max="6398" width="9.28515625" style="6"/>
    <col min="6399" max="6399" width="4.42578125" style="6" customWidth="1"/>
    <col min="6400" max="6400" width="14.7109375" style="6" customWidth="1"/>
    <col min="6401" max="6401" width="53.28515625" style="6" customWidth="1"/>
    <col min="6402" max="6402" width="14.28515625" style="6" customWidth="1"/>
    <col min="6403" max="6403" width="15.7109375" style="6" customWidth="1"/>
    <col min="6404" max="6404" width="13.5703125" style="6" customWidth="1"/>
    <col min="6405" max="6405" width="11.85546875" style="6" customWidth="1"/>
    <col min="6406" max="6406" width="16.140625" style="6" customWidth="1"/>
    <col min="6407" max="6407" width="11.5703125" style="6" bestFit="1" customWidth="1"/>
    <col min="6408" max="6654" width="9.28515625" style="6"/>
    <col min="6655" max="6655" width="4.42578125" style="6" customWidth="1"/>
    <col min="6656" max="6656" width="14.7109375" style="6" customWidth="1"/>
    <col min="6657" max="6657" width="53.28515625" style="6" customWidth="1"/>
    <col min="6658" max="6658" width="14.28515625" style="6" customWidth="1"/>
    <col min="6659" max="6659" width="15.7109375" style="6" customWidth="1"/>
    <col min="6660" max="6660" width="13.5703125" style="6" customWidth="1"/>
    <col min="6661" max="6661" width="11.85546875" style="6" customWidth="1"/>
    <col min="6662" max="6662" width="16.140625" style="6" customWidth="1"/>
    <col min="6663" max="6663" width="11.5703125" style="6" bestFit="1" customWidth="1"/>
    <col min="6664" max="6910" width="9.28515625" style="6"/>
    <col min="6911" max="6911" width="4.42578125" style="6" customWidth="1"/>
    <col min="6912" max="6912" width="14.7109375" style="6" customWidth="1"/>
    <col min="6913" max="6913" width="53.28515625" style="6" customWidth="1"/>
    <col min="6914" max="6914" width="14.28515625" style="6" customWidth="1"/>
    <col min="6915" max="6915" width="15.7109375" style="6" customWidth="1"/>
    <col min="6916" max="6916" width="13.5703125" style="6" customWidth="1"/>
    <col min="6917" max="6917" width="11.85546875" style="6" customWidth="1"/>
    <col min="6918" max="6918" width="16.140625" style="6" customWidth="1"/>
    <col min="6919" max="6919" width="11.5703125" style="6" bestFit="1" customWidth="1"/>
    <col min="6920" max="7166" width="9.28515625" style="6"/>
    <col min="7167" max="7167" width="4.42578125" style="6" customWidth="1"/>
    <col min="7168" max="7168" width="14.7109375" style="6" customWidth="1"/>
    <col min="7169" max="7169" width="53.28515625" style="6" customWidth="1"/>
    <col min="7170" max="7170" width="14.28515625" style="6" customWidth="1"/>
    <col min="7171" max="7171" width="15.7109375" style="6" customWidth="1"/>
    <col min="7172" max="7172" width="13.5703125" style="6" customWidth="1"/>
    <col min="7173" max="7173" width="11.85546875" style="6" customWidth="1"/>
    <col min="7174" max="7174" width="16.140625" style="6" customWidth="1"/>
    <col min="7175" max="7175" width="11.5703125" style="6" bestFit="1" customWidth="1"/>
    <col min="7176" max="7422" width="9.28515625" style="6"/>
    <col min="7423" max="7423" width="4.42578125" style="6" customWidth="1"/>
    <col min="7424" max="7424" width="14.7109375" style="6" customWidth="1"/>
    <col min="7425" max="7425" width="53.28515625" style="6" customWidth="1"/>
    <col min="7426" max="7426" width="14.28515625" style="6" customWidth="1"/>
    <col min="7427" max="7427" width="15.7109375" style="6" customWidth="1"/>
    <col min="7428" max="7428" width="13.5703125" style="6" customWidth="1"/>
    <col min="7429" max="7429" width="11.85546875" style="6" customWidth="1"/>
    <col min="7430" max="7430" width="16.140625" style="6" customWidth="1"/>
    <col min="7431" max="7431" width="11.5703125" style="6" bestFit="1" customWidth="1"/>
    <col min="7432" max="7678" width="9.28515625" style="6"/>
    <col min="7679" max="7679" width="4.42578125" style="6" customWidth="1"/>
    <col min="7680" max="7680" width="14.7109375" style="6" customWidth="1"/>
    <col min="7681" max="7681" width="53.28515625" style="6" customWidth="1"/>
    <col min="7682" max="7682" width="14.28515625" style="6" customWidth="1"/>
    <col min="7683" max="7683" width="15.7109375" style="6" customWidth="1"/>
    <col min="7684" max="7684" width="13.5703125" style="6" customWidth="1"/>
    <col min="7685" max="7685" width="11.85546875" style="6" customWidth="1"/>
    <col min="7686" max="7686" width="16.140625" style="6" customWidth="1"/>
    <col min="7687" max="7687" width="11.5703125" style="6" bestFit="1" customWidth="1"/>
    <col min="7688" max="7934" width="9.28515625" style="6"/>
    <col min="7935" max="7935" width="4.42578125" style="6" customWidth="1"/>
    <col min="7936" max="7936" width="14.7109375" style="6" customWidth="1"/>
    <col min="7937" max="7937" width="53.28515625" style="6" customWidth="1"/>
    <col min="7938" max="7938" width="14.28515625" style="6" customWidth="1"/>
    <col min="7939" max="7939" width="15.7109375" style="6" customWidth="1"/>
    <col min="7940" max="7940" width="13.5703125" style="6" customWidth="1"/>
    <col min="7941" max="7941" width="11.85546875" style="6" customWidth="1"/>
    <col min="7942" max="7942" width="16.140625" style="6" customWidth="1"/>
    <col min="7943" max="7943" width="11.5703125" style="6" bestFit="1" customWidth="1"/>
    <col min="7944" max="8190" width="9.28515625" style="6"/>
    <col min="8191" max="8191" width="4.42578125" style="6" customWidth="1"/>
    <col min="8192" max="8192" width="14.7109375" style="6" customWidth="1"/>
    <col min="8193" max="8193" width="53.28515625" style="6" customWidth="1"/>
    <col min="8194" max="8194" width="14.28515625" style="6" customWidth="1"/>
    <col min="8195" max="8195" width="15.7109375" style="6" customWidth="1"/>
    <col min="8196" max="8196" width="13.5703125" style="6" customWidth="1"/>
    <col min="8197" max="8197" width="11.85546875" style="6" customWidth="1"/>
    <col min="8198" max="8198" width="16.140625" style="6" customWidth="1"/>
    <col min="8199" max="8199" width="11.5703125" style="6" bestFit="1" customWidth="1"/>
    <col min="8200" max="8446" width="9.28515625" style="6"/>
    <col min="8447" max="8447" width="4.42578125" style="6" customWidth="1"/>
    <col min="8448" max="8448" width="14.7109375" style="6" customWidth="1"/>
    <col min="8449" max="8449" width="53.28515625" style="6" customWidth="1"/>
    <col min="8450" max="8450" width="14.28515625" style="6" customWidth="1"/>
    <col min="8451" max="8451" width="15.7109375" style="6" customWidth="1"/>
    <col min="8452" max="8452" width="13.5703125" style="6" customWidth="1"/>
    <col min="8453" max="8453" width="11.85546875" style="6" customWidth="1"/>
    <col min="8454" max="8454" width="16.140625" style="6" customWidth="1"/>
    <col min="8455" max="8455" width="11.5703125" style="6" bestFit="1" customWidth="1"/>
    <col min="8456" max="8702" width="9.28515625" style="6"/>
    <col min="8703" max="8703" width="4.42578125" style="6" customWidth="1"/>
    <col min="8704" max="8704" width="14.7109375" style="6" customWidth="1"/>
    <col min="8705" max="8705" width="53.28515625" style="6" customWidth="1"/>
    <col min="8706" max="8706" width="14.28515625" style="6" customWidth="1"/>
    <col min="8707" max="8707" width="15.7109375" style="6" customWidth="1"/>
    <col min="8708" max="8708" width="13.5703125" style="6" customWidth="1"/>
    <col min="8709" max="8709" width="11.85546875" style="6" customWidth="1"/>
    <col min="8710" max="8710" width="16.140625" style="6" customWidth="1"/>
    <col min="8711" max="8711" width="11.5703125" style="6" bestFit="1" customWidth="1"/>
    <col min="8712" max="8958" width="9.28515625" style="6"/>
    <col min="8959" max="8959" width="4.42578125" style="6" customWidth="1"/>
    <col min="8960" max="8960" width="14.7109375" style="6" customWidth="1"/>
    <col min="8961" max="8961" width="53.28515625" style="6" customWidth="1"/>
    <col min="8962" max="8962" width="14.28515625" style="6" customWidth="1"/>
    <col min="8963" max="8963" width="15.7109375" style="6" customWidth="1"/>
    <col min="8964" max="8964" width="13.5703125" style="6" customWidth="1"/>
    <col min="8965" max="8965" width="11.85546875" style="6" customWidth="1"/>
    <col min="8966" max="8966" width="16.140625" style="6" customWidth="1"/>
    <col min="8967" max="8967" width="11.5703125" style="6" bestFit="1" customWidth="1"/>
    <col min="8968" max="9214" width="9.28515625" style="6"/>
    <col min="9215" max="9215" width="4.42578125" style="6" customWidth="1"/>
    <col min="9216" max="9216" width="14.7109375" style="6" customWidth="1"/>
    <col min="9217" max="9217" width="53.28515625" style="6" customWidth="1"/>
    <col min="9218" max="9218" width="14.28515625" style="6" customWidth="1"/>
    <col min="9219" max="9219" width="15.7109375" style="6" customWidth="1"/>
    <col min="9220" max="9220" width="13.5703125" style="6" customWidth="1"/>
    <col min="9221" max="9221" width="11.85546875" style="6" customWidth="1"/>
    <col min="9222" max="9222" width="16.140625" style="6" customWidth="1"/>
    <col min="9223" max="9223" width="11.5703125" style="6" bestFit="1" customWidth="1"/>
    <col min="9224" max="9470" width="9.28515625" style="6"/>
    <col min="9471" max="9471" width="4.42578125" style="6" customWidth="1"/>
    <col min="9472" max="9472" width="14.7109375" style="6" customWidth="1"/>
    <col min="9473" max="9473" width="53.28515625" style="6" customWidth="1"/>
    <col min="9474" max="9474" width="14.28515625" style="6" customWidth="1"/>
    <col min="9475" max="9475" width="15.7109375" style="6" customWidth="1"/>
    <col min="9476" max="9476" width="13.5703125" style="6" customWidth="1"/>
    <col min="9477" max="9477" width="11.85546875" style="6" customWidth="1"/>
    <col min="9478" max="9478" width="16.140625" style="6" customWidth="1"/>
    <col min="9479" max="9479" width="11.5703125" style="6" bestFit="1" customWidth="1"/>
    <col min="9480" max="9726" width="9.28515625" style="6"/>
    <col min="9727" max="9727" width="4.42578125" style="6" customWidth="1"/>
    <col min="9728" max="9728" width="14.7109375" style="6" customWidth="1"/>
    <col min="9729" max="9729" width="53.28515625" style="6" customWidth="1"/>
    <col min="9730" max="9730" width="14.28515625" style="6" customWidth="1"/>
    <col min="9731" max="9731" width="15.7109375" style="6" customWidth="1"/>
    <col min="9732" max="9732" width="13.5703125" style="6" customWidth="1"/>
    <col min="9733" max="9733" width="11.85546875" style="6" customWidth="1"/>
    <col min="9734" max="9734" width="16.140625" style="6" customWidth="1"/>
    <col min="9735" max="9735" width="11.5703125" style="6" bestFit="1" customWidth="1"/>
    <col min="9736" max="9982" width="9.28515625" style="6"/>
    <col min="9983" max="9983" width="4.42578125" style="6" customWidth="1"/>
    <col min="9984" max="9984" width="14.7109375" style="6" customWidth="1"/>
    <col min="9985" max="9985" width="53.28515625" style="6" customWidth="1"/>
    <col min="9986" max="9986" width="14.28515625" style="6" customWidth="1"/>
    <col min="9987" max="9987" width="15.7109375" style="6" customWidth="1"/>
    <col min="9988" max="9988" width="13.5703125" style="6" customWidth="1"/>
    <col min="9989" max="9989" width="11.85546875" style="6" customWidth="1"/>
    <col min="9990" max="9990" width="16.140625" style="6" customWidth="1"/>
    <col min="9991" max="9991" width="11.5703125" style="6" bestFit="1" customWidth="1"/>
    <col min="9992" max="10238" width="9.28515625" style="6"/>
    <col min="10239" max="10239" width="4.42578125" style="6" customWidth="1"/>
    <col min="10240" max="10240" width="14.7109375" style="6" customWidth="1"/>
    <col min="10241" max="10241" width="53.28515625" style="6" customWidth="1"/>
    <col min="10242" max="10242" width="14.28515625" style="6" customWidth="1"/>
    <col min="10243" max="10243" width="15.7109375" style="6" customWidth="1"/>
    <col min="10244" max="10244" width="13.5703125" style="6" customWidth="1"/>
    <col min="10245" max="10245" width="11.85546875" style="6" customWidth="1"/>
    <col min="10246" max="10246" width="16.140625" style="6" customWidth="1"/>
    <col min="10247" max="10247" width="11.5703125" style="6" bestFit="1" customWidth="1"/>
    <col min="10248" max="10494" width="9.28515625" style="6"/>
    <col min="10495" max="10495" width="4.42578125" style="6" customWidth="1"/>
    <col min="10496" max="10496" width="14.7109375" style="6" customWidth="1"/>
    <col min="10497" max="10497" width="53.28515625" style="6" customWidth="1"/>
    <col min="10498" max="10498" width="14.28515625" style="6" customWidth="1"/>
    <col min="10499" max="10499" width="15.7109375" style="6" customWidth="1"/>
    <col min="10500" max="10500" width="13.5703125" style="6" customWidth="1"/>
    <col min="10501" max="10501" width="11.85546875" style="6" customWidth="1"/>
    <col min="10502" max="10502" width="16.140625" style="6" customWidth="1"/>
    <col min="10503" max="10503" width="11.5703125" style="6" bestFit="1" customWidth="1"/>
    <col min="10504" max="10750" width="9.28515625" style="6"/>
    <col min="10751" max="10751" width="4.42578125" style="6" customWidth="1"/>
    <col min="10752" max="10752" width="14.7109375" style="6" customWidth="1"/>
    <col min="10753" max="10753" width="53.28515625" style="6" customWidth="1"/>
    <col min="10754" max="10754" width="14.28515625" style="6" customWidth="1"/>
    <col min="10755" max="10755" width="15.7109375" style="6" customWidth="1"/>
    <col min="10756" max="10756" width="13.5703125" style="6" customWidth="1"/>
    <col min="10757" max="10757" width="11.85546875" style="6" customWidth="1"/>
    <col min="10758" max="10758" width="16.140625" style="6" customWidth="1"/>
    <col min="10759" max="10759" width="11.5703125" style="6" bestFit="1" customWidth="1"/>
    <col min="10760" max="11006" width="9.28515625" style="6"/>
    <col min="11007" max="11007" width="4.42578125" style="6" customWidth="1"/>
    <col min="11008" max="11008" width="14.7109375" style="6" customWidth="1"/>
    <col min="11009" max="11009" width="53.28515625" style="6" customWidth="1"/>
    <col min="11010" max="11010" width="14.28515625" style="6" customWidth="1"/>
    <col min="11011" max="11011" width="15.7109375" style="6" customWidth="1"/>
    <col min="11012" max="11012" width="13.5703125" style="6" customWidth="1"/>
    <col min="11013" max="11013" width="11.85546875" style="6" customWidth="1"/>
    <col min="11014" max="11014" width="16.140625" style="6" customWidth="1"/>
    <col min="11015" max="11015" width="11.5703125" style="6" bestFit="1" customWidth="1"/>
    <col min="11016" max="11262" width="9.28515625" style="6"/>
    <col min="11263" max="11263" width="4.42578125" style="6" customWidth="1"/>
    <col min="11264" max="11264" width="14.7109375" style="6" customWidth="1"/>
    <col min="11265" max="11265" width="53.28515625" style="6" customWidth="1"/>
    <col min="11266" max="11266" width="14.28515625" style="6" customWidth="1"/>
    <col min="11267" max="11267" width="15.7109375" style="6" customWidth="1"/>
    <col min="11268" max="11268" width="13.5703125" style="6" customWidth="1"/>
    <col min="11269" max="11269" width="11.85546875" style="6" customWidth="1"/>
    <col min="11270" max="11270" width="16.140625" style="6" customWidth="1"/>
    <col min="11271" max="11271" width="11.5703125" style="6" bestFit="1" customWidth="1"/>
    <col min="11272" max="11518" width="9.28515625" style="6"/>
    <col min="11519" max="11519" width="4.42578125" style="6" customWidth="1"/>
    <col min="11520" max="11520" width="14.7109375" style="6" customWidth="1"/>
    <col min="11521" max="11521" width="53.28515625" style="6" customWidth="1"/>
    <col min="11522" max="11522" width="14.28515625" style="6" customWidth="1"/>
    <col min="11523" max="11523" width="15.7109375" style="6" customWidth="1"/>
    <col min="11524" max="11524" width="13.5703125" style="6" customWidth="1"/>
    <col min="11525" max="11525" width="11.85546875" style="6" customWidth="1"/>
    <col min="11526" max="11526" width="16.140625" style="6" customWidth="1"/>
    <col min="11527" max="11527" width="11.5703125" style="6" bestFit="1" customWidth="1"/>
    <col min="11528" max="11774" width="9.28515625" style="6"/>
    <col min="11775" max="11775" width="4.42578125" style="6" customWidth="1"/>
    <col min="11776" max="11776" width="14.7109375" style="6" customWidth="1"/>
    <col min="11777" max="11777" width="53.28515625" style="6" customWidth="1"/>
    <col min="11778" max="11778" width="14.28515625" style="6" customWidth="1"/>
    <col min="11779" max="11779" width="15.7109375" style="6" customWidth="1"/>
    <col min="11780" max="11780" width="13.5703125" style="6" customWidth="1"/>
    <col min="11781" max="11781" width="11.85546875" style="6" customWidth="1"/>
    <col min="11782" max="11782" width="16.140625" style="6" customWidth="1"/>
    <col min="11783" max="11783" width="11.5703125" style="6" bestFit="1" customWidth="1"/>
    <col min="11784" max="12030" width="9.28515625" style="6"/>
    <col min="12031" max="12031" width="4.42578125" style="6" customWidth="1"/>
    <col min="12032" max="12032" width="14.7109375" style="6" customWidth="1"/>
    <col min="12033" max="12033" width="53.28515625" style="6" customWidth="1"/>
    <col min="12034" max="12034" width="14.28515625" style="6" customWidth="1"/>
    <col min="12035" max="12035" width="15.7109375" style="6" customWidth="1"/>
    <col min="12036" max="12036" width="13.5703125" style="6" customWidth="1"/>
    <col min="12037" max="12037" width="11.85546875" style="6" customWidth="1"/>
    <col min="12038" max="12038" width="16.140625" style="6" customWidth="1"/>
    <col min="12039" max="12039" width="11.5703125" style="6" bestFit="1" customWidth="1"/>
    <col min="12040" max="12286" width="9.28515625" style="6"/>
    <col min="12287" max="12287" width="4.42578125" style="6" customWidth="1"/>
    <col min="12288" max="12288" width="14.7109375" style="6" customWidth="1"/>
    <col min="12289" max="12289" width="53.28515625" style="6" customWidth="1"/>
    <col min="12290" max="12290" width="14.28515625" style="6" customWidth="1"/>
    <col min="12291" max="12291" width="15.7109375" style="6" customWidth="1"/>
    <col min="12292" max="12292" width="13.5703125" style="6" customWidth="1"/>
    <col min="12293" max="12293" width="11.85546875" style="6" customWidth="1"/>
    <col min="12294" max="12294" width="16.140625" style="6" customWidth="1"/>
    <col min="12295" max="12295" width="11.5703125" style="6" bestFit="1" customWidth="1"/>
    <col min="12296" max="12542" width="9.28515625" style="6"/>
    <col min="12543" max="12543" width="4.42578125" style="6" customWidth="1"/>
    <col min="12544" max="12544" width="14.7109375" style="6" customWidth="1"/>
    <col min="12545" max="12545" width="53.28515625" style="6" customWidth="1"/>
    <col min="12546" max="12546" width="14.28515625" style="6" customWidth="1"/>
    <col min="12547" max="12547" width="15.7109375" style="6" customWidth="1"/>
    <col min="12548" max="12548" width="13.5703125" style="6" customWidth="1"/>
    <col min="12549" max="12549" width="11.85546875" style="6" customWidth="1"/>
    <col min="12550" max="12550" width="16.140625" style="6" customWidth="1"/>
    <col min="12551" max="12551" width="11.5703125" style="6" bestFit="1" customWidth="1"/>
    <col min="12552" max="12798" width="9.28515625" style="6"/>
    <col min="12799" max="12799" width="4.42578125" style="6" customWidth="1"/>
    <col min="12800" max="12800" width="14.7109375" style="6" customWidth="1"/>
    <col min="12801" max="12801" width="53.28515625" style="6" customWidth="1"/>
    <col min="12802" max="12802" width="14.28515625" style="6" customWidth="1"/>
    <col min="12803" max="12803" width="15.7109375" style="6" customWidth="1"/>
    <col min="12804" max="12804" width="13.5703125" style="6" customWidth="1"/>
    <col min="12805" max="12805" width="11.85546875" style="6" customWidth="1"/>
    <col min="12806" max="12806" width="16.140625" style="6" customWidth="1"/>
    <col min="12807" max="12807" width="11.5703125" style="6" bestFit="1" customWidth="1"/>
    <col min="12808" max="13054" width="9.28515625" style="6"/>
    <col min="13055" max="13055" width="4.42578125" style="6" customWidth="1"/>
    <col min="13056" max="13056" width="14.7109375" style="6" customWidth="1"/>
    <col min="13057" max="13057" width="53.28515625" style="6" customWidth="1"/>
    <col min="13058" max="13058" width="14.28515625" style="6" customWidth="1"/>
    <col min="13059" max="13059" width="15.7109375" style="6" customWidth="1"/>
    <col min="13060" max="13060" width="13.5703125" style="6" customWidth="1"/>
    <col min="13061" max="13061" width="11.85546875" style="6" customWidth="1"/>
    <col min="13062" max="13062" width="16.140625" style="6" customWidth="1"/>
    <col min="13063" max="13063" width="11.5703125" style="6" bestFit="1" customWidth="1"/>
    <col min="13064" max="13310" width="9.28515625" style="6"/>
    <col min="13311" max="13311" width="4.42578125" style="6" customWidth="1"/>
    <col min="13312" max="13312" width="14.7109375" style="6" customWidth="1"/>
    <col min="13313" max="13313" width="53.28515625" style="6" customWidth="1"/>
    <col min="13314" max="13314" width="14.28515625" style="6" customWidth="1"/>
    <col min="13315" max="13315" width="15.7109375" style="6" customWidth="1"/>
    <col min="13316" max="13316" width="13.5703125" style="6" customWidth="1"/>
    <col min="13317" max="13317" width="11.85546875" style="6" customWidth="1"/>
    <col min="13318" max="13318" width="16.140625" style="6" customWidth="1"/>
    <col min="13319" max="13319" width="11.5703125" style="6" bestFit="1" customWidth="1"/>
    <col min="13320" max="13566" width="9.28515625" style="6"/>
    <col min="13567" max="13567" width="4.42578125" style="6" customWidth="1"/>
    <col min="13568" max="13568" width="14.7109375" style="6" customWidth="1"/>
    <col min="13569" max="13569" width="53.28515625" style="6" customWidth="1"/>
    <col min="13570" max="13570" width="14.28515625" style="6" customWidth="1"/>
    <col min="13571" max="13571" width="15.7109375" style="6" customWidth="1"/>
    <col min="13572" max="13572" width="13.5703125" style="6" customWidth="1"/>
    <col min="13573" max="13573" width="11.85546875" style="6" customWidth="1"/>
    <col min="13574" max="13574" width="16.140625" style="6" customWidth="1"/>
    <col min="13575" max="13575" width="11.5703125" style="6" bestFit="1" customWidth="1"/>
    <col min="13576" max="13822" width="9.28515625" style="6"/>
    <col min="13823" max="13823" width="4.42578125" style="6" customWidth="1"/>
    <col min="13824" max="13824" width="14.7109375" style="6" customWidth="1"/>
    <col min="13825" max="13825" width="53.28515625" style="6" customWidth="1"/>
    <col min="13826" max="13826" width="14.28515625" style="6" customWidth="1"/>
    <col min="13827" max="13827" width="15.7109375" style="6" customWidth="1"/>
    <col min="13828" max="13828" width="13.5703125" style="6" customWidth="1"/>
    <col min="13829" max="13829" width="11.85546875" style="6" customWidth="1"/>
    <col min="13830" max="13830" width="16.140625" style="6" customWidth="1"/>
    <col min="13831" max="13831" width="11.5703125" style="6" bestFit="1" customWidth="1"/>
    <col min="13832" max="14078" width="9.28515625" style="6"/>
    <col min="14079" max="14079" width="4.42578125" style="6" customWidth="1"/>
    <col min="14080" max="14080" width="14.7109375" style="6" customWidth="1"/>
    <col min="14081" max="14081" width="53.28515625" style="6" customWidth="1"/>
    <col min="14082" max="14082" width="14.28515625" style="6" customWidth="1"/>
    <col min="14083" max="14083" width="15.7109375" style="6" customWidth="1"/>
    <col min="14084" max="14084" width="13.5703125" style="6" customWidth="1"/>
    <col min="14085" max="14085" width="11.85546875" style="6" customWidth="1"/>
    <col min="14086" max="14086" width="16.140625" style="6" customWidth="1"/>
    <col min="14087" max="14087" width="11.5703125" style="6" bestFit="1" customWidth="1"/>
    <col min="14088" max="14334" width="9.28515625" style="6"/>
    <col min="14335" max="14335" width="4.42578125" style="6" customWidth="1"/>
    <col min="14336" max="14336" width="14.7109375" style="6" customWidth="1"/>
    <col min="14337" max="14337" width="53.28515625" style="6" customWidth="1"/>
    <col min="14338" max="14338" width="14.28515625" style="6" customWidth="1"/>
    <col min="14339" max="14339" width="15.7109375" style="6" customWidth="1"/>
    <col min="14340" max="14340" width="13.5703125" style="6" customWidth="1"/>
    <col min="14341" max="14341" width="11.85546875" style="6" customWidth="1"/>
    <col min="14342" max="14342" width="16.140625" style="6" customWidth="1"/>
    <col min="14343" max="14343" width="11.5703125" style="6" bestFit="1" customWidth="1"/>
    <col min="14344" max="14590" width="9.28515625" style="6"/>
    <col min="14591" max="14591" width="4.42578125" style="6" customWidth="1"/>
    <col min="14592" max="14592" width="14.7109375" style="6" customWidth="1"/>
    <col min="14593" max="14593" width="53.28515625" style="6" customWidth="1"/>
    <col min="14594" max="14594" width="14.28515625" style="6" customWidth="1"/>
    <col min="14595" max="14595" width="15.7109375" style="6" customWidth="1"/>
    <col min="14596" max="14596" width="13.5703125" style="6" customWidth="1"/>
    <col min="14597" max="14597" width="11.85546875" style="6" customWidth="1"/>
    <col min="14598" max="14598" width="16.140625" style="6" customWidth="1"/>
    <col min="14599" max="14599" width="11.5703125" style="6" bestFit="1" customWidth="1"/>
    <col min="14600" max="14846" width="9.28515625" style="6"/>
    <col min="14847" max="14847" width="4.42578125" style="6" customWidth="1"/>
    <col min="14848" max="14848" width="14.7109375" style="6" customWidth="1"/>
    <col min="14849" max="14849" width="53.28515625" style="6" customWidth="1"/>
    <col min="14850" max="14850" width="14.28515625" style="6" customWidth="1"/>
    <col min="14851" max="14851" width="15.7109375" style="6" customWidth="1"/>
    <col min="14852" max="14852" width="13.5703125" style="6" customWidth="1"/>
    <col min="14853" max="14853" width="11.85546875" style="6" customWidth="1"/>
    <col min="14854" max="14854" width="16.140625" style="6" customWidth="1"/>
    <col min="14855" max="14855" width="11.5703125" style="6" bestFit="1" customWidth="1"/>
    <col min="14856" max="15102" width="9.28515625" style="6"/>
    <col min="15103" max="15103" width="4.42578125" style="6" customWidth="1"/>
    <col min="15104" max="15104" width="14.7109375" style="6" customWidth="1"/>
    <col min="15105" max="15105" width="53.28515625" style="6" customWidth="1"/>
    <col min="15106" max="15106" width="14.28515625" style="6" customWidth="1"/>
    <col min="15107" max="15107" width="15.7109375" style="6" customWidth="1"/>
    <col min="15108" max="15108" width="13.5703125" style="6" customWidth="1"/>
    <col min="15109" max="15109" width="11.85546875" style="6" customWidth="1"/>
    <col min="15110" max="15110" width="16.140625" style="6" customWidth="1"/>
    <col min="15111" max="15111" width="11.5703125" style="6" bestFit="1" customWidth="1"/>
    <col min="15112" max="15358" width="9.28515625" style="6"/>
    <col min="15359" max="15359" width="4.42578125" style="6" customWidth="1"/>
    <col min="15360" max="15360" width="14.7109375" style="6" customWidth="1"/>
    <col min="15361" max="15361" width="53.28515625" style="6" customWidth="1"/>
    <col min="15362" max="15362" width="14.28515625" style="6" customWidth="1"/>
    <col min="15363" max="15363" width="15.7109375" style="6" customWidth="1"/>
    <col min="15364" max="15364" width="13.5703125" style="6" customWidth="1"/>
    <col min="15365" max="15365" width="11.85546875" style="6" customWidth="1"/>
    <col min="15366" max="15366" width="16.140625" style="6" customWidth="1"/>
    <col min="15367" max="15367" width="11.5703125" style="6" bestFit="1" customWidth="1"/>
    <col min="15368" max="15614" width="9.28515625" style="6"/>
    <col min="15615" max="15615" width="4.42578125" style="6" customWidth="1"/>
    <col min="15616" max="15616" width="14.7109375" style="6" customWidth="1"/>
    <col min="15617" max="15617" width="53.28515625" style="6" customWidth="1"/>
    <col min="15618" max="15618" width="14.28515625" style="6" customWidth="1"/>
    <col min="15619" max="15619" width="15.7109375" style="6" customWidth="1"/>
    <col min="15620" max="15620" width="13.5703125" style="6" customWidth="1"/>
    <col min="15621" max="15621" width="11.85546875" style="6" customWidth="1"/>
    <col min="15622" max="15622" width="16.140625" style="6" customWidth="1"/>
    <col min="15623" max="15623" width="11.5703125" style="6" bestFit="1" customWidth="1"/>
    <col min="15624" max="15870" width="9.28515625" style="6"/>
    <col min="15871" max="15871" width="4.42578125" style="6" customWidth="1"/>
    <col min="15872" max="15872" width="14.7109375" style="6" customWidth="1"/>
    <col min="15873" max="15873" width="53.28515625" style="6" customWidth="1"/>
    <col min="15874" max="15874" width="14.28515625" style="6" customWidth="1"/>
    <col min="15875" max="15875" width="15.7109375" style="6" customWidth="1"/>
    <col min="15876" max="15876" width="13.5703125" style="6" customWidth="1"/>
    <col min="15877" max="15877" width="11.85546875" style="6" customWidth="1"/>
    <col min="15878" max="15878" width="16.140625" style="6" customWidth="1"/>
    <col min="15879" max="15879" width="11.5703125" style="6" bestFit="1" customWidth="1"/>
    <col min="15880" max="16126" width="9.28515625" style="6"/>
    <col min="16127" max="16127" width="4.42578125" style="6" customWidth="1"/>
    <col min="16128" max="16128" width="14.7109375" style="6" customWidth="1"/>
    <col min="16129" max="16129" width="53.28515625" style="6" customWidth="1"/>
    <col min="16130" max="16130" width="14.28515625" style="6" customWidth="1"/>
    <col min="16131" max="16131" width="15.7109375" style="6" customWidth="1"/>
    <col min="16132" max="16132" width="13.5703125" style="6" customWidth="1"/>
    <col min="16133" max="16133" width="11.85546875" style="6" customWidth="1"/>
    <col min="16134" max="16134" width="16.140625" style="6" customWidth="1"/>
    <col min="16135" max="16135" width="11.5703125" style="6" bestFit="1" customWidth="1"/>
    <col min="16136" max="16384" width="9.28515625" style="6"/>
  </cols>
  <sheetData>
    <row r="1" spans="1:9" ht="21" customHeight="1" x14ac:dyDescent="0.25">
      <c r="A1" s="1935" t="s">
        <v>127</v>
      </c>
      <c r="B1" s="1936"/>
      <c r="C1" s="1936"/>
      <c r="D1" s="1936"/>
      <c r="E1" s="1936"/>
      <c r="F1" s="1936"/>
      <c r="G1" s="1936"/>
      <c r="H1" s="1936"/>
      <c r="I1" s="1937"/>
    </row>
    <row r="2" spans="1:9" ht="21" customHeight="1" x14ac:dyDescent="0.25">
      <c r="A2" s="1938" t="s">
        <v>153</v>
      </c>
      <c r="B2" s="1939"/>
      <c r="C2" s="1939"/>
      <c r="D2" s="1939"/>
      <c r="E2" s="1939"/>
      <c r="F2" s="1939"/>
      <c r="G2" s="1939"/>
      <c r="H2" s="1939"/>
      <c r="I2" s="1940"/>
    </row>
    <row r="3" spans="1:9" ht="20.45" customHeight="1" x14ac:dyDescent="0.25">
      <c r="A3" s="1941" t="s">
        <v>1</v>
      </c>
      <c r="B3" s="1942"/>
      <c r="C3" s="1942"/>
      <c r="D3" s="1942"/>
      <c r="E3" s="1942"/>
      <c r="F3" s="1942"/>
      <c r="G3" s="1942"/>
      <c r="H3" s="1942"/>
      <c r="I3" s="1943"/>
    </row>
    <row r="4" spans="1:9" ht="25.15" customHeight="1" thickBot="1" x14ac:dyDescent="0.3">
      <c r="A4" s="1944" t="s">
        <v>767</v>
      </c>
      <c r="B4" s="1945"/>
      <c r="C4" s="1945"/>
      <c r="D4" s="1945"/>
      <c r="E4" s="1945"/>
      <c r="F4" s="1945"/>
      <c r="G4" s="1945"/>
      <c r="H4" s="1945"/>
      <c r="I4" s="1946"/>
    </row>
    <row r="5" spans="1:9" ht="25.15" customHeight="1" thickBot="1" x14ac:dyDescent="0.3">
      <c r="A5" s="594"/>
      <c r="B5" s="595"/>
      <c r="C5" s="595"/>
      <c r="D5" s="595"/>
      <c r="E5" s="595"/>
      <c r="F5" s="595"/>
      <c r="G5" s="595"/>
      <c r="H5" s="1948" t="s">
        <v>558</v>
      </c>
      <c r="I5" s="1949"/>
    </row>
    <row r="6" spans="1:9" ht="61.5" thickBot="1" x14ac:dyDescent="0.3">
      <c r="A6" s="611" t="s">
        <v>231</v>
      </c>
      <c r="B6" s="1954" t="s">
        <v>232</v>
      </c>
      <c r="C6" s="1954"/>
      <c r="D6" s="1954"/>
      <c r="E6" s="612" t="s">
        <v>2</v>
      </c>
      <c r="F6" s="612" t="s">
        <v>233</v>
      </c>
      <c r="G6" s="613" t="str">
        <f>'P1617'!G8</f>
        <v>Expnd. MARCH-17</v>
      </c>
      <c r="H6" s="614" t="s">
        <v>234</v>
      </c>
      <c r="I6" s="615" t="s">
        <v>235</v>
      </c>
    </row>
    <row r="7" spans="1:9" ht="18.75" thickBot="1" x14ac:dyDescent="0.3">
      <c r="A7" s="574">
        <v>1</v>
      </c>
      <c r="B7" s="1955">
        <v>2</v>
      </c>
      <c r="C7" s="1956"/>
      <c r="D7" s="1957"/>
      <c r="E7" s="574">
        <v>3</v>
      </c>
      <c r="F7" s="574">
        <v>4</v>
      </c>
      <c r="G7" s="574">
        <v>5</v>
      </c>
      <c r="H7" s="574">
        <v>6</v>
      </c>
      <c r="I7" s="574">
        <v>7</v>
      </c>
    </row>
    <row r="8" spans="1:9" ht="79.150000000000006" customHeight="1" thickBot="1" x14ac:dyDescent="0.3">
      <c r="A8" s="574">
        <v>1</v>
      </c>
      <c r="B8" s="1959" t="s">
        <v>3</v>
      </c>
      <c r="C8" s="1959"/>
      <c r="D8" s="1959"/>
      <c r="E8" s="20">
        <f>D28</f>
        <v>801.88</v>
      </c>
      <c r="F8" s="20">
        <f>E28</f>
        <v>743.41</v>
      </c>
      <c r="G8" s="20">
        <f>F28</f>
        <v>669.15000000000009</v>
      </c>
      <c r="H8" s="20">
        <f>G8/E8*100</f>
        <v>83.447648027136239</v>
      </c>
      <c r="I8" s="22">
        <f>G8/F8*100</f>
        <v>90.010895737210973</v>
      </c>
    </row>
    <row r="9" spans="1:9" ht="79.150000000000006" customHeight="1" thickBot="1" x14ac:dyDescent="0.3">
      <c r="A9" s="574">
        <v>2</v>
      </c>
      <c r="B9" s="1958" t="s">
        <v>4</v>
      </c>
      <c r="C9" s="1958"/>
      <c r="D9" s="1958"/>
      <c r="E9" s="423">
        <f>D31</f>
        <v>4.95</v>
      </c>
      <c r="F9" s="423">
        <f>E31</f>
        <v>4.3</v>
      </c>
      <c r="G9" s="423">
        <f>F31</f>
        <v>3.2199999999999998</v>
      </c>
      <c r="H9" s="27">
        <f t="shared" ref="H9:H14" si="0">G9/E9*100</f>
        <v>65.050505050505052</v>
      </c>
      <c r="I9" s="28">
        <f t="shared" ref="I9:I14" si="1">G9/F9*100</f>
        <v>74.883720930232556</v>
      </c>
    </row>
    <row r="10" spans="1:9" ht="79.150000000000006" customHeight="1" thickBot="1" x14ac:dyDescent="0.3">
      <c r="A10" s="574">
        <v>3</v>
      </c>
      <c r="B10" s="1958" t="s">
        <v>236</v>
      </c>
      <c r="C10" s="1958"/>
      <c r="D10" s="1958"/>
      <c r="E10" s="423">
        <f>D34</f>
        <v>0</v>
      </c>
      <c r="F10" s="423">
        <f>E34</f>
        <v>0</v>
      </c>
      <c r="G10" s="423">
        <f>F34</f>
        <v>0</v>
      </c>
      <c r="H10" s="27">
        <f>IFERROR(G10/E10*100,0)</f>
        <v>0</v>
      </c>
      <c r="I10" s="28">
        <f>IFERROR(G10/F10*100,0)</f>
        <v>0</v>
      </c>
    </row>
    <row r="11" spans="1:9" ht="79.150000000000006" customHeight="1" thickBot="1" x14ac:dyDescent="0.3">
      <c r="A11" s="574">
        <v>4</v>
      </c>
      <c r="B11" s="1958" t="s">
        <v>5</v>
      </c>
      <c r="C11" s="1958"/>
      <c r="D11" s="1958"/>
      <c r="E11" s="423">
        <f>D40</f>
        <v>950.65</v>
      </c>
      <c r="F11" s="423">
        <f>E40</f>
        <v>876.32999999999993</v>
      </c>
      <c r="G11" s="423">
        <f>F40</f>
        <v>752.16000000000008</v>
      </c>
      <c r="H11" s="27">
        <f t="shared" si="0"/>
        <v>79.120601693578081</v>
      </c>
      <c r="I11" s="28">
        <f t="shared" si="1"/>
        <v>85.830680223203601</v>
      </c>
    </row>
    <row r="12" spans="1:9" ht="79.150000000000006" customHeight="1" thickBot="1" x14ac:dyDescent="0.3">
      <c r="A12" s="574"/>
      <c r="B12" s="1960" t="s">
        <v>559</v>
      </c>
      <c r="C12" s="1960"/>
      <c r="D12" s="1960"/>
      <c r="E12" s="424">
        <f>SUM(E8:E11)</f>
        <v>1757.48</v>
      </c>
      <c r="F12" s="424">
        <f>SUM(F8:F11)</f>
        <v>1624.04</v>
      </c>
      <c r="G12" s="424">
        <f>SUM(G8:G11)</f>
        <v>1424.5300000000002</v>
      </c>
      <c r="H12" s="25">
        <f t="shared" si="0"/>
        <v>81.055260941803041</v>
      </c>
      <c r="I12" s="26">
        <f t="shared" si="1"/>
        <v>87.715204059013345</v>
      </c>
    </row>
    <row r="13" spans="1:9" ht="79.150000000000006" customHeight="1" thickBot="1" x14ac:dyDescent="0.3">
      <c r="A13" s="574">
        <v>5</v>
      </c>
      <c r="B13" s="1947" t="s">
        <v>241</v>
      </c>
      <c r="C13" s="1947"/>
      <c r="D13" s="1947"/>
      <c r="E13" s="425">
        <f>D44</f>
        <v>216</v>
      </c>
      <c r="F13" s="425">
        <f>E44</f>
        <v>150.16999999999999</v>
      </c>
      <c r="G13" s="425">
        <f>F44</f>
        <v>150.16999999999999</v>
      </c>
      <c r="H13" s="20">
        <f t="shared" si="0"/>
        <v>69.523148148148138</v>
      </c>
      <c r="I13" s="22">
        <f t="shared" si="1"/>
        <v>100</v>
      </c>
    </row>
    <row r="14" spans="1:9" ht="79.150000000000006" customHeight="1" thickBot="1" x14ac:dyDescent="0.3">
      <c r="A14" s="596"/>
      <c r="B14" s="1960" t="s">
        <v>560</v>
      </c>
      <c r="C14" s="1960"/>
      <c r="D14" s="1960"/>
      <c r="E14" s="426">
        <f>E12+E13</f>
        <v>1973.48</v>
      </c>
      <c r="F14" s="426">
        <f>F12+F13</f>
        <v>1774.21</v>
      </c>
      <c r="G14" s="426">
        <f>G12+G13</f>
        <v>1574.7000000000003</v>
      </c>
      <c r="H14" s="23">
        <f t="shared" si="0"/>
        <v>79.793055921519368</v>
      </c>
      <c r="I14" s="24">
        <f t="shared" si="1"/>
        <v>88.754995180953784</v>
      </c>
    </row>
    <row r="15" spans="1:9" ht="64.900000000000006" customHeight="1" x14ac:dyDescent="0.25">
      <c r="A15" s="29"/>
      <c r="B15" s="29"/>
      <c r="C15" s="29"/>
      <c r="D15" s="29"/>
      <c r="E15" s="30"/>
      <c r="F15" s="30"/>
      <c r="G15" s="30"/>
      <c r="H15" s="15"/>
      <c r="I15" s="15"/>
    </row>
    <row r="16" spans="1:9" ht="64.900000000000006" customHeight="1" x14ac:dyDescent="0.25">
      <c r="A16" s="29"/>
      <c r="B16" s="29"/>
      <c r="C16" s="29"/>
      <c r="D16" s="29"/>
      <c r="E16" s="30"/>
      <c r="F16" s="30"/>
      <c r="G16" s="30"/>
      <c r="H16" s="15"/>
      <c r="I16" s="15"/>
    </row>
    <row r="17" spans="1:11" ht="64.900000000000006" customHeight="1" x14ac:dyDescent="0.25">
      <c r="A17" s="29"/>
      <c r="B17" s="29"/>
      <c r="C17" s="29"/>
      <c r="D17" s="29"/>
      <c r="E17" s="30"/>
      <c r="F17" s="30"/>
      <c r="G17" s="30"/>
      <c r="H17" s="15"/>
      <c r="I17" s="15"/>
    </row>
    <row r="18" spans="1:11" ht="86.45" customHeight="1" x14ac:dyDescent="0.25">
      <c r="A18" s="29"/>
      <c r="B18" s="29"/>
      <c r="C18" s="29"/>
      <c r="D18" s="29"/>
      <c r="E18" s="30"/>
      <c r="F18" s="30"/>
      <c r="G18" s="30"/>
      <c r="H18" s="15"/>
      <c r="I18" s="15"/>
    </row>
    <row r="19" spans="1:11" ht="24.6" customHeight="1" x14ac:dyDescent="0.25">
      <c r="A19" s="1961" t="s">
        <v>272</v>
      </c>
      <c r="B19" s="1961"/>
      <c r="C19" s="1961"/>
      <c r="D19" s="1961"/>
      <c r="E19" s="1961"/>
      <c r="F19" s="1961"/>
      <c r="G19" s="1961"/>
      <c r="H19" s="1961"/>
      <c r="I19" s="1961"/>
      <c r="J19" s="1257"/>
    </row>
    <row r="20" spans="1:11" ht="94.5" customHeight="1" thickBot="1" x14ac:dyDescent="0.3">
      <c r="A20" s="1144" t="s">
        <v>160</v>
      </c>
      <c r="B20" s="1950" t="s">
        <v>6</v>
      </c>
      <c r="C20" s="1951"/>
      <c r="D20" s="1144" t="s">
        <v>2</v>
      </c>
      <c r="E20" s="1145" t="s">
        <v>263</v>
      </c>
      <c r="F20" s="1146" t="str">
        <f>G6</f>
        <v>Expnd. MARCH-17</v>
      </c>
      <c r="G20" s="604" t="s">
        <v>7</v>
      </c>
      <c r="H20" s="1254" t="s">
        <v>704</v>
      </c>
      <c r="I20" s="1252" t="s">
        <v>217</v>
      </c>
      <c r="J20" s="1147" t="s">
        <v>721</v>
      </c>
    </row>
    <row r="21" spans="1:11" ht="21.6" customHeight="1" thickBot="1" x14ac:dyDescent="0.3">
      <c r="A21" s="574">
        <v>1</v>
      </c>
      <c r="B21" s="1952">
        <v>2</v>
      </c>
      <c r="C21" s="1953"/>
      <c r="D21" s="1255">
        <v>3</v>
      </c>
      <c r="E21" s="1255">
        <v>4</v>
      </c>
      <c r="F21" s="1255">
        <v>6</v>
      </c>
      <c r="G21" s="1255">
        <v>7</v>
      </c>
      <c r="H21" s="1255">
        <v>8</v>
      </c>
      <c r="I21" s="1256">
        <v>9</v>
      </c>
      <c r="J21" s="654"/>
    </row>
    <row r="22" spans="1:11" ht="29.45" customHeight="1" thickBot="1" x14ac:dyDescent="0.3">
      <c r="A22" s="17" t="s">
        <v>8</v>
      </c>
      <c r="B22" s="1972" t="s">
        <v>3</v>
      </c>
      <c r="C22" s="1972"/>
      <c r="D22" s="1972"/>
      <c r="E22" s="1972"/>
      <c r="F22" s="1972"/>
      <c r="G22" s="1972"/>
      <c r="H22" s="1972"/>
      <c r="I22" s="1972"/>
      <c r="J22" s="654"/>
    </row>
    <row r="23" spans="1:11" ht="95.25" customHeight="1" thickBot="1" x14ac:dyDescent="0.3">
      <c r="A23" s="593">
        <v>1</v>
      </c>
      <c r="B23" s="616" t="s">
        <v>129</v>
      </c>
      <c r="C23" s="616" t="s">
        <v>194</v>
      </c>
      <c r="D23" s="617">
        <v>12</v>
      </c>
      <c r="E23" s="618">
        <v>12</v>
      </c>
      <c r="F23" s="619">
        <f>'EntrySheetDD+SWOTotal+HO'!NC157</f>
        <v>12</v>
      </c>
      <c r="G23" s="620">
        <v>0</v>
      </c>
      <c r="H23" s="620">
        <f>'EntrySheetDD+SWOTotal+HO'!NF157</f>
        <v>100</v>
      </c>
      <c r="I23" s="957">
        <f t="shared" ref="I23:I28" si="2">F23*100/D23</f>
        <v>100</v>
      </c>
      <c r="J23" s="957">
        <f>IFERROR(F23*100/E23,0)</f>
        <v>100</v>
      </c>
      <c r="K23" s="6">
        <f>E23-F23</f>
        <v>0</v>
      </c>
    </row>
    <row r="24" spans="1:11" ht="58.5" customHeight="1" thickBot="1" x14ac:dyDescent="0.3">
      <c r="A24" s="593">
        <v>2</v>
      </c>
      <c r="B24" s="610" t="s">
        <v>130</v>
      </c>
      <c r="C24" s="610" t="s">
        <v>131</v>
      </c>
      <c r="D24" s="597">
        <v>160</v>
      </c>
      <c r="E24" s="608">
        <v>157.52000000000001</v>
      </c>
      <c r="F24" s="619">
        <f>'EntrySheetDD+SWOTotal+HO'!NC158</f>
        <v>145.26</v>
      </c>
      <c r="G24" s="620">
        <v>0</v>
      </c>
      <c r="H24" s="620">
        <f>'EntrySheetDD+SWOTotal+HO'!NF158</f>
        <v>30</v>
      </c>
      <c r="I24" s="622">
        <f t="shared" si="2"/>
        <v>90.787499999999994</v>
      </c>
      <c r="J24" s="621">
        <f t="shared" ref="J24:J45" si="3">IFERROR(F24*100/E24,0)</f>
        <v>92.216861350939553</v>
      </c>
      <c r="K24" s="6">
        <f t="shared" ref="K24:K47" si="4">E24-F24</f>
        <v>12.260000000000019</v>
      </c>
    </row>
    <row r="25" spans="1:11" ht="37.9" customHeight="1" thickBot="1" x14ac:dyDescent="0.3">
      <c r="A25" s="593">
        <v>3</v>
      </c>
      <c r="B25" s="610" t="s">
        <v>132</v>
      </c>
      <c r="C25" s="610" t="s">
        <v>133</v>
      </c>
      <c r="D25" s="597">
        <v>150.88</v>
      </c>
      <c r="E25" s="608">
        <v>136.38</v>
      </c>
      <c r="F25" s="619">
        <f>'EntrySheetDD+SWOTotal+HO'!NC159</f>
        <v>95.52000000000001</v>
      </c>
      <c r="G25" s="620">
        <v>0</v>
      </c>
      <c r="H25" s="620">
        <f>'EntrySheetDD+SWOTotal+HO'!NF159</f>
        <v>11</v>
      </c>
      <c r="I25" s="622">
        <f t="shared" si="2"/>
        <v>63.30858960763522</v>
      </c>
      <c r="J25" s="621">
        <f t="shared" si="3"/>
        <v>70.039595248570194</v>
      </c>
      <c r="K25" s="6">
        <f t="shared" si="4"/>
        <v>40.859999999999985</v>
      </c>
    </row>
    <row r="26" spans="1:11" ht="36.6" customHeight="1" thickBot="1" x14ac:dyDescent="0.3">
      <c r="A26" s="593">
        <v>4</v>
      </c>
      <c r="B26" s="610" t="s">
        <v>134</v>
      </c>
      <c r="C26" s="610" t="s">
        <v>135</v>
      </c>
      <c r="D26" s="597">
        <v>250</v>
      </c>
      <c r="E26" s="608">
        <v>250</v>
      </c>
      <c r="F26" s="619">
        <f>'EntrySheetDD+SWOTotal+HO'!NC160</f>
        <v>249.99</v>
      </c>
      <c r="G26" s="620">
        <v>0</v>
      </c>
      <c r="H26" s="620">
        <f>'EntrySheetDD+SWOTotal+HO'!NF160</f>
        <v>15</v>
      </c>
      <c r="I26" s="622">
        <f t="shared" si="2"/>
        <v>99.995999999999995</v>
      </c>
      <c r="J26" s="621">
        <f t="shared" si="3"/>
        <v>99.995999999999995</v>
      </c>
      <c r="K26" s="6">
        <f t="shared" si="4"/>
        <v>9.9999999999909051E-3</v>
      </c>
    </row>
    <row r="27" spans="1:11" ht="43.15" customHeight="1" thickBot="1" x14ac:dyDescent="0.3">
      <c r="A27" s="593">
        <v>5</v>
      </c>
      <c r="B27" s="623" t="s">
        <v>136</v>
      </c>
      <c r="C27" s="623" t="s">
        <v>137</v>
      </c>
      <c r="D27" s="601">
        <v>229</v>
      </c>
      <c r="E27" s="624">
        <v>187.51</v>
      </c>
      <c r="F27" s="619">
        <f>'EntrySheetDD+SWOTotal+HO'!NC161</f>
        <v>166.38000000000005</v>
      </c>
      <c r="G27" s="633">
        <v>0</v>
      </c>
      <c r="H27" s="633">
        <f>'EntrySheetDD+SWOTotal+HO'!NF161</f>
        <v>7</v>
      </c>
      <c r="I27" s="625">
        <f t="shared" si="2"/>
        <v>72.655021834061145</v>
      </c>
      <c r="J27" s="621">
        <f t="shared" si="3"/>
        <v>88.731267665724516</v>
      </c>
      <c r="K27" s="6">
        <f t="shared" si="4"/>
        <v>21.129999999999939</v>
      </c>
    </row>
    <row r="28" spans="1:11" ht="22.9" customHeight="1" thickBot="1" x14ac:dyDescent="0.3">
      <c r="A28" s="1980" t="s">
        <v>223</v>
      </c>
      <c r="B28" s="1981"/>
      <c r="C28" s="1981"/>
      <c r="D28" s="606">
        <f>SUM(D23:D27)</f>
        <v>801.88</v>
      </c>
      <c r="E28" s="606">
        <f>SUM(E23:E27)</f>
        <v>743.41</v>
      </c>
      <c r="F28" s="634">
        <f>SUM(F23:F27)</f>
        <v>669.15000000000009</v>
      </c>
      <c r="G28" s="636">
        <f>SUM(G23:G27)</f>
        <v>0</v>
      </c>
      <c r="H28" s="637">
        <f>SUM(H23:H27)</f>
        <v>163</v>
      </c>
      <c r="I28" s="635">
        <f t="shared" si="2"/>
        <v>83.447648027136253</v>
      </c>
      <c r="J28" s="621">
        <f t="shared" si="3"/>
        <v>90.010895737210987</v>
      </c>
      <c r="K28" s="6">
        <f t="shared" si="4"/>
        <v>74.259999999999877</v>
      </c>
    </row>
    <row r="29" spans="1:11" ht="24.6" customHeight="1" thickBot="1" x14ac:dyDescent="0.3">
      <c r="A29" s="1977" t="s">
        <v>220</v>
      </c>
      <c r="B29" s="1978"/>
      <c r="C29" s="1978"/>
      <c r="D29" s="1978"/>
      <c r="E29" s="1978"/>
      <c r="F29" s="1978"/>
      <c r="G29" s="1978"/>
      <c r="H29" s="1978"/>
      <c r="I29" s="1979"/>
      <c r="J29" s="621"/>
      <c r="K29" s="6">
        <f t="shared" si="4"/>
        <v>0</v>
      </c>
    </row>
    <row r="30" spans="1:11" ht="44.25" customHeight="1" thickBot="1" x14ac:dyDescent="0.3">
      <c r="A30" s="593">
        <v>6</v>
      </c>
      <c r="B30" s="623" t="s">
        <v>138</v>
      </c>
      <c r="C30" s="623" t="s">
        <v>139</v>
      </c>
      <c r="D30" s="601">
        <v>4.95</v>
      </c>
      <c r="E30" s="624">
        <v>4.3</v>
      </c>
      <c r="F30" s="1142">
        <f>'EntrySheetDD+SWOTotal+HO'!NC164</f>
        <v>3.2199999999999998</v>
      </c>
      <c r="G30" s="633">
        <v>0</v>
      </c>
      <c r="H30" s="633">
        <f>'EntrySheetDD+SWOTotal+HO'!NF164</f>
        <v>1</v>
      </c>
      <c r="I30" s="625">
        <f>F30*100/D30</f>
        <v>65.050505050505052</v>
      </c>
      <c r="J30" s="621">
        <f t="shared" si="3"/>
        <v>74.883720930232556</v>
      </c>
      <c r="K30" s="6">
        <f t="shared" si="4"/>
        <v>1.08</v>
      </c>
    </row>
    <row r="31" spans="1:11" ht="19.149999999999999" customHeight="1" thickBot="1" x14ac:dyDescent="0.3">
      <c r="A31" s="1973" t="s">
        <v>224</v>
      </c>
      <c r="B31" s="1974"/>
      <c r="C31" s="1974"/>
      <c r="D31" s="606">
        <f>SUM(D30:D30)</f>
        <v>4.95</v>
      </c>
      <c r="E31" s="606">
        <f>SUM(E30:E30)</f>
        <v>4.3</v>
      </c>
      <c r="F31" s="634">
        <f>SUM(F30:F30)</f>
        <v>3.2199999999999998</v>
      </c>
      <c r="G31" s="636">
        <f>SUM(G30:G30)</f>
        <v>0</v>
      </c>
      <c r="H31" s="637">
        <f>SUM(H30:H30)</f>
        <v>1</v>
      </c>
      <c r="I31" s="635">
        <f>F31*100/D31</f>
        <v>65.050505050505052</v>
      </c>
      <c r="J31" s="621">
        <f t="shared" si="3"/>
        <v>74.883720930232556</v>
      </c>
      <c r="K31" s="6">
        <f t="shared" si="4"/>
        <v>1.08</v>
      </c>
    </row>
    <row r="32" spans="1:11" ht="20.45" customHeight="1" thickBot="1" x14ac:dyDescent="0.3">
      <c r="A32" s="1962" t="s">
        <v>226</v>
      </c>
      <c r="B32" s="1963"/>
      <c r="C32" s="1963"/>
      <c r="D32" s="1963"/>
      <c r="E32" s="1963"/>
      <c r="F32" s="1963"/>
      <c r="G32" s="1963"/>
      <c r="H32" s="1963"/>
      <c r="I32" s="1965"/>
      <c r="J32" s="621"/>
      <c r="K32" s="6">
        <f t="shared" si="4"/>
        <v>0</v>
      </c>
    </row>
    <row r="33" spans="1:15" ht="38.25" customHeight="1" thickBot="1" x14ac:dyDescent="0.3">
      <c r="A33" s="593">
        <v>7</v>
      </c>
      <c r="B33" s="623" t="s">
        <v>140</v>
      </c>
      <c r="C33" s="626" t="s">
        <v>141</v>
      </c>
      <c r="D33" s="601">
        <v>0</v>
      </c>
      <c r="E33" s="624">
        <v>0</v>
      </c>
      <c r="F33" s="619">
        <f>'EntrySheetDD+SWOTotal+HO'!NC167</f>
        <v>0</v>
      </c>
      <c r="G33" s="633">
        <v>0</v>
      </c>
      <c r="H33" s="633">
        <f>'EntrySheetDD+SWOTotal+HO'!NF167</f>
        <v>0</v>
      </c>
      <c r="I33" s="625">
        <f>IFERROR(F33*100/D33,0)</f>
        <v>0</v>
      </c>
      <c r="J33" s="621">
        <f t="shared" si="3"/>
        <v>0</v>
      </c>
      <c r="K33" s="6">
        <f t="shared" si="4"/>
        <v>0</v>
      </c>
    </row>
    <row r="34" spans="1:15" ht="26.45" customHeight="1" thickBot="1" x14ac:dyDescent="0.3">
      <c r="A34" s="1973" t="s">
        <v>106</v>
      </c>
      <c r="B34" s="1974"/>
      <c r="C34" s="1974"/>
      <c r="D34" s="606">
        <f>SUM(D33:D33)</f>
        <v>0</v>
      </c>
      <c r="E34" s="606">
        <f>SUM(E33:E33)</f>
        <v>0</v>
      </c>
      <c r="F34" s="634">
        <f>SUM(F33:F33)</f>
        <v>0</v>
      </c>
      <c r="G34" s="636">
        <f>SUM(G33:G33)</f>
        <v>0</v>
      </c>
      <c r="H34" s="637">
        <f>SUM(H33:H33)</f>
        <v>0</v>
      </c>
      <c r="I34" s="635">
        <f>IFERROR(F34*100/D34,0)</f>
        <v>0</v>
      </c>
      <c r="J34" s="621">
        <f t="shared" si="3"/>
        <v>0</v>
      </c>
      <c r="K34" s="6">
        <f t="shared" si="4"/>
        <v>0</v>
      </c>
    </row>
    <row r="35" spans="1:15" ht="24.6" customHeight="1" thickBot="1" x14ac:dyDescent="0.3">
      <c r="A35" s="1977" t="s">
        <v>221</v>
      </c>
      <c r="B35" s="1978"/>
      <c r="C35" s="1978"/>
      <c r="D35" s="1978"/>
      <c r="E35" s="1978"/>
      <c r="F35" s="1978"/>
      <c r="G35" s="1978"/>
      <c r="H35" s="1978"/>
      <c r="I35" s="1979"/>
      <c r="J35" s="621"/>
      <c r="K35" s="6">
        <f t="shared" si="4"/>
        <v>0</v>
      </c>
    </row>
    <row r="36" spans="1:15" ht="39" customHeight="1" thickBot="1" x14ac:dyDescent="0.3">
      <c r="A36" s="593">
        <v>8</v>
      </c>
      <c r="B36" s="610" t="s">
        <v>142</v>
      </c>
      <c r="C36" s="609" t="s">
        <v>143</v>
      </c>
      <c r="D36" s="597">
        <v>48.4</v>
      </c>
      <c r="E36" s="608">
        <v>28.39</v>
      </c>
      <c r="F36" s="619">
        <f>'EntrySheetDD+SWOTotal+HO'!NC170</f>
        <v>18.460000000000004</v>
      </c>
      <c r="G36" s="620">
        <v>0</v>
      </c>
      <c r="H36" s="620">
        <f>'EntrySheetDD+SWOTotal+HO'!NF170</f>
        <v>14</v>
      </c>
      <c r="I36" s="622">
        <f t="shared" ref="I36:I41" si="5">F36*100/D36</f>
        <v>38.140495867768607</v>
      </c>
      <c r="J36" s="621">
        <f t="shared" si="3"/>
        <v>65.022895385699201</v>
      </c>
      <c r="K36" s="6">
        <f t="shared" si="4"/>
        <v>9.9299999999999962</v>
      </c>
    </row>
    <row r="37" spans="1:15" ht="35.25" customHeight="1" thickBot="1" x14ac:dyDescent="0.3">
      <c r="A37" s="593">
        <v>9</v>
      </c>
      <c r="B37" s="610" t="s">
        <v>144</v>
      </c>
      <c r="C37" s="610" t="s">
        <v>145</v>
      </c>
      <c r="D37" s="597">
        <v>31.2</v>
      </c>
      <c r="E37" s="608">
        <v>18</v>
      </c>
      <c r="F37" s="619">
        <f>'EntrySheetDD+SWOTotal+HO'!NC171</f>
        <v>14.830000000000002</v>
      </c>
      <c r="G37" s="620">
        <v>0</v>
      </c>
      <c r="H37" s="620">
        <f>'EntrySheetDD+SWOTotal+HO'!NF171</f>
        <v>0</v>
      </c>
      <c r="I37" s="622">
        <f t="shared" si="5"/>
        <v>47.532051282051292</v>
      </c>
      <c r="J37" s="621">
        <f t="shared" si="3"/>
        <v>82.3888888888889</v>
      </c>
      <c r="K37" s="6">
        <f t="shared" si="4"/>
        <v>3.1699999999999982</v>
      </c>
    </row>
    <row r="38" spans="1:15" ht="40.5" customHeight="1" thickBot="1" x14ac:dyDescent="0.3">
      <c r="A38" s="593">
        <v>10</v>
      </c>
      <c r="B38" s="610" t="s">
        <v>146</v>
      </c>
      <c r="C38" s="610" t="s">
        <v>147</v>
      </c>
      <c r="D38" s="597">
        <v>123.8</v>
      </c>
      <c r="E38" s="608">
        <v>113.28</v>
      </c>
      <c r="F38" s="619">
        <v>0</v>
      </c>
      <c r="G38" s="620">
        <v>0</v>
      </c>
      <c r="H38" s="620">
        <f>'EntrySheetDD+SWOTotal+HO'!NF172</f>
        <v>8</v>
      </c>
      <c r="I38" s="622">
        <f t="shared" si="5"/>
        <v>0</v>
      </c>
      <c r="J38" s="621">
        <f t="shared" si="3"/>
        <v>0</v>
      </c>
      <c r="K38" s="6">
        <f t="shared" si="4"/>
        <v>113.28</v>
      </c>
      <c r="O38" s="6">
        <v>26.71</v>
      </c>
    </row>
    <row r="39" spans="1:15" ht="31.15" customHeight="1" thickBot="1" x14ac:dyDescent="0.3">
      <c r="A39" s="593">
        <v>11</v>
      </c>
      <c r="B39" s="626" t="s">
        <v>148</v>
      </c>
      <c r="C39" s="626" t="s">
        <v>149</v>
      </c>
      <c r="D39" s="601">
        <v>747.25</v>
      </c>
      <c r="E39" s="624">
        <v>716.66</v>
      </c>
      <c r="F39" s="619">
        <f>'EntrySheetDD+SWOTotal+HO'!NC173</f>
        <v>718.87000000000012</v>
      </c>
      <c r="G39" s="633">
        <v>0</v>
      </c>
      <c r="H39" s="633">
        <f>'EntrySheetDD+SWOTotal+HO'!NF173</f>
        <v>74</v>
      </c>
      <c r="I39" s="625">
        <f t="shared" si="5"/>
        <v>96.202074272331899</v>
      </c>
      <c r="J39" s="621">
        <f t="shared" si="3"/>
        <v>100.30837496162758</v>
      </c>
      <c r="K39" s="6">
        <f t="shared" si="4"/>
        <v>-2.2100000000001501</v>
      </c>
      <c r="L39" s="6">
        <v>26.41</v>
      </c>
      <c r="O39" s="6">
        <v>32.93</v>
      </c>
    </row>
    <row r="40" spans="1:15" ht="27.6" customHeight="1" thickBot="1" x14ac:dyDescent="0.3">
      <c r="A40" s="1975" t="s">
        <v>225</v>
      </c>
      <c r="B40" s="1976"/>
      <c r="C40" s="1976"/>
      <c r="D40" s="607">
        <f>SUM(D36:D39)</f>
        <v>950.65</v>
      </c>
      <c r="E40" s="607">
        <f>SUM(E36:E39)</f>
        <v>876.32999999999993</v>
      </c>
      <c r="F40" s="629">
        <f>SUM(F36:F39)</f>
        <v>752.16000000000008</v>
      </c>
      <c r="G40" s="638">
        <f>SUM(G36:G39)</f>
        <v>0</v>
      </c>
      <c r="H40" s="639">
        <f>SUM(H36:H39)</f>
        <v>96</v>
      </c>
      <c r="I40" s="631">
        <f t="shared" si="5"/>
        <v>79.120601693578095</v>
      </c>
      <c r="J40" s="621">
        <f t="shared" si="3"/>
        <v>85.830680223203615</v>
      </c>
      <c r="K40" s="6">
        <f t="shared" si="4"/>
        <v>124.16999999999985</v>
      </c>
      <c r="L40" s="6">
        <v>8.59</v>
      </c>
      <c r="O40" s="6">
        <f>SUM(O38:O39)</f>
        <v>59.64</v>
      </c>
    </row>
    <row r="41" spans="1:15" ht="34.5" customHeight="1" thickBot="1" x14ac:dyDescent="0.3">
      <c r="A41" s="1969" t="s">
        <v>563</v>
      </c>
      <c r="B41" s="1970"/>
      <c r="C41" s="1971"/>
      <c r="D41" s="627">
        <f>D28+D31+D34+D40</f>
        <v>1757.48</v>
      </c>
      <c r="E41" s="627">
        <f>E28+E31+E34+E40</f>
        <v>1624.04</v>
      </c>
      <c r="F41" s="630">
        <f>F28+F31+F34+F40</f>
        <v>1424.5300000000002</v>
      </c>
      <c r="G41" s="636">
        <f>G28+G31+G34+G40</f>
        <v>0</v>
      </c>
      <c r="H41" s="637">
        <f>H28+H31+H34+H40</f>
        <v>260</v>
      </c>
      <c r="I41" s="632">
        <f t="shared" si="5"/>
        <v>81.055260941803056</v>
      </c>
      <c r="J41" s="621">
        <f t="shared" si="3"/>
        <v>87.715204059013345</v>
      </c>
      <c r="K41" s="6">
        <f t="shared" si="4"/>
        <v>199.50999999999976</v>
      </c>
      <c r="L41" s="6">
        <v>4</v>
      </c>
      <c r="M41" s="6">
        <f>323.76/945*100</f>
        <v>34.260317460317459</v>
      </c>
    </row>
    <row r="42" spans="1:15" ht="30" customHeight="1" thickBot="1" x14ac:dyDescent="0.3">
      <c r="A42" s="1962" t="s">
        <v>229</v>
      </c>
      <c r="B42" s="1963"/>
      <c r="C42" s="1963"/>
      <c r="D42" s="1963"/>
      <c r="E42" s="1963"/>
      <c r="F42" s="1963"/>
      <c r="G42" s="1964"/>
      <c r="H42" s="1964"/>
      <c r="I42" s="1965"/>
      <c r="J42" s="621"/>
      <c r="K42" s="6">
        <f t="shared" si="4"/>
        <v>0</v>
      </c>
      <c r="L42" s="6">
        <f>SUM(L39:L41)</f>
        <v>39</v>
      </c>
    </row>
    <row r="43" spans="1:15" ht="37.15" customHeight="1" thickBot="1" x14ac:dyDescent="0.3">
      <c r="A43" s="593">
        <v>12</v>
      </c>
      <c r="B43" s="623" t="s">
        <v>150</v>
      </c>
      <c r="C43" s="623" t="s">
        <v>151</v>
      </c>
      <c r="D43" s="628">
        <v>216</v>
      </c>
      <c r="E43" s="628">
        <v>150.16999999999999</v>
      </c>
      <c r="F43" s="956">
        <v>150.16999999999999</v>
      </c>
      <c r="G43" s="641">
        <v>0</v>
      </c>
      <c r="H43" s="642">
        <f>'EntrySheetDD+SWOTotal+HO'!NF177</f>
        <v>0</v>
      </c>
      <c r="I43" s="640">
        <f>F43*100/D43</f>
        <v>69.523148148148138</v>
      </c>
      <c r="J43" s="621">
        <f t="shared" si="3"/>
        <v>100</v>
      </c>
      <c r="K43" s="6">
        <f t="shared" si="4"/>
        <v>0</v>
      </c>
    </row>
    <row r="44" spans="1:15" ht="34.9" customHeight="1" thickBot="1" x14ac:dyDescent="0.3">
      <c r="A44" s="1966" t="s">
        <v>152</v>
      </c>
      <c r="B44" s="1967"/>
      <c r="C44" s="1968"/>
      <c r="D44" s="607">
        <f>D43</f>
        <v>216</v>
      </c>
      <c r="E44" s="607">
        <f>E43</f>
        <v>150.16999999999999</v>
      </c>
      <c r="F44" s="629">
        <f>F43</f>
        <v>150.16999999999999</v>
      </c>
      <c r="G44" s="636">
        <f>G43</f>
        <v>0</v>
      </c>
      <c r="H44" s="637">
        <f>H43</f>
        <v>0</v>
      </c>
      <c r="I44" s="631">
        <f>F44*100/D44</f>
        <v>69.523148148148138</v>
      </c>
      <c r="J44" s="621">
        <f t="shared" si="3"/>
        <v>100</v>
      </c>
      <c r="K44" s="6">
        <f t="shared" si="4"/>
        <v>0</v>
      </c>
    </row>
    <row r="45" spans="1:15" ht="38.450000000000003" customHeight="1" thickBot="1" x14ac:dyDescent="0.3">
      <c r="A45" s="1966" t="s">
        <v>258</v>
      </c>
      <c r="B45" s="1967"/>
      <c r="C45" s="1968"/>
      <c r="D45" s="607">
        <f>D41+D44</f>
        <v>1973.48</v>
      </c>
      <c r="E45" s="607">
        <f>E41+E44</f>
        <v>1774.21</v>
      </c>
      <c r="F45" s="629">
        <f>F41+F44</f>
        <v>1574.7000000000003</v>
      </c>
      <c r="G45" s="636">
        <f>G41+G44</f>
        <v>0</v>
      </c>
      <c r="H45" s="637">
        <f>H41+H44</f>
        <v>260</v>
      </c>
      <c r="I45" s="631">
        <f>F45*100/D45</f>
        <v>79.793055921519354</v>
      </c>
      <c r="J45" s="621">
        <f t="shared" si="3"/>
        <v>88.754995180953784</v>
      </c>
      <c r="K45" s="6">
        <f t="shared" si="4"/>
        <v>199.50999999999976</v>
      </c>
    </row>
    <row r="46" spans="1:15" x14ac:dyDescent="0.25">
      <c r="K46" s="6">
        <f t="shared" si="4"/>
        <v>0</v>
      </c>
    </row>
    <row r="47" spans="1:15" x14ac:dyDescent="0.25">
      <c r="K47" s="6">
        <f t="shared" si="4"/>
        <v>0</v>
      </c>
    </row>
  </sheetData>
  <sheetProtection formatColumns="0"/>
  <mergeCells count="29">
    <mergeCell ref="A42:I42"/>
    <mergeCell ref="A44:C44"/>
    <mergeCell ref="A45:C45"/>
    <mergeCell ref="A41:C41"/>
    <mergeCell ref="B22:I22"/>
    <mergeCell ref="A31:C31"/>
    <mergeCell ref="A34:C34"/>
    <mergeCell ref="A40:C40"/>
    <mergeCell ref="A29:I29"/>
    <mergeCell ref="A32:I32"/>
    <mergeCell ref="A35:I35"/>
    <mergeCell ref="A28:C28"/>
    <mergeCell ref="B20:C20"/>
    <mergeCell ref="B21:C21"/>
    <mergeCell ref="B6:D6"/>
    <mergeCell ref="B7:D7"/>
    <mergeCell ref="B11:D11"/>
    <mergeCell ref="B8:D8"/>
    <mergeCell ref="B9:D9"/>
    <mergeCell ref="B10:D10"/>
    <mergeCell ref="B12:D12"/>
    <mergeCell ref="B14:D14"/>
    <mergeCell ref="A19:I19"/>
    <mergeCell ref="A1:I1"/>
    <mergeCell ref="A2:I2"/>
    <mergeCell ref="A3:I3"/>
    <mergeCell ref="A4:I4"/>
    <mergeCell ref="B13:D13"/>
    <mergeCell ref="H5:I5"/>
  </mergeCells>
  <pageMargins left="0.56000000000000005" right="0.17" top="0.36" bottom="0.24" header="0.22" footer="0.17"/>
  <pageSetup paperSize="9" scale="63" orientation="portrait" r:id="rId1"/>
  <rowBreaks count="1" manualBreakCount="1">
    <brk id="18" max="8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13" activePane="bottomRight" state="frozen"/>
      <selection activeCell="A2" sqref="A2:N2"/>
      <selection pane="topRight" activeCell="A2" sqref="A2:N2"/>
      <selection pane="bottomLeft" activeCell="A2" sqref="A2:N2"/>
      <selection pane="bottomRight" activeCell="R30" sqref="R30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421</v>
      </c>
      <c r="B3" s="2004"/>
      <c r="C3" s="2024" t="s">
        <v>501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1</v>
      </c>
      <c r="D7" s="518">
        <f>'EntrySheetDD+SWOTotal+HO'!E62</f>
        <v>0.68</v>
      </c>
      <c r="E7" s="518">
        <f>'EntrySheetDD+SWOTotal+HO'!F62</f>
        <v>0</v>
      </c>
      <c r="F7" s="518">
        <f>'EntrySheetDD+SWOTotal+HO'!G62</f>
        <v>0.68</v>
      </c>
      <c r="G7" s="568">
        <v>1</v>
      </c>
      <c r="H7" s="568">
        <f>'EntrySheetDD+SWOTotal+HO'!I62</f>
        <v>0</v>
      </c>
      <c r="I7" s="568">
        <f>'EntrySheetDD+SWOTotal+HO'!J62</f>
        <v>1</v>
      </c>
      <c r="J7" s="568">
        <f>'EntrySheetDD+SWOTotal+HO'!K62</f>
        <v>0</v>
      </c>
      <c r="K7" s="568">
        <f>'EntrySheetDD+SWOTotal+HO'!L62</f>
        <v>0</v>
      </c>
      <c r="L7" s="568">
        <f>'EntrySheetDD+SWOTotal+HO'!M62</f>
        <v>0</v>
      </c>
      <c r="M7" s="514">
        <f>F7/C7*100</f>
        <v>68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1</v>
      </c>
      <c r="D8" s="518">
        <f>'EntrySheetDD+SWOTotal+HO'!O62</f>
        <v>0</v>
      </c>
      <c r="E8" s="518">
        <f>'EntrySheetDD+SWOTotal+HO'!P62</f>
        <v>0</v>
      </c>
      <c r="F8" s="518">
        <f>'EntrySheetDD+SWOTotal+HO'!Q62</f>
        <v>0</v>
      </c>
      <c r="G8" s="568">
        <v>1</v>
      </c>
      <c r="H8" s="568">
        <f>'EntrySheetDD+SWOTotal+HO'!S62</f>
        <v>0</v>
      </c>
      <c r="I8" s="568">
        <f>'EntrySheetDD+SWOTotal+HO'!T62</f>
        <v>0</v>
      </c>
      <c r="J8" s="568">
        <f>'EntrySheetDD+SWOTotal+HO'!U62</f>
        <v>0</v>
      </c>
      <c r="K8" s="568">
        <f>'EntrySheetDD+SWOTotal+HO'!V62</f>
        <v>0</v>
      </c>
      <c r="L8" s="568">
        <f>'EntrySheetDD+SWOTotal+HO'!W62</f>
        <v>0</v>
      </c>
      <c r="M8" s="506">
        <f>F8/C8*100</f>
        <v>0</v>
      </c>
      <c r="N8" s="506" t="e">
        <f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1</v>
      </c>
      <c r="D9" s="518">
        <f>'EntrySheetDD+SWOTotal+HO'!Y62</f>
        <v>0</v>
      </c>
      <c r="E9" s="518">
        <f>'EntrySheetDD+SWOTotal+HO'!Z62</f>
        <v>0</v>
      </c>
      <c r="F9" s="518">
        <f>'EntrySheetDD+SWOTotal+HO'!AA62</f>
        <v>0</v>
      </c>
      <c r="G9" s="568">
        <v>1</v>
      </c>
      <c r="H9" s="568">
        <f>'EntrySheetDD+SWOTotal+HO'!AC62</f>
        <v>0</v>
      </c>
      <c r="I9" s="568">
        <f>'EntrySheetDD+SWOTotal+HO'!AD62</f>
        <v>0</v>
      </c>
      <c r="J9" s="568">
        <f>'EntrySheetDD+SWOTotal+HO'!AE62</f>
        <v>0</v>
      </c>
      <c r="K9" s="568">
        <f>'EntrySheetDD+SWOTotal+HO'!AF62</f>
        <v>0</v>
      </c>
      <c r="L9" s="568">
        <f>'EntrySheetDD+SWOTotal+HO'!AG62</f>
        <v>0</v>
      </c>
      <c r="M9" s="506">
        <f>F9/C9*100</f>
        <v>0</v>
      </c>
      <c r="N9" s="506" t="e">
        <f>F9/D9*100</f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1</v>
      </c>
      <c r="D10" s="518">
        <f>'EntrySheetDD+SWOTotal+HO'!AI62</f>
        <v>0</v>
      </c>
      <c r="E10" s="518">
        <f>'EntrySheetDD+SWOTotal+HO'!AJ62</f>
        <v>0</v>
      </c>
      <c r="F10" s="518">
        <f>'EntrySheetDD+SWOTotal+HO'!AK62</f>
        <v>0</v>
      </c>
      <c r="G10" s="568">
        <v>1</v>
      </c>
      <c r="H10" s="568">
        <f>'EntrySheetDD+SWOTotal+HO'!AM62</f>
        <v>0</v>
      </c>
      <c r="I10" s="568">
        <f>'EntrySheetDD+SWOTotal+HO'!AN62</f>
        <v>0</v>
      </c>
      <c r="J10" s="568">
        <f>'EntrySheetDD+SWOTotal+HO'!AO62</f>
        <v>0</v>
      </c>
      <c r="K10" s="568">
        <f>'EntrySheetDD+SWOTotal+HO'!AP62</f>
        <v>0</v>
      </c>
      <c r="L10" s="568">
        <f>'EntrySheetDD+SWOTotal+HO'!AQ62</f>
        <v>0</v>
      </c>
      <c r="M10" s="506">
        <f>F10/C10*100</f>
        <v>0</v>
      </c>
      <c r="N10" s="506" t="e">
        <f>F10/D10*100</f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1</v>
      </c>
      <c r="D11" s="518">
        <f>'EntrySheetDD+SWOTotal+HO'!AS62</f>
        <v>0</v>
      </c>
      <c r="E11" s="518">
        <f>'EntrySheetDD+SWOTotal+HO'!AT62</f>
        <v>0</v>
      </c>
      <c r="F11" s="518">
        <f>'EntrySheetDD+SWOTotal+HO'!AU62</f>
        <v>0</v>
      </c>
      <c r="G11" s="568">
        <v>1</v>
      </c>
      <c r="H11" s="568">
        <f>'EntrySheetDD+SWOTotal+HO'!AW62</f>
        <v>0</v>
      </c>
      <c r="I11" s="568">
        <f>'EntrySheetDD+SWOTotal+HO'!AX62</f>
        <v>0</v>
      </c>
      <c r="J11" s="568">
        <f>'EntrySheetDD+SWOTotal+HO'!AY62</f>
        <v>0</v>
      </c>
      <c r="K11" s="568">
        <f>'EntrySheetDD+SWOTotal+HO'!AZ62</f>
        <v>0</v>
      </c>
      <c r="L11" s="568">
        <f>'EntrySheetDD+SWOTotal+HO'!BA62</f>
        <v>0</v>
      </c>
      <c r="M11" s="506">
        <f>F11/C11*100</f>
        <v>0</v>
      </c>
      <c r="N11" s="506" t="e">
        <f>F11/D11*100</f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0</v>
      </c>
      <c r="D12" s="518">
        <f>'EntrySheetDD+SWOTotal+HO'!BC62</f>
        <v>0</v>
      </c>
      <c r="E12" s="518">
        <f>'EntrySheetDD+SWOTotal+HO'!BD62</f>
        <v>0</v>
      </c>
      <c r="F12" s="518">
        <f>'EntrySheetDD+SWOTotal+HO'!BE62</f>
        <v>0</v>
      </c>
      <c r="G12" s="568">
        <v>0</v>
      </c>
      <c r="H12" s="568">
        <f>'EntrySheetDD+SWOTotal+HO'!BG62</f>
        <v>0</v>
      </c>
      <c r="I12" s="568">
        <f>'EntrySheetDD+SWOTotal+HO'!BH62</f>
        <v>0</v>
      </c>
      <c r="J12" s="568">
        <f>'EntrySheetDD+SWOTotal+HO'!BI62</f>
        <v>0</v>
      </c>
      <c r="K12" s="568">
        <f>'EntrySheetDD+SWOTotal+HO'!BJ62</f>
        <v>0</v>
      </c>
      <c r="L12" s="568">
        <f>'EntrySheetDD+SWOTotal+HO'!BK62</f>
        <v>0</v>
      </c>
      <c r="M12" s="506">
        <f>IFERROR(F12/C12*100,0)</f>
        <v>0</v>
      </c>
      <c r="N12" s="506">
        <f>IFERROR(G12/D12*100,0)</f>
        <v>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1</v>
      </c>
      <c r="D13" s="518">
        <f>'EntrySheetDD+SWOTotal+HO'!BM62</f>
        <v>0</v>
      </c>
      <c r="E13" s="518">
        <f>'EntrySheetDD+SWOTotal+HO'!BN62</f>
        <v>0</v>
      </c>
      <c r="F13" s="518">
        <f>'EntrySheetDD+SWOTotal+HO'!BO62</f>
        <v>0</v>
      </c>
      <c r="G13" s="568">
        <v>1</v>
      </c>
      <c r="H13" s="568">
        <f>'EntrySheetDD+SWOTotal+HO'!BQ62</f>
        <v>0</v>
      </c>
      <c r="I13" s="568">
        <f>'EntrySheetDD+SWOTotal+HO'!BR62</f>
        <v>0</v>
      </c>
      <c r="J13" s="568">
        <f>'EntrySheetDD+SWOTotal+HO'!BS62</f>
        <v>0</v>
      </c>
      <c r="K13" s="568">
        <f>'EntrySheetDD+SWOTotal+HO'!BT62</f>
        <v>0</v>
      </c>
      <c r="L13" s="568">
        <f>'EntrySheetDD+SWOTotal+HO'!BU62</f>
        <v>0</v>
      </c>
      <c r="M13" s="506">
        <f t="shared" ref="M13:N41" si="0">IFERROR(F13/C13*100,0)</f>
        <v>0</v>
      </c>
      <c r="N13" s="506">
        <f t="shared" ref="N13:N39" si="1">IFERROR(G13/D13*100,0)</f>
        <v>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0.6</v>
      </c>
      <c r="D14" s="518">
        <f>'EntrySheetDD+SWOTotal+HO'!BW62</f>
        <v>0</v>
      </c>
      <c r="E14" s="518">
        <f>'EntrySheetDD+SWOTotal+HO'!BX62</f>
        <v>0</v>
      </c>
      <c r="F14" s="518">
        <f>'EntrySheetDD+SWOTotal+HO'!BY62</f>
        <v>0</v>
      </c>
      <c r="G14" s="568">
        <v>0.6</v>
      </c>
      <c r="H14" s="568">
        <f>'EntrySheetDD+SWOTotal+HO'!CA62</f>
        <v>0</v>
      </c>
      <c r="I14" s="568">
        <f>'EntrySheetDD+SWOTotal+HO'!CB62</f>
        <v>0</v>
      </c>
      <c r="J14" s="568">
        <f>'EntrySheetDD+SWOTotal+HO'!CC62</f>
        <v>0</v>
      </c>
      <c r="K14" s="568">
        <f>'EntrySheetDD+SWOTotal+HO'!CD62</f>
        <v>0</v>
      </c>
      <c r="L14" s="568">
        <f>'EntrySheetDD+SWOTotal+HO'!CE62</f>
        <v>0</v>
      </c>
      <c r="M14" s="506">
        <f t="shared" si="0"/>
        <v>0</v>
      </c>
      <c r="N14" s="506">
        <f t="shared" si="1"/>
        <v>0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1</v>
      </c>
      <c r="D15" s="518">
        <f>'EntrySheetDD+SWOTotal+HO'!CG62</f>
        <v>0</v>
      </c>
      <c r="E15" s="518">
        <f>'EntrySheetDD+SWOTotal+HO'!CH62</f>
        <v>0</v>
      </c>
      <c r="F15" s="518">
        <f>'EntrySheetDD+SWOTotal+HO'!CI62</f>
        <v>0</v>
      </c>
      <c r="G15" s="568">
        <v>1</v>
      </c>
      <c r="H15" s="568">
        <f>'EntrySheetDD+SWOTotal+HO'!CK62</f>
        <v>0</v>
      </c>
      <c r="I15" s="568">
        <f>'EntrySheetDD+SWOTotal+HO'!CL62</f>
        <v>0</v>
      </c>
      <c r="J15" s="568">
        <f>'EntrySheetDD+SWOTotal+HO'!CM62</f>
        <v>0</v>
      </c>
      <c r="K15" s="568">
        <f>'EntrySheetDD+SWOTotal+HO'!CN62</f>
        <v>0</v>
      </c>
      <c r="L15" s="568">
        <f>'EntrySheetDD+SWOTotal+HO'!CO62</f>
        <v>0</v>
      </c>
      <c r="M15" s="506">
        <f t="shared" si="0"/>
        <v>0</v>
      </c>
      <c r="N15" s="506">
        <f t="shared" si="1"/>
        <v>0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1</v>
      </c>
      <c r="D16" s="518">
        <f>'EntrySheetDD+SWOTotal+HO'!CQ62</f>
        <v>0</v>
      </c>
      <c r="E16" s="518">
        <f>'EntrySheetDD+SWOTotal+HO'!CR62</f>
        <v>0</v>
      </c>
      <c r="F16" s="518">
        <f>'EntrySheetDD+SWOTotal+HO'!CS62</f>
        <v>0</v>
      </c>
      <c r="G16" s="568">
        <v>1</v>
      </c>
      <c r="H16" s="568">
        <f>'EntrySheetDD+SWOTotal+HO'!CU62</f>
        <v>0</v>
      </c>
      <c r="I16" s="568">
        <f>'EntrySheetDD+SWOTotal+HO'!CV62</f>
        <v>0</v>
      </c>
      <c r="J16" s="568">
        <f>'EntrySheetDD+SWOTotal+HO'!CW62</f>
        <v>0</v>
      </c>
      <c r="K16" s="568">
        <f>'EntrySheetDD+SWOTotal+HO'!CX62</f>
        <v>0</v>
      </c>
      <c r="L16" s="568">
        <f>'EntrySheetDD+SWOTotal+HO'!CY62</f>
        <v>0</v>
      </c>
      <c r="M16" s="506">
        <f t="shared" si="0"/>
        <v>0</v>
      </c>
      <c r="N16" s="506">
        <f t="shared" si="1"/>
        <v>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1</v>
      </c>
      <c r="D17" s="518">
        <f>'EntrySheetDD+SWOTotal+HO'!DA62</f>
        <v>0.5</v>
      </c>
      <c r="E17" s="518">
        <f>'EntrySheetDD+SWOTotal+HO'!DB62</f>
        <v>0</v>
      </c>
      <c r="F17" s="518">
        <f>'EntrySheetDD+SWOTotal+HO'!DC62</f>
        <v>0</v>
      </c>
      <c r="G17" s="568">
        <v>1</v>
      </c>
      <c r="H17" s="568">
        <f>'EntrySheetDD+SWOTotal+HO'!DE62</f>
        <v>0</v>
      </c>
      <c r="I17" s="568">
        <f>'EntrySheetDD+SWOTotal+HO'!DF62</f>
        <v>0</v>
      </c>
      <c r="J17" s="568">
        <f>'EntrySheetDD+SWOTotal+HO'!DG62</f>
        <v>0</v>
      </c>
      <c r="K17" s="568">
        <f>'EntrySheetDD+SWOTotal+HO'!DH62</f>
        <v>0</v>
      </c>
      <c r="L17" s="568">
        <f>'EntrySheetDD+SWOTotal+HO'!DI62</f>
        <v>0</v>
      </c>
      <c r="M17" s="506">
        <f t="shared" si="0"/>
        <v>0</v>
      </c>
      <c r="N17" s="506">
        <f t="shared" si="1"/>
        <v>200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0</v>
      </c>
      <c r="D18" s="518">
        <f>'EntrySheetDD+SWOTotal+HO'!DK62</f>
        <v>0</v>
      </c>
      <c r="E18" s="518">
        <f>'EntrySheetDD+SWOTotal+HO'!DL62</f>
        <v>0</v>
      </c>
      <c r="F18" s="518">
        <f>'EntrySheetDD+SWOTotal+HO'!DM62</f>
        <v>0</v>
      </c>
      <c r="G18" s="568">
        <v>0</v>
      </c>
      <c r="H18" s="568">
        <f>'EntrySheetDD+SWOTotal+HO'!DO62</f>
        <v>0</v>
      </c>
      <c r="I18" s="568">
        <f>'EntrySheetDD+SWOTotal+HO'!DP62</f>
        <v>0</v>
      </c>
      <c r="J18" s="568">
        <f>'EntrySheetDD+SWOTotal+HO'!DQ62</f>
        <v>0</v>
      </c>
      <c r="K18" s="568">
        <f>'EntrySheetDD+SWOTotal+HO'!DR62</f>
        <v>0</v>
      </c>
      <c r="L18" s="568">
        <f>'EntrySheetDD+SWOTotal+HO'!DS62</f>
        <v>0</v>
      </c>
      <c r="M18" s="506">
        <f t="shared" si="0"/>
        <v>0</v>
      </c>
      <c r="N18" s="506">
        <f t="shared" si="1"/>
        <v>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0</v>
      </c>
      <c r="D19" s="518">
        <f>'EntrySheetDD+SWOTotal+HO'!DU62</f>
        <v>0.13</v>
      </c>
      <c r="E19" s="518">
        <f>'EntrySheetDD+SWOTotal+HO'!DV62</f>
        <v>0</v>
      </c>
      <c r="F19" s="518">
        <f>'EntrySheetDD+SWOTotal+HO'!DW62</f>
        <v>0.13</v>
      </c>
      <c r="G19" s="568">
        <v>0</v>
      </c>
      <c r="H19" s="568">
        <f>'EntrySheetDD+SWOTotal+HO'!DY62</f>
        <v>0</v>
      </c>
      <c r="I19" s="568">
        <f>'EntrySheetDD+SWOTotal+HO'!DZ62</f>
        <v>1</v>
      </c>
      <c r="J19" s="568">
        <f>'EntrySheetDD+SWOTotal+HO'!EA62</f>
        <v>0</v>
      </c>
      <c r="K19" s="568">
        <f>'EntrySheetDD+SWOTotal+HO'!EB62</f>
        <v>1</v>
      </c>
      <c r="L19" s="568">
        <f>'EntrySheetDD+SWOTotal+HO'!EC62</f>
        <v>1</v>
      </c>
      <c r="M19" s="506">
        <f t="shared" si="0"/>
        <v>0</v>
      </c>
      <c r="N19" s="506">
        <f t="shared" si="1"/>
        <v>0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2</v>
      </c>
      <c r="D20" s="518">
        <f>'EntrySheetDD+SWOTotal+HO'!EE62</f>
        <v>0.67</v>
      </c>
      <c r="E20" s="518">
        <f>'EntrySheetDD+SWOTotal+HO'!EF62</f>
        <v>0.21</v>
      </c>
      <c r="F20" s="518">
        <f>'EntrySheetDD+SWOTotal+HO'!EG62</f>
        <v>0.66</v>
      </c>
      <c r="G20" s="568">
        <v>2</v>
      </c>
      <c r="H20" s="568">
        <f>'EntrySheetDD+SWOTotal+HO'!EI62</f>
        <v>0</v>
      </c>
      <c r="I20" s="568">
        <f>'EntrySheetDD+SWOTotal+HO'!EJ62</f>
        <v>3</v>
      </c>
      <c r="J20" s="568">
        <f>'EntrySheetDD+SWOTotal+HO'!EK62</f>
        <v>0</v>
      </c>
      <c r="K20" s="568">
        <f>'EntrySheetDD+SWOTotal+HO'!EL62</f>
        <v>3</v>
      </c>
      <c r="L20" s="568">
        <f>'EntrySheetDD+SWOTotal+HO'!EM62</f>
        <v>3</v>
      </c>
      <c r="M20" s="506">
        <f t="shared" si="0"/>
        <v>33</v>
      </c>
      <c r="N20" s="506">
        <f t="shared" si="1"/>
        <v>298.50746268656712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0.3</v>
      </c>
      <c r="D21" s="518">
        <f>'EntrySheetDD+SWOTotal+HO'!EE63</f>
        <v>0</v>
      </c>
      <c r="E21" s="518">
        <f>'EntrySheetDD+SWOTotal+HO'!EF63</f>
        <v>0</v>
      </c>
      <c r="F21" s="518">
        <f>'EntrySheetDD+SWOTotal+HO'!EG63</f>
        <v>0</v>
      </c>
      <c r="G21" s="568">
        <v>0.3</v>
      </c>
      <c r="H21" s="568">
        <f>'EntrySheetDD+SWOTotal+HO'!EI63</f>
        <v>0</v>
      </c>
      <c r="I21" s="568">
        <f>'EntrySheetDD+SWOTotal+HO'!EJ63</f>
        <v>0</v>
      </c>
      <c r="J21" s="568">
        <f>'EntrySheetDD+SWOTotal+HO'!EK63</f>
        <v>0</v>
      </c>
      <c r="K21" s="568">
        <f>'EntrySheetDD+SWOTotal+HO'!EV62</f>
        <v>0</v>
      </c>
      <c r="L21" s="568">
        <f>'EntrySheetDD+SWOTotal+HO'!EW62</f>
        <v>0</v>
      </c>
      <c r="M21" s="506">
        <f t="shared" si="0"/>
        <v>0</v>
      </c>
      <c r="N21" s="506">
        <f t="shared" si="1"/>
        <v>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0</v>
      </c>
      <c r="D22" s="518">
        <f>'EntrySheetDD+SWOTotal+HO'!EY62</f>
        <v>0</v>
      </c>
      <c r="E22" s="518">
        <f>'EntrySheetDD+SWOTotal+HO'!EZ62</f>
        <v>0</v>
      </c>
      <c r="F22" s="518">
        <f>'EntrySheetDD+SWOTotal+HO'!FA62</f>
        <v>0</v>
      </c>
      <c r="G22" s="568">
        <v>0</v>
      </c>
      <c r="H22" s="568">
        <f>'EntrySheetDD+SWOTotal+HO'!FC62</f>
        <v>0</v>
      </c>
      <c r="I22" s="568">
        <f>'EntrySheetDD+SWOTotal+HO'!FD62</f>
        <v>0</v>
      </c>
      <c r="J22" s="568">
        <f>'EntrySheetDD+SWOTotal+HO'!FE62</f>
        <v>0</v>
      </c>
      <c r="K22" s="568">
        <f>'EntrySheetDD+SWOTotal+HO'!FF62</f>
        <v>0</v>
      </c>
      <c r="L22" s="568">
        <f>'EntrySheetDD+SWOTotal+HO'!FG62</f>
        <v>0</v>
      </c>
      <c r="M22" s="506">
        <f t="shared" si="0"/>
        <v>0</v>
      </c>
      <c r="N22" s="506">
        <f t="shared" si="1"/>
        <v>0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0</v>
      </c>
      <c r="D23" s="518">
        <f>'EntrySheetDD+SWOTotal+HO'!FI62</f>
        <v>0</v>
      </c>
      <c r="E23" s="518">
        <f>'EntrySheetDD+SWOTotal+HO'!FJ62</f>
        <v>0</v>
      </c>
      <c r="F23" s="518">
        <f>'EntrySheetDD+SWOTotal+HO'!FK62</f>
        <v>0</v>
      </c>
      <c r="G23" s="568">
        <v>0</v>
      </c>
      <c r="H23" s="568">
        <f>'EntrySheetDD+SWOTotal+HO'!FM62</f>
        <v>0</v>
      </c>
      <c r="I23" s="568">
        <f>'EntrySheetDD+SWOTotal+HO'!FN62</f>
        <v>0</v>
      </c>
      <c r="J23" s="568">
        <f>'EntrySheetDD+SWOTotal+HO'!FO62</f>
        <v>0</v>
      </c>
      <c r="K23" s="568">
        <f>'EntrySheetDD+SWOTotal+HO'!FP62</f>
        <v>0</v>
      </c>
      <c r="L23" s="568">
        <f>'EntrySheetDD+SWOTotal+HO'!FQ62</f>
        <v>0</v>
      </c>
      <c r="M23" s="506">
        <f t="shared" si="0"/>
        <v>0</v>
      </c>
      <c r="N23" s="506">
        <f t="shared" si="1"/>
        <v>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</v>
      </c>
      <c r="D24" s="518">
        <f>'EntrySheetDD+SWOTotal+HO'!FS62</f>
        <v>0</v>
      </c>
      <c r="E24" s="518">
        <f>'EntrySheetDD+SWOTotal+HO'!FT62</f>
        <v>0</v>
      </c>
      <c r="F24" s="518">
        <f>'EntrySheetDD+SWOTotal+HO'!FU62</f>
        <v>0</v>
      </c>
      <c r="G24" s="568">
        <v>0</v>
      </c>
      <c r="H24" s="568">
        <f>'EntrySheetDD+SWOTotal+HO'!FW62</f>
        <v>0</v>
      </c>
      <c r="I24" s="568">
        <f>'EntrySheetDD+SWOTotal+HO'!FX62</f>
        <v>0</v>
      </c>
      <c r="J24" s="568">
        <f>'EntrySheetDD+SWOTotal+HO'!FY62</f>
        <v>0</v>
      </c>
      <c r="K24" s="568">
        <f>'EntrySheetDD+SWOTotal+HO'!FZ62</f>
        <v>0</v>
      </c>
      <c r="L24" s="568">
        <f>'EntrySheetDD+SWOTotal+HO'!GA62</f>
        <v>0</v>
      </c>
      <c r="M24" s="506">
        <f t="shared" si="0"/>
        <v>0</v>
      </c>
      <c r="N24" s="506">
        <f t="shared" si="1"/>
        <v>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0</v>
      </c>
      <c r="D25" s="518">
        <f>'EntrySheetDD+SWOTotal+HO'!GC62</f>
        <v>0</v>
      </c>
      <c r="E25" s="518">
        <f>'EntrySheetDD+SWOTotal+HO'!GD62</f>
        <v>0</v>
      </c>
      <c r="F25" s="518">
        <f>'EntrySheetDD+SWOTotal+HO'!GE62</f>
        <v>0</v>
      </c>
      <c r="G25" s="568">
        <v>0</v>
      </c>
      <c r="H25" s="568">
        <f>'EntrySheetDD+SWOTotal+HO'!GG62</f>
        <v>0</v>
      </c>
      <c r="I25" s="568">
        <f>'EntrySheetDD+SWOTotal+HO'!GH62</f>
        <v>0</v>
      </c>
      <c r="J25" s="568">
        <f>'EntrySheetDD+SWOTotal+HO'!GI62</f>
        <v>0</v>
      </c>
      <c r="K25" s="568">
        <f>'EntrySheetDD+SWOTotal+HO'!GJ62</f>
        <v>0</v>
      </c>
      <c r="L25" s="568">
        <f>'EntrySheetDD+SWOTotal+HO'!GK62</f>
        <v>0</v>
      </c>
      <c r="M25" s="506">
        <f t="shared" si="0"/>
        <v>0</v>
      </c>
      <c r="N25" s="506">
        <f t="shared" si="1"/>
        <v>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0</v>
      </c>
      <c r="D26" s="518">
        <f>'EntrySheetDD+SWOTotal+HO'!GM62</f>
        <v>0</v>
      </c>
      <c r="E26" s="518">
        <f>'EntrySheetDD+SWOTotal+HO'!GN62</f>
        <v>0</v>
      </c>
      <c r="F26" s="518">
        <f>'EntrySheetDD+SWOTotal+HO'!GO62</f>
        <v>0</v>
      </c>
      <c r="G26" s="568">
        <v>0</v>
      </c>
      <c r="H26" s="568">
        <f>'EntrySheetDD+SWOTotal+HO'!GQ62</f>
        <v>0</v>
      </c>
      <c r="I26" s="568">
        <f>'EntrySheetDD+SWOTotal+HO'!GR62</f>
        <v>0</v>
      </c>
      <c r="J26" s="568">
        <f>'EntrySheetDD+SWOTotal+HO'!GS62</f>
        <v>0</v>
      </c>
      <c r="K26" s="568">
        <f>'EntrySheetDD+SWOTotal+HO'!GT62</f>
        <v>0</v>
      </c>
      <c r="L26" s="568">
        <f>'EntrySheetDD+SWOTotal+HO'!GU62</f>
        <v>0</v>
      </c>
      <c r="M26" s="506">
        <f t="shared" si="0"/>
        <v>0</v>
      </c>
      <c r="N26" s="506">
        <f t="shared" si="1"/>
        <v>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</v>
      </c>
      <c r="D27" s="518">
        <f>'EntrySheetDD+SWOTotal+HO'!GW62</f>
        <v>0</v>
      </c>
      <c r="E27" s="518">
        <f>'EntrySheetDD+SWOTotal+HO'!GX62</f>
        <v>0</v>
      </c>
      <c r="F27" s="518">
        <f>'EntrySheetDD+SWOTotal+HO'!GY62</f>
        <v>0</v>
      </c>
      <c r="G27" s="568">
        <v>0</v>
      </c>
      <c r="H27" s="568">
        <f>'EntrySheetDD+SWOTotal+HO'!HA62</f>
        <v>0</v>
      </c>
      <c r="I27" s="568">
        <f>'EntrySheetDD+SWOTotal+HO'!HB62</f>
        <v>0</v>
      </c>
      <c r="J27" s="568">
        <f>'EntrySheetDD+SWOTotal+HO'!HC62</f>
        <v>0</v>
      </c>
      <c r="K27" s="568">
        <f>'EntrySheetDD+SWOTotal+HO'!HD62</f>
        <v>0</v>
      </c>
      <c r="L27" s="568">
        <f>'EntrySheetDD+SWOTotal+HO'!HE62</f>
        <v>0</v>
      </c>
      <c r="M27" s="506">
        <f t="shared" si="0"/>
        <v>0</v>
      </c>
      <c r="N27" s="506">
        <f t="shared" si="1"/>
        <v>0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</v>
      </c>
      <c r="D28" s="518">
        <f>'EntrySheetDD+SWOTotal+HO'!HG62</f>
        <v>0</v>
      </c>
      <c r="E28" s="518">
        <f>'EntrySheetDD+SWOTotal+HO'!HH62</f>
        <v>0</v>
      </c>
      <c r="F28" s="518">
        <f>'EntrySheetDD+SWOTotal+HO'!HI62</f>
        <v>0</v>
      </c>
      <c r="G28" s="568">
        <v>0</v>
      </c>
      <c r="H28" s="568">
        <f>'EntrySheetDD+SWOTotal+HO'!HK62</f>
        <v>0</v>
      </c>
      <c r="I28" s="568">
        <f>'EntrySheetDD+SWOTotal+HO'!HL62</f>
        <v>0</v>
      </c>
      <c r="J28" s="568">
        <f>'EntrySheetDD+SWOTotal+HO'!HM62</f>
        <v>0</v>
      </c>
      <c r="K28" s="568">
        <f>'EntrySheetDD+SWOTotal+HO'!HN62</f>
        <v>0</v>
      </c>
      <c r="L28" s="568">
        <f>'EntrySheetDD+SWOTotal+HO'!HO62</f>
        <v>0</v>
      </c>
      <c r="M28" s="506">
        <f t="shared" si="0"/>
        <v>0</v>
      </c>
      <c r="N28" s="506">
        <f t="shared" si="1"/>
        <v>0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</v>
      </c>
      <c r="D29" s="518">
        <f>'EntrySheetDD+SWOTotal+HO'!HQ62</f>
        <v>0</v>
      </c>
      <c r="E29" s="518">
        <f>'EntrySheetDD+SWOTotal+HO'!HR62</f>
        <v>0</v>
      </c>
      <c r="F29" s="518">
        <f>'EntrySheetDD+SWOTotal+HO'!HS62</f>
        <v>0</v>
      </c>
      <c r="G29" s="568">
        <v>0</v>
      </c>
      <c r="H29" s="568">
        <f>'EntrySheetDD+SWOTotal+HO'!HU62</f>
        <v>0</v>
      </c>
      <c r="I29" s="568">
        <f>'EntrySheetDD+SWOTotal+HO'!HV62</f>
        <v>0</v>
      </c>
      <c r="J29" s="568">
        <f>'EntrySheetDD+SWOTotal+HO'!HW62</f>
        <v>0</v>
      </c>
      <c r="K29" s="568">
        <f>'EntrySheetDD+SWOTotal+HO'!HX62</f>
        <v>0</v>
      </c>
      <c r="L29" s="568">
        <f>'EntrySheetDD+SWOTotal+HO'!HY62</f>
        <v>0</v>
      </c>
      <c r="M29" s="506">
        <f t="shared" si="0"/>
        <v>0</v>
      </c>
      <c r="N29" s="506">
        <f t="shared" si="1"/>
        <v>0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'EntrySheetDD+SWOTotal+HO'!IA62</f>
        <v>0</v>
      </c>
      <c r="E30" s="518">
        <f>'EntrySheetDD+SWOTotal+HO'!IB62</f>
        <v>0</v>
      </c>
      <c r="F30" s="518">
        <f>'EntrySheetDD+SWOTotal+HO'!IC62</f>
        <v>0</v>
      </c>
      <c r="G30" s="568">
        <v>0</v>
      </c>
      <c r="H30" s="568">
        <f>'EntrySheetDD+SWOTotal+HO'!IE62</f>
        <v>0</v>
      </c>
      <c r="I30" s="568">
        <f>'EntrySheetDD+SWOTotal+HO'!IF62</f>
        <v>0</v>
      </c>
      <c r="J30" s="568">
        <f>'EntrySheetDD+SWOTotal+HO'!IG62</f>
        <v>0</v>
      </c>
      <c r="K30" s="568">
        <f>'EntrySheetDD+SWOTotal+HO'!IH62</f>
        <v>0</v>
      </c>
      <c r="L30" s="568">
        <f>'EntrySheetDD+SWOTotal+HO'!II62</f>
        <v>0</v>
      </c>
      <c r="M30" s="506">
        <f t="shared" si="0"/>
        <v>0</v>
      </c>
      <c r="N30" s="506">
        <f t="shared" si="1"/>
        <v>0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</v>
      </c>
      <c r="D31" s="518">
        <f>'EntrySheetDD+SWOTotal+HO'!IK62</f>
        <v>0</v>
      </c>
      <c r="E31" s="518">
        <f>'EntrySheetDD+SWOTotal+HO'!IL62</f>
        <v>0</v>
      </c>
      <c r="F31" s="518">
        <f>'EntrySheetDD+SWOTotal+HO'!IM62</f>
        <v>0</v>
      </c>
      <c r="G31" s="568">
        <v>0</v>
      </c>
      <c r="H31" s="568">
        <f>'EntrySheetDD+SWOTotal+HO'!IO62</f>
        <v>0</v>
      </c>
      <c r="I31" s="568">
        <f>'EntrySheetDD+SWOTotal+HO'!IP62</f>
        <v>0</v>
      </c>
      <c r="J31" s="568">
        <f>'EntrySheetDD+SWOTotal+HO'!IQ62</f>
        <v>0</v>
      </c>
      <c r="K31" s="568">
        <f>'EntrySheetDD+SWOTotal+HO'!IR62</f>
        <v>0</v>
      </c>
      <c r="L31" s="568">
        <f>'EntrySheetDD+SWOTotal+HO'!IS62</f>
        <v>0</v>
      </c>
      <c r="M31" s="506">
        <f t="shared" si="0"/>
        <v>0</v>
      </c>
      <c r="N31" s="506">
        <f t="shared" si="1"/>
        <v>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0</v>
      </c>
      <c r="D32" s="518">
        <f>'EntrySheetDD+SWOTotal+HO'!IU62</f>
        <v>0</v>
      </c>
      <c r="E32" s="518">
        <f>'EntrySheetDD+SWOTotal+HO'!IV62</f>
        <v>0</v>
      </c>
      <c r="F32" s="518">
        <f>'EntrySheetDD+SWOTotal+HO'!IW62</f>
        <v>0</v>
      </c>
      <c r="G32" s="568">
        <v>0</v>
      </c>
      <c r="H32" s="568">
        <f>'EntrySheetDD+SWOTotal+HO'!IY62</f>
        <v>0</v>
      </c>
      <c r="I32" s="568">
        <f>'EntrySheetDD+SWOTotal+HO'!IZ62</f>
        <v>0</v>
      </c>
      <c r="J32" s="568">
        <f>'EntrySheetDD+SWOTotal+HO'!JA62</f>
        <v>0</v>
      </c>
      <c r="K32" s="568">
        <f>'EntrySheetDD+SWOTotal+HO'!JB62</f>
        <v>0</v>
      </c>
      <c r="L32" s="568">
        <f>'EntrySheetDD+SWOTotal+HO'!JC62</f>
        <v>0</v>
      </c>
      <c r="M32" s="506">
        <f t="shared" si="0"/>
        <v>0</v>
      </c>
      <c r="N32" s="506">
        <f t="shared" si="1"/>
        <v>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0</v>
      </c>
      <c r="D33" s="518">
        <f>'EntrySheetDD+SWOTotal+HO'!JE62</f>
        <v>0</v>
      </c>
      <c r="E33" s="518">
        <f>'EntrySheetDD+SWOTotal+HO'!JF62</f>
        <v>0</v>
      </c>
      <c r="F33" s="518">
        <f>'EntrySheetDD+SWOTotal+HO'!JG62</f>
        <v>0</v>
      </c>
      <c r="G33" s="568">
        <v>0</v>
      </c>
      <c r="H33" s="568">
        <f>'EntrySheetDD+SWOTotal+HO'!JI62</f>
        <v>0</v>
      </c>
      <c r="I33" s="568">
        <f>'EntrySheetDD+SWOTotal+HO'!JJ62</f>
        <v>0</v>
      </c>
      <c r="J33" s="568">
        <f>'EntrySheetDD+SWOTotal+HO'!JK62</f>
        <v>0</v>
      </c>
      <c r="K33" s="568">
        <f>'EntrySheetDD+SWOTotal+HO'!JL62</f>
        <v>0</v>
      </c>
      <c r="L33" s="568">
        <f>'EntrySheetDD+SWOTotal+HO'!JM62</f>
        <v>0</v>
      </c>
      <c r="M33" s="506">
        <f t="shared" si="0"/>
        <v>0</v>
      </c>
      <c r="N33" s="506">
        <f t="shared" si="1"/>
        <v>0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0</v>
      </c>
      <c r="D34" s="518">
        <f>'EntrySheetDD+SWOTotal+HO'!JO62</f>
        <v>0</v>
      </c>
      <c r="E34" s="518">
        <f>'EntrySheetDD+SWOTotal+HO'!JP62</f>
        <v>0</v>
      </c>
      <c r="F34" s="518">
        <f>'EntrySheetDD+SWOTotal+HO'!JQ62</f>
        <v>0</v>
      </c>
      <c r="G34" s="568">
        <v>0</v>
      </c>
      <c r="H34" s="568">
        <f>'EntrySheetDD+SWOTotal+HO'!JS62</f>
        <v>0</v>
      </c>
      <c r="I34" s="568">
        <f>'EntrySheetDD+SWOTotal+HO'!JT62</f>
        <v>0</v>
      </c>
      <c r="J34" s="568">
        <f>'EntrySheetDD+SWOTotal+HO'!JU62</f>
        <v>0</v>
      </c>
      <c r="K34" s="568">
        <f>'EntrySheetDD+SWOTotal+HO'!JV62</f>
        <v>0</v>
      </c>
      <c r="L34" s="568">
        <f>'EntrySheetDD+SWOTotal+HO'!JW62</f>
        <v>0</v>
      </c>
      <c r="M34" s="506">
        <f t="shared" si="0"/>
        <v>0</v>
      </c>
      <c r="N34" s="506">
        <f t="shared" si="1"/>
        <v>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</v>
      </c>
      <c r="D35" s="518">
        <f>'EntrySheetDD+SWOTotal+HO'!JY62</f>
        <v>0</v>
      </c>
      <c r="E35" s="518">
        <f>'EntrySheetDD+SWOTotal+HO'!JZ62</f>
        <v>0</v>
      </c>
      <c r="F35" s="518">
        <f>'EntrySheetDD+SWOTotal+HO'!KA62</f>
        <v>0</v>
      </c>
      <c r="G35" s="568">
        <v>0</v>
      </c>
      <c r="H35" s="568">
        <f>'EntrySheetDD+SWOTotal+HO'!KC62</f>
        <v>0</v>
      </c>
      <c r="I35" s="568">
        <f>'EntrySheetDD+SWOTotal+HO'!KD62</f>
        <v>0</v>
      </c>
      <c r="J35" s="568">
        <f>'EntrySheetDD+SWOTotal+HO'!KE62</f>
        <v>0</v>
      </c>
      <c r="K35" s="568">
        <f>'EntrySheetDD+SWOTotal+HO'!KF62</f>
        <v>0</v>
      </c>
      <c r="L35" s="568">
        <f>'EntrySheetDD+SWOTotal+HO'!KG62</f>
        <v>0</v>
      </c>
      <c r="M35" s="506">
        <f t="shared" si="0"/>
        <v>0</v>
      </c>
      <c r="N35" s="506">
        <f t="shared" si="1"/>
        <v>0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0</v>
      </c>
      <c r="D36" s="518">
        <f>'EntrySheetDD+SWOTotal+HO'!KI62</f>
        <v>0</v>
      </c>
      <c r="E36" s="518">
        <f>'EntrySheetDD+SWOTotal+HO'!KJ62</f>
        <v>0</v>
      </c>
      <c r="F36" s="518">
        <f>'EntrySheetDD+SWOTotal+HO'!KK62</f>
        <v>0</v>
      </c>
      <c r="G36" s="568">
        <v>0</v>
      </c>
      <c r="H36" s="568">
        <f>'EntrySheetDD+SWOTotal+HO'!KM62</f>
        <v>0</v>
      </c>
      <c r="I36" s="568">
        <f>'EntrySheetDD+SWOTotal+HO'!KN62</f>
        <v>0</v>
      </c>
      <c r="J36" s="568">
        <f>'EntrySheetDD+SWOTotal+HO'!KO62</f>
        <v>0</v>
      </c>
      <c r="K36" s="568">
        <f>'EntrySheetDD+SWOTotal+HO'!KP62</f>
        <v>0</v>
      </c>
      <c r="L36" s="568">
        <f>'EntrySheetDD+SWOTotal+HO'!KQ62</f>
        <v>0</v>
      </c>
      <c r="M36" s="506">
        <f t="shared" si="0"/>
        <v>0</v>
      </c>
      <c r="N36" s="506">
        <f t="shared" si="1"/>
        <v>0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</v>
      </c>
      <c r="D37" s="518">
        <f>'EntrySheetDD+SWOTotal+HO'!KS62</f>
        <v>0</v>
      </c>
      <c r="E37" s="518">
        <f>'EntrySheetDD+SWOTotal+HO'!KT62</f>
        <v>0</v>
      </c>
      <c r="F37" s="518">
        <f>'EntrySheetDD+SWOTotal+HO'!KU62</f>
        <v>0</v>
      </c>
      <c r="G37" s="568">
        <v>0</v>
      </c>
      <c r="H37" s="568">
        <f>'EntrySheetDD+SWOTotal+HO'!KW62</f>
        <v>0</v>
      </c>
      <c r="I37" s="568">
        <f>'EntrySheetDD+SWOTotal+HO'!KX62</f>
        <v>0</v>
      </c>
      <c r="J37" s="568">
        <f>'EntrySheetDD+SWOTotal+HO'!KY62</f>
        <v>0</v>
      </c>
      <c r="K37" s="568">
        <f>'EntrySheetDD+SWOTotal+HO'!KZ62</f>
        <v>0</v>
      </c>
      <c r="L37" s="568">
        <f>'EntrySheetDD+SWOTotal+HO'!LA62</f>
        <v>0</v>
      </c>
      <c r="M37" s="506">
        <f t="shared" si="0"/>
        <v>0</v>
      </c>
      <c r="N37" s="506">
        <f t="shared" si="1"/>
        <v>0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</v>
      </c>
      <c r="D38" s="518">
        <f>'EntrySheetDD+SWOTotal+HO'!LC62</f>
        <v>0</v>
      </c>
      <c r="E38" s="518">
        <f>'EntrySheetDD+SWOTotal+HO'!LD62</f>
        <v>0</v>
      </c>
      <c r="F38" s="518">
        <f>'EntrySheetDD+SWOTotal+HO'!LE62</f>
        <v>0</v>
      </c>
      <c r="G38" s="568">
        <v>0</v>
      </c>
      <c r="H38" s="568">
        <f>'EntrySheetDD+SWOTotal+HO'!LG62</f>
        <v>0</v>
      </c>
      <c r="I38" s="568">
        <f>'EntrySheetDD+SWOTotal+HO'!LH62</f>
        <v>0</v>
      </c>
      <c r="J38" s="568">
        <f>'EntrySheetDD+SWOTotal+HO'!LI62</f>
        <v>0</v>
      </c>
      <c r="K38" s="568">
        <f>'EntrySheetDD+SWOTotal+HO'!LJ62</f>
        <v>0</v>
      </c>
      <c r="L38" s="568">
        <f>'EntrySheetDD+SWOTotal+HO'!LK62</f>
        <v>0</v>
      </c>
      <c r="M38" s="506">
        <f t="shared" si="0"/>
        <v>0</v>
      </c>
      <c r="N38" s="506">
        <f t="shared" si="1"/>
        <v>0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0.1</v>
      </c>
      <c r="D39" s="518">
        <f>'EntrySheetDD+SWOTotal+HO'!LM62</f>
        <v>0.13</v>
      </c>
      <c r="E39" s="518">
        <f>'EntrySheetDD+SWOTotal+HO'!LN62</f>
        <v>0.12</v>
      </c>
      <c r="F39" s="518">
        <f>'EntrySheetDD+SWOTotal+HO'!LO62</f>
        <v>0.12</v>
      </c>
      <c r="G39" s="568">
        <v>9.9999999999999992E-2</v>
      </c>
      <c r="H39" s="568">
        <f>'EntrySheetDD+SWOTotal+HO'!LQ62</f>
        <v>0</v>
      </c>
      <c r="I39" s="568">
        <f>'EntrySheetDD+SWOTotal+HO'!LR62</f>
        <v>0</v>
      </c>
      <c r="J39" s="568">
        <f>'EntrySheetDD+SWOTotal+HO'!LS62</f>
        <v>0</v>
      </c>
      <c r="K39" s="568">
        <f>'EntrySheetDD+SWOTotal+HO'!LT62</f>
        <v>0</v>
      </c>
      <c r="L39" s="568">
        <f>'EntrySheetDD+SWOTotal+HO'!LU62</f>
        <v>0</v>
      </c>
      <c r="M39" s="506">
        <f t="shared" si="0"/>
        <v>120</v>
      </c>
      <c r="N39" s="506">
        <f t="shared" si="1"/>
        <v>76.92307692307692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12</v>
      </c>
      <c r="D40" s="510">
        <f>SUM(D7:D39)</f>
        <v>2.11</v>
      </c>
      <c r="E40" s="510">
        <f t="shared" ref="E40:L40" si="2">SUM(E7:E39)</f>
        <v>0.32999999999999996</v>
      </c>
      <c r="F40" s="510">
        <f t="shared" si="2"/>
        <v>1.5900000000000003</v>
      </c>
      <c r="G40" s="569">
        <f t="shared" si="2"/>
        <v>12</v>
      </c>
      <c r="H40" s="569">
        <f t="shared" si="2"/>
        <v>0</v>
      </c>
      <c r="I40" s="569">
        <f t="shared" si="2"/>
        <v>5</v>
      </c>
      <c r="J40" s="569">
        <f t="shared" si="2"/>
        <v>0</v>
      </c>
      <c r="K40" s="569">
        <f t="shared" si="2"/>
        <v>4</v>
      </c>
      <c r="L40" s="569">
        <f t="shared" si="2"/>
        <v>4</v>
      </c>
      <c r="M40" s="511">
        <f>F40/C40*100</f>
        <v>13.250000000000004</v>
      </c>
      <c r="N40" s="512">
        <f>F40/D40*100</f>
        <v>75.355450236966846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'EntrySheetDD+SWOTotal+HO'!MQ62</f>
        <v>0</v>
      </c>
      <c r="E41" s="528">
        <f>'EntrySheetDD+SWOTotal+HO'!MR62</f>
        <v>0</v>
      </c>
      <c r="F41" s="528">
        <f>'EntrySheetDD+SWOTotal+HO'!MS62</f>
        <v>0</v>
      </c>
      <c r="G41" s="570">
        <f>'EntrySheetDD+SWOTotal+HO'!MT62</f>
        <v>0</v>
      </c>
      <c r="H41" s="570">
        <f>'EntrySheetDD+SWOTotal+HO'!MU62</f>
        <v>0</v>
      </c>
      <c r="I41" s="570">
        <f>'EntrySheetDD+SWOTotal+HO'!MV62</f>
        <v>0</v>
      </c>
      <c r="J41" s="570">
        <f>'EntrySheetDD+SWOTotal+HO'!MW62</f>
        <v>0</v>
      </c>
      <c r="K41" s="570">
        <f>'EntrySheetDD+SWOTotal+HO'!MX62</f>
        <v>0</v>
      </c>
      <c r="L41" s="570">
        <f>'EntrySheetDD+SWOTotal+HO'!MY62</f>
        <v>0</v>
      </c>
      <c r="M41" s="514">
        <f t="shared" si="0"/>
        <v>0</v>
      </c>
      <c r="N41" s="514">
        <f t="shared" si="0"/>
        <v>0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14">
        <f>IFERROR(F42/C42*100,0)</f>
        <v>0</v>
      </c>
      <c r="N42" s="514">
        <f>IFERROR(G42/D42*100,0)</f>
        <v>0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12</v>
      </c>
      <c r="D43" s="516">
        <f t="shared" si="3"/>
        <v>2.11</v>
      </c>
      <c r="E43" s="516">
        <f t="shared" si="3"/>
        <v>0.32999999999999996</v>
      </c>
      <c r="F43" s="516">
        <f t="shared" si="3"/>
        <v>1.5900000000000003</v>
      </c>
      <c r="G43" s="572">
        <f t="shared" si="3"/>
        <v>12</v>
      </c>
      <c r="H43" s="572">
        <f t="shared" si="3"/>
        <v>0</v>
      </c>
      <c r="I43" s="572">
        <f t="shared" si="3"/>
        <v>5</v>
      </c>
      <c r="J43" s="572">
        <f t="shared" si="3"/>
        <v>0</v>
      </c>
      <c r="K43" s="572">
        <f t="shared" si="3"/>
        <v>4</v>
      </c>
      <c r="L43" s="572">
        <f t="shared" si="3"/>
        <v>4</v>
      </c>
      <c r="M43" s="511">
        <f>F43/C43*100</f>
        <v>13.250000000000004</v>
      </c>
      <c r="N43" s="512">
        <f>F43/D43*100</f>
        <v>75.355450236966846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10" activePane="bottomRight" state="frozen"/>
      <selection activeCell="A2" sqref="A2:N2"/>
      <selection pane="topRight" activeCell="A2" sqref="A2:N2"/>
      <selection pane="bottomLeft" activeCell="A2" sqref="A2:N2"/>
      <selection pane="bottomRight" activeCell="C21" sqref="C21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422</v>
      </c>
      <c r="B3" s="2004"/>
      <c r="C3" s="2024" t="s">
        <v>502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/>
      <c r="D7" s="518">
        <f>'EntrySheetDD+SWOTotal+HO'!E63</f>
        <v>0</v>
      </c>
      <c r="E7" s="518">
        <f>'EntrySheetDD+SWOTotal+HO'!F63</f>
        <v>0</v>
      </c>
      <c r="F7" s="518">
        <f>'EntrySheetDD+SWOTotal+HO'!G63</f>
        <v>0</v>
      </c>
      <c r="G7" s="568">
        <f>'EntrySheetDD+SWOTotal+HO'!H63</f>
        <v>0</v>
      </c>
      <c r="H7" s="568">
        <f>'EntrySheetDD+SWOTotal+HO'!I63</f>
        <v>0</v>
      </c>
      <c r="I7" s="568">
        <f>'EntrySheetDD+SWOTotal+HO'!J63</f>
        <v>0</v>
      </c>
      <c r="J7" s="568">
        <f>'EntrySheetDD+SWOTotal+HO'!K63</f>
        <v>0</v>
      </c>
      <c r="K7" s="568">
        <f>'EntrySheetDD+SWOTotal+HO'!L63</f>
        <v>0</v>
      </c>
      <c r="L7" s="568">
        <f>'EntrySheetDD+SWOTotal+HO'!M63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/>
      <c r="D8" s="518">
        <f>'EntrySheetDD+SWOTotal+HO'!O63</f>
        <v>0</v>
      </c>
      <c r="E8" s="518">
        <f>'EntrySheetDD+SWOTotal+HO'!P63</f>
        <v>0</v>
      </c>
      <c r="F8" s="518">
        <f>'EntrySheetDD+SWOTotal+HO'!Q63</f>
        <v>0</v>
      </c>
      <c r="G8" s="568">
        <f>'EntrySheetDD+SWOTotal+HO'!R63</f>
        <v>0</v>
      </c>
      <c r="H8" s="568">
        <f>'EntrySheetDD+SWOTotal+HO'!S63</f>
        <v>0</v>
      </c>
      <c r="I8" s="568">
        <f>'EntrySheetDD+SWOTotal+HO'!T63</f>
        <v>0</v>
      </c>
      <c r="J8" s="568">
        <f>'EntrySheetDD+SWOTotal+HO'!U63</f>
        <v>0</v>
      </c>
      <c r="K8" s="568">
        <f>'EntrySheetDD+SWOTotal+HO'!V63</f>
        <v>0</v>
      </c>
      <c r="L8" s="568">
        <f>'EntrySheetDD+SWOTotal+HO'!W63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/>
      <c r="D9" s="518">
        <f>'EntrySheetDD+SWOTotal+HO'!Y63</f>
        <v>0</v>
      </c>
      <c r="E9" s="518">
        <f>'EntrySheetDD+SWOTotal+HO'!Z63</f>
        <v>0</v>
      </c>
      <c r="F9" s="518">
        <f>'EntrySheetDD+SWOTotal+HO'!AA63</f>
        <v>0</v>
      </c>
      <c r="G9" s="568">
        <f>'EntrySheetDD+SWOTotal+HO'!AB63</f>
        <v>0</v>
      </c>
      <c r="H9" s="568">
        <f>'EntrySheetDD+SWOTotal+HO'!AC63</f>
        <v>0</v>
      </c>
      <c r="I9" s="568">
        <f>'EntrySheetDD+SWOTotal+HO'!AD63</f>
        <v>0</v>
      </c>
      <c r="J9" s="568">
        <f>'EntrySheetDD+SWOTotal+HO'!AE63</f>
        <v>0</v>
      </c>
      <c r="K9" s="568">
        <f>'EntrySheetDD+SWOTotal+HO'!AF63</f>
        <v>0</v>
      </c>
      <c r="L9" s="568">
        <f>'EntrySheetDD+SWOTotal+HO'!AG63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/>
      <c r="D10" s="518">
        <f>'EntrySheetDD+SWOTotal+HO'!AI63</f>
        <v>0</v>
      </c>
      <c r="E10" s="518">
        <f>'EntrySheetDD+SWOTotal+HO'!AJ63</f>
        <v>0</v>
      </c>
      <c r="F10" s="518">
        <f>'EntrySheetDD+SWOTotal+HO'!AK63</f>
        <v>0</v>
      </c>
      <c r="G10" s="568">
        <f>'EntrySheetDD+SWOTotal+HO'!AL63</f>
        <v>0</v>
      </c>
      <c r="H10" s="568">
        <f>'EntrySheetDD+SWOTotal+HO'!AM63</f>
        <v>0</v>
      </c>
      <c r="I10" s="568">
        <f>'EntrySheetDD+SWOTotal+HO'!AN63</f>
        <v>0</v>
      </c>
      <c r="J10" s="568">
        <f>'EntrySheetDD+SWOTotal+HO'!AO63</f>
        <v>0</v>
      </c>
      <c r="K10" s="568">
        <f>'EntrySheetDD+SWOTotal+HO'!AP63</f>
        <v>0</v>
      </c>
      <c r="L10" s="568">
        <f>'EntrySheetDD+SWOTotal+HO'!AQ63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/>
      <c r="D11" s="518">
        <f>'EntrySheetDD+SWOTotal+HO'!AS63</f>
        <v>0</v>
      </c>
      <c r="E11" s="518">
        <f>'EntrySheetDD+SWOTotal+HO'!AT63</f>
        <v>0</v>
      </c>
      <c r="F11" s="518">
        <f>'EntrySheetDD+SWOTotal+HO'!AU63</f>
        <v>0</v>
      </c>
      <c r="G11" s="568">
        <f>'EntrySheetDD+SWOTotal+HO'!AV63</f>
        <v>0</v>
      </c>
      <c r="H11" s="568">
        <f>'EntrySheetDD+SWOTotal+HO'!AW63</f>
        <v>0</v>
      </c>
      <c r="I11" s="568">
        <f>'EntrySheetDD+SWOTotal+HO'!AX63</f>
        <v>0</v>
      </c>
      <c r="J11" s="568">
        <f>'EntrySheetDD+SWOTotal+HO'!AY63</f>
        <v>0</v>
      </c>
      <c r="K11" s="568">
        <f>'EntrySheetDD+SWOTotal+HO'!AZ63</f>
        <v>0</v>
      </c>
      <c r="L11" s="568">
        <f>'EntrySheetDD+SWOTotal+HO'!BA63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/>
      <c r="D12" s="518">
        <f>'EntrySheetDD+SWOTotal+HO'!BC63</f>
        <v>0</v>
      </c>
      <c r="E12" s="518">
        <f>'EntrySheetDD+SWOTotal+HO'!BD63</f>
        <v>0</v>
      </c>
      <c r="F12" s="518">
        <f>'EntrySheetDD+SWOTotal+HO'!BE63</f>
        <v>0</v>
      </c>
      <c r="G12" s="568">
        <f>'EntrySheetDD+SWOTotal+HO'!BF63</f>
        <v>0</v>
      </c>
      <c r="H12" s="568">
        <f>'EntrySheetDD+SWOTotal+HO'!BG63</f>
        <v>0</v>
      </c>
      <c r="I12" s="568">
        <f>'EntrySheetDD+SWOTotal+HO'!BH63</f>
        <v>0</v>
      </c>
      <c r="J12" s="568">
        <f>'EntrySheetDD+SWOTotal+HO'!BI63</f>
        <v>0</v>
      </c>
      <c r="K12" s="568">
        <f>'EntrySheetDD+SWOTotal+HO'!BJ63</f>
        <v>0</v>
      </c>
      <c r="L12" s="568">
        <f>'EntrySheetDD+SWOTotal+HO'!BK63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/>
      <c r="D13" s="518">
        <f>'EntrySheetDD+SWOTotal+HO'!BM63</f>
        <v>0</v>
      </c>
      <c r="E13" s="518">
        <f>'EntrySheetDD+SWOTotal+HO'!BN63</f>
        <v>0</v>
      </c>
      <c r="F13" s="518">
        <f>'EntrySheetDD+SWOTotal+HO'!BO63</f>
        <v>0</v>
      </c>
      <c r="G13" s="568">
        <f>'EntrySheetDD+SWOTotal+HO'!BP63</f>
        <v>0</v>
      </c>
      <c r="H13" s="568">
        <f>'EntrySheetDD+SWOTotal+HO'!BQ63</f>
        <v>0</v>
      </c>
      <c r="I13" s="568">
        <f>'EntrySheetDD+SWOTotal+HO'!BR63</f>
        <v>0</v>
      </c>
      <c r="J13" s="568">
        <f>'EntrySheetDD+SWOTotal+HO'!BS63</f>
        <v>0</v>
      </c>
      <c r="K13" s="568">
        <f>'EntrySheetDD+SWOTotal+HO'!BT63</f>
        <v>0</v>
      </c>
      <c r="L13" s="568">
        <f>'EntrySheetDD+SWOTotal+HO'!BU63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/>
      <c r="D14" s="518">
        <f>'EntrySheetDD+SWOTotal+HO'!BW63</f>
        <v>0</v>
      </c>
      <c r="E14" s="518">
        <f>'EntrySheetDD+SWOTotal+HO'!BX63</f>
        <v>0</v>
      </c>
      <c r="F14" s="518">
        <f>'EntrySheetDD+SWOTotal+HO'!BY63</f>
        <v>0</v>
      </c>
      <c r="G14" s="568">
        <f>'EntrySheetDD+SWOTotal+HO'!BZ63</f>
        <v>1</v>
      </c>
      <c r="H14" s="568">
        <f>'EntrySheetDD+SWOTotal+HO'!CA63</f>
        <v>0</v>
      </c>
      <c r="I14" s="568">
        <f>'EntrySheetDD+SWOTotal+HO'!CB63</f>
        <v>0</v>
      </c>
      <c r="J14" s="568">
        <f>'EntrySheetDD+SWOTotal+HO'!CC63</f>
        <v>0</v>
      </c>
      <c r="K14" s="568">
        <f>'EntrySheetDD+SWOTotal+HO'!CD63</f>
        <v>0</v>
      </c>
      <c r="L14" s="568">
        <f>'EntrySheetDD+SWOTotal+HO'!CE63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/>
      <c r="D15" s="518">
        <f>'EntrySheetDD+SWOTotal+HO'!CG63</f>
        <v>0</v>
      </c>
      <c r="E15" s="518">
        <f>'EntrySheetDD+SWOTotal+HO'!CH63</f>
        <v>0</v>
      </c>
      <c r="F15" s="518">
        <f>'EntrySheetDD+SWOTotal+HO'!CI63</f>
        <v>0</v>
      </c>
      <c r="G15" s="568">
        <f>'EntrySheetDD+SWOTotal+HO'!CJ63</f>
        <v>0</v>
      </c>
      <c r="H15" s="568">
        <f>'EntrySheetDD+SWOTotal+HO'!CK63</f>
        <v>0</v>
      </c>
      <c r="I15" s="568">
        <f>'EntrySheetDD+SWOTotal+HO'!CL63</f>
        <v>0</v>
      </c>
      <c r="J15" s="568">
        <f>'EntrySheetDD+SWOTotal+HO'!CM63</f>
        <v>0</v>
      </c>
      <c r="K15" s="568">
        <f>'EntrySheetDD+SWOTotal+HO'!CN63</f>
        <v>0</v>
      </c>
      <c r="L15" s="568">
        <f>'EntrySheetDD+SWOTotal+HO'!CO63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/>
      <c r="D16" s="518">
        <f>'EntrySheetDD+SWOTotal+HO'!CQ63</f>
        <v>0</v>
      </c>
      <c r="E16" s="518">
        <f>'EntrySheetDD+SWOTotal+HO'!CR63</f>
        <v>0</v>
      </c>
      <c r="F16" s="518">
        <f>'EntrySheetDD+SWOTotal+HO'!CS63</f>
        <v>0</v>
      </c>
      <c r="G16" s="568">
        <f>'EntrySheetDD+SWOTotal+HO'!CT63</f>
        <v>0</v>
      </c>
      <c r="H16" s="568">
        <f>'EntrySheetDD+SWOTotal+HO'!CU63</f>
        <v>0</v>
      </c>
      <c r="I16" s="568">
        <f>'EntrySheetDD+SWOTotal+HO'!CV63</f>
        <v>0</v>
      </c>
      <c r="J16" s="568">
        <f>'EntrySheetDD+SWOTotal+HO'!CW63</f>
        <v>0</v>
      </c>
      <c r="K16" s="568">
        <f>'EntrySheetDD+SWOTotal+HO'!CX63</f>
        <v>0</v>
      </c>
      <c r="L16" s="568">
        <f>'EntrySheetDD+SWOTotal+HO'!CY63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/>
      <c r="D17" s="518">
        <f>'EntrySheetDD+SWOTotal+HO'!DA63</f>
        <v>0</v>
      </c>
      <c r="E17" s="518">
        <f>'EntrySheetDD+SWOTotal+HO'!DB63</f>
        <v>0</v>
      </c>
      <c r="F17" s="518">
        <f>'EntrySheetDD+SWOTotal+HO'!DC63</f>
        <v>0</v>
      </c>
      <c r="G17" s="568">
        <f>'EntrySheetDD+SWOTotal+HO'!DD63</f>
        <v>0</v>
      </c>
      <c r="H17" s="568">
        <f>'EntrySheetDD+SWOTotal+HO'!DE63</f>
        <v>0</v>
      </c>
      <c r="I17" s="568">
        <f>'EntrySheetDD+SWOTotal+HO'!DF63</f>
        <v>0</v>
      </c>
      <c r="J17" s="568">
        <f>'EntrySheetDD+SWOTotal+HO'!DG63</f>
        <v>0</v>
      </c>
      <c r="K17" s="568">
        <f>'EntrySheetDD+SWOTotal+HO'!DH63</f>
        <v>0</v>
      </c>
      <c r="L17" s="568">
        <f>'EntrySheetDD+SWOTotal+HO'!DI63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/>
      <c r="D18" s="518">
        <f>'EntrySheetDD+SWOTotal+HO'!DK63</f>
        <v>0</v>
      </c>
      <c r="E18" s="518">
        <f>'EntrySheetDD+SWOTotal+HO'!DL63</f>
        <v>0</v>
      </c>
      <c r="F18" s="518">
        <f>'EntrySheetDD+SWOTotal+HO'!DM63</f>
        <v>0</v>
      </c>
      <c r="G18" s="568">
        <f>'EntrySheetDD+SWOTotal+HO'!DN63</f>
        <v>0</v>
      </c>
      <c r="H18" s="568">
        <f>'EntrySheetDD+SWOTotal+HO'!DO63</f>
        <v>0</v>
      </c>
      <c r="I18" s="568">
        <f>'EntrySheetDD+SWOTotal+HO'!DP63</f>
        <v>0</v>
      </c>
      <c r="J18" s="568">
        <f>'EntrySheetDD+SWOTotal+HO'!DQ63</f>
        <v>0</v>
      </c>
      <c r="K18" s="568">
        <f>'EntrySheetDD+SWOTotal+HO'!DR63</f>
        <v>0</v>
      </c>
      <c r="L18" s="568">
        <f>'EntrySheetDD+SWOTotal+HO'!DS63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/>
      <c r="D19" s="518">
        <f>'EntrySheetDD+SWOTotal+HO'!DU63</f>
        <v>0</v>
      </c>
      <c r="E19" s="518">
        <f>'EntrySheetDD+SWOTotal+HO'!DV63</f>
        <v>0</v>
      </c>
      <c r="F19" s="518">
        <f>'EntrySheetDD+SWOTotal+HO'!DW63</f>
        <v>0</v>
      </c>
      <c r="G19" s="568">
        <f>'EntrySheetDD+SWOTotal+HO'!DX63</f>
        <v>0</v>
      </c>
      <c r="H19" s="568">
        <f>'EntrySheetDD+SWOTotal+HO'!DY63</f>
        <v>0</v>
      </c>
      <c r="I19" s="568">
        <f>'EntrySheetDD+SWOTotal+HO'!DZ63</f>
        <v>0</v>
      </c>
      <c r="J19" s="568">
        <f>'EntrySheetDD+SWOTotal+HO'!EA63</f>
        <v>0</v>
      </c>
      <c r="K19" s="568">
        <f>'EntrySheetDD+SWOTotal+HO'!EB63</f>
        <v>0</v>
      </c>
      <c r="L19" s="568">
        <f>'EntrySheetDD+SWOTotal+HO'!EC63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/>
      <c r="D20" s="518">
        <f>'EntrySheetDD+SWOTotal+HO'!EE63</f>
        <v>0</v>
      </c>
      <c r="E20" s="518">
        <f>'EntrySheetDD+SWOTotal+HO'!EF63</f>
        <v>0</v>
      </c>
      <c r="F20" s="518">
        <f>'EntrySheetDD+SWOTotal+HO'!EG63</f>
        <v>0</v>
      </c>
      <c r="G20" s="568">
        <f>'EntrySheetDD+SWOTotal+HO'!EH63</f>
        <v>0</v>
      </c>
      <c r="H20" s="568">
        <f>'EntrySheetDD+SWOTotal+HO'!EI63</f>
        <v>0</v>
      </c>
      <c r="I20" s="568">
        <f>'EntrySheetDD+SWOTotal+HO'!EJ63</f>
        <v>0</v>
      </c>
      <c r="J20" s="568">
        <f>'EntrySheetDD+SWOTotal+HO'!EK63</f>
        <v>0</v>
      </c>
      <c r="K20" s="568">
        <f>'EntrySheetDD+SWOTotal+HO'!EL63</f>
        <v>0</v>
      </c>
      <c r="L20" s="568">
        <f>'EntrySheetDD+SWOTotal+HO'!EM63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/>
      <c r="D21" s="518">
        <f>'EntrySheetDD+SWOTotal+HO'!EO62</f>
        <v>0.15</v>
      </c>
      <c r="E21" s="518">
        <f>'EntrySheetDD+SWOTotal+HO'!EP62</f>
        <v>0</v>
      </c>
      <c r="F21" s="518">
        <f>'EntrySheetDD+SWOTotal+HO'!EQ62</f>
        <v>0.15</v>
      </c>
      <c r="G21" s="568">
        <f>'EntrySheetDD+SWOTotal+HO'!ER62</f>
        <v>0</v>
      </c>
      <c r="H21" s="568">
        <f>'EntrySheetDD+SWOTotal+HO'!ES62</f>
        <v>0</v>
      </c>
      <c r="I21" s="568">
        <f>'EntrySheetDD+SWOTotal+HO'!ET62</f>
        <v>0</v>
      </c>
      <c r="J21" s="568">
        <f>'EntrySheetDD+SWOTotal+HO'!EU62</f>
        <v>0</v>
      </c>
      <c r="K21" s="568">
        <f>'EntrySheetDD+SWOTotal+HO'!EV63</f>
        <v>0</v>
      </c>
      <c r="L21" s="568">
        <f>'EntrySheetDD+SWOTotal+HO'!EW63</f>
        <v>0</v>
      </c>
      <c r="M21" s="506" t="e">
        <f t="shared" si="0"/>
        <v>#DIV/0!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/>
      <c r="D22" s="518">
        <f>'EntrySheetDD+SWOTotal+HO'!EY63</f>
        <v>0</v>
      </c>
      <c r="E22" s="518">
        <f>'EntrySheetDD+SWOTotal+HO'!EZ63</f>
        <v>0</v>
      </c>
      <c r="F22" s="518">
        <f>'EntrySheetDD+SWOTotal+HO'!FA63</f>
        <v>0</v>
      </c>
      <c r="G22" s="568">
        <f>'EntrySheetDD+SWOTotal+HO'!FB63</f>
        <v>0</v>
      </c>
      <c r="H22" s="568">
        <f>'EntrySheetDD+SWOTotal+HO'!FC63</f>
        <v>0</v>
      </c>
      <c r="I22" s="568">
        <f>'EntrySheetDD+SWOTotal+HO'!FD63</f>
        <v>0</v>
      </c>
      <c r="J22" s="568">
        <f>'EntrySheetDD+SWOTotal+HO'!FE63</f>
        <v>0</v>
      </c>
      <c r="K22" s="568">
        <f>'EntrySheetDD+SWOTotal+HO'!FF63</f>
        <v>0</v>
      </c>
      <c r="L22" s="568">
        <f>'EntrySheetDD+SWOTotal+HO'!FG63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/>
      <c r="D23" s="518">
        <f>'EntrySheetDD+SWOTotal+HO'!FI63</f>
        <v>0</v>
      </c>
      <c r="E23" s="518">
        <f>'EntrySheetDD+SWOTotal+HO'!FJ63</f>
        <v>0</v>
      </c>
      <c r="F23" s="518">
        <f>'EntrySheetDD+SWOTotal+HO'!FK63</f>
        <v>0</v>
      </c>
      <c r="G23" s="568">
        <f>'EntrySheetDD+SWOTotal+HO'!FL63</f>
        <v>0</v>
      </c>
      <c r="H23" s="568">
        <f>'EntrySheetDD+SWOTotal+HO'!FM63</f>
        <v>0</v>
      </c>
      <c r="I23" s="568">
        <f>'EntrySheetDD+SWOTotal+HO'!FN63</f>
        <v>0</v>
      </c>
      <c r="J23" s="568">
        <f>'EntrySheetDD+SWOTotal+HO'!FO63</f>
        <v>0</v>
      </c>
      <c r="K23" s="568">
        <f>'EntrySheetDD+SWOTotal+HO'!FP63</f>
        <v>0</v>
      </c>
      <c r="L23" s="568">
        <f>'EntrySheetDD+SWOTotal+HO'!FQ63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/>
      <c r="D24" s="518">
        <f>'EntrySheetDD+SWOTotal+HO'!FS63</f>
        <v>0</v>
      </c>
      <c r="E24" s="518">
        <f>'EntrySheetDD+SWOTotal+HO'!FT63</f>
        <v>0</v>
      </c>
      <c r="F24" s="518">
        <f>'EntrySheetDD+SWOTotal+HO'!FU63</f>
        <v>0</v>
      </c>
      <c r="G24" s="568">
        <f>'EntrySheetDD+SWOTotal+HO'!FV63</f>
        <v>0</v>
      </c>
      <c r="H24" s="568">
        <f>'EntrySheetDD+SWOTotal+HO'!FW63</f>
        <v>0</v>
      </c>
      <c r="I24" s="568">
        <f>'EntrySheetDD+SWOTotal+HO'!FX63</f>
        <v>0</v>
      </c>
      <c r="J24" s="568">
        <f>'EntrySheetDD+SWOTotal+HO'!FY63</f>
        <v>0</v>
      </c>
      <c r="K24" s="568">
        <f>'EntrySheetDD+SWOTotal+HO'!FZ63</f>
        <v>0</v>
      </c>
      <c r="L24" s="568">
        <f>'EntrySheetDD+SWOTotal+HO'!GA63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/>
      <c r="D25" s="518">
        <f>'EntrySheetDD+SWOTotal+HO'!GC63</f>
        <v>0</v>
      </c>
      <c r="E25" s="518">
        <f>'EntrySheetDD+SWOTotal+HO'!GD63</f>
        <v>0</v>
      </c>
      <c r="F25" s="518">
        <f>'EntrySheetDD+SWOTotal+HO'!GE63</f>
        <v>0</v>
      </c>
      <c r="G25" s="568">
        <f>'EntrySheetDD+SWOTotal+HO'!GF63</f>
        <v>0</v>
      </c>
      <c r="H25" s="568">
        <f>'EntrySheetDD+SWOTotal+HO'!GG63</f>
        <v>0</v>
      </c>
      <c r="I25" s="568">
        <f>'EntrySheetDD+SWOTotal+HO'!GH63</f>
        <v>0</v>
      </c>
      <c r="J25" s="568">
        <f>'EntrySheetDD+SWOTotal+HO'!GI63</f>
        <v>0</v>
      </c>
      <c r="K25" s="568">
        <f>'EntrySheetDD+SWOTotal+HO'!GJ63</f>
        <v>0</v>
      </c>
      <c r="L25" s="568">
        <f>'EntrySheetDD+SWOTotal+HO'!GK63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/>
      <c r="D26" s="518">
        <f>'EntrySheetDD+SWOTotal+HO'!GM63</f>
        <v>0</v>
      </c>
      <c r="E26" s="518">
        <f>'EntrySheetDD+SWOTotal+HO'!GN63</f>
        <v>0</v>
      </c>
      <c r="F26" s="518">
        <f>'EntrySheetDD+SWOTotal+HO'!GO63</f>
        <v>0</v>
      </c>
      <c r="G26" s="568">
        <f>'EntrySheetDD+SWOTotal+HO'!GP63</f>
        <v>0</v>
      </c>
      <c r="H26" s="568">
        <f>'EntrySheetDD+SWOTotal+HO'!GQ63</f>
        <v>0</v>
      </c>
      <c r="I26" s="568">
        <f>'EntrySheetDD+SWOTotal+HO'!GR63</f>
        <v>0</v>
      </c>
      <c r="J26" s="568">
        <f>'EntrySheetDD+SWOTotal+HO'!GS63</f>
        <v>0</v>
      </c>
      <c r="K26" s="568">
        <f>'EntrySheetDD+SWOTotal+HO'!GT63</f>
        <v>0</v>
      </c>
      <c r="L26" s="568">
        <f>'EntrySheetDD+SWOTotal+HO'!GU63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/>
      <c r="D27" s="518">
        <f>'EntrySheetDD+SWOTotal+HO'!GW63</f>
        <v>0</v>
      </c>
      <c r="E27" s="518">
        <f>'EntrySheetDD+SWOTotal+HO'!GX63</f>
        <v>0</v>
      </c>
      <c r="F27" s="518">
        <f>'EntrySheetDD+SWOTotal+HO'!GY63</f>
        <v>0</v>
      </c>
      <c r="G27" s="568">
        <f>'EntrySheetDD+SWOTotal+HO'!GZ63</f>
        <v>0</v>
      </c>
      <c r="H27" s="568">
        <f>'EntrySheetDD+SWOTotal+HO'!HA63</f>
        <v>0</v>
      </c>
      <c r="I27" s="568">
        <f>'EntrySheetDD+SWOTotal+HO'!HB63</f>
        <v>0</v>
      </c>
      <c r="J27" s="568">
        <f>'EntrySheetDD+SWOTotal+HO'!HC63</f>
        <v>0</v>
      </c>
      <c r="K27" s="568">
        <f>'EntrySheetDD+SWOTotal+HO'!HD63</f>
        <v>0</v>
      </c>
      <c r="L27" s="568">
        <f>'EntrySheetDD+SWOTotal+HO'!HE63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/>
      <c r="D28" s="518">
        <f>'EntrySheetDD+SWOTotal+HO'!HG63</f>
        <v>0</v>
      </c>
      <c r="E28" s="518">
        <f>'EntrySheetDD+SWOTotal+HO'!HH63</f>
        <v>0</v>
      </c>
      <c r="F28" s="518">
        <f>'EntrySheetDD+SWOTotal+HO'!HI63</f>
        <v>0</v>
      </c>
      <c r="G28" s="568">
        <f>'EntrySheetDD+SWOTotal+HO'!HJ63</f>
        <v>0</v>
      </c>
      <c r="H28" s="568">
        <f>'EntrySheetDD+SWOTotal+HO'!HK63</f>
        <v>0</v>
      </c>
      <c r="I28" s="568">
        <f>'EntrySheetDD+SWOTotal+HO'!HL63</f>
        <v>0</v>
      </c>
      <c r="J28" s="568">
        <f>'EntrySheetDD+SWOTotal+HO'!HM63</f>
        <v>0</v>
      </c>
      <c r="K28" s="568">
        <f>'EntrySheetDD+SWOTotal+HO'!HN63</f>
        <v>0</v>
      </c>
      <c r="L28" s="568">
        <f>'EntrySheetDD+SWOTotal+HO'!HO63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/>
      <c r="D29" s="518">
        <f>'EntrySheetDD+SWOTotal+HO'!HQ63</f>
        <v>0</v>
      </c>
      <c r="E29" s="518">
        <f>'EntrySheetDD+SWOTotal+HO'!HR63</f>
        <v>0</v>
      </c>
      <c r="F29" s="518">
        <f>'EntrySheetDD+SWOTotal+HO'!HS63</f>
        <v>0</v>
      </c>
      <c r="G29" s="568">
        <f>'EntrySheetDD+SWOTotal+HO'!HT63</f>
        <v>0</v>
      </c>
      <c r="H29" s="568">
        <f>'EntrySheetDD+SWOTotal+HO'!HU63</f>
        <v>0</v>
      </c>
      <c r="I29" s="568">
        <f>'EntrySheetDD+SWOTotal+HO'!HV63</f>
        <v>0</v>
      </c>
      <c r="J29" s="568">
        <f>'EntrySheetDD+SWOTotal+HO'!HW63</f>
        <v>0</v>
      </c>
      <c r="K29" s="568">
        <f>'EntrySheetDD+SWOTotal+HO'!HX63</f>
        <v>0</v>
      </c>
      <c r="L29" s="568">
        <f>'EntrySheetDD+SWOTotal+HO'!HY63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/>
      <c r="D30" s="518">
        <f>'EntrySheetDD+SWOTotal+HO'!IA63</f>
        <v>0</v>
      </c>
      <c r="E30" s="518">
        <f>'EntrySheetDD+SWOTotal+HO'!IB63</f>
        <v>0</v>
      </c>
      <c r="F30" s="518">
        <f>'EntrySheetDD+SWOTotal+HO'!IC63</f>
        <v>0</v>
      </c>
      <c r="G30" s="568">
        <f>'EntrySheetDD+SWOTotal+HO'!ID63</f>
        <v>0</v>
      </c>
      <c r="H30" s="568">
        <f>'EntrySheetDD+SWOTotal+HO'!IE63</f>
        <v>0</v>
      </c>
      <c r="I30" s="568">
        <f>'EntrySheetDD+SWOTotal+HO'!IF63</f>
        <v>0</v>
      </c>
      <c r="J30" s="568">
        <f>'EntrySheetDD+SWOTotal+HO'!IG63</f>
        <v>0</v>
      </c>
      <c r="K30" s="568">
        <f>'EntrySheetDD+SWOTotal+HO'!IH63</f>
        <v>0</v>
      </c>
      <c r="L30" s="568">
        <f>'EntrySheetDD+SWOTotal+HO'!II63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/>
      <c r="D31" s="518">
        <f>'EntrySheetDD+SWOTotal+HO'!IK63</f>
        <v>0</v>
      </c>
      <c r="E31" s="518">
        <f>'EntrySheetDD+SWOTotal+HO'!IL63</f>
        <v>0</v>
      </c>
      <c r="F31" s="518">
        <f>'EntrySheetDD+SWOTotal+HO'!IM63</f>
        <v>0</v>
      </c>
      <c r="G31" s="568">
        <f>'EntrySheetDD+SWOTotal+HO'!IN63</f>
        <v>0</v>
      </c>
      <c r="H31" s="568">
        <f>'EntrySheetDD+SWOTotal+HO'!IO63</f>
        <v>0</v>
      </c>
      <c r="I31" s="568">
        <f>'EntrySheetDD+SWOTotal+HO'!IP63</f>
        <v>0</v>
      </c>
      <c r="J31" s="568">
        <f>'EntrySheetDD+SWOTotal+HO'!IQ63</f>
        <v>0</v>
      </c>
      <c r="K31" s="568">
        <f>'EntrySheetDD+SWOTotal+HO'!IR63</f>
        <v>0</v>
      </c>
      <c r="L31" s="568">
        <f>'EntrySheetDD+SWOTotal+HO'!IS63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/>
      <c r="D32" s="518">
        <f>'EntrySheetDD+SWOTotal+HO'!IU63</f>
        <v>0</v>
      </c>
      <c r="E32" s="518">
        <f>'EntrySheetDD+SWOTotal+HO'!IV63</f>
        <v>0</v>
      </c>
      <c r="F32" s="518">
        <f>'EntrySheetDD+SWOTotal+HO'!IW63</f>
        <v>0</v>
      </c>
      <c r="G32" s="568">
        <f>'EntrySheetDD+SWOTotal+HO'!IX63</f>
        <v>0</v>
      </c>
      <c r="H32" s="568">
        <f>'EntrySheetDD+SWOTotal+HO'!IY63</f>
        <v>0</v>
      </c>
      <c r="I32" s="568">
        <f>'EntrySheetDD+SWOTotal+HO'!IZ63</f>
        <v>0</v>
      </c>
      <c r="J32" s="568">
        <f>'EntrySheetDD+SWOTotal+HO'!JA63</f>
        <v>0</v>
      </c>
      <c r="K32" s="568">
        <f>'EntrySheetDD+SWOTotal+HO'!JB63</f>
        <v>0</v>
      </c>
      <c r="L32" s="568">
        <f>'EntrySheetDD+SWOTotal+HO'!JC63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/>
      <c r="D33" s="518">
        <f>'EntrySheetDD+SWOTotal+HO'!JE63</f>
        <v>0</v>
      </c>
      <c r="E33" s="518">
        <f>'EntrySheetDD+SWOTotal+HO'!JF63</f>
        <v>0</v>
      </c>
      <c r="F33" s="518">
        <f>'EntrySheetDD+SWOTotal+HO'!JG63</f>
        <v>0</v>
      </c>
      <c r="G33" s="568">
        <f>'EntrySheetDD+SWOTotal+HO'!JH63</f>
        <v>0</v>
      </c>
      <c r="H33" s="568">
        <f>'EntrySheetDD+SWOTotal+HO'!JI63</f>
        <v>0</v>
      </c>
      <c r="I33" s="568">
        <f>'EntrySheetDD+SWOTotal+HO'!JJ63</f>
        <v>0</v>
      </c>
      <c r="J33" s="568">
        <f>'EntrySheetDD+SWOTotal+HO'!JK63</f>
        <v>0</v>
      </c>
      <c r="K33" s="568">
        <f>'EntrySheetDD+SWOTotal+HO'!JL63</f>
        <v>0</v>
      </c>
      <c r="L33" s="568">
        <f>'EntrySheetDD+SWOTotal+HO'!JM63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/>
      <c r="D34" s="518">
        <f>'EntrySheetDD+SWOTotal+HO'!JO63</f>
        <v>0</v>
      </c>
      <c r="E34" s="518">
        <f>'EntrySheetDD+SWOTotal+HO'!JP63</f>
        <v>0</v>
      </c>
      <c r="F34" s="518">
        <f>'EntrySheetDD+SWOTotal+HO'!JQ63</f>
        <v>0</v>
      </c>
      <c r="G34" s="568">
        <f>'EntrySheetDD+SWOTotal+HO'!JR63</f>
        <v>0</v>
      </c>
      <c r="H34" s="568">
        <f>'EntrySheetDD+SWOTotal+HO'!JS63</f>
        <v>0</v>
      </c>
      <c r="I34" s="568">
        <f>'EntrySheetDD+SWOTotal+HO'!JT63</f>
        <v>0</v>
      </c>
      <c r="J34" s="568">
        <f>'EntrySheetDD+SWOTotal+HO'!JU63</f>
        <v>0</v>
      </c>
      <c r="K34" s="568">
        <f>'EntrySheetDD+SWOTotal+HO'!JV63</f>
        <v>0</v>
      </c>
      <c r="L34" s="568">
        <f>'EntrySheetDD+SWOTotal+HO'!JW63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/>
      <c r="D35" s="518">
        <f>'EntrySheetDD+SWOTotal+HO'!JY63</f>
        <v>0</v>
      </c>
      <c r="E35" s="518">
        <f>'EntrySheetDD+SWOTotal+HO'!JZ63</f>
        <v>0</v>
      </c>
      <c r="F35" s="518">
        <f>'EntrySheetDD+SWOTotal+HO'!KA63</f>
        <v>0</v>
      </c>
      <c r="G35" s="568">
        <f>'EntrySheetDD+SWOTotal+HO'!KB63</f>
        <v>0</v>
      </c>
      <c r="H35" s="568">
        <f>'EntrySheetDD+SWOTotal+HO'!KC63</f>
        <v>0</v>
      </c>
      <c r="I35" s="568">
        <f>'EntrySheetDD+SWOTotal+HO'!KD63</f>
        <v>0</v>
      </c>
      <c r="J35" s="568">
        <f>'EntrySheetDD+SWOTotal+HO'!KE63</f>
        <v>0</v>
      </c>
      <c r="K35" s="568">
        <f>'EntrySheetDD+SWOTotal+HO'!KF63</f>
        <v>0</v>
      </c>
      <c r="L35" s="568">
        <f>'EntrySheetDD+SWOTotal+HO'!KG63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/>
      <c r="D36" s="518">
        <f>'EntrySheetDD+SWOTotal+HO'!KI63</f>
        <v>0</v>
      </c>
      <c r="E36" s="518">
        <f>'EntrySheetDD+SWOTotal+HO'!KJ63</f>
        <v>0</v>
      </c>
      <c r="F36" s="518">
        <f>'EntrySheetDD+SWOTotal+HO'!KK63</f>
        <v>0</v>
      </c>
      <c r="G36" s="568">
        <f>'EntrySheetDD+SWOTotal+HO'!KL63</f>
        <v>0</v>
      </c>
      <c r="H36" s="568">
        <f>'EntrySheetDD+SWOTotal+HO'!KM63</f>
        <v>0</v>
      </c>
      <c r="I36" s="568">
        <f>'EntrySheetDD+SWOTotal+HO'!KN63</f>
        <v>0</v>
      </c>
      <c r="J36" s="568">
        <f>'EntrySheetDD+SWOTotal+HO'!KO63</f>
        <v>0</v>
      </c>
      <c r="K36" s="568">
        <f>'EntrySheetDD+SWOTotal+HO'!KP63</f>
        <v>0</v>
      </c>
      <c r="L36" s="568">
        <f>'EntrySheetDD+SWOTotal+HO'!KQ63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/>
      <c r="D37" s="518">
        <f>'EntrySheetDD+SWOTotal+HO'!KS63</f>
        <v>0</v>
      </c>
      <c r="E37" s="518">
        <f>'EntrySheetDD+SWOTotal+HO'!KT63</f>
        <v>0</v>
      </c>
      <c r="F37" s="518">
        <f>'EntrySheetDD+SWOTotal+HO'!KU63</f>
        <v>0</v>
      </c>
      <c r="G37" s="568">
        <f>'EntrySheetDD+SWOTotal+HO'!KV63</f>
        <v>0</v>
      </c>
      <c r="H37" s="568">
        <f>'EntrySheetDD+SWOTotal+HO'!KW63</f>
        <v>0</v>
      </c>
      <c r="I37" s="568">
        <f>'EntrySheetDD+SWOTotal+HO'!KX63</f>
        <v>0</v>
      </c>
      <c r="J37" s="568">
        <f>'EntrySheetDD+SWOTotal+HO'!KY63</f>
        <v>0</v>
      </c>
      <c r="K37" s="568">
        <f>'EntrySheetDD+SWOTotal+HO'!KZ63</f>
        <v>0</v>
      </c>
      <c r="L37" s="568">
        <f>'EntrySheetDD+SWOTotal+HO'!LA63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/>
      <c r="D38" s="518">
        <f>'EntrySheetDD+SWOTotal+HO'!LC63</f>
        <v>0</v>
      </c>
      <c r="E38" s="518">
        <f>'EntrySheetDD+SWOTotal+HO'!LD63</f>
        <v>0</v>
      </c>
      <c r="F38" s="518">
        <f>'EntrySheetDD+SWOTotal+HO'!LE63</f>
        <v>0</v>
      </c>
      <c r="G38" s="568">
        <f>'EntrySheetDD+SWOTotal+HO'!LF63</f>
        <v>0</v>
      </c>
      <c r="H38" s="568">
        <f>'EntrySheetDD+SWOTotal+HO'!LG63</f>
        <v>0</v>
      </c>
      <c r="I38" s="568">
        <f>'EntrySheetDD+SWOTotal+HO'!LH63</f>
        <v>0</v>
      </c>
      <c r="J38" s="568">
        <f>'EntrySheetDD+SWOTotal+HO'!LI63</f>
        <v>0</v>
      </c>
      <c r="K38" s="568">
        <f>'EntrySheetDD+SWOTotal+HO'!LJ63</f>
        <v>0</v>
      </c>
      <c r="L38" s="568">
        <f>'EntrySheetDD+SWOTotal+HO'!LK63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/>
      <c r="D39" s="518">
        <f>'EntrySheetDD+SWOTotal+HO'!LM63</f>
        <v>0</v>
      </c>
      <c r="E39" s="518">
        <f>'EntrySheetDD+SWOTotal+HO'!LN63</f>
        <v>0</v>
      </c>
      <c r="F39" s="518">
        <f>'EntrySheetDD+SWOTotal+HO'!LO63</f>
        <v>0</v>
      </c>
      <c r="G39" s="568">
        <f>'EntrySheetDD+SWOTotal+HO'!LP63</f>
        <v>0</v>
      </c>
      <c r="H39" s="568">
        <f>'EntrySheetDD+SWOTotal+HO'!LQ63</f>
        <v>0</v>
      </c>
      <c r="I39" s="568">
        <f>'EntrySheetDD+SWOTotal+HO'!LR63</f>
        <v>0</v>
      </c>
      <c r="J39" s="568">
        <f>'EntrySheetDD+SWOTotal+HO'!LS63</f>
        <v>0</v>
      </c>
      <c r="K39" s="568">
        <f>'EntrySheetDD+SWOTotal+HO'!LT63</f>
        <v>0</v>
      </c>
      <c r="L39" s="568">
        <f>'EntrySheetDD+SWOTotal+HO'!LU63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0.15</v>
      </c>
      <c r="E40" s="510">
        <f t="shared" si="2"/>
        <v>0</v>
      </c>
      <c r="F40" s="510">
        <f t="shared" si="2"/>
        <v>0.15</v>
      </c>
      <c r="G40" s="569">
        <f t="shared" si="2"/>
        <v>1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>
        <f t="shared" si="1"/>
        <v>100</v>
      </c>
    </row>
    <row r="41" spans="1:14" ht="21.75" x14ac:dyDescent="0.25">
      <c r="A41" s="2027" t="s">
        <v>362</v>
      </c>
      <c r="B41" s="2028"/>
      <c r="C41" s="587"/>
      <c r="D41" s="528">
        <f>'EntrySheetDD+SWOTotal+HO'!MQ63</f>
        <v>0</v>
      </c>
      <c r="E41" s="528">
        <f>'EntrySheetDD+SWOTotal+HO'!MR63</f>
        <v>0</v>
      </c>
      <c r="F41" s="528">
        <f>'EntrySheetDD+SWOTotal+HO'!MS63</f>
        <v>0</v>
      </c>
      <c r="G41" s="570">
        <f>'EntrySheetDD+SWOTotal+HO'!MT63</f>
        <v>0</v>
      </c>
      <c r="H41" s="570">
        <f>'EntrySheetDD+SWOTotal+HO'!MU63</f>
        <v>0</v>
      </c>
      <c r="I41" s="570">
        <f>'EntrySheetDD+SWOTotal+HO'!MV63</f>
        <v>0</v>
      </c>
      <c r="J41" s="570">
        <f>'EntrySheetDD+SWOTotal+HO'!MW63</f>
        <v>0</v>
      </c>
      <c r="K41" s="570">
        <f>'EntrySheetDD+SWOTotal+HO'!MX63</f>
        <v>0</v>
      </c>
      <c r="L41" s="570">
        <f>'EntrySheetDD+SWOTotal+HO'!MY63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/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0</v>
      </c>
      <c r="D43" s="516">
        <f t="shared" si="3"/>
        <v>0.15</v>
      </c>
      <c r="E43" s="516">
        <f t="shared" si="3"/>
        <v>0</v>
      </c>
      <c r="F43" s="516">
        <f t="shared" si="3"/>
        <v>0.15</v>
      </c>
      <c r="G43" s="572">
        <f t="shared" si="3"/>
        <v>1</v>
      </c>
      <c r="H43" s="572">
        <f t="shared" si="3"/>
        <v>0</v>
      </c>
      <c r="I43" s="572">
        <f t="shared" si="3"/>
        <v>0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 t="e">
        <f t="shared" si="0"/>
        <v>#DIV/0!</v>
      </c>
      <c r="N43" s="512">
        <f t="shared" si="1"/>
        <v>100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A2" sqref="A2:N2"/>
      <selection pane="topRight" activeCell="A2" sqref="A2:N2"/>
      <selection pane="bottomLeft" activeCell="A2" sqref="A2:N2"/>
      <selection pane="bottomRight" activeCell="T12" sqref="T1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423</v>
      </c>
      <c r="B3" s="2004"/>
      <c r="C3" s="2024" t="s">
        <v>551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5">
        <v>0</v>
      </c>
      <c r="D7" s="518">
        <f>'EntrySheetDD+SWOTotal+HO'!E64</f>
        <v>0</v>
      </c>
      <c r="E7" s="518">
        <f>'EntrySheetDD+SWOTotal+HO'!F64</f>
        <v>0</v>
      </c>
      <c r="F7" s="518">
        <f>'EntrySheetDD+SWOTotal+HO'!G64</f>
        <v>0</v>
      </c>
      <c r="G7" s="568">
        <f>'EntrySheetDD+SWOTotal+HO'!H64</f>
        <v>0</v>
      </c>
      <c r="H7" s="568">
        <f>'EntrySheetDD+SWOTotal+HO'!I64</f>
        <v>0</v>
      </c>
      <c r="I7" s="568">
        <f>'EntrySheetDD+SWOTotal+HO'!J64</f>
        <v>0</v>
      </c>
      <c r="J7" s="568">
        <f>'EntrySheetDD+SWOTotal+HO'!K64</f>
        <v>0</v>
      </c>
      <c r="K7" s="568">
        <f>'EntrySheetDD+SWOTotal+HO'!L64</f>
        <v>0</v>
      </c>
      <c r="L7" s="568">
        <f>'EntrySheetDD+SWOTotal+HO'!M64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5">
        <v>0</v>
      </c>
      <c r="D8" s="518">
        <f>'EntrySheetDD+SWOTotal+HO'!O64</f>
        <v>0</v>
      </c>
      <c r="E8" s="518">
        <f>'EntrySheetDD+SWOTotal+HO'!P64</f>
        <v>0</v>
      </c>
      <c r="F8" s="518">
        <f>'EntrySheetDD+SWOTotal+HO'!Q64</f>
        <v>0</v>
      </c>
      <c r="G8" s="568">
        <f>'EntrySheetDD+SWOTotal+HO'!R64</f>
        <v>0</v>
      </c>
      <c r="H8" s="568">
        <f>'EntrySheetDD+SWOTotal+HO'!S64</f>
        <v>0</v>
      </c>
      <c r="I8" s="568">
        <f>'EntrySheetDD+SWOTotal+HO'!T64</f>
        <v>0</v>
      </c>
      <c r="J8" s="568">
        <f>'EntrySheetDD+SWOTotal+HO'!U64</f>
        <v>0</v>
      </c>
      <c r="K8" s="568">
        <f>'EntrySheetDD+SWOTotal+HO'!V64</f>
        <v>0</v>
      </c>
      <c r="L8" s="568">
        <f>'EntrySheetDD+SWOTotal+HO'!W64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5">
        <v>0</v>
      </c>
      <c r="D9" s="518">
        <f>'EntrySheetDD+SWOTotal+HO'!Y64</f>
        <v>0</v>
      </c>
      <c r="E9" s="518">
        <f>'EntrySheetDD+SWOTotal+HO'!Z64</f>
        <v>0</v>
      </c>
      <c r="F9" s="518">
        <f>'EntrySheetDD+SWOTotal+HO'!AA64</f>
        <v>0</v>
      </c>
      <c r="G9" s="568">
        <f>'EntrySheetDD+SWOTotal+HO'!AB64</f>
        <v>0</v>
      </c>
      <c r="H9" s="568">
        <f>'EntrySheetDD+SWOTotal+HO'!AC64</f>
        <v>0</v>
      </c>
      <c r="I9" s="568">
        <f>'EntrySheetDD+SWOTotal+HO'!AD64</f>
        <v>0</v>
      </c>
      <c r="J9" s="568">
        <f>'EntrySheetDD+SWOTotal+HO'!AE64</f>
        <v>0</v>
      </c>
      <c r="K9" s="568">
        <f>'EntrySheetDD+SWOTotal+HO'!AF64</f>
        <v>0</v>
      </c>
      <c r="L9" s="568">
        <f>'EntrySheetDD+SWOTotal+HO'!AG64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5">
        <v>0</v>
      </c>
      <c r="D10" s="518">
        <f>'EntrySheetDD+SWOTotal+HO'!AI64</f>
        <v>0</v>
      </c>
      <c r="E10" s="518">
        <f>'EntrySheetDD+SWOTotal+HO'!AJ64</f>
        <v>0</v>
      </c>
      <c r="F10" s="518">
        <f>'EntrySheetDD+SWOTotal+HO'!AK64</f>
        <v>0</v>
      </c>
      <c r="G10" s="568">
        <f>'EntrySheetDD+SWOTotal+HO'!AL64</f>
        <v>0</v>
      </c>
      <c r="H10" s="568">
        <f>'EntrySheetDD+SWOTotal+HO'!AM64</f>
        <v>0</v>
      </c>
      <c r="I10" s="568">
        <f>'EntrySheetDD+SWOTotal+HO'!AN64</f>
        <v>0</v>
      </c>
      <c r="J10" s="568">
        <f>'EntrySheetDD+SWOTotal+HO'!AO64</f>
        <v>0</v>
      </c>
      <c r="K10" s="568">
        <f>'EntrySheetDD+SWOTotal+HO'!AP64</f>
        <v>0</v>
      </c>
      <c r="L10" s="568">
        <f>'EntrySheetDD+SWOTotal+HO'!AQ64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5">
        <v>0</v>
      </c>
      <c r="D11" s="518">
        <f>'EntrySheetDD+SWOTotal+HO'!AS64</f>
        <v>0</v>
      </c>
      <c r="E11" s="518">
        <f>'EntrySheetDD+SWOTotal+HO'!AT64</f>
        <v>0</v>
      </c>
      <c r="F11" s="518">
        <f>'EntrySheetDD+SWOTotal+HO'!AU64</f>
        <v>0</v>
      </c>
      <c r="G11" s="568">
        <f>'EntrySheetDD+SWOTotal+HO'!AV64</f>
        <v>0</v>
      </c>
      <c r="H11" s="568">
        <f>'EntrySheetDD+SWOTotal+HO'!AW64</f>
        <v>0</v>
      </c>
      <c r="I11" s="568">
        <f>'EntrySheetDD+SWOTotal+HO'!AX64</f>
        <v>0</v>
      </c>
      <c r="J11" s="568">
        <f>'EntrySheetDD+SWOTotal+HO'!AY64</f>
        <v>0</v>
      </c>
      <c r="K11" s="568">
        <f>'EntrySheetDD+SWOTotal+HO'!AZ64</f>
        <v>0</v>
      </c>
      <c r="L11" s="568">
        <f>'EntrySheetDD+SWOTotal+HO'!BA64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5">
        <v>0</v>
      </c>
      <c r="D12" s="518">
        <f>'EntrySheetDD+SWOTotal+HO'!BC64</f>
        <v>0</v>
      </c>
      <c r="E12" s="518">
        <f>'EntrySheetDD+SWOTotal+HO'!BD64</f>
        <v>0</v>
      </c>
      <c r="F12" s="518">
        <f>'EntrySheetDD+SWOTotal+HO'!BE64</f>
        <v>0</v>
      </c>
      <c r="G12" s="568">
        <f>'EntrySheetDD+SWOTotal+HO'!BF64</f>
        <v>0</v>
      </c>
      <c r="H12" s="568">
        <f>'EntrySheetDD+SWOTotal+HO'!BG64</f>
        <v>0</v>
      </c>
      <c r="I12" s="568">
        <f>'EntrySheetDD+SWOTotal+HO'!BH64</f>
        <v>0</v>
      </c>
      <c r="J12" s="568">
        <f>'EntrySheetDD+SWOTotal+HO'!BI64</f>
        <v>0</v>
      </c>
      <c r="K12" s="568">
        <f>'EntrySheetDD+SWOTotal+HO'!BJ64</f>
        <v>0</v>
      </c>
      <c r="L12" s="568">
        <f>'EntrySheetDD+SWOTotal+HO'!BK64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5">
        <v>0</v>
      </c>
      <c r="D13" s="518">
        <f>'EntrySheetDD+SWOTotal+HO'!BM64</f>
        <v>0</v>
      </c>
      <c r="E13" s="518">
        <f>'EntrySheetDD+SWOTotal+HO'!BN64</f>
        <v>0</v>
      </c>
      <c r="F13" s="518">
        <f>'EntrySheetDD+SWOTotal+HO'!BO64</f>
        <v>0</v>
      </c>
      <c r="G13" s="568">
        <f>'EntrySheetDD+SWOTotal+HO'!BP64</f>
        <v>0</v>
      </c>
      <c r="H13" s="568">
        <f>'EntrySheetDD+SWOTotal+HO'!BQ64</f>
        <v>0</v>
      </c>
      <c r="I13" s="568">
        <f>'EntrySheetDD+SWOTotal+HO'!BR64</f>
        <v>0</v>
      </c>
      <c r="J13" s="568">
        <f>'EntrySheetDD+SWOTotal+HO'!BS64</f>
        <v>0</v>
      </c>
      <c r="K13" s="568">
        <f>'EntrySheetDD+SWOTotal+HO'!BT64</f>
        <v>0</v>
      </c>
      <c r="L13" s="568">
        <f>'EntrySheetDD+SWOTotal+HO'!BU64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5">
        <v>0</v>
      </c>
      <c r="D14" s="518">
        <f>'EntrySheetDD+SWOTotal+HO'!BW64</f>
        <v>0</v>
      </c>
      <c r="E14" s="518">
        <f>'EntrySheetDD+SWOTotal+HO'!BX64</f>
        <v>0</v>
      </c>
      <c r="F14" s="518">
        <f>'EntrySheetDD+SWOTotal+HO'!BY64</f>
        <v>0</v>
      </c>
      <c r="G14" s="568">
        <f>'EntrySheetDD+SWOTotal+HO'!BZ64</f>
        <v>0</v>
      </c>
      <c r="H14" s="568">
        <f>'EntrySheetDD+SWOTotal+HO'!CA64</f>
        <v>0</v>
      </c>
      <c r="I14" s="568">
        <f>'EntrySheetDD+SWOTotal+HO'!CB64</f>
        <v>0</v>
      </c>
      <c r="J14" s="568">
        <f>'EntrySheetDD+SWOTotal+HO'!CC64</f>
        <v>0</v>
      </c>
      <c r="K14" s="568">
        <f>'EntrySheetDD+SWOTotal+HO'!CD64</f>
        <v>0</v>
      </c>
      <c r="L14" s="568">
        <f>'EntrySheetDD+SWOTotal+HO'!CE64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5">
        <v>0</v>
      </c>
      <c r="D15" s="518">
        <f>'EntrySheetDD+SWOTotal+HO'!CG64</f>
        <v>0</v>
      </c>
      <c r="E15" s="518">
        <f>'EntrySheetDD+SWOTotal+HO'!CH64</f>
        <v>0</v>
      </c>
      <c r="F15" s="518">
        <f>'EntrySheetDD+SWOTotal+HO'!CI64</f>
        <v>0</v>
      </c>
      <c r="G15" s="568">
        <f>'EntrySheetDD+SWOTotal+HO'!CJ64</f>
        <v>0</v>
      </c>
      <c r="H15" s="568">
        <f>'EntrySheetDD+SWOTotal+HO'!CK64</f>
        <v>0</v>
      </c>
      <c r="I15" s="568">
        <f>'EntrySheetDD+SWOTotal+HO'!CL64</f>
        <v>0</v>
      </c>
      <c r="J15" s="568">
        <f>'EntrySheetDD+SWOTotal+HO'!CM64</f>
        <v>0</v>
      </c>
      <c r="K15" s="568">
        <f>'EntrySheetDD+SWOTotal+HO'!CN64</f>
        <v>0</v>
      </c>
      <c r="L15" s="568">
        <f>'EntrySheetDD+SWOTotal+HO'!CO64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5">
        <v>0</v>
      </c>
      <c r="D16" s="518">
        <f>'EntrySheetDD+SWOTotal+HO'!CQ64</f>
        <v>0</v>
      </c>
      <c r="E16" s="518">
        <f>'EntrySheetDD+SWOTotal+HO'!CR64</f>
        <v>0</v>
      </c>
      <c r="F16" s="518">
        <f>'EntrySheetDD+SWOTotal+HO'!CS64</f>
        <v>0</v>
      </c>
      <c r="G16" s="568">
        <f>'EntrySheetDD+SWOTotal+HO'!CT64</f>
        <v>0</v>
      </c>
      <c r="H16" s="568">
        <f>'EntrySheetDD+SWOTotal+HO'!CU64</f>
        <v>0</v>
      </c>
      <c r="I16" s="568">
        <f>'EntrySheetDD+SWOTotal+HO'!CV64</f>
        <v>0</v>
      </c>
      <c r="J16" s="568">
        <f>'EntrySheetDD+SWOTotal+HO'!CW64</f>
        <v>0</v>
      </c>
      <c r="K16" s="568">
        <f>'EntrySheetDD+SWOTotal+HO'!CX64</f>
        <v>0</v>
      </c>
      <c r="L16" s="568">
        <f>'EntrySheetDD+SWOTotal+HO'!CY64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5">
        <v>0</v>
      </c>
      <c r="D17" s="518">
        <f>'EntrySheetDD+SWOTotal+HO'!DA64</f>
        <v>0</v>
      </c>
      <c r="E17" s="518">
        <f>'EntrySheetDD+SWOTotal+HO'!DB64</f>
        <v>0</v>
      </c>
      <c r="F17" s="518">
        <f>'EntrySheetDD+SWOTotal+HO'!DC64</f>
        <v>0</v>
      </c>
      <c r="G17" s="568">
        <f>'EntrySheetDD+SWOTotal+HO'!DD64</f>
        <v>0</v>
      </c>
      <c r="H17" s="568">
        <f>'EntrySheetDD+SWOTotal+HO'!DE64</f>
        <v>0</v>
      </c>
      <c r="I17" s="568">
        <f>'EntrySheetDD+SWOTotal+HO'!DF64</f>
        <v>0</v>
      </c>
      <c r="J17" s="568">
        <f>'EntrySheetDD+SWOTotal+HO'!DG64</f>
        <v>0</v>
      </c>
      <c r="K17" s="568">
        <f>'EntrySheetDD+SWOTotal+HO'!DH64</f>
        <v>0</v>
      </c>
      <c r="L17" s="568">
        <f>'EntrySheetDD+SWOTotal+HO'!DI64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5">
        <v>0</v>
      </c>
      <c r="D18" s="518">
        <f>'EntrySheetDD+SWOTotal+HO'!DK64</f>
        <v>0</v>
      </c>
      <c r="E18" s="518">
        <f>'EntrySheetDD+SWOTotal+HO'!DL64</f>
        <v>0</v>
      </c>
      <c r="F18" s="518">
        <f>'EntrySheetDD+SWOTotal+HO'!DM64</f>
        <v>0</v>
      </c>
      <c r="G18" s="568">
        <f>'EntrySheetDD+SWOTotal+HO'!DN64</f>
        <v>0</v>
      </c>
      <c r="H18" s="568">
        <f>'EntrySheetDD+SWOTotal+HO'!DO64</f>
        <v>0</v>
      </c>
      <c r="I18" s="568">
        <f>'EntrySheetDD+SWOTotal+HO'!DP64</f>
        <v>0</v>
      </c>
      <c r="J18" s="568">
        <f>'EntrySheetDD+SWOTotal+HO'!DQ64</f>
        <v>0</v>
      </c>
      <c r="K18" s="568">
        <f>'EntrySheetDD+SWOTotal+HO'!DR64</f>
        <v>0</v>
      </c>
      <c r="L18" s="568">
        <f>'EntrySheetDD+SWOTotal+HO'!DS64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5">
        <v>0</v>
      </c>
      <c r="D19" s="518">
        <f>'EntrySheetDD+SWOTotal+HO'!DU64</f>
        <v>0</v>
      </c>
      <c r="E19" s="518">
        <f>'EntrySheetDD+SWOTotal+HO'!DV64</f>
        <v>0</v>
      </c>
      <c r="F19" s="518">
        <f>'EntrySheetDD+SWOTotal+HO'!DW64</f>
        <v>0</v>
      </c>
      <c r="G19" s="568">
        <f>'EntrySheetDD+SWOTotal+HO'!DX64</f>
        <v>0</v>
      </c>
      <c r="H19" s="568">
        <f>'EntrySheetDD+SWOTotal+HO'!DY64</f>
        <v>0</v>
      </c>
      <c r="I19" s="568">
        <f>'EntrySheetDD+SWOTotal+HO'!DZ64</f>
        <v>0</v>
      </c>
      <c r="J19" s="568">
        <f>'EntrySheetDD+SWOTotal+HO'!EA64</f>
        <v>0</v>
      </c>
      <c r="K19" s="568">
        <f>'EntrySheetDD+SWOTotal+HO'!EB64</f>
        <v>0</v>
      </c>
      <c r="L19" s="568">
        <f>'EntrySheetDD+SWOTotal+HO'!EC64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5">
        <v>0</v>
      </c>
      <c r="D20" s="518">
        <f>'EntrySheetDD+SWOTotal+HO'!EE64</f>
        <v>0</v>
      </c>
      <c r="E20" s="518">
        <f>'EntrySheetDD+SWOTotal+HO'!EF64</f>
        <v>0</v>
      </c>
      <c r="F20" s="518">
        <f>'EntrySheetDD+SWOTotal+HO'!EG64</f>
        <v>0</v>
      </c>
      <c r="G20" s="568">
        <f>'EntrySheetDD+SWOTotal+HO'!EH64</f>
        <v>0</v>
      </c>
      <c r="H20" s="568">
        <f>'EntrySheetDD+SWOTotal+HO'!EI64</f>
        <v>0</v>
      </c>
      <c r="I20" s="568">
        <f>'EntrySheetDD+SWOTotal+HO'!EJ64</f>
        <v>0</v>
      </c>
      <c r="J20" s="568">
        <f>'EntrySheetDD+SWOTotal+HO'!EK64</f>
        <v>0</v>
      </c>
      <c r="K20" s="568">
        <f>'EntrySheetDD+SWOTotal+HO'!EL64</f>
        <v>0</v>
      </c>
      <c r="L20" s="568">
        <f>'EntrySheetDD+SWOTotal+HO'!EM64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5">
        <v>0</v>
      </c>
      <c r="D21" s="518">
        <f>'EntrySheetDD+SWOTotal+HO'!EO64</f>
        <v>0</v>
      </c>
      <c r="E21" s="518">
        <f>'EntrySheetDD+SWOTotal+HO'!EP64</f>
        <v>0</v>
      </c>
      <c r="F21" s="518">
        <f>'EntrySheetDD+SWOTotal+HO'!EQ64</f>
        <v>0</v>
      </c>
      <c r="G21" s="568">
        <f>'EntrySheetDD+SWOTotal+HO'!ER64</f>
        <v>0</v>
      </c>
      <c r="H21" s="568">
        <f>'EntrySheetDD+SWOTotal+HO'!ES64</f>
        <v>0</v>
      </c>
      <c r="I21" s="568">
        <f>'EntrySheetDD+SWOTotal+HO'!ET64</f>
        <v>0</v>
      </c>
      <c r="J21" s="568">
        <f>'EntrySheetDD+SWOTotal+HO'!EU64</f>
        <v>0</v>
      </c>
      <c r="K21" s="568">
        <f>'EntrySheetDD+SWOTotal+HO'!EV64</f>
        <v>0</v>
      </c>
      <c r="L21" s="568">
        <f>'EntrySheetDD+SWOTotal+HO'!EW64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5">
        <v>0</v>
      </c>
      <c r="D22" s="518">
        <f>'EntrySheetDD+SWOTotal+HO'!EY64</f>
        <v>0</v>
      </c>
      <c r="E22" s="518">
        <f>'EntrySheetDD+SWOTotal+HO'!EZ64</f>
        <v>0</v>
      </c>
      <c r="F22" s="518">
        <f>'EntrySheetDD+SWOTotal+HO'!FA64</f>
        <v>0</v>
      </c>
      <c r="G22" s="568">
        <f>'EntrySheetDD+SWOTotal+HO'!FB64</f>
        <v>0</v>
      </c>
      <c r="H22" s="568">
        <f>'EntrySheetDD+SWOTotal+HO'!FC64</f>
        <v>0</v>
      </c>
      <c r="I22" s="568">
        <f>'EntrySheetDD+SWOTotal+HO'!FD64</f>
        <v>0</v>
      </c>
      <c r="J22" s="568">
        <f>'EntrySheetDD+SWOTotal+HO'!FE64</f>
        <v>0</v>
      </c>
      <c r="K22" s="568">
        <f>'EntrySheetDD+SWOTotal+HO'!FF64</f>
        <v>0</v>
      </c>
      <c r="L22" s="568">
        <f>'EntrySheetDD+SWOTotal+HO'!FG64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5">
        <v>0</v>
      </c>
      <c r="D23" s="518">
        <f>'EntrySheetDD+SWOTotal+HO'!FI64</f>
        <v>0</v>
      </c>
      <c r="E23" s="518">
        <f>'EntrySheetDD+SWOTotal+HO'!FJ64</f>
        <v>0</v>
      </c>
      <c r="F23" s="518">
        <f>'EntrySheetDD+SWOTotal+HO'!FK64</f>
        <v>0</v>
      </c>
      <c r="G23" s="568">
        <f>'EntrySheetDD+SWOTotal+HO'!FL64</f>
        <v>0</v>
      </c>
      <c r="H23" s="568">
        <f>'EntrySheetDD+SWOTotal+HO'!FM64</f>
        <v>0</v>
      </c>
      <c r="I23" s="568">
        <f>'EntrySheetDD+SWOTotal+HO'!FN64</f>
        <v>0</v>
      </c>
      <c r="J23" s="568">
        <f>'EntrySheetDD+SWOTotal+HO'!FO64</f>
        <v>0</v>
      </c>
      <c r="K23" s="568">
        <f>'EntrySheetDD+SWOTotal+HO'!FP64</f>
        <v>0</v>
      </c>
      <c r="L23" s="568">
        <f>'EntrySheetDD+SWOTotal+HO'!FQ64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5">
        <v>0</v>
      </c>
      <c r="D24" s="518">
        <f>'EntrySheetDD+SWOTotal+HO'!FS64</f>
        <v>0</v>
      </c>
      <c r="E24" s="518">
        <f>'EntrySheetDD+SWOTotal+HO'!FT64</f>
        <v>0</v>
      </c>
      <c r="F24" s="518">
        <f>'EntrySheetDD+SWOTotal+HO'!FU64</f>
        <v>0</v>
      </c>
      <c r="G24" s="568">
        <f>'EntrySheetDD+SWOTotal+HO'!FV64</f>
        <v>0</v>
      </c>
      <c r="H24" s="568">
        <f>'EntrySheetDD+SWOTotal+HO'!FW64</f>
        <v>0</v>
      </c>
      <c r="I24" s="568">
        <f>'EntrySheetDD+SWOTotal+HO'!FX64</f>
        <v>0</v>
      </c>
      <c r="J24" s="568">
        <f>'EntrySheetDD+SWOTotal+HO'!FY64</f>
        <v>0</v>
      </c>
      <c r="K24" s="568">
        <f>'EntrySheetDD+SWOTotal+HO'!FZ64</f>
        <v>0</v>
      </c>
      <c r="L24" s="568">
        <f>'EntrySheetDD+SWOTotal+HO'!GA64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5">
        <v>0</v>
      </c>
      <c r="D25" s="518">
        <f>'EntrySheetDD+SWOTotal+HO'!GC64</f>
        <v>0</v>
      </c>
      <c r="E25" s="518">
        <f>'EntrySheetDD+SWOTotal+HO'!GD64</f>
        <v>0</v>
      </c>
      <c r="F25" s="518">
        <f>'EntrySheetDD+SWOTotal+HO'!GE64</f>
        <v>0</v>
      </c>
      <c r="G25" s="568">
        <f>'EntrySheetDD+SWOTotal+HO'!GF64</f>
        <v>0</v>
      </c>
      <c r="H25" s="568">
        <f>'EntrySheetDD+SWOTotal+HO'!GG64</f>
        <v>0</v>
      </c>
      <c r="I25" s="568">
        <f>'EntrySheetDD+SWOTotal+HO'!GH64</f>
        <v>0</v>
      </c>
      <c r="J25" s="568">
        <f>'EntrySheetDD+SWOTotal+HO'!GI64</f>
        <v>0</v>
      </c>
      <c r="K25" s="568">
        <f>'EntrySheetDD+SWOTotal+HO'!GJ64</f>
        <v>0</v>
      </c>
      <c r="L25" s="568">
        <f>'EntrySheetDD+SWOTotal+HO'!GK64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5">
        <v>0</v>
      </c>
      <c r="D26" s="518">
        <f>'EntrySheetDD+SWOTotal+HO'!GM64</f>
        <v>0</v>
      </c>
      <c r="E26" s="518">
        <f>'EntrySheetDD+SWOTotal+HO'!GN64</f>
        <v>0</v>
      </c>
      <c r="F26" s="518">
        <f>'EntrySheetDD+SWOTotal+HO'!GO64</f>
        <v>0</v>
      </c>
      <c r="G26" s="568">
        <f>'EntrySheetDD+SWOTotal+HO'!GP64</f>
        <v>0</v>
      </c>
      <c r="H26" s="568">
        <f>'EntrySheetDD+SWOTotal+HO'!GQ64</f>
        <v>0</v>
      </c>
      <c r="I26" s="568">
        <f>'EntrySheetDD+SWOTotal+HO'!GR64</f>
        <v>0</v>
      </c>
      <c r="J26" s="568">
        <f>'EntrySheetDD+SWOTotal+HO'!GS64</f>
        <v>0</v>
      </c>
      <c r="K26" s="568">
        <f>'EntrySheetDD+SWOTotal+HO'!GT64</f>
        <v>0</v>
      </c>
      <c r="L26" s="568">
        <f>'EntrySheetDD+SWOTotal+HO'!GU64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5">
        <v>0</v>
      </c>
      <c r="D27" s="518">
        <f>'EntrySheetDD+SWOTotal+HO'!GW64</f>
        <v>0</v>
      </c>
      <c r="E27" s="518">
        <f>'EntrySheetDD+SWOTotal+HO'!GX64</f>
        <v>0</v>
      </c>
      <c r="F27" s="518">
        <f>'EntrySheetDD+SWOTotal+HO'!GY64</f>
        <v>0</v>
      </c>
      <c r="G27" s="568">
        <f>'EntrySheetDD+SWOTotal+HO'!GZ64</f>
        <v>0</v>
      </c>
      <c r="H27" s="568">
        <f>'EntrySheetDD+SWOTotal+HO'!HA64</f>
        <v>0</v>
      </c>
      <c r="I27" s="568">
        <f>'EntrySheetDD+SWOTotal+HO'!HB64</f>
        <v>0</v>
      </c>
      <c r="J27" s="568">
        <f>'EntrySheetDD+SWOTotal+HO'!HC64</f>
        <v>0</v>
      </c>
      <c r="K27" s="568">
        <f>'EntrySheetDD+SWOTotal+HO'!HD64</f>
        <v>0</v>
      </c>
      <c r="L27" s="568">
        <f>'EntrySheetDD+SWOTotal+HO'!HE64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5">
        <v>0</v>
      </c>
      <c r="D28" s="518">
        <f>'EntrySheetDD+SWOTotal+HO'!HG64</f>
        <v>0</v>
      </c>
      <c r="E28" s="518">
        <f>'EntrySheetDD+SWOTotal+HO'!HH64</f>
        <v>0</v>
      </c>
      <c r="F28" s="518">
        <f>'EntrySheetDD+SWOTotal+HO'!HI64</f>
        <v>0</v>
      </c>
      <c r="G28" s="568">
        <f>'EntrySheetDD+SWOTotal+HO'!HJ64</f>
        <v>0</v>
      </c>
      <c r="H28" s="568">
        <f>'EntrySheetDD+SWOTotal+HO'!HK64</f>
        <v>0</v>
      </c>
      <c r="I28" s="568">
        <f>'EntrySheetDD+SWOTotal+HO'!HL64</f>
        <v>0</v>
      </c>
      <c r="J28" s="568">
        <f>'EntrySheetDD+SWOTotal+HO'!HM64</f>
        <v>0</v>
      </c>
      <c r="K28" s="568">
        <f>'EntrySheetDD+SWOTotal+HO'!HN64</f>
        <v>0</v>
      </c>
      <c r="L28" s="568">
        <f>'EntrySheetDD+SWOTotal+HO'!HO64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5">
        <v>0</v>
      </c>
      <c r="D29" s="518">
        <f>'EntrySheetDD+SWOTotal+HO'!HQ64</f>
        <v>0</v>
      </c>
      <c r="E29" s="518">
        <f>'EntrySheetDD+SWOTotal+HO'!HR64</f>
        <v>0</v>
      </c>
      <c r="F29" s="518">
        <f>'EntrySheetDD+SWOTotal+HO'!HS64</f>
        <v>0</v>
      </c>
      <c r="G29" s="568">
        <f>'EntrySheetDD+SWOTotal+HO'!HT64</f>
        <v>0</v>
      </c>
      <c r="H29" s="568">
        <f>'EntrySheetDD+SWOTotal+HO'!HU64</f>
        <v>0</v>
      </c>
      <c r="I29" s="568">
        <f>'EntrySheetDD+SWOTotal+HO'!HV64</f>
        <v>0</v>
      </c>
      <c r="J29" s="568">
        <f>'EntrySheetDD+SWOTotal+HO'!HW64</f>
        <v>0</v>
      </c>
      <c r="K29" s="568">
        <f>'EntrySheetDD+SWOTotal+HO'!HX64</f>
        <v>0</v>
      </c>
      <c r="L29" s="568">
        <f>'EntrySheetDD+SWOTotal+HO'!HY64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5">
        <v>0</v>
      </c>
      <c r="D30" s="518">
        <f>'EntrySheetDD+SWOTotal+HO'!IA64</f>
        <v>0</v>
      </c>
      <c r="E30" s="518">
        <f>'EntrySheetDD+SWOTotal+HO'!IB64</f>
        <v>0</v>
      </c>
      <c r="F30" s="518">
        <f>'EntrySheetDD+SWOTotal+HO'!IC64</f>
        <v>0</v>
      </c>
      <c r="G30" s="568">
        <f>'EntrySheetDD+SWOTotal+HO'!ID64</f>
        <v>0</v>
      </c>
      <c r="H30" s="568">
        <f>'EntrySheetDD+SWOTotal+HO'!IE64</f>
        <v>0</v>
      </c>
      <c r="I30" s="568">
        <f>'EntrySheetDD+SWOTotal+HO'!IF64</f>
        <v>0</v>
      </c>
      <c r="J30" s="568">
        <f>'EntrySheetDD+SWOTotal+HO'!IG64</f>
        <v>0</v>
      </c>
      <c r="K30" s="568">
        <f>'EntrySheetDD+SWOTotal+HO'!IH64</f>
        <v>0</v>
      </c>
      <c r="L30" s="568">
        <f>'EntrySheetDD+SWOTotal+HO'!II64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5">
        <v>0</v>
      </c>
      <c r="D31" s="518">
        <f>'EntrySheetDD+SWOTotal+HO'!IK64</f>
        <v>0</v>
      </c>
      <c r="E31" s="518">
        <f>'EntrySheetDD+SWOTotal+HO'!IL64</f>
        <v>0</v>
      </c>
      <c r="F31" s="518">
        <f>'EntrySheetDD+SWOTotal+HO'!IM64</f>
        <v>0</v>
      </c>
      <c r="G31" s="568">
        <f>'EntrySheetDD+SWOTotal+HO'!IN64</f>
        <v>0</v>
      </c>
      <c r="H31" s="568">
        <f>'EntrySheetDD+SWOTotal+HO'!IO64</f>
        <v>0</v>
      </c>
      <c r="I31" s="568">
        <f>'EntrySheetDD+SWOTotal+HO'!IP64</f>
        <v>0</v>
      </c>
      <c r="J31" s="568">
        <f>'EntrySheetDD+SWOTotal+HO'!IQ64</f>
        <v>0</v>
      </c>
      <c r="K31" s="568">
        <f>'EntrySheetDD+SWOTotal+HO'!IR64</f>
        <v>0</v>
      </c>
      <c r="L31" s="568">
        <f>'EntrySheetDD+SWOTotal+HO'!IS64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5">
        <v>0</v>
      </c>
      <c r="D32" s="518">
        <f>'EntrySheetDD+SWOTotal+HO'!IU64</f>
        <v>0</v>
      </c>
      <c r="E32" s="518">
        <f>'EntrySheetDD+SWOTotal+HO'!IV64</f>
        <v>0</v>
      </c>
      <c r="F32" s="518">
        <f>'EntrySheetDD+SWOTotal+HO'!IW64</f>
        <v>0</v>
      </c>
      <c r="G32" s="568">
        <f>'EntrySheetDD+SWOTotal+HO'!IX64</f>
        <v>0</v>
      </c>
      <c r="H32" s="568">
        <f>'EntrySheetDD+SWOTotal+HO'!IY64</f>
        <v>0</v>
      </c>
      <c r="I32" s="568">
        <f>'EntrySheetDD+SWOTotal+HO'!IZ64</f>
        <v>0</v>
      </c>
      <c r="J32" s="568">
        <f>'EntrySheetDD+SWOTotal+HO'!JA64</f>
        <v>0</v>
      </c>
      <c r="K32" s="568">
        <f>'EntrySheetDD+SWOTotal+HO'!JB64</f>
        <v>0</v>
      </c>
      <c r="L32" s="568">
        <f>'EntrySheetDD+SWOTotal+HO'!JC64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5">
        <v>0</v>
      </c>
      <c r="D33" s="518">
        <f>'EntrySheetDD+SWOTotal+HO'!JE64</f>
        <v>0</v>
      </c>
      <c r="E33" s="518">
        <f>'EntrySheetDD+SWOTotal+HO'!JF64</f>
        <v>0</v>
      </c>
      <c r="F33" s="518">
        <f>'EntrySheetDD+SWOTotal+HO'!JG64</f>
        <v>0</v>
      </c>
      <c r="G33" s="568">
        <f>'EntrySheetDD+SWOTotal+HO'!JH64</f>
        <v>0</v>
      </c>
      <c r="H33" s="568">
        <f>'EntrySheetDD+SWOTotal+HO'!JI64</f>
        <v>0</v>
      </c>
      <c r="I33" s="568">
        <f>'EntrySheetDD+SWOTotal+HO'!JJ64</f>
        <v>0</v>
      </c>
      <c r="J33" s="568">
        <f>'EntrySheetDD+SWOTotal+HO'!JK64</f>
        <v>0</v>
      </c>
      <c r="K33" s="568">
        <f>'EntrySheetDD+SWOTotal+HO'!JL64</f>
        <v>0</v>
      </c>
      <c r="L33" s="568">
        <f>'EntrySheetDD+SWOTotal+HO'!JM64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5">
        <v>0</v>
      </c>
      <c r="D34" s="518">
        <f>'EntrySheetDD+SWOTotal+HO'!JO64</f>
        <v>0</v>
      </c>
      <c r="E34" s="518">
        <f>'EntrySheetDD+SWOTotal+HO'!JP64</f>
        <v>0</v>
      </c>
      <c r="F34" s="518">
        <f>'EntrySheetDD+SWOTotal+HO'!JQ64</f>
        <v>0</v>
      </c>
      <c r="G34" s="568">
        <f>'EntrySheetDD+SWOTotal+HO'!JR64</f>
        <v>0</v>
      </c>
      <c r="H34" s="568">
        <f>'EntrySheetDD+SWOTotal+HO'!JS64</f>
        <v>0</v>
      </c>
      <c r="I34" s="568">
        <f>'EntrySheetDD+SWOTotal+HO'!JT64</f>
        <v>0</v>
      </c>
      <c r="J34" s="568">
        <f>'EntrySheetDD+SWOTotal+HO'!JU64</f>
        <v>0</v>
      </c>
      <c r="K34" s="568">
        <f>'EntrySheetDD+SWOTotal+HO'!JV64</f>
        <v>0</v>
      </c>
      <c r="L34" s="568">
        <f>'EntrySheetDD+SWOTotal+HO'!JW64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5">
        <v>0</v>
      </c>
      <c r="D35" s="518">
        <f>'EntrySheetDD+SWOTotal+HO'!JY64</f>
        <v>0</v>
      </c>
      <c r="E35" s="518">
        <f>'EntrySheetDD+SWOTotal+HO'!JZ64</f>
        <v>0</v>
      </c>
      <c r="F35" s="518">
        <f>'EntrySheetDD+SWOTotal+HO'!KA64</f>
        <v>0</v>
      </c>
      <c r="G35" s="568">
        <f>'EntrySheetDD+SWOTotal+HO'!KB64</f>
        <v>0</v>
      </c>
      <c r="H35" s="568">
        <f>'EntrySheetDD+SWOTotal+HO'!KC64</f>
        <v>0</v>
      </c>
      <c r="I35" s="568">
        <f>'EntrySheetDD+SWOTotal+HO'!KD64</f>
        <v>0</v>
      </c>
      <c r="J35" s="568">
        <f>'EntrySheetDD+SWOTotal+HO'!KE64</f>
        <v>0</v>
      </c>
      <c r="K35" s="568">
        <f>'EntrySheetDD+SWOTotal+HO'!KF64</f>
        <v>0</v>
      </c>
      <c r="L35" s="568">
        <f>'EntrySheetDD+SWOTotal+HO'!KG64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5">
        <v>0</v>
      </c>
      <c r="D36" s="518">
        <f>'EntrySheetDD+SWOTotal+HO'!KI64</f>
        <v>0</v>
      </c>
      <c r="E36" s="518">
        <f>'EntrySheetDD+SWOTotal+HO'!KJ64</f>
        <v>0</v>
      </c>
      <c r="F36" s="518">
        <f>'EntrySheetDD+SWOTotal+HO'!KK64</f>
        <v>0</v>
      </c>
      <c r="G36" s="568">
        <f>'EntrySheetDD+SWOTotal+HO'!KL64</f>
        <v>0</v>
      </c>
      <c r="H36" s="568">
        <f>'EntrySheetDD+SWOTotal+HO'!KM64</f>
        <v>0</v>
      </c>
      <c r="I36" s="568">
        <f>'EntrySheetDD+SWOTotal+HO'!KN64</f>
        <v>0</v>
      </c>
      <c r="J36" s="568">
        <f>'EntrySheetDD+SWOTotal+HO'!KO64</f>
        <v>0</v>
      </c>
      <c r="K36" s="568">
        <f>'EntrySheetDD+SWOTotal+HO'!KP64</f>
        <v>0</v>
      </c>
      <c r="L36" s="568">
        <f>'EntrySheetDD+SWOTotal+HO'!KQ64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5">
        <v>0</v>
      </c>
      <c r="D37" s="518">
        <f>'EntrySheetDD+SWOTotal+HO'!KS64</f>
        <v>0</v>
      </c>
      <c r="E37" s="518">
        <f>'EntrySheetDD+SWOTotal+HO'!KT64</f>
        <v>0</v>
      </c>
      <c r="F37" s="518">
        <f>'EntrySheetDD+SWOTotal+HO'!KU64</f>
        <v>0</v>
      </c>
      <c r="G37" s="568">
        <f>'EntrySheetDD+SWOTotal+HO'!KV64</f>
        <v>0</v>
      </c>
      <c r="H37" s="568">
        <f>'EntrySheetDD+SWOTotal+HO'!KW64</f>
        <v>0</v>
      </c>
      <c r="I37" s="568">
        <f>'EntrySheetDD+SWOTotal+HO'!KX64</f>
        <v>0</v>
      </c>
      <c r="J37" s="568">
        <f>'EntrySheetDD+SWOTotal+HO'!KY64</f>
        <v>0</v>
      </c>
      <c r="K37" s="568">
        <f>'EntrySheetDD+SWOTotal+HO'!KZ64</f>
        <v>0</v>
      </c>
      <c r="L37" s="568">
        <f>'EntrySheetDD+SWOTotal+HO'!LA64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5">
        <v>0</v>
      </c>
      <c r="D38" s="518">
        <f>'EntrySheetDD+SWOTotal+HO'!LC64</f>
        <v>0</v>
      </c>
      <c r="E38" s="518">
        <f>'EntrySheetDD+SWOTotal+HO'!LD64</f>
        <v>0</v>
      </c>
      <c r="F38" s="518">
        <f>'EntrySheetDD+SWOTotal+HO'!LE64</f>
        <v>0</v>
      </c>
      <c r="G38" s="568">
        <f>'EntrySheetDD+SWOTotal+HO'!LF64</f>
        <v>0</v>
      </c>
      <c r="H38" s="568">
        <f>'EntrySheetDD+SWOTotal+HO'!LG64</f>
        <v>0</v>
      </c>
      <c r="I38" s="568">
        <f>'EntrySheetDD+SWOTotal+HO'!LH64</f>
        <v>0</v>
      </c>
      <c r="J38" s="568">
        <f>'EntrySheetDD+SWOTotal+HO'!LI64</f>
        <v>0</v>
      </c>
      <c r="K38" s="568">
        <f>'EntrySheetDD+SWOTotal+HO'!LJ64</f>
        <v>0</v>
      </c>
      <c r="L38" s="568">
        <f>'EntrySheetDD+SWOTotal+HO'!LK64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</v>
      </c>
      <c r="D39" s="518">
        <f>'EntrySheetDD+SWOTotal+HO'!LM64</f>
        <v>0</v>
      </c>
      <c r="E39" s="518">
        <f>'EntrySheetDD+SWOTotal+HO'!LN64</f>
        <v>0</v>
      </c>
      <c r="F39" s="518">
        <f>'EntrySheetDD+SWOTotal+HO'!LO64</f>
        <v>0</v>
      </c>
      <c r="G39" s="568">
        <f>'EntrySheetDD+SWOTotal+HO'!LP64</f>
        <v>0</v>
      </c>
      <c r="H39" s="568">
        <f>'EntrySheetDD+SWOTotal+HO'!LQ64</f>
        <v>0</v>
      </c>
      <c r="I39" s="568">
        <f>'EntrySheetDD+SWOTotal+HO'!LR64</f>
        <v>0</v>
      </c>
      <c r="J39" s="568">
        <f>'EntrySheetDD+SWOTotal+HO'!LS64</f>
        <v>0</v>
      </c>
      <c r="K39" s="568">
        <f>'EntrySheetDD+SWOTotal+HO'!LT64</f>
        <v>0</v>
      </c>
      <c r="L39" s="568">
        <f>'EntrySheetDD+SWOTotal+HO'!LU64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10</v>
      </c>
      <c r="D41" s="528">
        <f>'EntrySheetDD+SWOTotal+HO'!MQ64</f>
        <v>0</v>
      </c>
      <c r="E41" s="528">
        <f>'EntrySheetDD+SWOTotal+HO'!MR64</f>
        <v>0</v>
      </c>
      <c r="F41" s="528">
        <f>'EntrySheetDD+SWOTotal+HO'!MS64</f>
        <v>0</v>
      </c>
      <c r="G41" s="570">
        <v>5</v>
      </c>
      <c r="H41" s="570">
        <f>'EntrySheetDD+SWOTotal+HO'!MU64</f>
        <v>0</v>
      </c>
      <c r="I41" s="570">
        <f>'EntrySheetDD+SWOTotal+HO'!MV64</f>
        <v>0</v>
      </c>
      <c r="J41" s="570">
        <f>'EntrySheetDD+SWOTotal+HO'!MW64</f>
        <v>0</v>
      </c>
      <c r="K41" s="570">
        <f>'EntrySheetDD+SWOTotal+HO'!MX64</f>
        <v>0</v>
      </c>
      <c r="L41" s="570">
        <f>'EntrySheetDD+SWOTotal+HO'!MY64</f>
        <v>0</v>
      </c>
      <c r="M41" s="514">
        <f t="shared" si="0"/>
        <v>0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10</v>
      </c>
      <c r="D43" s="516">
        <f t="shared" si="3"/>
        <v>0</v>
      </c>
      <c r="E43" s="516">
        <f t="shared" si="3"/>
        <v>0</v>
      </c>
      <c r="F43" s="516">
        <f t="shared" si="3"/>
        <v>0</v>
      </c>
      <c r="G43" s="572">
        <f t="shared" si="3"/>
        <v>5</v>
      </c>
      <c r="H43" s="572">
        <f t="shared" si="3"/>
        <v>0</v>
      </c>
      <c r="I43" s="572">
        <f t="shared" si="3"/>
        <v>0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>
        <f t="shared" si="0"/>
        <v>0</v>
      </c>
      <c r="N43" s="512" t="e">
        <f t="shared" si="1"/>
        <v>#DIV/0!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7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424</v>
      </c>
      <c r="B3" s="2004"/>
      <c r="C3" s="2024" t="s">
        <v>503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5">
        <v>0</v>
      </c>
      <c r="D7" s="518">
        <f>'EntrySheetDD+SWOTotal+HO'!E65</f>
        <v>0</v>
      </c>
      <c r="E7" s="518">
        <f>'EntrySheetDD+SWOTotal+HO'!F65</f>
        <v>0</v>
      </c>
      <c r="F7" s="518">
        <f>'EntrySheetDD+SWOTotal+HO'!G65</f>
        <v>0</v>
      </c>
      <c r="G7" s="568">
        <f>'EntrySheetDD+SWOTotal+HO'!H65</f>
        <v>0</v>
      </c>
      <c r="H7" s="568">
        <f>'EntrySheetDD+SWOTotal+HO'!I65</f>
        <v>0</v>
      </c>
      <c r="I7" s="568">
        <f>'EntrySheetDD+SWOTotal+HO'!J65</f>
        <v>0</v>
      </c>
      <c r="J7" s="568">
        <f>'EntrySheetDD+SWOTotal+HO'!K65</f>
        <v>0</v>
      </c>
      <c r="K7" s="568">
        <f>'EntrySheetDD+SWOTotal+HO'!L65</f>
        <v>0</v>
      </c>
      <c r="L7" s="568">
        <f>'EntrySheetDD+SWOTotal+HO'!M65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5">
        <v>0</v>
      </c>
      <c r="D8" s="518">
        <f>'EntrySheetDD+SWOTotal+HO'!O65</f>
        <v>0</v>
      </c>
      <c r="E8" s="518">
        <f>'EntrySheetDD+SWOTotal+HO'!P65</f>
        <v>0</v>
      </c>
      <c r="F8" s="518">
        <f>'EntrySheetDD+SWOTotal+HO'!Q65</f>
        <v>0</v>
      </c>
      <c r="G8" s="568">
        <f>'EntrySheetDD+SWOTotal+HO'!R65</f>
        <v>0</v>
      </c>
      <c r="H8" s="568">
        <f>'EntrySheetDD+SWOTotal+HO'!S65</f>
        <v>0</v>
      </c>
      <c r="I8" s="568">
        <f>'EntrySheetDD+SWOTotal+HO'!T65</f>
        <v>0</v>
      </c>
      <c r="J8" s="568">
        <f>'EntrySheetDD+SWOTotal+HO'!U65</f>
        <v>0</v>
      </c>
      <c r="K8" s="568">
        <f>'EntrySheetDD+SWOTotal+HO'!V65</f>
        <v>0</v>
      </c>
      <c r="L8" s="568">
        <f>'EntrySheetDD+SWOTotal+HO'!W65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5">
        <v>0</v>
      </c>
      <c r="D9" s="518">
        <f>'EntrySheetDD+SWOTotal+HO'!Y65</f>
        <v>0</v>
      </c>
      <c r="E9" s="518">
        <f>'EntrySheetDD+SWOTotal+HO'!Z65</f>
        <v>0</v>
      </c>
      <c r="F9" s="518">
        <f>'EntrySheetDD+SWOTotal+HO'!AA65</f>
        <v>0</v>
      </c>
      <c r="G9" s="568">
        <f>'EntrySheetDD+SWOTotal+HO'!AB65</f>
        <v>0</v>
      </c>
      <c r="H9" s="568">
        <f>'EntrySheetDD+SWOTotal+HO'!AC65</f>
        <v>0</v>
      </c>
      <c r="I9" s="568">
        <f>'EntrySheetDD+SWOTotal+HO'!AD65</f>
        <v>0</v>
      </c>
      <c r="J9" s="568">
        <f>'EntrySheetDD+SWOTotal+HO'!AE65</f>
        <v>0</v>
      </c>
      <c r="K9" s="568">
        <f>'EntrySheetDD+SWOTotal+HO'!AF65</f>
        <v>0</v>
      </c>
      <c r="L9" s="568">
        <f>'EntrySheetDD+SWOTotal+HO'!AG65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5">
        <v>0</v>
      </c>
      <c r="D10" s="518">
        <f>'EntrySheetDD+SWOTotal+HO'!AI65</f>
        <v>0</v>
      </c>
      <c r="E10" s="518">
        <f>'EntrySheetDD+SWOTotal+HO'!AJ65</f>
        <v>0</v>
      </c>
      <c r="F10" s="518">
        <f>'EntrySheetDD+SWOTotal+HO'!AK65</f>
        <v>0</v>
      </c>
      <c r="G10" s="568">
        <f>'EntrySheetDD+SWOTotal+HO'!AL65</f>
        <v>0</v>
      </c>
      <c r="H10" s="568">
        <f>'EntrySheetDD+SWOTotal+HO'!AM65</f>
        <v>0</v>
      </c>
      <c r="I10" s="568">
        <f>'EntrySheetDD+SWOTotal+HO'!AN65</f>
        <v>0</v>
      </c>
      <c r="J10" s="568">
        <f>'EntrySheetDD+SWOTotal+HO'!AO65</f>
        <v>0</v>
      </c>
      <c r="K10" s="568">
        <f>'EntrySheetDD+SWOTotal+HO'!AP65</f>
        <v>0</v>
      </c>
      <c r="L10" s="568">
        <f>'EntrySheetDD+SWOTotal+HO'!AQ65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5">
        <v>0</v>
      </c>
      <c r="D11" s="518">
        <f>'EntrySheetDD+SWOTotal+HO'!AS65</f>
        <v>0</v>
      </c>
      <c r="E11" s="518">
        <f>'EntrySheetDD+SWOTotal+HO'!AT65</f>
        <v>0</v>
      </c>
      <c r="F11" s="518">
        <f>'EntrySheetDD+SWOTotal+HO'!AU65</f>
        <v>0</v>
      </c>
      <c r="G11" s="568">
        <f>'EntrySheetDD+SWOTotal+HO'!AV65</f>
        <v>0</v>
      </c>
      <c r="H11" s="568">
        <f>'EntrySheetDD+SWOTotal+HO'!AW65</f>
        <v>0</v>
      </c>
      <c r="I11" s="568">
        <f>'EntrySheetDD+SWOTotal+HO'!AX65</f>
        <v>0</v>
      </c>
      <c r="J11" s="568">
        <f>'EntrySheetDD+SWOTotal+HO'!AY65</f>
        <v>0</v>
      </c>
      <c r="K11" s="568">
        <f>'EntrySheetDD+SWOTotal+HO'!AZ65</f>
        <v>0</v>
      </c>
      <c r="L11" s="568">
        <f>'EntrySheetDD+SWOTotal+HO'!BA65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5">
        <v>0</v>
      </c>
      <c r="D12" s="518">
        <f>'EntrySheetDD+SWOTotal+HO'!BC65</f>
        <v>0</v>
      </c>
      <c r="E12" s="518">
        <f>'EntrySheetDD+SWOTotal+HO'!BD65</f>
        <v>0</v>
      </c>
      <c r="F12" s="518">
        <f>'EntrySheetDD+SWOTotal+HO'!BE65</f>
        <v>0</v>
      </c>
      <c r="G12" s="568">
        <f>'EntrySheetDD+SWOTotal+HO'!BF65</f>
        <v>0</v>
      </c>
      <c r="H12" s="568">
        <f>'EntrySheetDD+SWOTotal+HO'!BG65</f>
        <v>0</v>
      </c>
      <c r="I12" s="568">
        <f>'EntrySheetDD+SWOTotal+HO'!BH65</f>
        <v>0</v>
      </c>
      <c r="J12" s="568">
        <f>'EntrySheetDD+SWOTotal+HO'!BI65</f>
        <v>0</v>
      </c>
      <c r="K12" s="568">
        <f>'EntrySheetDD+SWOTotal+HO'!BJ65</f>
        <v>0</v>
      </c>
      <c r="L12" s="568">
        <f>'EntrySheetDD+SWOTotal+HO'!BK65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5">
        <v>0</v>
      </c>
      <c r="D13" s="518">
        <f>'EntrySheetDD+SWOTotal+HO'!BM65</f>
        <v>0</v>
      </c>
      <c r="E13" s="518">
        <f>'EntrySheetDD+SWOTotal+HO'!BN65</f>
        <v>0</v>
      </c>
      <c r="F13" s="518">
        <f>'EntrySheetDD+SWOTotal+HO'!BO65</f>
        <v>0</v>
      </c>
      <c r="G13" s="568">
        <f>'EntrySheetDD+SWOTotal+HO'!BP65</f>
        <v>0</v>
      </c>
      <c r="H13" s="568">
        <f>'EntrySheetDD+SWOTotal+HO'!BQ65</f>
        <v>0</v>
      </c>
      <c r="I13" s="568">
        <f>'EntrySheetDD+SWOTotal+HO'!BR65</f>
        <v>0</v>
      </c>
      <c r="J13" s="568">
        <f>'EntrySheetDD+SWOTotal+HO'!BS65</f>
        <v>0</v>
      </c>
      <c r="K13" s="568">
        <f>'EntrySheetDD+SWOTotal+HO'!BT65</f>
        <v>0</v>
      </c>
      <c r="L13" s="568">
        <f>'EntrySheetDD+SWOTotal+HO'!BU65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5">
        <v>0</v>
      </c>
      <c r="D14" s="518">
        <f>'EntrySheetDD+SWOTotal+HO'!BW65</f>
        <v>0</v>
      </c>
      <c r="E14" s="518">
        <f>'EntrySheetDD+SWOTotal+HO'!BX65</f>
        <v>0</v>
      </c>
      <c r="F14" s="518">
        <f>'EntrySheetDD+SWOTotal+HO'!BY65</f>
        <v>0</v>
      </c>
      <c r="G14" s="568">
        <f>'EntrySheetDD+SWOTotal+HO'!BZ65</f>
        <v>0</v>
      </c>
      <c r="H14" s="568">
        <f>'EntrySheetDD+SWOTotal+HO'!CA65</f>
        <v>0</v>
      </c>
      <c r="I14" s="568">
        <f>'EntrySheetDD+SWOTotal+HO'!CB65</f>
        <v>0</v>
      </c>
      <c r="J14" s="568">
        <f>'EntrySheetDD+SWOTotal+HO'!CC65</f>
        <v>0</v>
      </c>
      <c r="K14" s="568">
        <f>'EntrySheetDD+SWOTotal+HO'!CD65</f>
        <v>0</v>
      </c>
      <c r="L14" s="568">
        <f>'EntrySheetDD+SWOTotal+HO'!CE65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5">
        <v>0</v>
      </c>
      <c r="D15" s="518">
        <f>'EntrySheetDD+SWOTotal+HO'!CG65</f>
        <v>0</v>
      </c>
      <c r="E15" s="518">
        <f>'EntrySheetDD+SWOTotal+HO'!CH65</f>
        <v>0</v>
      </c>
      <c r="F15" s="518">
        <f>'EntrySheetDD+SWOTotal+HO'!CI65</f>
        <v>0</v>
      </c>
      <c r="G15" s="568">
        <f>'EntrySheetDD+SWOTotal+HO'!CJ65</f>
        <v>0</v>
      </c>
      <c r="H15" s="568">
        <f>'EntrySheetDD+SWOTotal+HO'!CK65</f>
        <v>0</v>
      </c>
      <c r="I15" s="568">
        <f>'EntrySheetDD+SWOTotal+HO'!CL65</f>
        <v>0</v>
      </c>
      <c r="J15" s="568">
        <f>'EntrySheetDD+SWOTotal+HO'!CM65</f>
        <v>0</v>
      </c>
      <c r="K15" s="568">
        <f>'EntrySheetDD+SWOTotal+HO'!CN65</f>
        <v>0</v>
      </c>
      <c r="L15" s="568">
        <f>'EntrySheetDD+SWOTotal+HO'!CO65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5">
        <v>0</v>
      </c>
      <c r="D16" s="518">
        <f>'EntrySheetDD+SWOTotal+HO'!CQ65</f>
        <v>0</v>
      </c>
      <c r="E16" s="518">
        <f>'EntrySheetDD+SWOTotal+HO'!CR65</f>
        <v>0</v>
      </c>
      <c r="F16" s="518">
        <f>'EntrySheetDD+SWOTotal+HO'!CS65</f>
        <v>0</v>
      </c>
      <c r="G16" s="568">
        <f>'EntrySheetDD+SWOTotal+HO'!CT65</f>
        <v>0</v>
      </c>
      <c r="H16" s="568">
        <f>'EntrySheetDD+SWOTotal+HO'!CU65</f>
        <v>0</v>
      </c>
      <c r="I16" s="568">
        <f>'EntrySheetDD+SWOTotal+HO'!CV65</f>
        <v>0</v>
      </c>
      <c r="J16" s="568">
        <f>'EntrySheetDD+SWOTotal+HO'!CW65</f>
        <v>0</v>
      </c>
      <c r="K16" s="568">
        <f>'EntrySheetDD+SWOTotal+HO'!CX65</f>
        <v>0</v>
      </c>
      <c r="L16" s="568">
        <f>'EntrySheetDD+SWOTotal+HO'!CY65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5">
        <v>0</v>
      </c>
      <c r="D17" s="518">
        <f>'EntrySheetDD+SWOTotal+HO'!DA65</f>
        <v>0</v>
      </c>
      <c r="E17" s="518">
        <f>'EntrySheetDD+SWOTotal+HO'!DB65</f>
        <v>0</v>
      </c>
      <c r="F17" s="518">
        <f>'EntrySheetDD+SWOTotal+HO'!DC65</f>
        <v>0</v>
      </c>
      <c r="G17" s="568">
        <f>'EntrySheetDD+SWOTotal+HO'!DD65</f>
        <v>0</v>
      </c>
      <c r="H17" s="568">
        <f>'EntrySheetDD+SWOTotal+HO'!DE65</f>
        <v>0</v>
      </c>
      <c r="I17" s="568">
        <f>'EntrySheetDD+SWOTotal+HO'!DF65</f>
        <v>0</v>
      </c>
      <c r="J17" s="568">
        <f>'EntrySheetDD+SWOTotal+HO'!DG65</f>
        <v>0</v>
      </c>
      <c r="K17" s="568">
        <f>'EntrySheetDD+SWOTotal+HO'!DH65</f>
        <v>0</v>
      </c>
      <c r="L17" s="568">
        <f>'EntrySheetDD+SWOTotal+HO'!DI65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5">
        <v>0</v>
      </c>
      <c r="D18" s="518">
        <f>'EntrySheetDD+SWOTotal+HO'!DK65</f>
        <v>0</v>
      </c>
      <c r="E18" s="518">
        <f>'EntrySheetDD+SWOTotal+HO'!DL65</f>
        <v>0</v>
      </c>
      <c r="F18" s="518">
        <f>'EntrySheetDD+SWOTotal+HO'!DM65</f>
        <v>0</v>
      </c>
      <c r="G18" s="568">
        <f>'EntrySheetDD+SWOTotal+HO'!DN65</f>
        <v>0</v>
      </c>
      <c r="H18" s="568">
        <f>'EntrySheetDD+SWOTotal+HO'!DO65</f>
        <v>0</v>
      </c>
      <c r="I18" s="568">
        <f>'EntrySheetDD+SWOTotal+HO'!DP65</f>
        <v>0</v>
      </c>
      <c r="J18" s="568">
        <f>'EntrySheetDD+SWOTotal+HO'!DQ65</f>
        <v>0</v>
      </c>
      <c r="K18" s="568">
        <f>'EntrySheetDD+SWOTotal+HO'!DR65</f>
        <v>0</v>
      </c>
      <c r="L18" s="568">
        <f>'EntrySheetDD+SWOTotal+HO'!DS65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5">
        <v>0</v>
      </c>
      <c r="D19" s="518">
        <f>'EntrySheetDD+SWOTotal+HO'!DU65</f>
        <v>0</v>
      </c>
      <c r="E19" s="518">
        <f>'EntrySheetDD+SWOTotal+HO'!DV65</f>
        <v>0</v>
      </c>
      <c r="F19" s="518">
        <f>'EntrySheetDD+SWOTotal+HO'!DW65</f>
        <v>0</v>
      </c>
      <c r="G19" s="568">
        <f>'EntrySheetDD+SWOTotal+HO'!DX65</f>
        <v>0</v>
      </c>
      <c r="H19" s="568">
        <f>'EntrySheetDD+SWOTotal+HO'!DY65</f>
        <v>0</v>
      </c>
      <c r="I19" s="568">
        <f>'EntrySheetDD+SWOTotal+HO'!DZ65</f>
        <v>0</v>
      </c>
      <c r="J19" s="568">
        <f>'EntrySheetDD+SWOTotal+HO'!EA65</f>
        <v>0</v>
      </c>
      <c r="K19" s="568">
        <f>'EntrySheetDD+SWOTotal+HO'!EB65</f>
        <v>0</v>
      </c>
      <c r="L19" s="568">
        <f>'EntrySheetDD+SWOTotal+HO'!EC65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5">
        <v>0</v>
      </c>
      <c r="D20" s="518">
        <f>'EntrySheetDD+SWOTotal+HO'!EE65</f>
        <v>0</v>
      </c>
      <c r="E20" s="518">
        <f>'EntrySheetDD+SWOTotal+HO'!EF65</f>
        <v>0</v>
      </c>
      <c r="F20" s="518">
        <f>'EntrySheetDD+SWOTotal+HO'!EG65</f>
        <v>0</v>
      </c>
      <c r="G20" s="568">
        <f>'EntrySheetDD+SWOTotal+HO'!EH65</f>
        <v>0</v>
      </c>
      <c r="H20" s="568">
        <f>'EntrySheetDD+SWOTotal+HO'!EI65</f>
        <v>0</v>
      </c>
      <c r="I20" s="568">
        <f>'EntrySheetDD+SWOTotal+HO'!EJ65</f>
        <v>0</v>
      </c>
      <c r="J20" s="568">
        <f>'EntrySheetDD+SWOTotal+HO'!EK65</f>
        <v>0</v>
      </c>
      <c r="K20" s="568">
        <f>'EntrySheetDD+SWOTotal+HO'!EL65</f>
        <v>0</v>
      </c>
      <c r="L20" s="568">
        <f>'EntrySheetDD+SWOTotal+HO'!EM65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5">
        <v>0</v>
      </c>
      <c r="D21" s="518">
        <f>'EntrySheetDD+SWOTotal+HO'!EO65</f>
        <v>0</v>
      </c>
      <c r="E21" s="518">
        <f>'EntrySheetDD+SWOTotal+HO'!EP65</f>
        <v>0</v>
      </c>
      <c r="F21" s="518">
        <f>'EntrySheetDD+SWOTotal+HO'!EQ65</f>
        <v>0</v>
      </c>
      <c r="G21" s="568">
        <f>'EntrySheetDD+SWOTotal+HO'!ER65</f>
        <v>0</v>
      </c>
      <c r="H21" s="568">
        <f>'EntrySheetDD+SWOTotal+HO'!ES65</f>
        <v>0</v>
      </c>
      <c r="I21" s="568">
        <f>'EntrySheetDD+SWOTotal+HO'!ET65</f>
        <v>0</v>
      </c>
      <c r="J21" s="568">
        <f>'EntrySheetDD+SWOTotal+HO'!EU65</f>
        <v>0</v>
      </c>
      <c r="K21" s="568">
        <f>'EntrySheetDD+SWOTotal+HO'!EV65</f>
        <v>0</v>
      </c>
      <c r="L21" s="568">
        <f>'EntrySheetDD+SWOTotal+HO'!EW65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5">
        <v>0</v>
      </c>
      <c r="D22" s="518">
        <f>'EntrySheetDD+SWOTotal+HO'!EY65</f>
        <v>0</v>
      </c>
      <c r="E22" s="518">
        <f>'EntrySheetDD+SWOTotal+HO'!EZ65</f>
        <v>0</v>
      </c>
      <c r="F22" s="518">
        <f>'EntrySheetDD+SWOTotal+HO'!FA65</f>
        <v>0</v>
      </c>
      <c r="G22" s="568">
        <f>'EntrySheetDD+SWOTotal+HO'!FB65</f>
        <v>0</v>
      </c>
      <c r="H22" s="568">
        <f>'EntrySheetDD+SWOTotal+HO'!FC65</f>
        <v>0</v>
      </c>
      <c r="I22" s="568">
        <f>'EntrySheetDD+SWOTotal+HO'!FD65</f>
        <v>0</v>
      </c>
      <c r="J22" s="568">
        <f>'EntrySheetDD+SWOTotal+HO'!FE65</f>
        <v>0</v>
      </c>
      <c r="K22" s="568">
        <f>'EntrySheetDD+SWOTotal+HO'!FF65</f>
        <v>0</v>
      </c>
      <c r="L22" s="568">
        <f>'EntrySheetDD+SWOTotal+HO'!FG65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5">
        <v>0</v>
      </c>
      <c r="D23" s="518">
        <f>'EntrySheetDD+SWOTotal+HO'!FI65</f>
        <v>0</v>
      </c>
      <c r="E23" s="518">
        <f>'EntrySheetDD+SWOTotal+HO'!FJ65</f>
        <v>0</v>
      </c>
      <c r="F23" s="518">
        <f>'EntrySheetDD+SWOTotal+HO'!FK65</f>
        <v>0</v>
      </c>
      <c r="G23" s="568">
        <f>'EntrySheetDD+SWOTotal+HO'!FL65</f>
        <v>0</v>
      </c>
      <c r="H23" s="568">
        <f>'EntrySheetDD+SWOTotal+HO'!FM65</f>
        <v>0</v>
      </c>
      <c r="I23" s="568">
        <f>'EntrySheetDD+SWOTotal+HO'!FN65</f>
        <v>0</v>
      </c>
      <c r="J23" s="568">
        <f>'EntrySheetDD+SWOTotal+HO'!FO65</f>
        <v>0</v>
      </c>
      <c r="K23" s="568">
        <f>'EntrySheetDD+SWOTotal+HO'!FP65</f>
        <v>0</v>
      </c>
      <c r="L23" s="568">
        <f>'EntrySheetDD+SWOTotal+HO'!FQ65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5">
        <v>0</v>
      </c>
      <c r="D24" s="518">
        <f>'EntrySheetDD+SWOTotal+HO'!FS65</f>
        <v>0</v>
      </c>
      <c r="E24" s="518">
        <f>'EntrySheetDD+SWOTotal+HO'!FT65</f>
        <v>0</v>
      </c>
      <c r="F24" s="518">
        <f>'EntrySheetDD+SWOTotal+HO'!FU65</f>
        <v>0</v>
      </c>
      <c r="G24" s="568">
        <f>'EntrySheetDD+SWOTotal+HO'!FV65</f>
        <v>0</v>
      </c>
      <c r="H24" s="568">
        <f>'EntrySheetDD+SWOTotal+HO'!FW65</f>
        <v>0</v>
      </c>
      <c r="I24" s="568">
        <f>'EntrySheetDD+SWOTotal+HO'!FX65</f>
        <v>0</v>
      </c>
      <c r="J24" s="568">
        <f>'EntrySheetDD+SWOTotal+HO'!FY65</f>
        <v>0</v>
      </c>
      <c r="K24" s="568">
        <f>'EntrySheetDD+SWOTotal+HO'!FZ65</f>
        <v>0</v>
      </c>
      <c r="L24" s="568">
        <f>'EntrySheetDD+SWOTotal+HO'!GA65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5">
        <v>0</v>
      </c>
      <c r="D25" s="518">
        <f>'EntrySheetDD+SWOTotal+HO'!GC65</f>
        <v>0</v>
      </c>
      <c r="E25" s="518">
        <f>'EntrySheetDD+SWOTotal+HO'!GD65</f>
        <v>0</v>
      </c>
      <c r="F25" s="518">
        <f>'EntrySheetDD+SWOTotal+HO'!GE65</f>
        <v>0</v>
      </c>
      <c r="G25" s="568">
        <f>'EntrySheetDD+SWOTotal+HO'!GF65</f>
        <v>0</v>
      </c>
      <c r="H25" s="568">
        <f>'EntrySheetDD+SWOTotal+HO'!GG65</f>
        <v>0</v>
      </c>
      <c r="I25" s="568">
        <f>'EntrySheetDD+SWOTotal+HO'!GH65</f>
        <v>0</v>
      </c>
      <c r="J25" s="568">
        <f>'EntrySheetDD+SWOTotal+HO'!GI65</f>
        <v>0</v>
      </c>
      <c r="K25" s="568">
        <f>'EntrySheetDD+SWOTotal+HO'!GJ65</f>
        <v>0</v>
      </c>
      <c r="L25" s="568">
        <f>'EntrySheetDD+SWOTotal+HO'!GK65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5">
        <v>0</v>
      </c>
      <c r="D26" s="518">
        <f>'EntrySheetDD+SWOTotal+HO'!GM65</f>
        <v>0</v>
      </c>
      <c r="E26" s="518">
        <f>'EntrySheetDD+SWOTotal+HO'!GN65</f>
        <v>0</v>
      </c>
      <c r="F26" s="518">
        <f>'EntrySheetDD+SWOTotal+HO'!GO65</f>
        <v>0</v>
      </c>
      <c r="G26" s="568">
        <f>'EntrySheetDD+SWOTotal+HO'!GP65</f>
        <v>0</v>
      </c>
      <c r="H26" s="568">
        <f>'EntrySheetDD+SWOTotal+HO'!GQ65</f>
        <v>0</v>
      </c>
      <c r="I26" s="568">
        <f>'EntrySheetDD+SWOTotal+HO'!GR65</f>
        <v>0</v>
      </c>
      <c r="J26" s="568">
        <f>'EntrySheetDD+SWOTotal+HO'!GS65</f>
        <v>0</v>
      </c>
      <c r="K26" s="568">
        <f>'EntrySheetDD+SWOTotal+HO'!GT65</f>
        <v>0</v>
      </c>
      <c r="L26" s="568">
        <f>'EntrySheetDD+SWOTotal+HO'!GU65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5">
        <v>0</v>
      </c>
      <c r="D27" s="518">
        <f>'EntrySheetDD+SWOTotal+HO'!GW65</f>
        <v>0</v>
      </c>
      <c r="E27" s="518">
        <f>'EntrySheetDD+SWOTotal+HO'!GX65</f>
        <v>0</v>
      </c>
      <c r="F27" s="518">
        <f>'EntrySheetDD+SWOTotal+HO'!GY65</f>
        <v>0</v>
      </c>
      <c r="G27" s="568">
        <f>'EntrySheetDD+SWOTotal+HO'!GZ65</f>
        <v>0</v>
      </c>
      <c r="H27" s="568">
        <f>'EntrySheetDD+SWOTotal+HO'!HA65</f>
        <v>0</v>
      </c>
      <c r="I27" s="568">
        <f>'EntrySheetDD+SWOTotal+HO'!HB65</f>
        <v>0</v>
      </c>
      <c r="J27" s="568">
        <f>'EntrySheetDD+SWOTotal+HO'!HC65</f>
        <v>0</v>
      </c>
      <c r="K27" s="568">
        <f>'EntrySheetDD+SWOTotal+HO'!HD65</f>
        <v>0</v>
      </c>
      <c r="L27" s="568">
        <f>'EntrySheetDD+SWOTotal+HO'!HE65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5">
        <v>0</v>
      </c>
      <c r="D28" s="518">
        <f>'EntrySheetDD+SWOTotal+HO'!HG65</f>
        <v>0</v>
      </c>
      <c r="E28" s="518">
        <f>'EntrySheetDD+SWOTotal+HO'!HH65</f>
        <v>0</v>
      </c>
      <c r="F28" s="518">
        <f>'EntrySheetDD+SWOTotal+HO'!HI65</f>
        <v>0</v>
      </c>
      <c r="G28" s="568">
        <f>'EntrySheetDD+SWOTotal+HO'!HJ65</f>
        <v>0</v>
      </c>
      <c r="H28" s="568">
        <f>'EntrySheetDD+SWOTotal+HO'!HK65</f>
        <v>0</v>
      </c>
      <c r="I28" s="568">
        <f>'EntrySheetDD+SWOTotal+HO'!HL65</f>
        <v>0</v>
      </c>
      <c r="J28" s="568">
        <f>'EntrySheetDD+SWOTotal+HO'!HM65</f>
        <v>0</v>
      </c>
      <c r="K28" s="568">
        <f>'EntrySheetDD+SWOTotal+HO'!HN65</f>
        <v>0</v>
      </c>
      <c r="L28" s="568">
        <f>'EntrySheetDD+SWOTotal+HO'!HO65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5">
        <v>0</v>
      </c>
      <c r="D29" s="518">
        <f>'EntrySheetDD+SWOTotal+HO'!HQ65</f>
        <v>0</v>
      </c>
      <c r="E29" s="518">
        <f>'EntrySheetDD+SWOTotal+HO'!HR65</f>
        <v>0</v>
      </c>
      <c r="F29" s="518">
        <f>'EntrySheetDD+SWOTotal+HO'!HS65</f>
        <v>0</v>
      </c>
      <c r="G29" s="568">
        <f>'EntrySheetDD+SWOTotal+HO'!HT65</f>
        <v>0</v>
      </c>
      <c r="H29" s="568">
        <f>'EntrySheetDD+SWOTotal+HO'!HU65</f>
        <v>0</v>
      </c>
      <c r="I29" s="568">
        <f>'EntrySheetDD+SWOTotal+HO'!HV65</f>
        <v>0</v>
      </c>
      <c r="J29" s="568">
        <f>'EntrySheetDD+SWOTotal+HO'!HW65</f>
        <v>0</v>
      </c>
      <c r="K29" s="568">
        <f>'EntrySheetDD+SWOTotal+HO'!HX65</f>
        <v>0</v>
      </c>
      <c r="L29" s="568">
        <f>'EntrySheetDD+SWOTotal+HO'!HY65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5">
        <v>0</v>
      </c>
      <c r="D30" s="518">
        <f>'EntrySheetDD+SWOTotal+HO'!IA65</f>
        <v>0</v>
      </c>
      <c r="E30" s="518">
        <f>'EntrySheetDD+SWOTotal+HO'!IB65</f>
        <v>0</v>
      </c>
      <c r="F30" s="518">
        <f>'EntrySheetDD+SWOTotal+HO'!IC65</f>
        <v>0</v>
      </c>
      <c r="G30" s="568">
        <f>'EntrySheetDD+SWOTotal+HO'!ID65</f>
        <v>0</v>
      </c>
      <c r="H30" s="568">
        <f>'EntrySheetDD+SWOTotal+HO'!IE65</f>
        <v>0</v>
      </c>
      <c r="I30" s="568">
        <f>'EntrySheetDD+SWOTotal+HO'!IF65</f>
        <v>0</v>
      </c>
      <c r="J30" s="568">
        <f>'EntrySheetDD+SWOTotal+HO'!IG65</f>
        <v>0</v>
      </c>
      <c r="K30" s="568">
        <f>'EntrySheetDD+SWOTotal+HO'!IH65</f>
        <v>0</v>
      </c>
      <c r="L30" s="568">
        <f>'EntrySheetDD+SWOTotal+HO'!II65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5">
        <v>0</v>
      </c>
      <c r="D31" s="518">
        <f>'EntrySheetDD+SWOTotal+HO'!IK65</f>
        <v>0</v>
      </c>
      <c r="E31" s="518">
        <f>'EntrySheetDD+SWOTotal+HO'!IL65</f>
        <v>0</v>
      </c>
      <c r="F31" s="518">
        <f>'EntrySheetDD+SWOTotal+HO'!IM65</f>
        <v>0</v>
      </c>
      <c r="G31" s="568">
        <f>'EntrySheetDD+SWOTotal+HO'!IN65</f>
        <v>0</v>
      </c>
      <c r="H31" s="568">
        <f>'EntrySheetDD+SWOTotal+HO'!IO65</f>
        <v>0</v>
      </c>
      <c r="I31" s="568">
        <f>'EntrySheetDD+SWOTotal+HO'!IP65</f>
        <v>0</v>
      </c>
      <c r="J31" s="568">
        <f>'EntrySheetDD+SWOTotal+HO'!IQ65</f>
        <v>0</v>
      </c>
      <c r="K31" s="568">
        <f>'EntrySheetDD+SWOTotal+HO'!IR65</f>
        <v>0</v>
      </c>
      <c r="L31" s="568">
        <f>'EntrySheetDD+SWOTotal+HO'!IS65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5">
        <v>0</v>
      </c>
      <c r="D32" s="518">
        <f>'EntrySheetDD+SWOTotal+HO'!IU65</f>
        <v>0</v>
      </c>
      <c r="E32" s="518">
        <f>'EntrySheetDD+SWOTotal+HO'!IV65</f>
        <v>0</v>
      </c>
      <c r="F32" s="518">
        <f>'EntrySheetDD+SWOTotal+HO'!IW65</f>
        <v>0</v>
      </c>
      <c r="G32" s="568">
        <f>'EntrySheetDD+SWOTotal+HO'!IX65</f>
        <v>0</v>
      </c>
      <c r="H32" s="568">
        <f>'EntrySheetDD+SWOTotal+HO'!IY65</f>
        <v>0</v>
      </c>
      <c r="I32" s="568">
        <f>'EntrySheetDD+SWOTotal+HO'!IZ65</f>
        <v>0</v>
      </c>
      <c r="J32" s="568">
        <f>'EntrySheetDD+SWOTotal+HO'!JA65</f>
        <v>0</v>
      </c>
      <c r="K32" s="568">
        <f>'EntrySheetDD+SWOTotal+HO'!JB65</f>
        <v>0</v>
      </c>
      <c r="L32" s="568">
        <f>'EntrySheetDD+SWOTotal+HO'!JC65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5">
        <v>0</v>
      </c>
      <c r="D33" s="518">
        <f>'EntrySheetDD+SWOTotal+HO'!JE65</f>
        <v>0</v>
      </c>
      <c r="E33" s="518">
        <f>'EntrySheetDD+SWOTotal+HO'!JF65</f>
        <v>0</v>
      </c>
      <c r="F33" s="518">
        <f>'EntrySheetDD+SWOTotal+HO'!JG65</f>
        <v>0</v>
      </c>
      <c r="G33" s="568">
        <f>'EntrySheetDD+SWOTotal+HO'!JH65</f>
        <v>0</v>
      </c>
      <c r="H33" s="568">
        <f>'EntrySheetDD+SWOTotal+HO'!JI65</f>
        <v>0</v>
      </c>
      <c r="I33" s="568">
        <f>'EntrySheetDD+SWOTotal+HO'!JJ65</f>
        <v>0</v>
      </c>
      <c r="J33" s="568">
        <f>'EntrySheetDD+SWOTotal+HO'!JK65</f>
        <v>0</v>
      </c>
      <c r="K33" s="568">
        <f>'EntrySheetDD+SWOTotal+HO'!JL65</f>
        <v>0</v>
      </c>
      <c r="L33" s="568">
        <f>'EntrySheetDD+SWOTotal+HO'!JM65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5">
        <v>0</v>
      </c>
      <c r="D34" s="518">
        <f>'EntrySheetDD+SWOTotal+HO'!JO65</f>
        <v>0</v>
      </c>
      <c r="E34" s="518">
        <f>'EntrySheetDD+SWOTotal+HO'!JP65</f>
        <v>0</v>
      </c>
      <c r="F34" s="518">
        <f>'EntrySheetDD+SWOTotal+HO'!JQ65</f>
        <v>0</v>
      </c>
      <c r="G34" s="568">
        <f>'EntrySheetDD+SWOTotal+HO'!JR65</f>
        <v>0</v>
      </c>
      <c r="H34" s="568">
        <f>'EntrySheetDD+SWOTotal+HO'!JS65</f>
        <v>0</v>
      </c>
      <c r="I34" s="568">
        <f>'EntrySheetDD+SWOTotal+HO'!JT65</f>
        <v>0</v>
      </c>
      <c r="J34" s="568">
        <f>'EntrySheetDD+SWOTotal+HO'!JU65</f>
        <v>0</v>
      </c>
      <c r="K34" s="568">
        <f>'EntrySheetDD+SWOTotal+HO'!JV65</f>
        <v>0</v>
      </c>
      <c r="L34" s="568">
        <f>'EntrySheetDD+SWOTotal+HO'!JW65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5">
        <v>0</v>
      </c>
      <c r="D35" s="518">
        <f>'EntrySheetDD+SWOTotal+HO'!JY65</f>
        <v>0</v>
      </c>
      <c r="E35" s="518">
        <f>'EntrySheetDD+SWOTotal+HO'!JZ65</f>
        <v>0</v>
      </c>
      <c r="F35" s="518">
        <f>'EntrySheetDD+SWOTotal+HO'!KA65</f>
        <v>0</v>
      </c>
      <c r="G35" s="568">
        <f>'EntrySheetDD+SWOTotal+HO'!KB65</f>
        <v>0</v>
      </c>
      <c r="H35" s="568">
        <f>'EntrySheetDD+SWOTotal+HO'!KC65</f>
        <v>0</v>
      </c>
      <c r="I35" s="568">
        <f>'EntrySheetDD+SWOTotal+HO'!KD65</f>
        <v>0</v>
      </c>
      <c r="J35" s="568">
        <f>'EntrySheetDD+SWOTotal+HO'!KE65</f>
        <v>0</v>
      </c>
      <c r="K35" s="568">
        <f>'EntrySheetDD+SWOTotal+HO'!KF65</f>
        <v>0</v>
      </c>
      <c r="L35" s="568">
        <f>'EntrySheetDD+SWOTotal+HO'!KG65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5">
        <v>0</v>
      </c>
      <c r="D36" s="518">
        <f>'EntrySheetDD+SWOTotal+HO'!KI65</f>
        <v>0</v>
      </c>
      <c r="E36" s="518">
        <f>'EntrySheetDD+SWOTotal+HO'!KJ65</f>
        <v>0</v>
      </c>
      <c r="F36" s="518">
        <f>'EntrySheetDD+SWOTotal+HO'!KK65</f>
        <v>0</v>
      </c>
      <c r="G36" s="568">
        <f>'EntrySheetDD+SWOTotal+HO'!KL65</f>
        <v>0</v>
      </c>
      <c r="H36" s="568">
        <f>'EntrySheetDD+SWOTotal+HO'!KM65</f>
        <v>0</v>
      </c>
      <c r="I36" s="568">
        <f>'EntrySheetDD+SWOTotal+HO'!KN65</f>
        <v>0</v>
      </c>
      <c r="J36" s="568">
        <f>'EntrySheetDD+SWOTotal+HO'!KO65</f>
        <v>0</v>
      </c>
      <c r="K36" s="568">
        <f>'EntrySheetDD+SWOTotal+HO'!KP65</f>
        <v>0</v>
      </c>
      <c r="L36" s="568">
        <f>'EntrySheetDD+SWOTotal+HO'!KQ65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5">
        <v>0</v>
      </c>
      <c r="D37" s="518">
        <f>'EntrySheetDD+SWOTotal+HO'!KS65</f>
        <v>0</v>
      </c>
      <c r="E37" s="518">
        <f>'EntrySheetDD+SWOTotal+HO'!KT65</f>
        <v>0</v>
      </c>
      <c r="F37" s="518">
        <f>'EntrySheetDD+SWOTotal+HO'!KU65</f>
        <v>0</v>
      </c>
      <c r="G37" s="568">
        <f>'EntrySheetDD+SWOTotal+HO'!KV65</f>
        <v>0</v>
      </c>
      <c r="H37" s="568">
        <f>'EntrySheetDD+SWOTotal+HO'!KW65</f>
        <v>0</v>
      </c>
      <c r="I37" s="568">
        <f>'EntrySheetDD+SWOTotal+HO'!KX65</f>
        <v>0</v>
      </c>
      <c r="J37" s="568">
        <f>'EntrySheetDD+SWOTotal+HO'!KY65</f>
        <v>0</v>
      </c>
      <c r="K37" s="568">
        <f>'EntrySheetDD+SWOTotal+HO'!KZ65</f>
        <v>0</v>
      </c>
      <c r="L37" s="568">
        <f>'EntrySheetDD+SWOTotal+HO'!LA65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5">
        <v>0</v>
      </c>
      <c r="D38" s="518">
        <f>'EntrySheetDD+SWOTotal+HO'!LC65</f>
        <v>0</v>
      </c>
      <c r="E38" s="518">
        <f>'EntrySheetDD+SWOTotal+HO'!LD65</f>
        <v>0</v>
      </c>
      <c r="F38" s="518">
        <f>'EntrySheetDD+SWOTotal+HO'!LE65</f>
        <v>0</v>
      </c>
      <c r="G38" s="568">
        <f>'EntrySheetDD+SWOTotal+HO'!LF65</f>
        <v>0</v>
      </c>
      <c r="H38" s="568">
        <f>'EntrySheetDD+SWOTotal+HO'!LG65</f>
        <v>0</v>
      </c>
      <c r="I38" s="568">
        <f>'EntrySheetDD+SWOTotal+HO'!LH65</f>
        <v>0</v>
      </c>
      <c r="J38" s="568">
        <f>'EntrySheetDD+SWOTotal+HO'!LI65</f>
        <v>0</v>
      </c>
      <c r="K38" s="568">
        <f>'EntrySheetDD+SWOTotal+HO'!LJ65</f>
        <v>0</v>
      </c>
      <c r="L38" s="568">
        <f>'EntrySheetDD+SWOTotal+HO'!LK65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</v>
      </c>
      <c r="D39" s="518">
        <f>'EntrySheetDD+SWOTotal+HO'!LM65</f>
        <v>0</v>
      </c>
      <c r="E39" s="518">
        <f>'EntrySheetDD+SWOTotal+HO'!LN65</f>
        <v>0</v>
      </c>
      <c r="F39" s="518">
        <f>'EntrySheetDD+SWOTotal+HO'!LO65</f>
        <v>0</v>
      </c>
      <c r="G39" s="568">
        <f>'EntrySheetDD+SWOTotal+HO'!LP65</f>
        <v>0</v>
      </c>
      <c r="H39" s="568">
        <f>'EntrySheetDD+SWOTotal+HO'!LQ65</f>
        <v>0</v>
      </c>
      <c r="I39" s="568">
        <f>'EntrySheetDD+SWOTotal+HO'!LR65</f>
        <v>0</v>
      </c>
      <c r="J39" s="568">
        <f>'EntrySheetDD+SWOTotal+HO'!LS65</f>
        <v>0</v>
      </c>
      <c r="K39" s="568">
        <f>'EntrySheetDD+SWOTotal+HO'!LT65</f>
        <v>0</v>
      </c>
      <c r="L39" s="568">
        <f>'EntrySheetDD+SWOTotal+HO'!LU65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'EntrySheetDD+SWOTotal+HO'!MQ65</f>
        <v>0</v>
      </c>
      <c r="E41" s="528">
        <f>'EntrySheetDD+SWOTotal+HO'!MR65</f>
        <v>0</v>
      </c>
      <c r="F41" s="528">
        <f>'EntrySheetDD+SWOTotal+HO'!MS65</f>
        <v>0</v>
      </c>
      <c r="G41" s="570">
        <f>'EntrySheetDD+SWOTotal+HO'!MT65</f>
        <v>0</v>
      </c>
      <c r="H41" s="570">
        <f>'EntrySheetDD+SWOTotal+HO'!MU65</f>
        <v>0</v>
      </c>
      <c r="I41" s="570">
        <f>'EntrySheetDD+SWOTotal+HO'!MV65</f>
        <v>0</v>
      </c>
      <c r="J41" s="570">
        <f>'EntrySheetDD+SWOTotal+HO'!MW65</f>
        <v>0</v>
      </c>
      <c r="K41" s="570">
        <f>'EntrySheetDD+SWOTotal+HO'!MX65</f>
        <v>0</v>
      </c>
      <c r="L41" s="570">
        <f>'EntrySheetDD+SWOTotal+HO'!MY65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0</v>
      </c>
      <c r="D43" s="516">
        <f t="shared" si="3"/>
        <v>0</v>
      </c>
      <c r="E43" s="516">
        <f t="shared" si="3"/>
        <v>0</v>
      </c>
      <c r="F43" s="516">
        <f t="shared" si="3"/>
        <v>0</v>
      </c>
      <c r="G43" s="572">
        <f t="shared" si="3"/>
        <v>0</v>
      </c>
      <c r="H43" s="572">
        <f t="shared" si="3"/>
        <v>0</v>
      </c>
      <c r="I43" s="572">
        <f t="shared" si="3"/>
        <v>0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 t="e">
        <f t="shared" si="0"/>
        <v>#DIV/0!</v>
      </c>
      <c r="N43" s="512" t="e">
        <f t="shared" si="1"/>
        <v>#DIV/0!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51" activePane="bottomRight" state="frozen"/>
      <selection activeCell="A2" sqref="A2:N2"/>
      <selection pane="topRight" activeCell="A2" sqref="A2:N2"/>
      <selection pane="bottomLeft" activeCell="A2" sqref="A2:N2"/>
      <selection pane="bottomRight" activeCell="AA86" sqref="AA86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425</v>
      </c>
      <c r="B3" s="2004"/>
      <c r="C3" s="2024" t="s">
        <v>504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69.150000000000006</v>
      </c>
      <c r="D7" s="518">
        <f>'EntrySheetDD+SWOTotal+HO'!E68</f>
        <v>0</v>
      </c>
      <c r="E7" s="518">
        <f>'EntrySheetDD+SWOTotal+HO'!F68</f>
        <v>0</v>
      </c>
      <c r="F7" s="518">
        <f>'EntrySheetDD+SWOTotal+HO'!G68</f>
        <v>0</v>
      </c>
      <c r="G7" s="568">
        <v>6915</v>
      </c>
      <c r="H7" s="568">
        <f>'EntrySheetDD+SWOTotal+HO'!I68</f>
        <v>0</v>
      </c>
      <c r="I7" s="568">
        <f>'EntrySheetDD+SWOTotal+HO'!J68</f>
        <v>0</v>
      </c>
      <c r="J7" s="568">
        <f>'EntrySheetDD+SWOTotal+HO'!K68</f>
        <v>0</v>
      </c>
      <c r="K7" s="568">
        <f>'EntrySheetDD+SWOTotal+HO'!L68</f>
        <v>0</v>
      </c>
      <c r="L7" s="568">
        <f>'EntrySheetDD+SWOTotal+HO'!M68</f>
        <v>0</v>
      </c>
      <c r="M7" s="514">
        <f>F7/C7*100</f>
        <v>0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3</v>
      </c>
      <c r="D8" s="518">
        <f>'EntrySheetDD+SWOTotal+HO'!O68</f>
        <v>0</v>
      </c>
      <c r="E8" s="518">
        <f>'EntrySheetDD+SWOTotal+HO'!P68</f>
        <v>0</v>
      </c>
      <c r="F8" s="518">
        <f>'EntrySheetDD+SWOTotal+HO'!Q68</f>
        <v>0</v>
      </c>
      <c r="G8" s="568">
        <v>300</v>
      </c>
      <c r="H8" s="568">
        <f>'EntrySheetDD+SWOTotal+HO'!S68</f>
        <v>0</v>
      </c>
      <c r="I8" s="568">
        <f>'EntrySheetDD+SWOTotal+HO'!T68</f>
        <v>0</v>
      </c>
      <c r="J8" s="568">
        <f>'EntrySheetDD+SWOTotal+HO'!U68</f>
        <v>0</v>
      </c>
      <c r="K8" s="568">
        <f>'EntrySheetDD+SWOTotal+HO'!V68</f>
        <v>0</v>
      </c>
      <c r="L8" s="568">
        <f>'EntrySheetDD+SWOTotal+HO'!W68</f>
        <v>0</v>
      </c>
      <c r="M8" s="506">
        <f t="shared" ref="M8:M43" si="0">F8/C8*100</f>
        <v>0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3</v>
      </c>
      <c r="D9" s="518">
        <f>'EntrySheetDD+SWOTotal+HO'!Y68</f>
        <v>0</v>
      </c>
      <c r="E9" s="518">
        <f>'EntrySheetDD+SWOTotal+HO'!Z68</f>
        <v>0</v>
      </c>
      <c r="F9" s="518">
        <f>'EntrySheetDD+SWOTotal+HO'!AA68</f>
        <v>0</v>
      </c>
      <c r="G9" s="568">
        <v>300</v>
      </c>
      <c r="H9" s="568">
        <f>'EntrySheetDD+SWOTotal+HO'!AC68</f>
        <v>0</v>
      </c>
      <c r="I9" s="568">
        <f>'EntrySheetDD+SWOTotal+HO'!AD68</f>
        <v>0</v>
      </c>
      <c r="J9" s="568">
        <f>'EntrySheetDD+SWOTotal+HO'!AE68</f>
        <v>0</v>
      </c>
      <c r="K9" s="568">
        <f>'EntrySheetDD+SWOTotal+HO'!AF68</f>
        <v>0</v>
      </c>
      <c r="L9" s="568">
        <f>'EntrySheetDD+SWOTotal+HO'!AG68</f>
        <v>0</v>
      </c>
      <c r="M9" s="506">
        <f t="shared" si="0"/>
        <v>0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1.5</v>
      </c>
      <c r="D10" s="518">
        <f>'EntrySheetDD+SWOTotal+HO'!AI68</f>
        <v>0</v>
      </c>
      <c r="E10" s="518">
        <f>'EntrySheetDD+SWOTotal+HO'!AJ68</f>
        <v>0</v>
      </c>
      <c r="F10" s="518">
        <f>'EntrySheetDD+SWOTotal+HO'!AK68</f>
        <v>0</v>
      </c>
      <c r="G10" s="568">
        <v>150</v>
      </c>
      <c r="H10" s="568">
        <f>'EntrySheetDD+SWOTotal+HO'!AM68</f>
        <v>0</v>
      </c>
      <c r="I10" s="568">
        <f>'EntrySheetDD+SWOTotal+HO'!AN68</f>
        <v>0</v>
      </c>
      <c r="J10" s="568">
        <f>'EntrySheetDD+SWOTotal+HO'!AO68</f>
        <v>0</v>
      </c>
      <c r="K10" s="568">
        <f>'EntrySheetDD+SWOTotal+HO'!AP68</f>
        <v>0</v>
      </c>
      <c r="L10" s="568">
        <f>'EntrySheetDD+SWOTotal+HO'!AQ68</f>
        <v>0</v>
      </c>
      <c r="M10" s="506">
        <f t="shared" si="0"/>
        <v>0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2</v>
      </c>
      <c r="D11" s="518">
        <f>'EntrySheetDD+SWOTotal+HO'!AS68</f>
        <v>0</v>
      </c>
      <c r="E11" s="518">
        <f>'EntrySheetDD+SWOTotal+HO'!AT68</f>
        <v>0</v>
      </c>
      <c r="F11" s="518">
        <f>'EntrySheetDD+SWOTotal+HO'!AU68</f>
        <v>0</v>
      </c>
      <c r="G11" s="568">
        <v>200</v>
      </c>
      <c r="H11" s="568">
        <f>'EntrySheetDD+SWOTotal+HO'!AW68</f>
        <v>0</v>
      </c>
      <c r="I11" s="568">
        <f>'EntrySheetDD+SWOTotal+HO'!AX68</f>
        <v>0</v>
      </c>
      <c r="J11" s="568">
        <f>'EntrySheetDD+SWOTotal+HO'!AY68</f>
        <v>0</v>
      </c>
      <c r="K11" s="568">
        <f>'EntrySheetDD+SWOTotal+HO'!AZ68</f>
        <v>0</v>
      </c>
      <c r="L11" s="568">
        <f>'EntrySheetDD+SWOTotal+HO'!BA68</f>
        <v>0</v>
      </c>
      <c r="M11" s="506">
        <f t="shared" si="0"/>
        <v>0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1.5</v>
      </c>
      <c r="D12" s="518">
        <f>'EntrySheetDD+SWOTotal+HO'!BC68</f>
        <v>0</v>
      </c>
      <c r="E12" s="518">
        <f>'EntrySheetDD+SWOTotal+HO'!BD68</f>
        <v>0</v>
      </c>
      <c r="F12" s="518">
        <f>'EntrySheetDD+SWOTotal+HO'!BE68</f>
        <v>0</v>
      </c>
      <c r="G12" s="568">
        <v>150</v>
      </c>
      <c r="H12" s="568">
        <f>'EntrySheetDD+SWOTotal+HO'!BG68</f>
        <v>0</v>
      </c>
      <c r="I12" s="568">
        <f>'EntrySheetDD+SWOTotal+HO'!BH68</f>
        <v>0</v>
      </c>
      <c r="J12" s="568">
        <f>'EntrySheetDD+SWOTotal+HO'!BI68</f>
        <v>0</v>
      </c>
      <c r="K12" s="568">
        <f>'EntrySheetDD+SWOTotal+HO'!BJ68</f>
        <v>0</v>
      </c>
      <c r="L12" s="568">
        <f>'EntrySheetDD+SWOTotal+HO'!BK68</f>
        <v>0</v>
      </c>
      <c r="M12" s="506">
        <f t="shared" si="0"/>
        <v>0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1.5</v>
      </c>
      <c r="D13" s="518">
        <f>'EntrySheetDD+SWOTotal+HO'!BM68</f>
        <v>0</v>
      </c>
      <c r="E13" s="518">
        <f>'EntrySheetDD+SWOTotal+HO'!BN68</f>
        <v>0</v>
      </c>
      <c r="F13" s="518">
        <f>'EntrySheetDD+SWOTotal+HO'!BO68</f>
        <v>0</v>
      </c>
      <c r="G13" s="568">
        <v>150</v>
      </c>
      <c r="H13" s="568">
        <f>'EntrySheetDD+SWOTotal+HO'!BQ68</f>
        <v>0</v>
      </c>
      <c r="I13" s="568">
        <f>'EntrySheetDD+SWOTotal+HO'!BR68</f>
        <v>0</v>
      </c>
      <c r="J13" s="568">
        <f>'EntrySheetDD+SWOTotal+HO'!BS68</f>
        <v>0</v>
      </c>
      <c r="K13" s="568">
        <f>'EntrySheetDD+SWOTotal+HO'!BT68</f>
        <v>0</v>
      </c>
      <c r="L13" s="568">
        <f>'EntrySheetDD+SWOTotal+HO'!BU68</f>
        <v>0</v>
      </c>
      <c r="M13" s="506">
        <f t="shared" si="0"/>
        <v>0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1.2</v>
      </c>
      <c r="D14" s="518">
        <f>'EntrySheetDD+SWOTotal+HO'!BW68</f>
        <v>0</v>
      </c>
      <c r="E14" s="518">
        <f>'EntrySheetDD+SWOTotal+HO'!BX68</f>
        <v>0</v>
      </c>
      <c r="F14" s="518">
        <f>'EntrySheetDD+SWOTotal+HO'!BY68</f>
        <v>0</v>
      </c>
      <c r="G14" s="568">
        <v>119.99999999999999</v>
      </c>
      <c r="H14" s="568">
        <f>'EntrySheetDD+SWOTotal+HO'!CA68</f>
        <v>0</v>
      </c>
      <c r="I14" s="568">
        <f>'EntrySheetDD+SWOTotal+HO'!CB68</f>
        <v>0</v>
      </c>
      <c r="J14" s="568">
        <f>'EntrySheetDD+SWOTotal+HO'!CC68</f>
        <v>0</v>
      </c>
      <c r="K14" s="568">
        <f>'EntrySheetDD+SWOTotal+HO'!CD68</f>
        <v>0</v>
      </c>
      <c r="L14" s="568">
        <f>'EntrySheetDD+SWOTotal+HO'!CE68</f>
        <v>0</v>
      </c>
      <c r="M14" s="506">
        <f t="shared" si="0"/>
        <v>0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10</v>
      </c>
      <c r="D15" s="518">
        <f>'EntrySheetDD+SWOTotal+HO'!CG68</f>
        <v>0</v>
      </c>
      <c r="E15" s="518">
        <f>'EntrySheetDD+SWOTotal+HO'!CH68</f>
        <v>0</v>
      </c>
      <c r="F15" s="518">
        <f>'EntrySheetDD+SWOTotal+HO'!CI68</f>
        <v>0</v>
      </c>
      <c r="G15" s="568">
        <v>1000</v>
      </c>
      <c r="H15" s="568">
        <f>'EntrySheetDD+SWOTotal+HO'!CK68</f>
        <v>0</v>
      </c>
      <c r="I15" s="568">
        <f>'EntrySheetDD+SWOTotal+HO'!CL68</f>
        <v>0</v>
      </c>
      <c r="J15" s="568">
        <f>'EntrySheetDD+SWOTotal+HO'!CM68</f>
        <v>0</v>
      </c>
      <c r="K15" s="568">
        <f>'EntrySheetDD+SWOTotal+HO'!CN68</f>
        <v>0</v>
      </c>
      <c r="L15" s="568">
        <f>'EntrySheetDD+SWOTotal+HO'!CO68</f>
        <v>0</v>
      </c>
      <c r="M15" s="506">
        <f t="shared" si="0"/>
        <v>0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3</v>
      </c>
      <c r="D16" s="518">
        <f>'EntrySheetDD+SWOTotal+HO'!CQ68</f>
        <v>0</v>
      </c>
      <c r="E16" s="518">
        <f>'EntrySheetDD+SWOTotal+HO'!CR68</f>
        <v>0</v>
      </c>
      <c r="F16" s="518">
        <f>'EntrySheetDD+SWOTotal+HO'!CS68</f>
        <v>0</v>
      </c>
      <c r="G16" s="568">
        <v>300</v>
      </c>
      <c r="H16" s="568">
        <f>'EntrySheetDD+SWOTotal+HO'!CU68</f>
        <v>0</v>
      </c>
      <c r="I16" s="568">
        <f>'EntrySheetDD+SWOTotal+HO'!CV68</f>
        <v>0</v>
      </c>
      <c r="J16" s="568">
        <f>'EntrySheetDD+SWOTotal+HO'!CW68</f>
        <v>0</v>
      </c>
      <c r="K16" s="568">
        <f>'EntrySheetDD+SWOTotal+HO'!CX68</f>
        <v>0</v>
      </c>
      <c r="L16" s="568">
        <f>'EntrySheetDD+SWOTotal+HO'!CY68</f>
        <v>0</v>
      </c>
      <c r="M16" s="506">
        <f t="shared" si="0"/>
        <v>0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3</v>
      </c>
      <c r="D17" s="518">
        <f>'EntrySheetDD+SWOTotal+HO'!DA68</f>
        <v>0</v>
      </c>
      <c r="E17" s="518">
        <f>'EntrySheetDD+SWOTotal+HO'!DB68</f>
        <v>0</v>
      </c>
      <c r="F17" s="518">
        <f>'EntrySheetDD+SWOTotal+HO'!DC68</f>
        <v>0</v>
      </c>
      <c r="G17" s="568">
        <v>300</v>
      </c>
      <c r="H17" s="568">
        <f>'EntrySheetDD+SWOTotal+HO'!DE68</f>
        <v>0</v>
      </c>
      <c r="I17" s="568">
        <f>'EntrySheetDD+SWOTotal+HO'!DF68</f>
        <v>0</v>
      </c>
      <c r="J17" s="568">
        <f>'EntrySheetDD+SWOTotal+HO'!DG68</f>
        <v>0</v>
      </c>
      <c r="K17" s="568">
        <f>'EntrySheetDD+SWOTotal+HO'!DH68</f>
        <v>0</v>
      </c>
      <c r="L17" s="568">
        <f>'EntrySheetDD+SWOTotal+HO'!DI68</f>
        <v>0</v>
      </c>
      <c r="M17" s="506">
        <f t="shared" si="0"/>
        <v>0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3</v>
      </c>
      <c r="D18" s="518">
        <f>'EntrySheetDD+SWOTotal+HO'!DK68</f>
        <v>0</v>
      </c>
      <c r="E18" s="518">
        <f>'EntrySheetDD+SWOTotal+HO'!DL68</f>
        <v>0</v>
      </c>
      <c r="F18" s="518">
        <f>'EntrySheetDD+SWOTotal+HO'!DM68</f>
        <v>0</v>
      </c>
      <c r="G18" s="568">
        <v>300</v>
      </c>
      <c r="H18" s="568">
        <f>'EntrySheetDD+SWOTotal+HO'!DO68</f>
        <v>0</v>
      </c>
      <c r="I18" s="568">
        <f>'EntrySheetDD+SWOTotal+HO'!DP68</f>
        <v>0</v>
      </c>
      <c r="J18" s="568">
        <f>'EntrySheetDD+SWOTotal+HO'!DQ68</f>
        <v>0</v>
      </c>
      <c r="K18" s="568">
        <f>'EntrySheetDD+SWOTotal+HO'!DR68</f>
        <v>0</v>
      </c>
      <c r="L18" s="568">
        <f>'EntrySheetDD+SWOTotal+HO'!DS68</f>
        <v>0</v>
      </c>
      <c r="M18" s="506">
        <f t="shared" si="0"/>
        <v>0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5</v>
      </c>
      <c r="D19" s="518">
        <f>'EntrySheetDD+SWOTotal+HO'!DU68</f>
        <v>0</v>
      </c>
      <c r="E19" s="518">
        <f>'EntrySheetDD+SWOTotal+HO'!DV68</f>
        <v>0</v>
      </c>
      <c r="F19" s="518">
        <f>'EntrySheetDD+SWOTotal+HO'!DW68</f>
        <v>0</v>
      </c>
      <c r="G19" s="568">
        <v>500</v>
      </c>
      <c r="H19" s="568">
        <f>'EntrySheetDD+SWOTotal+HO'!DY68</f>
        <v>0</v>
      </c>
      <c r="I19" s="568">
        <f>'EntrySheetDD+SWOTotal+HO'!DZ68</f>
        <v>0</v>
      </c>
      <c r="J19" s="568">
        <f>'EntrySheetDD+SWOTotal+HO'!EA68</f>
        <v>0</v>
      </c>
      <c r="K19" s="568">
        <f>'EntrySheetDD+SWOTotal+HO'!EB68</f>
        <v>0</v>
      </c>
      <c r="L19" s="568">
        <f>'EntrySheetDD+SWOTotal+HO'!EC68</f>
        <v>0</v>
      </c>
      <c r="M19" s="506">
        <f t="shared" si="0"/>
        <v>0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8</v>
      </c>
      <c r="D20" s="518">
        <f>'EntrySheetDD+SWOTotal+HO'!EE68</f>
        <v>0</v>
      </c>
      <c r="E20" s="518">
        <f>'EntrySheetDD+SWOTotal+HO'!EF68</f>
        <v>0</v>
      </c>
      <c r="F20" s="518">
        <f>'EntrySheetDD+SWOTotal+HO'!EG68</f>
        <v>0</v>
      </c>
      <c r="G20" s="568">
        <v>800</v>
      </c>
      <c r="H20" s="568">
        <f>'EntrySheetDD+SWOTotal+HO'!EI68</f>
        <v>0</v>
      </c>
      <c r="I20" s="568">
        <f>'EntrySheetDD+SWOTotal+HO'!EJ68</f>
        <v>0</v>
      </c>
      <c r="J20" s="568">
        <f>'EntrySheetDD+SWOTotal+HO'!EK68</f>
        <v>0</v>
      </c>
      <c r="K20" s="568">
        <f>'EntrySheetDD+SWOTotal+HO'!EL68</f>
        <v>0</v>
      </c>
      <c r="L20" s="568">
        <f>'EntrySheetDD+SWOTotal+HO'!EM68</f>
        <v>0</v>
      </c>
      <c r="M20" s="506">
        <f t="shared" si="0"/>
        <v>0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0.75</v>
      </c>
      <c r="D21" s="518">
        <f>'EntrySheetDD+SWOTotal+HO'!EO68</f>
        <v>0</v>
      </c>
      <c r="E21" s="518">
        <f>'EntrySheetDD+SWOTotal+HO'!EP68</f>
        <v>0</v>
      </c>
      <c r="F21" s="518">
        <f>'EntrySheetDD+SWOTotal+HO'!EQ68</f>
        <v>0</v>
      </c>
      <c r="G21" s="568">
        <v>75</v>
      </c>
      <c r="H21" s="568">
        <f>'EntrySheetDD+SWOTotal+HO'!ES68</f>
        <v>0</v>
      </c>
      <c r="I21" s="568">
        <f>'EntrySheetDD+SWOTotal+HO'!ET68</f>
        <v>0</v>
      </c>
      <c r="J21" s="568">
        <f>'EntrySheetDD+SWOTotal+HO'!EU68</f>
        <v>0</v>
      </c>
      <c r="K21" s="568">
        <f>'EntrySheetDD+SWOTotal+HO'!EV68</f>
        <v>0</v>
      </c>
      <c r="L21" s="568">
        <f>'EntrySheetDD+SWOTotal+HO'!EW68</f>
        <v>0</v>
      </c>
      <c r="M21" s="506">
        <f t="shared" si="0"/>
        <v>0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2</v>
      </c>
      <c r="D22" s="518">
        <f>'EntrySheetDD+SWOTotal+HO'!EY68</f>
        <v>0</v>
      </c>
      <c r="E22" s="518">
        <f>'EntrySheetDD+SWOTotal+HO'!EZ68</f>
        <v>0</v>
      </c>
      <c r="F22" s="518">
        <f>'EntrySheetDD+SWOTotal+HO'!FA68</f>
        <v>0</v>
      </c>
      <c r="G22" s="568">
        <v>200</v>
      </c>
      <c r="H22" s="568">
        <f>'EntrySheetDD+SWOTotal+HO'!FC68</f>
        <v>0</v>
      </c>
      <c r="I22" s="568">
        <f>'EntrySheetDD+SWOTotal+HO'!FD68</f>
        <v>0</v>
      </c>
      <c r="J22" s="568">
        <f>'EntrySheetDD+SWOTotal+HO'!FE68</f>
        <v>0</v>
      </c>
      <c r="K22" s="568">
        <f>'EntrySheetDD+SWOTotal+HO'!FF68</f>
        <v>0</v>
      </c>
      <c r="L22" s="568">
        <f>'EntrySheetDD+SWOTotal+HO'!FG68</f>
        <v>0</v>
      </c>
      <c r="M22" s="506">
        <f t="shared" si="0"/>
        <v>0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2</v>
      </c>
      <c r="D23" s="518">
        <f>'EntrySheetDD+SWOTotal+HO'!FI68</f>
        <v>0</v>
      </c>
      <c r="E23" s="518">
        <f>'EntrySheetDD+SWOTotal+HO'!FJ68</f>
        <v>0</v>
      </c>
      <c r="F23" s="518">
        <f>'EntrySheetDD+SWOTotal+HO'!FK68</f>
        <v>0</v>
      </c>
      <c r="G23" s="568">
        <v>200</v>
      </c>
      <c r="H23" s="568">
        <f>'EntrySheetDD+SWOTotal+HO'!FM68</f>
        <v>0</v>
      </c>
      <c r="I23" s="568">
        <f>'EntrySheetDD+SWOTotal+HO'!FN68</f>
        <v>0</v>
      </c>
      <c r="J23" s="568">
        <f>'EntrySheetDD+SWOTotal+HO'!FO68</f>
        <v>0</v>
      </c>
      <c r="K23" s="568">
        <f>'EntrySheetDD+SWOTotal+HO'!FP68</f>
        <v>0</v>
      </c>
      <c r="L23" s="568">
        <f>'EntrySheetDD+SWOTotal+HO'!FQ68</f>
        <v>0</v>
      </c>
      <c r="M23" s="506">
        <f t="shared" si="0"/>
        <v>0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0.1</v>
      </c>
      <c r="D24" s="518">
        <f>'EntrySheetDD+SWOTotal+HO'!FS68</f>
        <v>0</v>
      </c>
      <c r="E24" s="518">
        <f>'EntrySheetDD+SWOTotal+HO'!FT68</f>
        <v>0</v>
      </c>
      <c r="F24" s="518">
        <f>'EntrySheetDD+SWOTotal+HO'!FU68</f>
        <v>0</v>
      </c>
      <c r="G24" s="568">
        <v>10</v>
      </c>
      <c r="H24" s="568">
        <f>'EntrySheetDD+SWOTotal+HO'!FW68</f>
        <v>0</v>
      </c>
      <c r="I24" s="568">
        <f>'EntrySheetDD+SWOTotal+HO'!FX68</f>
        <v>0</v>
      </c>
      <c r="J24" s="568">
        <f>'EntrySheetDD+SWOTotal+HO'!FY68</f>
        <v>0</v>
      </c>
      <c r="K24" s="568">
        <f>'EntrySheetDD+SWOTotal+HO'!FZ68</f>
        <v>0</v>
      </c>
      <c r="L24" s="568">
        <f>'EntrySheetDD+SWOTotal+HO'!GA68</f>
        <v>0</v>
      </c>
      <c r="M24" s="506">
        <f t="shared" si="0"/>
        <v>0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3</v>
      </c>
      <c r="D25" s="518">
        <f>'EntrySheetDD+SWOTotal+HO'!GC68</f>
        <v>0</v>
      </c>
      <c r="E25" s="518">
        <f>'EntrySheetDD+SWOTotal+HO'!GD68</f>
        <v>0</v>
      </c>
      <c r="F25" s="518">
        <f>'EntrySheetDD+SWOTotal+HO'!GE68</f>
        <v>0</v>
      </c>
      <c r="G25" s="568">
        <v>300</v>
      </c>
      <c r="H25" s="568">
        <f>'EntrySheetDD+SWOTotal+HO'!GG68</f>
        <v>0</v>
      </c>
      <c r="I25" s="568">
        <f>'EntrySheetDD+SWOTotal+HO'!GH68</f>
        <v>0</v>
      </c>
      <c r="J25" s="568">
        <f>'EntrySheetDD+SWOTotal+HO'!GI68</f>
        <v>0</v>
      </c>
      <c r="K25" s="568">
        <f>'EntrySheetDD+SWOTotal+HO'!GJ68</f>
        <v>0</v>
      </c>
      <c r="L25" s="568">
        <f>'EntrySheetDD+SWOTotal+HO'!GK68</f>
        <v>0</v>
      </c>
      <c r="M25" s="506">
        <f t="shared" si="0"/>
        <v>0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1</v>
      </c>
      <c r="D26" s="518">
        <f>'EntrySheetDD+SWOTotal+HO'!GM68</f>
        <v>0</v>
      </c>
      <c r="E26" s="518">
        <f>'EntrySheetDD+SWOTotal+HO'!GN68</f>
        <v>0</v>
      </c>
      <c r="F26" s="518">
        <f>'EntrySheetDD+SWOTotal+HO'!GO68</f>
        <v>0</v>
      </c>
      <c r="G26" s="568">
        <v>100</v>
      </c>
      <c r="H26" s="568">
        <f>'EntrySheetDD+SWOTotal+HO'!GQ68</f>
        <v>0</v>
      </c>
      <c r="I26" s="568">
        <f>'EntrySheetDD+SWOTotal+HO'!GR68</f>
        <v>0</v>
      </c>
      <c r="J26" s="568">
        <f>'EntrySheetDD+SWOTotal+HO'!GS68</f>
        <v>0</v>
      </c>
      <c r="K26" s="568">
        <f>'EntrySheetDD+SWOTotal+HO'!GT68</f>
        <v>0</v>
      </c>
      <c r="L26" s="568">
        <f>'EntrySheetDD+SWOTotal+HO'!GU68</f>
        <v>0</v>
      </c>
      <c r="M26" s="506">
        <f t="shared" si="0"/>
        <v>0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1</v>
      </c>
      <c r="D27" s="518">
        <f>'EntrySheetDD+SWOTotal+HO'!GW68</f>
        <v>0</v>
      </c>
      <c r="E27" s="518">
        <f>'EntrySheetDD+SWOTotal+HO'!GX68</f>
        <v>0</v>
      </c>
      <c r="F27" s="518">
        <f>'EntrySheetDD+SWOTotal+HO'!GY68</f>
        <v>0</v>
      </c>
      <c r="G27" s="568">
        <v>100</v>
      </c>
      <c r="H27" s="568">
        <f>'EntrySheetDD+SWOTotal+HO'!HA68</f>
        <v>0</v>
      </c>
      <c r="I27" s="568">
        <f>'EntrySheetDD+SWOTotal+HO'!HB68</f>
        <v>0</v>
      </c>
      <c r="J27" s="568">
        <f>'EntrySheetDD+SWOTotal+HO'!HC68</f>
        <v>0</v>
      </c>
      <c r="K27" s="568">
        <f>'EntrySheetDD+SWOTotal+HO'!HD68</f>
        <v>0</v>
      </c>
      <c r="L27" s="568">
        <f>'EntrySheetDD+SWOTotal+HO'!HE68</f>
        <v>0</v>
      </c>
      <c r="M27" s="506">
        <f t="shared" si="0"/>
        <v>0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0.5</v>
      </c>
      <c r="D28" s="518">
        <f>'EntrySheetDD+SWOTotal+HO'!HG68</f>
        <v>0</v>
      </c>
      <c r="E28" s="518">
        <f>'EntrySheetDD+SWOTotal+HO'!HH68</f>
        <v>0</v>
      </c>
      <c r="F28" s="518">
        <f>'EntrySheetDD+SWOTotal+HO'!HI68</f>
        <v>0</v>
      </c>
      <c r="G28" s="568">
        <v>50</v>
      </c>
      <c r="H28" s="568">
        <f>'EntrySheetDD+SWOTotal+HO'!HK68</f>
        <v>0</v>
      </c>
      <c r="I28" s="568">
        <f>'EntrySheetDD+SWOTotal+HO'!HL68</f>
        <v>0</v>
      </c>
      <c r="J28" s="568">
        <f>'EntrySheetDD+SWOTotal+HO'!HM68</f>
        <v>0</v>
      </c>
      <c r="K28" s="568">
        <f>'EntrySheetDD+SWOTotal+HO'!HN68</f>
        <v>0</v>
      </c>
      <c r="L28" s="568">
        <f>'EntrySheetDD+SWOTotal+HO'!HO68</f>
        <v>0</v>
      </c>
      <c r="M28" s="506">
        <f t="shared" si="0"/>
        <v>0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1.5</v>
      </c>
      <c r="D29" s="518">
        <f>'EntrySheetDD+SWOTotal+HO'!HQ68</f>
        <v>0</v>
      </c>
      <c r="E29" s="518">
        <f>'EntrySheetDD+SWOTotal+HO'!HR68</f>
        <v>0</v>
      </c>
      <c r="F29" s="518">
        <f>'EntrySheetDD+SWOTotal+HO'!HS68</f>
        <v>0</v>
      </c>
      <c r="G29" s="568">
        <v>150</v>
      </c>
      <c r="H29" s="568">
        <f>'EntrySheetDD+SWOTotal+HO'!HU68</f>
        <v>0</v>
      </c>
      <c r="I29" s="568">
        <f>'EntrySheetDD+SWOTotal+HO'!HV68</f>
        <v>0</v>
      </c>
      <c r="J29" s="568">
        <f>'EntrySheetDD+SWOTotal+HO'!HW68</f>
        <v>0</v>
      </c>
      <c r="K29" s="568">
        <f>'EntrySheetDD+SWOTotal+HO'!HX68</f>
        <v>0</v>
      </c>
      <c r="L29" s="568">
        <f>'EntrySheetDD+SWOTotal+HO'!HY68</f>
        <v>0</v>
      </c>
      <c r="M29" s="506">
        <f t="shared" si="0"/>
        <v>0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'EntrySheetDD+SWOTotal+HO'!IA68</f>
        <v>0</v>
      </c>
      <c r="E30" s="518">
        <f>'EntrySheetDD+SWOTotal+HO'!IB68</f>
        <v>0</v>
      </c>
      <c r="F30" s="518">
        <f>'EntrySheetDD+SWOTotal+HO'!IC68</f>
        <v>0</v>
      </c>
      <c r="G30" s="568">
        <v>0</v>
      </c>
      <c r="H30" s="568">
        <f>'EntrySheetDD+SWOTotal+HO'!IE68</f>
        <v>0</v>
      </c>
      <c r="I30" s="568">
        <f>'EntrySheetDD+SWOTotal+HO'!IF68</f>
        <v>0</v>
      </c>
      <c r="J30" s="568">
        <f>'EntrySheetDD+SWOTotal+HO'!IG68</f>
        <v>0</v>
      </c>
      <c r="K30" s="568">
        <f>'EntrySheetDD+SWOTotal+HO'!IH68</f>
        <v>0</v>
      </c>
      <c r="L30" s="568">
        <f>'EntrySheetDD+SWOTotal+HO'!II68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1.5</v>
      </c>
      <c r="D31" s="518">
        <f>'EntrySheetDD+SWOTotal+HO'!IK68</f>
        <v>0</v>
      </c>
      <c r="E31" s="518">
        <f>'EntrySheetDD+SWOTotal+HO'!IL68</f>
        <v>0</v>
      </c>
      <c r="F31" s="518">
        <f>'EntrySheetDD+SWOTotal+HO'!IM68</f>
        <v>0</v>
      </c>
      <c r="G31" s="568">
        <v>150</v>
      </c>
      <c r="H31" s="568">
        <f>'EntrySheetDD+SWOTotal+HO'!IO68</f>
        <v>0</v>
      </c>
      <c r="I31" s="568">
        <f>'EntrySheetDD+SWOTotal+HO'!IP68</f>
        <v>0</v>
      </c>
      <c r="J31" s="568">
        <f>'EntrySheetDD+SWOTotal+HO'!IQ68</f>
        <v>0</v>
      </c>
      <c r="K31" s="568">
        <f>'EntrySheetDD+SWOTotal+HO'!IR68</f>
        <v>0</v>
      </c>
      <c r="L31" s="568">
        <f>'EntrySheetDD+SWOTotal+HO'!IS68</f>
        <v>0</v>
      </c>
      <c r="M31" s="506">
        <f t="shared" si="0"/>
        <v>0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1</v>
      </c>
      <c r="D32" s="518">
        <f>'EntrySheetDD+SWOTotal+HO'!IU68</f>
        <v>0</v>
      </c>
      <c r="E32" s="518">
        <f>'EntrySheetDD+SWOTotal+HO'!IV68</f>
        <v>0</v>
      </c>
      <c r="F32" s="518">
        <f>'EntrySheetDD+SWOTotal+HO'!IW68</f>
        <v>0</v>
      </c>
      <c r="G32" s="568">
        <v>100</v>
      </c>
      <c r="H32" s="568">
        <f>'EntrySheetDD+SWOTotal+HO'!IY68</f>
        <v>0</v>
      </c>
      <c r="I32" s="568">
        <f>'EntrySheetDD+SWOTotal+HO'!IZ68</f>
        <v>0</v>
      </c>
      <c r="J32" s="568">
        <f>'EntrySheetDD+SWOTotal+HO'!JA68</f>
        <v>0</v>
      </c>
      <c r="K32" s="568">
        <f>'EntrySheetDD+SWOTotal+HO'!JB68</f>
        <v>0</v>
      </c>
      <c r="L32" s="568">
        <f>'EntrySheetDD+SWOTotal+HO'!JC68</f>
        <v>0</v>
      </c>
      <c r="M32" s="506">
        <f t="shared" si="0"/>
        <v>0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15</v>
      </c>
      <c r="D33" s="518">
        <f>'EntrySheetDD+SWOTotal+HO'!JE68</f>
        <v>0</v>
      </c>
      <c r="E33" s="518">
        <f>'EntrySheetDD+SWOTotal+HO'!JF68</f>
        <v>0</v>
      </c>
      <c r="F33" s="518">
        <f>'EntrySheetDD+SWOTotal+HO'!JG68</f>
        <v>0</v>
      </c>
      <c r="G33" s="568">
        <v>1500</v>
      </c>
      <c r="H33" s="568">
        <f>'EntrySheetDD+SWOTotal+HO'!JI68</f>
        <v>0</v>
      </c>
      <c r="I33" s="568">
        <f>'EntrySheetDD+SWOTotal+HO'!JJ68</f>
        <v>0</v>
      </c>
      <c r="J33" s="568">
        <f>'EntrySheetDD+SWOTotal+HO'!JK68</f>
        <v>0</v>
      </c>
      <c r="K33" s="568">
        <f>'EntrySheetDD+SWOTotal+HO'!JL68</f>
        <v>0</v>
      </c>
      <c r="L33" s="568">
        <f>'EntrySheetDD+SWOTotal+HO'!JM68</f>
        <v>0</v>
      </c>
      <c r="M33" s="506">
        <f t="shared" si="0"/>
        <v>0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1</v>
      </c>
      <c r="D34" s="518">
        <f>'EntrySheetDD+SWOTotal+HO'!JO68</f>
        <v>0</v>
      </c>
      <c r="E34" s="518">
        <f>'EntrySheetDD+SWOTotal+HO'!JP68</f>
        <v>0</v>
      </c>
      <c r="F34" s="518">
        <f>'EntrySheetDD+SWOTotal+HO'!JQ68</f>
        <v>0</v>
      </c>
      <c r="G34" s="568">
        <v>100</v>
      </c>
      <c r="H34" s="568">
        <f>'EntrySheetDD+SWOTotal+HO'!JS68</f>
        <v>0</v>
      </c>
      <c r="I34" s="568">
        <f>'EntrySheetDD+SWOTotal+HO'!JT68</f>
        <v>0</v>
      </c>
      <c r="J34" s="568">
        <f>'EntrySheetDD+SWOTotal+HO'!JU68</f>
        <v>0</v>
      </c>
      <c r="K34" s="568">
        <f>'EntrySheetDD+SWOTotal+HO'!JV68</f>
        <v>0</v>
      </c>
      <c r="L34" s="568">
        <f>'EntrySheetDD+SWOTotal+HO'!JW68</f>
        <v>0</v>
      </c>
      <c r="M34" s="506">
        <f t="shared" si="0"/>
        <v>0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1</v>
      </c>
      <c r="D35" s="518">
        <f>'EntrySheetDD+SWOTotal+HO'!JY68</f>
        <v>0</v>
      </c>
      <c r="E35" s="518">
        <f>'EntrySheetDD+SWOTotal+HO'!JZ68</f>
        <v>0</v>
      </c>
      <c r="F35" s="518">
        <f>'EntrySheetDD+SWOTotal+HO'!KA68</f>
        <v>0</v>
      </c>
      <c r="G35" s="568">
        <v>100</v>
      </c>
      <c r="H35" s="568">
        <f>'EntrySheetDD+SWOTotal+HO'!KC68</f>
        <v>0</v>
      </c>
      <c r="I35" s="568">
        <f>'EntrySheetDD+SWOTotal+HO'!KD68</f>
        <v>0</v>
      </c>
      <c r="J35" s="568">
        <f>'EntrySheetDD+SWOTotal+HO'!KE68</f>
        <v>0</v>
      </c>
      <c r="K35" s="568">
        <f>'EntrySheetDD+SWOTotal+HO'!KF68</f>
        <v>0</v>
      </c>
      <c r="L35" s="568">
        <f>'EntrySheetDD+SWOTotal+HO'!KG68</f>
        <v>0</v>
      </c>
      <c r="M35" s="506">
        <f t="shared" si="0"/>
        <v>0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1</v>
      </c>
      <c r="D36" s="518">
        <f>'EntrySheetDD+SWOTotal+HO'!KI68</f>
        <v>0</v>
      </c>
      <c r="E36" s="518">
        <f>'EntrySheetDD+SWOTotal+HO'!KJ68</f>
        <v>0</v>
      </c>
      <c r="F36" s="518">
        <f>'EntrySheetDD+SWOTotal+HO'!KK68</f>
        <v>0</v>
      </c>
      <c r="G36" s="568">
        <v>100</v>
      </c>
      <c r="H36" s="568">
        <f>'EntrySheetDD+SWOTotal+HO'!KM68</f>
        <v>0</v>
      </c>
      <c r="I36" s="568">
        <f>'EntrySheetDD+SWOTotal+HO'!KN68</f>
        <v>0</v>
      </c>
      <c r="J36" s="568">
        <f>'EntrySheetDD+SWOTotal+HO'!KO68</f>
        <v>0</v>
      </c>
      <c r="K36" s="568">
        <f>'EntrySheetDD+SWOTotal+HO'!KP68</f>
        <v>0</v>
      </c>
      <c r="L36" s="568">
        <f>'EntrySheetDD+SWOTotal+HO'!KQ68</f>
        <v>0</v>
      </c>
      <c r="M36" s="506">
        <f t="shared" si="0"/>
        <v>0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0.5</v>
      </c>
      <c r="D37" s="518">
        <f>'EntrySheetDD+SWOTotal+HO'!KS68</f>
        <v>0</v>
      </c>
      <c r="E37" s="518">
        <f>'EntrySheetDD+SWOTotal+HO'!KT68</f>
        <v>0</v>
      </c>
      <c r="F37" s="518">
        <f>'EntrySheetDD+SWOTotal+HO'!KU68</f>
        <v>0</v>
      </c>
      <c r="G37" s="568">
        <v>50</v>
      </c>
      <c r="H37" s="568">
        <f>'EntrySheetDD+SWOTotal+HO'!KW68</f>
        <v>0</v>
      </c>
      <c r="I37" s="568">
        <f>'EntrySheetDD+SWOTotal+HO'!KX68</f>
        <v>0</v>
      </c>
      <c r="J37" s="568">
        <f>'EntrySheetDD+SWOTotal+HO'!KY68</f>
        <v>0</v>
      </c>
      <c r="K37" s="568">
        <f>'EntrySheetDD+SWOTotal+HO'!KZ68</f>
        <v>0</v>
      </c>
      <c r="L37" s="568">
        <f>'EntrySheetDD+SWOTotal+HO'!LA68</f>
        <v>0</v>
      </c>
      <c r="M37" s="506">
        <f t="shared" si="0"/>
        <v>0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0.5</v>
      </c>
      <c r="D38" s="518">
        <f>'EntrySheetDD+SWOTotal+HO'!LC68</f>
        <v>0</v>
      </c>
      <c r="E38" s="518">
        <f>'EntrySheetDD+SWOTotal+HO'!LD68</f>
        <v>0</v>
      </c>
      <c r="F38" s="518">
        <f>'EntrySheetDD+SWOTotal+HO'!LE68</f>
        <v>0</v>
      </c>
      <c r="G38" s="568">
        <v>50</v>
      </c>
      <c r="H38" s="568">
        <f>'EntrySheetDD+SWOTotal+HO'!LG68</f>
        <v>0</v>
      </c>
      <c r="I38" s="568">
        <f>'EntrySheetDD+SWOTotal+HO'!LH68</f>
        <v>0</v>
      </c>
      <c r="J38" s="568">
        <f>'EntrySheetDD+SWOTotal+HO'!LI68</f>
        <v>0</v>
      </c>
      <c r="K38" s="568">
        <f>'EntrySheetDD+SWOTotal+HO'!LJ68</f>
        <v>0</v>
      </c>
      <c r="L38" s="568">
        <f>'EntrySheetDD+SWOTotal+HO'!LK68</f>
        <v>0</v>
      </c>
      <c r="M38" s="506">
        <f t="shared" si="0"/>
        <v>0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1</v>
      </c>
      <c r="D39" s="518">
        <f>'EntrySheetDD+SWOTotal+HO'!LM68</f>
        <v>0</v>
      </c>
      <c r="E39" s="518">
        <f>'EntrySheetDD+SWOTotal+HO'!LN68</f>
        <v>0</v>
      </c>
      <c r="F39" s="518">
        <f>'EntrySheetDD+SWOTotal+HO'!LO68</f>
        <v>0</v>
      </c>
      <c r="G39" s="568">
        <v>100</v>
      </c>
      <c r="H39" s="568">
        <f>'EntrySheetDD+SWOTotal+HO'!LQ68</f>
        <v>0</v>
      </c>
      <c r="I39" s="568">
        <f>'EntrySheetDD+SWOTotal+HO'!LR68</f>
        <v>0</v>
      </c>
      <c r="J39" s="568">
        <f>'EntrySheetDD+SWOTotal+HO'!LS68</f>
        <v>0</v>
      </c>
      <c r="K39" s="568">
        <f>'EntrySheetDD+SWOTotal+HO'!LT68</f>
        <v>0</v>
      </c>
      <c r="L39" s="568">
        <f>'EntrySheetDD+SWOTotal+HO'!LU68</f>
        <v>0</v>
      </c>
      <c r="M39" s="509">
        <f t="shared" si="0"/>
        <v>0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149.19999999999999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14920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>
        <f t="shared" si="0"/>
        <v>0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'EntrySheetDD+SWOTotal+HO'!MQ68</f>
        <v>250</v>
      </c>
      <c r="E41" s="528">
        <f>'EntrySheetDD+SWOTotal+HO'!MR68</f>
        <v>0</v>
      </c>
      <c r="F41" s="528">
        <f>'EntrySheetDD+SWOTotal+HO'!MS68</f>
        <v>250</v>
      </c>
      <c r="G41" s="570">
        <f>'EntrySheetDD+SWOTotal+HO'!MT68</f>
        <v>0</v>
      </c>
      <c r="H41" s="570">
        <f>'EntrySheetDD+SWOTotal+HO'!MU68</f>
        <v>19</v>
      </c>
      <c r="I41" s="570">
        <f>'EntrySheetDD+SWOTotal+HO'!MV68</f>
        <v>19</v>
      </c>
      <c r="J41" s="570">
        <f>'EntrySheetDD+SWOTotal+HO'!MW68</f>
        <v>0</v>
      </c>
      <c r="K41" s="570">
        <f>'EntrySheetDD+SWOTotal+HO'!MX68</f>
        <v>0</v>
      </c>
      <c r="L41" s="570">
        <f>'EntrySheetDD+SWOTotal+HO'!MY68</f>
        <v>0</v>
      </c>
      <c r="M41" s="514" t="e">
        <f t="shared" si="0"/>
        <v>#DIV/0!</v>
      </c>
      <c r="N41" s="514">
        <f t="shared" si="1"/>
        <v>100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149.19999999999999</v>
      </c>
      <c r="D43" s="516">
        <f t="shared" si="3"/>
        <v>250</v>
      </c>
      <c r="E43" s="516">
        <f t="shared" si="3"/>
        <v>0</v>
      </c>
      <c r="F43" s="516">
        <f t="shared" si="3"/>
        <v>250</v>
      </c>
      <c r="G43" s="572">
        <f t="shared" si="3"/>
        <v>14920</v>
      </c>
      <c r="H43" s="572">
        <f t="shared" si="3"/>
        <v>19</v>
      </c>
      <c r="I43" s="572">
        <f t="shared" si="3"/>
        <v>19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>
        <f t="shared" si="0"/>
        <v>167.56032171581771</v>
      </c>
      <c r="N43" s="512">
        <f t="shared" si="1"/>
        <v>100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34" activePane="bottomRight" state="frozen"/>
      <selection activeCell="A2" sqref="A2:N2"/>
      <selection pane="topRight" activeCell="A2" sqref="A2:N2"/>
      <selection pane="bottomLeft" activeCell="A2" sqref="A2:N2"/>
      <selection pane="bottomRight" activeCell="C7" sqref="C7:C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426</v>
      </c>
      <c r="B3" s="2004"/>
      <c r="C3" s="2024" t="s">
        <v>505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45</v>
      </c>
      <c r="D7" s="518">
        <f>'EntrySheetDD+SWOTotal+HO'!E69</f>
        <v>27.22</v>
      </c>
      <c r="E7" s="518">
        <f>'EntrySheetDD+SWOTotal+HO'!F69</f>
        <v>4.18</v>
      </c>
      <c r="F7" s="518">
        <f>'EntrySheetDD+SWOTotal+HO'!G69</f>
        <v>27.22</v>
      </c>
      <c r="G7" s="568">
        <f>'EntrySheetDD+SWOTotal+HO'!LP37</f>
        <v>0</v>
      </c>
      <c r="H7" s="568">
        <f>'EntrySheetDD+SWOTotal+HO'!I69</f>
        <v>0</v>
      </c>
      <c r="I7" s="568">
        <f>'EntrySheetDD+SWOTotal+HO'!J69</f>
        <v>1</v>
      </c>
      <c r="J7" s="568">
        <f>'EntrySheetDD+SWOTotal+HO'!K69</f>
        <v>0</v>
      </c>
      <c r="K7" s="568">
        <f>'EntrySheetDD+SWOTotal+HO'!L69</f>
        <v>0</v>
      </c>
      <c r="L7" s="568">
        <f>'EntrySheetDD+SWOTotal+HO'!M69</f>
        <v>0</v>
      </c>
      <c r="M7" s="514">
        <f>F7/C7*100</f>
        <v>60.48888888888888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10</v>
      </c>
      <c r="D8" s="518">
        <f>'EntrySheetDD+SWOTotal+HO'!O69</f>
        <v>2.4300000000000002</v>
      </c>
      <c r="E8" s="518">
        <f>'EntrySheetDD+SWOTotal+HO'!P69</f>
        <v>0</v>
      </c>
      <c r="F8" s="518">
        <f>'EntrySheetDD+SWOTotal+HO'!Q69</f>
        <v>2.4300000000000002</v>
      </c>
      <c r="G8" s="568">
        <f>'EntrySheetDD+SWOTotal+HO'!LP38</f>
        <v>0</v>
      </c>
      <c r="H8" s="568">
        <f>'EntrySheetDD+SWOTotal+HO'!S69</f>
        <v>0</v>
      </c>
      <c r="I8" s="568">
        <f>'EntrySheetDD+SWOTotal+HO'!T69</f>
        <v>0</v>
      </c>
      <c r="J8" s="568">
        <f>'EntrySheetDD+SWOTotal+HO'!U69</f>
        <v>0</v>
      </c>
      <c r="K8" s="568">
        <f>'EntrySheetDD+SWOTotal+HO'!V69</f>
        <v>0</v>
      </c>
      <c r="L8" s="568">
        <f>'EntrySheetDD+SWOTotal+HO'!W69</f>
        <v>0</v>
      </c>
      <c r="M8" s="506">
        <f t="shared" ref="M8:M43" si="0">F8/C8*100</f>
        <v>24.3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10</v>
      </c>
      <c r="D9" s="518">
        <f>'EntrySheetDD+SWOTotal+HO'!Y69</f>
        <v>27.29</v>
      </c>
      <c r="E9" s="518">
        <f>'EntrySheetDD+SWOTotal+HO'!Z69</f>
        <v>25.36</v>
      </c>
      <c r="F9" s="518">
        <f>'EntrySheetDD+SWOTotal+HO'!AA69</f>
        <v>27.29</v>
      </c>
      <c r="G9" s="568">
        <f>'EntrySheetDD+SWOTotal+HO'!LP39</f>
        <v>0</v>
      </c>
      <c r="H9" s="568">
        <f>'EntrySheetDD+SWOTotal+HO'!AC69</f>
        <v>0</v>
      </c>
      <c r="I9" s="568">
        <f>'EntrySheetDD+SWOTotal+HO'!AD69</f>
        <v>0</v>
      </c>
      <c r="J9" s="568">
        <f>'EntrySheetDD+SWOTotal+HO'!AE69</f>
        <v>0</v>
      </c>
      <c r="K9" s="568">
        <f>'EntrySheetDD+SWOTotal+HO'!AF69</f>
        <v>0</v>
      </c>
      <c r="L9" s="568">
        <f>'EntrySheetDD+SWOTotal+HO'!AG69</f>
        <v>0</v>
      </c>
      <c r="M9" s="506">
        <f t="shared" si="0"/>
        <v>272.90000000000003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10</v>
      </c>
      <c r="D10" s="518">
        <f>'EntrySheetDD+SWOTotal+HO'!AI69</f>
        <v>15.95</v>
      </c>
      <c r="E10" s="518">
        <f>'EntrySheetDD+SWOTotal+HO'!AJ69</f>
        <v>10.039999999999999</v>
      </c>
      <c r="F10" s="518">
        <f>'EntrySheetDD+SWOTotal+HO'!AK69</f>
        <v>15.95</v>
      </c>
      <c r="G10" s="568">
        <f>'EntrySheetDD+SWOTotal+HO'!LP40</f>
        <v>0</v>
      </c>
      <c r="H10" s="568">
        <f>'EntrySheetDD+SWOTotal+HO'!AM69</f>
        <v>0</v>
      </c>
      <c r="I10" s="568">
        <f>'EntrySheetDD+SWOTotal+HO'!AN69</f>
        <v>0</v>
      </c>
      <c r="J10" s="568">
        <f>'EntrySheetDD+SWOTotal+HO'!AO69</f>
        <v>0</v>
      </c>
      <c r="K10" s="568">
        <f>'EntrySheetDD+SWOTotal+HO'!AP69</f>
        <v>0</v>
      </c>
      <c r="L10" s="568">
        <f>'EntrySheetDD+SWOTotal+HO'!AQ69</f>
        <v>0</v>
      </c>
      <c r="M10" s="506">
        <f t="shared" si="0"/>
        <v>159.5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7</v>
      </c>
      <c r="D11" s="518">
        <f>'EntrySheetDD+SWOTotal+HO'!AS69</f>
        <v>0</v>
      </c>
      <c r="E11" s="518">
        <f>'EntrySheetDD+SWOTotal+HO'!AT69</f>
        <v>0</v>
      </c>
      <c r="F11" s="518">
        <f>'EntrySheetDD+SWOTotal+HO'!AU69</f>
        <v>0</v>
      </c>
      <c r="G11" s="568">
        <f>'EntrySheetDD+SWOTotal+HO'!LP41</f>
        <v>0</v>
      </c>
      <c r="H11" s="568">
        <f>'EntrySheetDD+SWOTotal+HO'!AW69</f>
        <v>0</v>
      </c>
      <c r="I11" s="568">
        <f>'EntrySheetDD+SWOTotal+HO'!AX69</f>
        <v>0</v>
      </c>
      <c r="J11" s="568">
        <f>'EntrySheetDD+SWOTotal+HO'!AY69</f>
        <v>0</v>
      </c>
      <c r="K11" s="568">
        <f>'EntrySheetDD+SWOTotal+HO'!AZ69</f>
        <v>0</v>
      </c>
      <c r="L11" s="568">
        <f>'EntrySheetDD+SWOTotal+HO'!BA69</f>
        <v>0</v>
      </c>
      <c r="M11" s="506">
        <f t="shared" si="0"/>
        <v>0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15</v>
      </c>
      <c r="D12" s="518">
        <f>'EntrySheetDD+SWOTotal+HO'!BC69</f>
        <v>3.05</v>
      </c>
      <c r="E12" s="518">
        <f>'EntrySheetDD+SWOTotal+HO'!BD69</f>
        <v>0.12</v>
      </c>
      <c r="F12" s="518">
        <f>'EntrySheetDD+SWOTotal+HO'!BE69</f>
        <v>3.05</v>
      </c>
      <c r="G12" s="568">
        <f>'EntrySheetDD+SWOTotal+HO'!LP42</f>
        <v>1886</v>
      </c>
      <c r="H12" s="568">
        <f>'EntrySheetDD+SWOTotal+HO'!BG69</f>
        <v>3</v>
      </c>
      <c r="I12" s="568">
        <f>'EntrySheetDD+SWOTotal+HO'!BH69</f>
        <v>3</v>
      </c>
      <c r="J12" s="568">
        <f>'EntrySheetDD+SWOTotal+HO'!BI69</f>
        <v>0</v>
      </c>
      <c r="K12" s="568">
        <f>'EntrySheetDD+SWOTotal+HO'!BJ69</f>
        <v>3</v>
      </c>
      <c r="L12" s="568">
        <f>'EntrySheetDD+SWOTotal+HO'!BK69</f>
        <v>3</v>
      </c>
      <c r="M12" s="506">
        <f t="shared" si="0"/>
        <v>20.333333333333332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20</v>
      </c>
      <c r="D13" s="518">
        <f>'EntrySheetDD+SWOTotal+HO'!BM69</f>
        <v>4.93</v>
      </c>
      <c r="E13" s="518">
        <f>'EntrySheetDD+SWOTotal+HO'!BN69</f>
        <v>1.31</v>
      </c>
      <c r="F13" s="518">
        <f>'EntrySheetDD+SWOTotal+HO'!BO69</f>
        <v>4.93</v>
      </c>
      <c r="G13" s="568">
        <f>'EntrySheetDD+SWOTotal+HO'!LP43</f>
        <v>0</v>
      </c>
      <c r="H13" s="568">
        <f>'EntrySheetDD+SWOTotal+HO'!BQ69</f>
        <v>1</v>
      </c>
      <c r="I13" s="568">
        <f>'EntrySheetDD+SWOTotal+HO'!BR69</f>
        <v>1</v>
      </c>
      <c r="J13" s="568">
        <f>'EntrySheetDD+SWOTotal+HO'!BS69</f>
        <v>0</v>
      </c>
      <c r="K13" s="568">
        <f>'EntrySheetDD+SWOTotal+HO'!BT69</f>
        <v>1</v>
      </c>
      <c r="L13" s="568">
        <f>'EntrySheetDD+SWOTotal+HO'!BU69</f>
        <v>1</v>
      </c>
      <c r="M13" s="506">
        <f t="shared" si="0"/>
        <v>24.65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12</v>
      </c>
      <c r="D14" s="518">
        <f>'EntrySheetDD+SWOTotal+HO'!BW69</f>
        <v>8.2899999999999991</v>
      </c>
      <c r="E14" s="518">
        <f>'EntrySheetDD+SWOTotal+HO'!BX69</f>
        <v>0.73</v>
      </c>
      <c r="F14" s="518">
        <f>'EntrySheetDD+SWOTotal+HO'!BY69</f>
        <v>4.0199999999999996</v>
      </c>
      <c r="G14" s="568">
        <f>'EntrySheetDD+SWOTotal+HO'!LP44</f>
        <v>0</v>
      </c>
      <c r="H14" s="568">
        <f>'EntrySheetDD+SWOTotal+HO'!CA69</f>
        <v>1</v>
      </c>
      <c r="I14" s="568">
        <f>'EntrySheetDD+SWOTotal+HO'!CB69</f>
        <v>1</v>
      </c>
      <c r="J14" s="568">
        <f>'EntrySheetDD+SWOTotal+HO'!CC69</f>
        <v>0</v>
      </c>
      <c r="K14" s="568">
        <f>'EntrySheetDD+SWOTotal+HO'!CD69</f>
        <v>0</v>
      </c>
      <c r="L14" s="568">
        <f>'EntrySheetDD+SWOTotal+HO'!CE69</f>
        <v>0</v>
      </c>
      <c r="M14" s="506">
        <f t="shared" si="0"/>
        <v>33.5</v>
      </c>
      <c r="N14" s="506">
        <f t="shared" si="1"/>
        <v>48.492159227985525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9</v>
      </c>
      <c r="D15" s="518">
        <f>'EntrySheetDD+SWOTotal+HO'!CG69</f>
        <v>4</v>
      </c>
      <c r="E15" s="518">
        <f>'EntrySheetDD+SWOTotal+HO'!CH69</f>
        <v>1.34</v>
      </c>
      <c r="F15" s="518">
        <f>'EntrySheetDD+SWOTotal+HO'!CI69</f>
        <v>4</v>
      </c>
      <c r="G15" s="568">
        <f>'EntrySheetDD+SWOTotal+HO'!LP45</f>
        <v>0</v>
      </c>
      <c r="H15" s="568">
        <f>'EntrySheetDD+SWOTotal+HO'!CK69</f>
        <v>0</v>
      </c>
      <c r="I15" s="568">
        <f>'EntrySheetDD+SWOTotal+HO'!CL69</f>
        <v>0</v>
      </c>
      <c r="J15" s="568">
        <f>'EntrySheetDD+SWOTotal+HO'!CM69</f>
        <v>0</v>
      </c>
      <c r="K15" s="568">
        <f>'EntrySheetDD+SWOTotal+HO'!CN69</f>
        <v>0</v>
      </c>
      <c r="L15" s="568">
        <f>'EntrySheetDD+SWOTotal+HO'!CO69</f>
        <v>0</v>
      </c>
      <c r="M15" s="506">
        <f t="shared" si="0"/>
        <v>44.444444444444443</v>
      </c>
      <c r="N15" s="506">
        <f t="shared" si="1"/>
        <v>100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8</v>
      </c>
      <c r="D16" s="518">
        <f>'EntrySheetDD+SWOTotal+HO'!CQ69</f>
        <v>1.92</v>
      </c>
      <c r="E16" s="518">
        <f>'EntrySheetDD+SWOTotal+HO'!CR69</f>
        <v>0.24</v>
      </c>
      <c r="F16" s="518">
        <f>'EntrySheetDD+SWOTotal+HO'!CS69</f>
        <v>1.92</v>
      </c>
      <c r="G16" s="568">
        <f>'EntrySheetDD+SWOTotal+HO'!LP46</f>
        <v>0</v>
      </c>
      <c r="H16" s="568">
        <f>'EntrySheetDD+SWOTotal+HO'!CU69</f>
        <v>0</v>
      </c>
      <c r="I16" s="568">
        <f>'EntrySheetDD+SWOTotal+HO'!CV69</f>
        <v>0</v>
      </c>
      <c r="J16" s="568">
        <f>'EntrySheetDD+SWOTotal+HO'!CW69</f>
        <v>0</v>
      </c>
      <c r="K16" s="568">
        <f>'EntrySheetDD+SWOTotal+HO'!CX69</f>
        <v>0</v>
      </c>
      <c r="L16" s="568">
        <f>'EntrySheetDD+SWOTotal+HO'!CY69</f>
        <v>0</v>
      </c>
      <c r="M16" s="506">
        <f t="shared" si="0"/>
        <v>24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4</v>
      </c>
      <c r="D17" s="518">
        <f>'EntrySheetDD+SWOTotal+HO'!DA69</f>
        <v>16.079999999999998</v>
      </c>
      <c r="E17" s="518">
        <f>'EntrySheetDD+SWOTotal+HO'!DB69</f>
        <v>16.02</v>
      </c>
      <c r="F17" s="518">
        <f>'EntrySheetDD+SWOTotal+HO'!DC69</f>
        <v>16.02</v>
      </c>
      <c r="G17" s="568">
        <f>'EntrySheetDD+SWOTotal+HO'!LP47</f>
        <v>0</v>
      </c>
      <c r="H17" s="568">
        <f>'EntrySheetDD+SWOTotal+HO'!DE69</f>
        <v>0</v>
      </c>
      <c r="I17" s="568">
        <f>'EntrySheetDD+SWOTotal+HO'!DF69</f>
        <v>0</v>
      </c>
      <c r="J17" s="568">
        <f>'EntrySheetDD+SWOTotal+HO'!DG69</f>
        <v>0</v>
      </c>
      <c r="K17" s="568">
        <f>'EntrySheetDD+SWOTotal+HO'!DH69</f>
        <v>0</v>
      </c>
      <c r="L17" s="568">
        <f>'EntrySheetDD+SWOTotal+HO'!DI69</f>
        <v>0</v>
      </c>
      <c r="M17" s="506">
        <f t="shared" si="0"/>
        <v>400.5</v>
      </c>
      <c r="N17" s="506">
        <f t="shared" si="1"/>
        <v>99.626865671641795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7</v>
      </c>
      <c r="D18" s="518">
        <f>'EntrySheetDD+SWOTotal+HO'!DK69</f>
        <v>4.22</v>
      </c>
      <c r="E18" s="518">
        <f>'EntrySheetDD+SWOTotal+HO'!DL69</f>
        <v>1.65</v>
      </c>
      <c r="F18" s="518">
        <f>'EntrySheetDD+SWOTotal+HO'!DM69</f>
        <v>4.22</v>
      </c>
      <c r="G18" s="568">
        <f>'EntrySheetDD+SWOTotal+HO'!LP48</f>
        <v>0</v>
      </c>
      <c r="H18" s="568">
        <f>'EntrySheetDD+SWOTotal+HO'!DO69</f>
        <v>0</v>
      </c>
      <c r="I18" s="568">
        <f>'EntrySheetDD+SWOTotal+HO'!DP69</f>
        <v>0</v>
      </c>
      <c r="J18" s="568">
        <f>'EntrySheetDD+SWOTotal+HO'!DQ69</f>
        <v>0</v>
      </c>
      <c r="K18" s="568">
        <f>'EntrySheetDD+SWOTotal+HO'!DR69</f>
        <v>0</v>
      </c>
      <c r="L18" s="568">
        <f>'EntrySheetDD+SWOTotal+HO'!DS69</f>
        <v>0</v>
      </c>
      <c r="M18" s="506">
        <f t="shared" si="0"/>
        <v>60.285714285714285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7</v>
      </c>
      <c r="D19" s="518">
        <f>'EntrySheetDD+SWOTotal+HO'!DU69</f>
        <v>3.12</v>
      </c>
      <c r="E19" s="518">
        <f>'EntrySheetDD+SWOTotal+HO'!DV69</f>
        <v>0</v>
      </c>
      <c r="F19" s="518">
        <f>'EntrySheetDD+SWOTotal+HO'!DW69</f>
        <v>3.12</v>
      </c>
      <c r="G19" s="568">
        <f>'EntrySheetDD+SWOTotal+HO'!LP49</f>
        <v>0</v>
      </c>
      <c r="H19" s="568">
        <f>'EntrySheetDD+SWOTotal+HO'!DY69</f>
        <v>0</v>
      </c>
      <c r="I19" s="568">
        <f>'EntrySheetDD+SWOTotal+HO'!DZ69</f>
        <v>1</v>
      </c>
      <c r="J19" s="568">
        <f>'EntrySheetDD+SWOTotal+HO'!EA69</f>
        <v>0</v>
      </c>
      <c r="K19" s="568">
        <f>'EntrySheetDD+SWOTotal+HO'!EB69</f>
        <v>0</v>
      </c>
      <c r="L19" s="568">
        <f>'EntrySheetDD+SWOTotal+HO'!EC69</f>
        <v>0</v>
      </c>
      <c r="M19" s="506">
        <f t="shared" si="0"/>
        <v>44.571428571428569</v>
      </c>
      <c r="N19" s="506">
        <f t="shared" si="1"/>
        <v>100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7</v>
      </c>
      <c r="D20" s="518">
        <f>'EntrySheetDD+SWOTotal+HO'!EE69</f>
        <v>3</v>
      </c>
      <c r="E20" s="518">
        <f>'EntrySheetDD+SWOTotal+HO'!EF69</f>
        <v>0.5</v>
      </c>
      <c r="F20" s="518">
        <f>'EntrySheetDD+SWOTotal+HO'!EG69</f>
        <v>3</v>
      </c>
      <c r="G20" s="568">
        <f>'EntrySheetDD+SWOTotal+HO'!LP50</f>
        <v>0</v>
      </c>
      <c r="H20" s="568">
        <f>'EntrySheetDD+SWOTotal+HO'!EI69</f>
        <v>1</v>
      </c>
      <c r="I20" s="568">
        <f>'EntrySheetDD+SWOTotal+HO'!EJ69</f>
        <v>0</v>
      </c>
      <c r="J20" s="568">
        <f>'EntrySheetDD+SWOTotal+HO'!EK69</f>
        <v>0</v>
      </c>
      <c r="K20" s="568">
        <f>'EntrySheetDD+SWOTotal+HO'!EL69</f>
        <v>0</v>
      </c>
      <c r="L20" s="568">
        <f>'EntrySheetDD+SWOTotal+HO'!EM69</f>
        <v>0</v>
      </c>
      <c r="M20" s="506">
        <f t="shared" si="0"/>
        <v>42.857142857142854</v>
      </c>
      <c r="N20" s="506">
        <f t="shared" si="1"/>
        <v>100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4</v>
      </c>
      <c r="D21" s="518">
        <f>'EntrySheetDD+SWOTotal+HO'!EO69</f>
        <v>1.94</v>
      </c>
      <c r="E21" s="518">
        <f>'EntrySheetDD+SWOTotal+HO'!EP69</f>
        <v>0.02</v>
      </c>
      <c r="F21" s="518">
        <f>'EntrySheetDD+SWOTotal+HO'!EQ69</f>
        <v>1.94</v>
      </c>
      <c r="G21" s="568">
        <f>'EntrySheetDD+SWOTotal+HO'!LP51</f>
        <v>0</v>
      </c>
      <c r="H21" s="568">
        <f>'EntrySheetDD+SWOTotal+HO'!ES69</f>
        <v>0</v>
      </c>
      <c r="I21" s="568">
        <f>'EntrySheetDD+SWOTotal+HO'!ET69</f>
        <v>0</v>
      </c>
      <c r="J21" s="568">
        <f>'EntrySheetDD+SWOTotal+HO'!EU69</f>
        <v>0</v>
      </c>
      <c r="K21" s="568">
        <f>'EntrySheetDD+SWOTotal+HO'!EV69</f>
        <v>0</v>
      </c>
      <c r="L21" s="568">
        <f>'EntrySheetDD+SWOTotal+HO'!EW69</f>
        <v>0</v>
      </c>
      <c r="M21" s="506">
        <f t="shared" si="0"/>
        <v>48.5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10</v>
      </c>
      <c r="D22" s="518">
        <f>'EntrySheetDD+SWOTotal+HO'!EY69</f>
        <v>4.5</v>
      </c>
      <c r="E22" s="518">
        <f>'EntrySheetDD+SWOTotal+HO'!EZ69</f>
        <v>0.2</v>
      </c>
      <c r="F22" s="518">
        <f>'EntrySheetDD+SWOTotal+HO'!FA69</f>
        <v>3.57</v>
      </c>
      <c r="G22" s="568">
        <f>'EntrySheetDD+SWOTotal+HO'!LP52</f>
        <v>0</v>
      </c>
      <c r="H22" s="568">
        <f>'EntrySheetDD+SWOTotal+HO'!FC69</f>
        <v>1</v>
      </c>
      <c r="I22" s="568">
        <f>'EntrySheetDD+SWOTotal+HO'!FD69</f>
        <v>1</v>
      </c>
      <c r="J22" s="568">
        <f>'EntrySheetDD+SWOTotal+HO'!FE69</f>
        <v>0</v>
      </c>
      <c r="K22" s="568">
        <f>'EntrySheetDD+SWOTotal+HO'!FF69</f>
        <v>0</v>
      </c>
      <c r="L22" s="568">
        <f>'EntrySheetDD+SWOTotal+HO'!FG69</f>
        <v>0</v>
      </c>
      <c r="M22" s="506">
        <f t="shared" si="0"/>
        <v>35.699999999999996</v>
      </c>
      <c r="N22" s="506">
        <f t="shared" si="1"/>
        <v>79.333333333333329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7</v>
      </c>
      <c r="D23" s="518">
        <f>'EntrySheetDD+SWOTotal+HO'!FI69</f>
        <v>0</v>
      </c>
      <c r="E23" s="518">
        <f>'EntrySheetDD+SWOTotal+HO'!FJ69</f>
        <v>0</v>
      </c>
      <c r="F23" s="518">
        <f>'EntrySheetDD+SWOTotal+HO'!FK69</f>
        <v>0</v>
      </c>
      <c r="G23" s="568">
        <f>'EntrySheetDD+SWOTotal+HO'!LP53</f>
        <v>0</v>
      </c>
      <c r="H23" s="568">
        <f>'EntrySheetDD+SWOTotal+HO'!FM69</f>
        <v>0</v>
      </c>
      <c r="I23" s="568">
        <f>'EntrySheetDD+SWOTotal+HO'!FN69</f>
        <v>0</v>
      </c>
      <c r="J23" s="568">
        <f>'EntrySheetDD+SWOTotal+HO'!FO69</f>
        <v>0</v>
      </c>
      <c r="K23" s="568">
        <f>'EntrySheetDD+SWOTotal+HO'!FP69</f>
        <v>0</v>
      </c>
      <c r="L23" s="568">
        <f>'EntrySheetDD+SWOTotal+HO'!FQ69</f>
        <v>0</v>
      </c>
      <c r="M23" s="506">
        <f t="shared" si="0"/>
        <v>0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4</v>
      </c>
      <c r="D24" s="518">
        <f>'EntrySheetDD+SWOTotal+HO'!FS69</f>
        <v>0</v>
      </c>
      <c r="E24" s="518">
        <f>'EntrySheetDD+SWOTotal+HO'!FT69</f>
        <v>0</v>
      </c>
      <c r="F24" s="518">
        <f>'EntrySheetDD+SWOTotal+HO'!FU69</f>
        <v>0</v>
      </c>
      <c r="G24" s="568">
        <f>'EntrySheetDD+SWOTotal+HO'!LP54</f>
        <v>0</v>
      </c>
      <c r="H24" s="568">
        <f>'EntrySheetDD+SWOTotal+HO'!FW69</f>
        <v>0</v>
      </c>
      <c r="I24" s="568">
        <f>'EntrySheetDD+SWOTotal+HO'!FX69</f>
        <v>0</v>
      </c>
      <c r="J24" s="568">
        <f>'EntrySheetDD+SWOTotal+HO'!FY69</f>
        <v>0</v>
      </c>
      <c r="K24" s="568">
        <f>'EntrySheetDD+SWOTotal+HO'!FZ69</f>
        <v>0</v>
      </c>
      <c r="L24" s="568">
        <f>'EntrySheetDD+SWOTotal+HO'!GA69</f>
        <v>0</v>
      </c>
      <c r="M24" s="506">
        <f t="shared" si="0"/>
        <v>0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5</v>
      </c>
      <c r="D25" s="518">
        <f>'EntrySheetDD+SWOTotal+HO'!GC69</f>
        <v>0</v>
      </c>
      <c r="E25" s="518">
        <f>'EntrySheetDD+SWOTotal+HO'!GD69</f>
        <v>0</v>
      </c>
      <c r="F25" s="518">
        <f>'EntrySheetDD+SWOTotal+HO'!GE69</f>
        <v>0</v>
      </c>
      <c r="G25" s="568">
        <f>'EntrySheetDD+SWOTotal+HO'!LP55</f>
        <v>0</v>
      </c>
      <c r="H25" s="568">
        <f>'EntrySheetDD+SWOTotal+HO'!GG69</f>
        <v>0</v>
      </c>
      <c r="I25" s="568">
        <f>'EntrySheetDD+SWOTotal+HO'!GH69</f>
        <v>0</v>
      </c>
      <c r="J25" s="568">
        <f>'EntrySheetDD+SWOTotal+HO'!GI69</f>
        <v>0</v>
      </c>
      <c r="K25" s="568">
        <f>'EntrySheetDD+SWOTotal+HO'!GJ69</f>
        <v>0</v>
      </c>
      <c r="L25" s="568">
        <f>'EntrySheetDD+SWOTotal+HO'!GK69</f>
        <v>0</v>
      </c>
      <c r="M25" s="506">
        <f t="shared" si="0"/>
        <v>0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8</v>
      </c>
      <c r="D26" s="518">
        <f>'EntrySheetDD+SWOTotal+HO'!GM69</f>
        <v>5.5</v>
      </c>
      <c r="E26" s="518">
        <f>'EntrySheetDD+SWOTotal+HO'!GN69</f>
        <v>0.32</v>
      </c>
      <c r="F26" s="518">
        <f>'EntrySheetDD+SWOTotal+HO'!GO69</f>
        <v>5.5</v>
      </c>
      <c r="G26" s="568">
        <f>'EntrySheetDD+SWOTotal+HO'!LP56</f>
        <v>0</v>
      </c>
      <c r="H26" s="568">
        <f>'EntrySheetDD+SWOTotal+HO'!GQ69</f>
        <v>0</v>
      </c>
      <c r="I26" s="568">
        <f>'EntrySheetDD+SWOTotal+HO'!GR69</f>
        <v>0</v>
      </c>
      <c r="J26" s="568">
        <f>'EntrySheetDD+SWOTotal+HO'!GS69</f>
        <v>0</v>
      </c>
      <c r="K26" s="568">
        <f>'EntrySheetDD+SWOTotal+HO'!GT69</f>
        <v>0</v>
      </c>
      <c r="L26" s="568">
        <f>'EntrySheetDD+SWOTotal+HO'!GU69</f>
        <v>0</v>
      </c>
      <c r="M26" s="506">
        <f t="shared" si="0"/>
        <v>68.75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4</v>
      </c>
      <c r="D27" s="518">
        <f>'EntrySheetDD+SWOTotal+HO'!GW69</f>
        <v>5.4</v>
      </c>
      <c r="E27" s="518">
        <f>'EntrySheetDD+SWOTotal+HO'!GX69</f>
        <v>0.65</v>
      </c>
      <c r="F27" s="518">
        <f>'EntrySheetDD+SWOTotal+HO'!GY69</f>
        <v>5.39</v>
      </c>
      <c r="G27" s="568">
        <f>'EntrySheetDD+SWOTotal+HO'!LP57</f>
        <v>0</v>
      </c>
      <c r="H27" s="568">
        <f>'EntrySheetDD+SWOTotal+HO'!HA69</f>
        <v>0</v>
      </c>
      <c r="I27" s="568">
        <f>'EntrySheetDD+SWOTotal+HO'!HB69</f>
        <v>0</v>
      </c>
      <c r="J27" s="568">
        <f>'EntrySheetDD+SWOTotal+HO'!HC69</f>
        <v>0</v>
      </c>
      <c r="K27" s="568">
        <f>'EntrySheetDD+SWOTotal+HO'!HD69</f>
        <v>0</v>
      </c>
      <c r="L27" s="568">
        <f>'EntrySheetDD+SWOTotal+HO'!HE69</f>
        <v>0</v>
      </c>
      <c r="M27" s="506">
        <f t="shared" si="0"/>
        <v>134.75</v>
      </c>
      <c r="N27" s="506">
        <f t="shared" si="1"/>
        <v>99.814814814814795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6.51</v>
      </c>
      <c r="D28" s="518">
        <f>'EntrySheetDD+SWOTotal+HO'!HG69</f>
        <v>5.17</v>
      </c>
      <c r="E28" s="518">
        <f>'EntrySheetDD+SWOTotal+HO'!HH69</f>
        <v>0.31</v>
      </c>
      <c r="F28" s="518">
        <f>'EntrySheetDD+SWOTotal+HO'!HI69</f>
        <v>5.17</v>
      </c>
      <c r="G28" s="568">
        <f>'EntrySheetDD+SWOTotal+HO'!LP58</f>
        <v>0</v>
      </c>
      <c r="H28" s="568">
        <f>'EntrySheetDD+SWOTotal+HO'!HK69</f>
        <v>0</v>
      </c>
      <c r="I28" s="568">
        <f>'EntrySheetDD+SWOTotal+HO'!HL69</f>
        <v>1</v>
      </c>
      <c r="J28" s="568">
        <f>'EntrySheetDD+SWOTotal+HO'!HM69</f>
        <v>0</v>
      </c>
      <c r="K28" s="568">
        <f>'EntrySheetDD+SWOTotal+HO'!HN69</f>
        <v>1</v>
      </c>
      <c r="L28" s="568">
        <f>'EntrySheetDD+SWOTotal+HO'!HO69</f>
        <v>1</v>
      </c>
      <c r="M28" s="506">
        <f t="shared" si="0"/>
        <v>79.416282642089101</v>
      </c>
      <c r="N28" s="506">
        <f t="shared" si="1"/>
        <v>100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5</v>
      </c>
      <c r="D29" s="518">
        <f>'EntrySheetDD+SWOTotal+HO'!HQ69</f>
        <v>1.41</v>
      </c>
      <c r="E29" s="518">
        <f>'EntrySheetDD+SWOTotal+HO'!HR69</f>
        <v>0.43</v>
      </c>
      <c r="F29" s="518">
        <f>'EntrySheetDD+SWOTotal+HO'!HS69</f>
        <v>1.4100000000000001</v>
      </c>
      <c r="G29" s="568">
        <f>'EntrySheetDD+SWOTotal+HO'!LP59</f>
        <v>0</v>
      </c>
      <c r="H29" s="568">
        <f>'EntrySheetDD+SWOTotal+HO'!HU69</f>
        <v>0</v>
      </c>
      <c r="I29" s="568">
        <f>'EntrySheetDD+SWOTotal+HO'!HV69</f>
        <v>0</v>
      </c>
      <c r="J29" s="568">
        <f>'EntrySheetDD+SWOTotal+HO'!HW69</f>
        <v>0</v>
      </c>
      <c r="K29" s="568">
        <f>'EntrySheetDD+SWOTotal+HO'!HX69</f>
        <v>0</v>
      </c>
      <c r="L29" s="568">
        <f>'EntrySheetDD+SWOTotal+HO'!HY69</f>
        <v>0</v>
      </c>
      <c r="M29" s="506">
        <f t="shared" si="0"/>
        <v>28.200000000000003</v>
      </c>
      <c r="N29" s="506">
        <f t="shared" si="1"/>
        <v>100.00000000000003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'EntrySheetDD+SWOTotal+HO'!IA69</f>
        <v>0</v>
      </c>
      <c r="E30" s="518">
        <f>'EntrySheetDD+SWOTotal+HO'!IB69</f>
        <v>0</v>
      </c>
      <c r="F30" s="518">
        <f>'EntrySheetDD+SWOTotal+HO'!IC69</f>
        <v>0</v>
      </c>
      <c r="G30" s="568">
        <f>'EntrySheetDD+SWOTotal+HO'!LP60</f>
        <v>0</v>
      </c>
      <c r="H30" s="568">
        <f>'EntrySheetDD+SWOTotal+HO'!IE69</f>
        <v>0</v>
      </c>
      <c r="I30" s="568">
        <f>'EntrySheetDD+SWOTotal+HO'!IF69</f>
        <v>0</v>
      </c>
      <c r="J30" s="568">
        <f>'EntrySheetDD+SWOTotal+HO'!IG69</f>
        <v>0</v>
      </c>
      <c r="K30" s="568">
        <f>'EntrySheetDD+SWOTotal+HO'!IH69</f>
        <v>0</v>
      </c>
      <c r="L30" s="568">
        <f>'EntrySheetDD+SWOTotal+HO'!II69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7</v>
      </c>
      <c r="D31" s="518">
        <f>'EntrySheetDD+SWOTotal+HO'!IK69</f>
        <v>0.3</v>
      </c>
      <c r="E31" s="518">
        <f>'EntrySheetDD+SWOTotal+HO'!IL69</f>
        <v>0.15</v>
      </c>
      <c r="F31" s="518">
        <f>'EntrySheetDD+SWOTotal+HO'!IM69</f>
        <v>0.3</v>
      </c>
      <c r="G31" s="568">
        <f>'EntrySheetDD+SWOTotal+HO'!LP61</f>
        <v>0</v>
      </c>
      <c r="H31" s="568">
        <f>'EntrySheetDD+SWOTotal+HO'!IO69</f>
        <v>0</v>
      </c>
      <c r="I31" s="568">
        <f>'EntrySheetDD+SWOTotal+HO'!IP69</f>
        <v>0</v>
      </c>
      <c r="J31" s="568">
        <f>'EntrySheetDD+SWOTotal+HO'!IQ69</f>
        <v>0</v>
      </c>
      <c r="K31" s="568">
        <f>'EntrySheetDD+SWOTotal+HO'!IR69</f>
        <v>0</v>
      </c>
      <c r="L31" s="568">
        <f>'EntrySheetDD+SWOTotal+HO'!IS69</f>
        <v>0</v>
      </c>
      <c r="M31" s="506">
        <f t="shared" si="0"/>
        <v>4.2857142857142856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5.5</v>
      </c>
      <c r="D32" s="518">
        <f>'EntrySheetDD+SWOTotal+HO'!IU69</f>
        <v>0</v>
      </c>
      <c r="E32" s="518">
        <f>'EntrySheetDD+SWOTotal+HO'!IV69</f>
        <v>0</v>
      </c>
      <c r="F32" s="518">
        <f>'EntrySheetDD+SWOTotal+HO'!IW69</f>
        <v>0</v>
      </c>
      <c r="G32" s="568">
        <f>'EntrySheetDD+SWOTotal+HO'!LP62</f>
        <v>0</v>
      </c>
      <c r="H32" s="568">
        <f>'EntrySheetDD+SWOTotal+HO'!IY69</f>
        <v>0</v>
      </c>
      <c r="I32" s="568">
        <f>'EntrySheetDD+SWOTotal+HO'!IZ69</f>
        <v>0</v>
      </c>
      <c r="J32" s="568">
        <f>'EntrySheetDD+SWOTotal+HO'!JA69</f>
        <v>0</v>
      </c>
      <c r="K32" s="568">
        <f>'EntrySheetDD+SWOTotal+HO'!JB69</f>
        <v>0</v>
      </c>
      <c r="L32" s="568">
        <f>'EntrySheetDD+SWOTotal+HO'!JC69</f>
        <v>0</v>
      </c>
      <c r="M32" s="506">
        <f t="shared" si="0"/>
        <v>0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4.99</v>
      </c>
      <c r="D33" s="518">
        <f>'EntrySheetDD+SWOTotal+HO'!JE69</f>
        <v>0</v>
      </c>
      <c r="E33" s="518">
        <f>'EntrySheetDD+SWOTotal+HO'!JF69</f>
        <v>0</v>
      </c>
      <c r="F33" s="518">
        <f>'EntrySheetDD+SWOTotal+HO'!JG69</f>
        <v>0</v>
      </c>
      <c r="G33" s="568">
        <f>'EntrySheetDD+SWOTotal+HO'!LP63</f>
        <v>0</v>
      </c>
      <c r="H33" s="568">
        <f>'EntrySheetDD+SWOTotal+HO'!JI69</f>
        <v>0</v>
      </c>
      <c r="I33" s="568">
        <f>'EntrySheetDD+SWOTotal+HO'!JJ69</f>
        <v>0</v>
      </c>
      <c r="J33" s="568">
        <f>'EntrySheetDD+SWOTotal+HO'!JK69</f>
        <v>0</v>
      </c>
      <c r="K33" s="568">
        <f>'EntrySheetDD+SWOTotal+HO'!JL69</f>
        <v>0</v>
      </c>
      <c r="L33" s="568">
        <f>'EntrySheetDD+SWOTotal+HO'!JM69</f>
        <v>0</v>
      </c>
      <c r="M33" s="506">
        <f t="shared" si="0"/>
        <v>0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10</v>
      </c>
      <c r="D34" s="518">
        <f>'EntrySheetDD+SWOTotal+HO'!JO69</f>
        <v>1.69</v>
      </c>
      <c r="E34" s="518">
        <f>'EntrySheetDD+SWOTotal+HO'!JP69</f>
        <v>0</v>
      </c>
      <c r="F34" s="518">
        <f>'EntrySheetDD+SWOTotal+HO'!JQ69</f>
        <v>1.69</v>
      </c>
      <c r="G34" s="568">
        <f>'EntrySheetDD+SWOTotal+HO'!LP64</f>
        <v>0</v>
      </c>
      <c r="H34" s="568">
        <f>'EntrySheetDD+SWOTotal+HO'!JS69</f>
        <v>0</v>
      </c>
      <c r="I34" s="568">
        <f>'EntrySheetDD+SWOTotal+HO'!JT69</f>
        <v>0</v>
      </c>
      <c r="J34" s="568">
        <f>'EntrySheetDD+SWOTotal+HO'!JU69</f>
        <v>0</v>
      </c>
      <c r="K34" s="568">
        <f>'EntrySheetDD+SWOTotal+HO'!JV69</f>
        <v>0</v>
      </c>
      <c r="L34" s="568">
        <f>'EntrySheetDD+SWOTotal+HO'!JW69</f>
        <v>0</v>
      </c>
      <c r="M34" s="506">
        <f t="shared" si="0"/>
        <v>16.899999999999999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5</v>
      </c>
      <c r="D35" s="518">
        <f>'EntrySheetDD+SWOTotal+HO'!JY69</f>
        <v>0</v>
      </c>
      <c r="E35" s="518">
        <f>'EntrySheetDD+SWOTotal+HO'!JZ69</f>
        <v>0</v>
      </c>
      <c r="F35" s="518">
        <f>'EntrySheetDD+SWOTotal+HO'!KA69</f>
        <v>0</v>
      </c>
      <c r="G35" s="568">
        <f>'EntrySheetDD+SWOTotal+HO'!LP65</f>
        <v>0</v>
      </c>
      <c r="H35" s="568">
        <f>'EntrySheetDD+SWOTotal+HO'!KC69</f>
        <v>0</v>
      </c>
      <c r="I35" s="568">
        <f>'EntrySheetDD+SWOTotal+HO'!KD69</f>
        <v>0</v>
      </c>
      <c r="J35" s="568">
        <f>'EntrySheetDD+SWOTotal+HO'!KE69</f>
        <v>0</v>
      </c>
      <c r="K35" s="568">
        <f>'EntrySheetDD+SWOTotal+HO'!KF69</f>
        <v>0</v>
      </c>
      <c r="L35" s="568">
        <f>'EntrySheetDD+SWOTotal+HO'!KG69</f>
        <v>0</v>
      </c>
      <c r="M35" s="506">
        <f t="shared" si="0"/>
        <v>0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5</v>
      </c>
      <c r="D36" s="518">
        <f>'EntrySheetDD+SWOTotal+HO'!KI69</f>
        <v>0</v>
      </c>
      <c r="E36" s="518">
        <f>'EntrySheetDD+SWOTotal+HO'!KJ69</f>
        <v>0</v>
      </c>
      <c r="F36" s="518">
        <f>'EntrySheetDD+SWOTotal+HO'!KK69</f>
        <v>0</v>
      </c>
      <c r="G36" s="568">
        <f>'EntrySheetDD+SWOTotal+HO'!LP66</f>
        <v>0</v>
      </c>
      <c r="H36" s="568">
        <f>'EntrySheetDD+SWOTotal+HO'!KM69</f>
        <v>0</v>
      </c>
      <c r="I36" s="568">
        <f>'EntrySheetDD+SWOTotal+HO'!KN69</f>
        <v>0</v>
      </c>
      <c r="J36" s="568">
        <f>'EntrySheetDD+SWOTotal+HO'!KO69</f>
        <v>0</v>
      </c>
      <c r="K36" s="568">
        <f>'EntrySheetDD+SWOTotal+HO'!KP69</f>
        <v>0</v>
      </c>
      <c r="L36" s="568">
        <f>'EntrySheetDD+SWOTotal+HO'!KQ69</f>
        <v>0</v>
      </c>
      <c r="M36" s="506">
        <f t="shared" si="0"/>
        <v>0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5</v>
      </c>
      <c r="D37" s="518">
        <f>'EntrySheetDD+SWOTotal+HO'!KS69</f>
        <v>0</v>
      </c>
      <c r="E37" s="518">
        <f>'EntrySheetDD+SWOTotal+HO'!KT69</f>
        <v>0</v>
      </c>
      <c r="F37" s="518">
        <f>'EntrySheetDD+SWOTotal+HO'!KU69</f>
        <v>0</v>
      </c>
      <c r="G37" s="568">
        <f>'EntrySheetDD+SWOTotal+HO'!LP67</f>
        <v>0</v>
      </c>
      <c r="H37" s="568">
        <f>'EntrySheetDD+SWOTotal+HO'!KW69</f>
        <v>0</v>
      </c>
      <c r="I37" s="568">
        <f>'EntrySheetDD+SWOTotal+HO'!KX69</f>
        <v>0</v>
      </c>
      <c r="J37" s="568">
        <f>'EntrySheetDD+SWOTotal+HO'!KY69</f>
        <v>0</v>
      </c>
      <c r="K37" s="568">
        <f>'EntrySheetDD+SWOTotal+HO'!KZ69</f>
        <v>0</v>
      </c>
      <c r="L37" s="568">
        <f>'EntrySheetDD+SWOTotal+HO'!LA69</f>
        <v>0</v>
      </c>
      <c r="M37" s="506">
        <f t="shared" si="0"/>
        <v>0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2</v>
      </c>
      <c r="D38" s="518">
        <f>'EntrySheetDD+SWOTotal+HO'!LC69</f>
        <v>0</v>
      </c>
      <c r="E38" s="518">
        <f>'EntrySheetDD+SWOTotal+HO'!LD69</f>
        <v>0</v>
      </c>
      <c r="F38" s="518">
        <f>'EntrySheetDD+SWOTotal+HO'!LE69</f>
        <v>0</v>
      </c>
      <c r="G38" s="568">
        <f>'EntrySheetDD+SWOTotal+HO'!LP68</f>
        <v>100</v>
      </c>
      <c r="H38" s="568">
        <f>'EntrySheetDD+SWOTotal+HO'!LG69</f>
        <v>0</v>
      </c>
      <c r="I38" s="568">
        <f>'EntrySheetDD+SWOTotal+HO'!LH69</f>
        <v>0</v>
      </c>
      <c r="J38" s="568">
        <f>'EntrySheetDD+SWOTotal+HO'!LI69</f>
        <v>0</v>
      </c>
      <c r="K38" s="568">
        <f>'EntrySheetDD+SWOTotal+HO'!LJ69</f>
        <v>0</v>
      </c>
      <c r="L38" s="568">
        <f>'EntrySheetDD+SWOTotal+HO'!LK69</f>
        <v>0</v>
      </c>
      <c r="M38" s="506">
        <f t="shared" si="0"/>
        <v>0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2</v>
      </c>
      <c r="D39" s="518">
        <f>'EntrySheetDD+SWOTotal+HO'!LM69</f>
        <v>0</v>
      </c>
      <c r="E39" s="518">
        <f>'EntrySheetDD+SWOTotal+HO'!LN69</f>
        <v>0</v>
      </c>
      <c r="F39" s="518">
        <f>'EntrySheetDD+SWOTotal+HO'!LO69</f>
        <v>0</v>
      </c>
      <c r="G39" s="568">
        <f>'EntrySheetDD+SWOTotal+HO'!LP69</f>
        <v>0</v>
      </c>
      <c r="H39" s="568">
        <f>'EntrySheetDD+SWOTotal+HO'!LQ69</f>
        <v>0</v>
      </c>
      <c r="I39" s="568">
        <f>'EntrySheetDD+SWOTotal+HO'!LR69</f>
        <v>0</v>
      </c>
      <c r="J39" s="568">
        <f>'EntrySheetDD+SWOTotal+HO'!LS69</f>
        <v>0</v>
      </c>
      <c r="K39" s="568">
        <f>'EntrySheetDD+SWOTotal+HO'!LT69</f>
        <v>0</v>
      </c>
      <c r="L39" s="568">
        <f>'EntrySheetDD+SWOTotal+HO'!LU69</f>
        <v>0</v>
      </c>
      <c r="M39" s="509">
        <f t="shared" si="0"/>
        <v>0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271</v>
      </c>
      <c r="D40" s="510">
        <f t="shared" ref="D40:L40" si="2">SUM(D7:D39)</f>
        <v>147.41</v>
      </c>
      <c r="E40" s="510">
        <f t="shared" si="2"/>
        <v>63.570000000000007</v>
      </c>
      <c r="F40" s="510">
        <f t="shared" si="2"/>
        <v>142.13999999999999</v>
      </c>
      <c r="G40" s="569">
        <f t="shared" si="2"/>
        <v>1986</v>
      </c>
      <c r="H40" s="569">
        <f t="shared" si="2"/>
        <v>7</v>
      </c>
      <c r="I40" s="569">
        <f t="shared" si="2"/>
        <v>9</v>
      </c>
      <c r="J40" s="569">
        <f t="shared" si="2"/>
        <v>0</v>
      </c>
      <c r="K40" s="569">
        <f t="shared" si="2"/>
        <v>5</v>
      </c>
      <c r="L40" s="569">
        <f t="shared" si="2"/>
        <v>5</v>
      </c>
      <c r="M40" s="511">
        <f t="shared" si="0"/>
        <v>52.450184501845008</v>
      </c>
      <c r="N40" s="512">
        <f t="shared" si="1"/>
        <v>96.424937249847346</v>
      </c>
    </row>
    <row r="41" spans="1:14" ht="21.75" x14ac:dyDescent="0.25">
      <c r="A41" s="2027" t="s">
        <v>362</v>
      </c>
      <c r="B41" s="2028"/>
      <c r="C41" s="587">
        <v>930</v>
      </c>
      <c r="D41" s="528">
        <f>'EntrySheetDD+SWOTotal+HO'!MQ69</f>
        <v>0</v>
      </c>
      <c r="E41" s="528">
        <f>'EntrySheetDD+SWOTotal+HO'!MR69</f>
        <v>0</v>
      </c>
      <c r="F41" s="528">
        <f>'EntrySheetDD+SWOTotal+HO'!MS69</f>
        <v>0</v>
      </c>
      <c r="G41" s="570">
        <v>1</v>
      </c>
      <c r="H41" s="570">
        <f>'EntrySheetDD+SWOTotal+HO'!MU69</f>
        <v>0</v>
      </c>
      <c r="I41" s="570">
        <f>'EntrySheetDD+SWOTotal+HO'!MV69</f>
        <v>0</v>
      </c>
      <c r="J41" s="570">
        <f>'EntrySheetDD+SWOTotal+HO'!MW69</f>
        <v>0</v>
      </c>
      <c r="K41" s="570">
        <f>'EntrySheetDD+SWOTotal+HO'!MX69</f>
        <v>0</v>
      </c>
      <c r="L41" s="570">
        <f>'EntrySheetDD+SWOTotal+HO'!MY69</f>
        <v>0</v>
      </c>
      <c r="M41" s="514">
        <f t="shared" si="0"/>
        <v>0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1201</v>
      </c>
      <c r="D43" s="516">
        <f t="shared" si="3"/>
        <v>147.41</v>
      </c>
      <c r="E43" s="516">
        <f t="shared" si="3"/>
        <v>63.570000000000007</v>
      </c>
      <c r="F43" s="516">
        <f t="shared" si="3"/>
        <v>142.13999999999999</v>
      </c>
      <c r="G43" s="572">
        <f t="shared" si="3"/>
        <v>1987</v>
      </c>
      <c r="H43" s="572">
        <f t="shared" si="3"/>
        <v>7</v>
      </c>
      <c r="I43" s="572">
        <f t="shared" si="3"/>
        <v>9</v>
      </c>
      <c r="J43" s="572">
        <f t="shared" si="3"/>
        <v>0</v>
      </c>
      <c r="K43" s="572">
        <f t="shared" si="3"/>
        <v>5</v>
      </c>
      <c r="L43" s="572">
        <f t="shared" si="3"/>
        <v>5</v>
      </c>
      <c r="M43" s="511">
        <f t="shared" si="0"/>
        <v>11.835137385512072</v>
      </c>
      <c r="N43" s="512">
        <f t="shared" si="1"/>
        <v>96.424937249847346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82" zoomScaleSheetLayoutView="82" workbookViewId="0">
      <pane xSplit="2" ySplit="6" topLeftCell="C7" activePane="bottomRight" state="frozen"/>
      <selection activeCell="A2" sqref="A2:N2"/>
      <selection pane="topRight" activeCell="A2" sqref="A2:N2"/>
      <selection pane="bottomLeft" activeCell="A2" sqref="A2:N2"/>
      <selection pane="bottomRight" activeCell="G40" sqref="G40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427</v>
      </c>
      <c r="B3" s="2004"/>
      <c r="C3" s="2024" t="s">
        <v>506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80.5</v>
      </c>
      <c r="D7" s="518">
        <f>'EntrySheetDD+SWOTotal+HO'!E70+'EntrySheetDD+SWOTotal+HO'!E71+'EntrySheetDD+SWOTotal+HO'!E72</f>
        <v>4.4400000000000004</v>
      </c>
      <c r="E7" s="518">
        <f>'EntrySheetDD+SWOTotal+HO'!F70+'EntrySheetDD+SWOTotal+HO'!F71+'EntrySheetDD+SWOTotal+HO'!F72</f>
        <v>1.89</v>
      </c>
      <c r="F7" s="518">
        <f>'EntrySheetDD+SWOTotal+HO'!G70+'EntrySheetDD+SWOTotal+HO'!G71+'EntrySheetDD+SWOTotal+HO'!G72</f>
        <v>4.4400000000000004</v>
      </c>
      <c r="G7" s="568">
        <v>5</v>
      </c>
      <c r="H7" s="568">
        <f>'EntrySheetDD+SWOTotal+HO'!I70+'EntrySheetDD+SWOTotal+HO'!I71+'EntrySheetDD+SWOTotal+HO'!I72</f>
        <v>9</v>
      </c>
      <c r="I7" s="568">
        <f>'EntrySheetDD+SWOTotal+HO'!J70+'EntrySheetDD+SWOTotal+HO'!J71+'EntrySheetDD+SWOTotal+HO'!J72</f>
        <v>18</v>
      </c>
      <c r="J7" s="568">
        <f>'EntrySheetDD+SWOTotal+HO'!K70+'EntrySheetDD+SWOTotal+HO'!K71+'EntrySheetDD+SWOTotal+HO'!K72</f>
        <v>0</v>
      </c>
      <c r="K7" s="568">
        <f>'EntrySheetDD+SWOTotal+HO'!L70+'EntrySheetDD+SWOTotal+HO'!L71+'EntrySheetDD+SWOTotal+HO'!L72</f>
        <v>18</v>
      </c>
      <c r="L7" s="568">
        <f>'EntrySheetDD+SWOTotal+HO'!M70+'EntrySheetDD+SWOTotal+HO'!M71+'EntrySheetDD+SWOTotal+HO'!M72</f>
        <v>9</v>
      </c>
      <c r="M7" s="514">
        <f>IFERROR(F7/C7*100,0)</f>
        <v>5.5155279503105596</v>
      </c>
      <c r="N7" s="514">
        <f>IFERROR(F7/D7*100,0)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28</v>
      </c>
      <c r="D8" s="505">
        <f>'EntrySheetDD+SWOTotal+HO'!O70+'EntrySheetDD+SWOTotal+HO'!O71+'EntrySheetDD+SWOTotal+HO'!O72</f>
        <v>1.71</v>
      </c>
      <c r="E8" s="505">
        <f>'EntrySheetDD+SWOTotal+HO'!P70+'EntrySheetDD+SWOTotal+HO'!P71+'EntrySheetDD+SWOTotal+HO'!P72</f>
        <v>0</v>
      </c>
      <c r="F8" s="505">
        <f>'EntrySheetDD+SWOTotal+HO'!Q70+'EntrySheetDD+SWOTotal+HO'!Q71+'EntrySheetDD+SWOTotal+HO'!Q72</f>
        <v>1.71</v>
      </c>
      <c r="G8" s="571">
        <v>10</v>
      </c>
      <c r="H8" s="571">
        <f>'EntrySheetDD+SWOTotal+HO'!S70+'EntrySheetDD+SWOTotal+HO'!S71+'EntrySheetDD+SWOTotal+HO'!S72</f>
        <v>0</v>
      </c>
      <c r="I8" s="571">
        <f>'EntrySheetDD+SWOTotal+HO'!T70+'EntrySheetDD+SWOTotal+HO'!T71+'EntrySheetDD+SWOTotal+HO'!T72</f>
        <v>11</v>
      </c>
      <c r="J8" s="571">
        <f>'EntrySheetDD+SWOTotal+HO'!U70+'EntrySheetDD+SWOTotal+HO'!U71+'EntrySheetDD+SWOTotal+HO'!U72</f>
        <v>0</v>
      </c>
      <c r="K8" s="571">
        <f>'EntrySheetDD+SWOTotal+HO'!V70+'EntrySheetDD+SWOTotal+HO'!V71+'EntrySheetDD+SWOTotal+HO'!V72</f>
        <v>11</v>
      </c>
      <c r="L8" s="571">
        <f>'EntrySheetDD+SWOTotal+HO'!W70+'EntrySheetDD+SWOTotal+HO'!W71+'EntrySheetDD+SWOTotal+HO'!W72</f>
        <v>11</v>
      </c>
      <c r="M8" s="514">
        <f t="shared" ref="M8:M39" si="0">IFERROR(F8/C8*100,0)</f>
        <v>6.1071428571428568</v>
      </c>
      <c r="N8" s="514">
        <f t="shared" ref="N8:N39" si="1">IFERROR(F8/D8*100,0)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18.2</v>
      </c>
      <c r="D9" s="505">
        <f>'EntrySheetDD+SWOTotal+HO'!Y70+'EntrySheetDD+SWOTotal+HO'!Y71+'EntrySheetDD+SWOTotal+HO'!Y72</f>
        <v>3.78</v>
      </c>
      <c r="E9" s="505">
        <f>'EntrySheetDD+SWOTotal+HO'!Z70+'EntrySheetDD+SWOTotal+HO'!Z71+'EntrySheetDD+SWOTotal+HO'!Z72</f>
        <v>1.38</v>
      </c>
      <c r="F9" s="505">
        <f>'EntrySheetDD+SWOTotal+HO'!AA70+'EntrySheetDD+SWOTotal+HO'!AA71+'EntrySheetDD+SWOTotal+HO'!AA72</f>
        <v>3.78</v>
      </c>
      <c r="G9" s="571">
        <v>11</v>
      </c>
      <c r="H9" s="571">
        <f>'EntrySheetDD+SWOTotal+HO'!AC70+'EntrySheetDD+SWOTotal+HO'!AC71+'EntrySheetDD+SWOTotal+HO'!AC72</f>
        <v>4</v>
      </c>
      <c r="I9" s="571">
        <f>'EntrySheetDD+SWOTotal+HO'!AD70+'EntrySheetDD+SWOTotal+HO'!AD71+'EntrySheetDD+SWOTotal+HO'!AD72</f>
        <v>11</v>
      </c>
      <c r="J9" s="571">
        <f>'EntrySheetDD+SWOTotal+HO'!AE70+'EntrySheetDD+SWOTotal+HO'!AE71+'EntrySheetDD+SWOTotal+HO'!AE72</f>
        <v>0</v>
      </c>
      <c r="K9" s="571">
        <f>'EntrySheetDD+SWOTotal+HO'!AF70+'EntrySheetDD+SWOTotal+HO'!AF71+'EntrySheetDD+SWOTotal+HO'!AF72</f>
        <v>11</v>
      </c>
      <c r="L9" s="571">
        <f>'EntrySheetDD+SWOTotal+HO'!AG70+'EntrySheetDD+SWOTotal+HO'!AG71+'EntrySheetDD+SWOTotal+HO'!AG72</f>
        <v>11</v>
      </c>
      <c r="M9" s="514">
        <f t="shared" si="0"/>
        <v>20.769230769230766</v>
      </c>
      <c r="N9" s="514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11.2</v>
      </c>
      <c r="D10" s="505">
        <f>'EntrySheetDD+SWOTotal+HO'!AI70+'EntrySheetDD+SWOTotal+HO'!AI71+'EntrySheetDD+SWOTotal+HO'!AI72</f>
        <v>8.7200000000000006</v>
      </c>
      <c r="E10" s="505">
        <f>'EntrySheetDD+SWOTotal+HO'!AJ70+'EntrySheetDD+SWOTotal+HO'!AJ71+'EntrySheetDD+SWOTotal+HO'!AJ72</f>
        <v>5.72</v>
      </c>
      <c r="F10" s="505">
        <f>'EntrySheetDD+SWOTotal+HO'!AK70+'EntrySheetDD+SWOTotal+HO'!AK71+'EntrySheetDD+SWOTotal+HO'!AK72</f>
        <v>8.7200000000000006</v>
      </c>
      <c r="G10" s="571">
        <v>16</v>
      </c>
      <c r="H10" s="571">
        <f>'EntrySheetDD+SWOTotal+HO'!AM70+'EntrySheetDD+SWOTotal+HO'!AM71+'EntrySheetDD+SWOTotal+HO'!AM72</f>
        <v>35</v>
      </c>
      <c r="I10" s="571">
        <f>'EntrySheetDD+SWOTotal+HO'!AN70+'EntrySheetDD+SWOTotal+HO'!AN71+'EntrySheetDD+SWOTotal+HO'!AN72</f>
        <v>53</v>
      </c>
      <c r="J10" s="571">
        <f>'EntrySheetDD+SWOTotal+HO'!AO70+'EntrySheetDD+SWOTotal+HO'!AO71+'EntrySheetDD+SWOTotal+HO'!AO72</f>
        <v>16</v>
      </c>
      <c r="K10" s="571">
        <f>'EntrySheetDD+SWOTotal+HO'!AP70+'EntrySheetDD+SWOTotal+HO'!AP71+'EntrySheetDD+SWOTotal+HO'!AP72</f>
        <v>29</v>
      </c>
      <c r="L10" s="571">
        <f>'EntrySheetDD+SWOTotal+HO'!AQ70+'EntrySheetDD+SWOTotal+HO'!AQ71+'EntrySheetDD+SWOTotal+HO'!AQ72</f>
        <v>26</v>
      </c>
      <c r="M10" s="514">
        <f t="shared" si="0"/>
        <v>77.857142857142875</v>
      </c>
      <c r="N10" s="514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21</v>
      </c>
      <c r="D11" s="507">
        <f>'EntrySheetDD+SWOTotal+HO'!AS70+'EntrySheetDD+SWOTotal+HO'!AS71+'EntrySheetDD+SWOTotal+HO'!AS72</f>
        <v>3</v>
      </c>
      <c r="E11" s="507">
        <f>'EntrySheetDD+SWOTotal+HO'!AT70+'EntrySheetDD+SWOTotal+HO'!AT71+'EntrySheetDD+SWOTotal+HO'!AT72</f>
        <v>0</v>
      </c>
      <c r="F11" s="507">
        <f>'EntrySheetDD+SWOTotal+HO'!AU70+'EntrySheetDD+SWOTotal+HO'!AU71+'EntrySheetDD+SWOTotal+HO'!AU72</f>
        <v>2.97</v>
      </c>
      <c r="G11" s="580">
        <v>10</v>
      </c>
      <c r="H11" s="580">
        <f>'EntrySheetDD+SWOTotal+HO'!AW70+'EntrySheetDD+SWOTotal+HO'!AW71+'EntrySheetDD+SWOTotal+HO'!AW72</f>
        <v>0</v>
      </c>
      <c r="I11" s="580">
        <f>'EntrySheetDD+SWOTotal+HO'!AX70+'EntrySheetDD+SWOTotal+HO'!AX71+'EntrySheetDD+SWOTotal+HO'!AX72</f>
        <v>21</v>
      </c>
      <c r="J11" s="580">
        <f>'EntrySheetDD+SWOTotal+HO'!AY70+'EntrySheetDD+SWOTotal+HO'!AY71+'EntrySheetDD+SWOTotal+HO'!AY72</f>
        <v>0</v>
      </c>
      <c r="K11" s="580">
        <f>'EntrySheetDD+SWOTotal+HO'!AZ70+'EntrySheetDD+SWOTotal+HO'!AZ71+'EntrySheetDD+SWOTotal+HO'!AZ72</f>
        <v>21</v>
      </c>
      <c r="L11" s="580">
        <f>'EntrySheetDD+SWOTotal+HO'!BA70+'EntrySheetDD+SWOTotal+HO'!BA71+'EntrySheetDD+SWOTotal+HO'!BA72</f>
        <v>21</v>
      </c>
      <c r="M11" s="514">
        <f t="shared" si="0"/>
        <v>14.142857142857142</v>
      </c>
      <c r="N11" s="514">
        <f t="shared" si="1"/>
        <v>99.000000000000014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11.9</v>
      </c>
      <c r="D12" s="507">
        <f>'EntrySheetDD+SWOTotal+HO'!BC70+'EntrySheetDD+SWOTotal+HO'!BC71+'EntrySheetDD+SWOTotal+HO'!BC72</f>
        <v>4.93</v>
      </c>
      <c r="E12" s="507">
        <f>'EntrySheetDD+SWOTotal+HO'!BD70+'EntrySheetDD+SWOTotal+HO'!BD71+'EntrySheetDD+SWOTotal+HO'!BD72</f>
        <v>2.4700000000000002</v>
      </c>
      <c r="F12" s="507">
        <f>'EntrySheetDD+SWOTotal+HO'!BE70+'EntrySheetDD+SWOTotal+HO'!BE71+'EntrySheetDD+SWOTotal+HO'!BE72</f>
        <v>4.93</v>
      </c>
      <c r="G12" s="580">
        <v>17</v>
      </c>
      <c r="H12" s="580">
        <f>'EntrySheetDD+SWOTotal+HO'!BG70+'EntrySheetDD+SWOTotal+HO'!BG71+'EntrySheetDD+SWOTotal+HO'!BG72</f>
        <v>16</v>
      </c>
      <c r="I12" s="580">
        <f>'EntrySheetDD+SWOTotal+HO'!BH70+'EntrySheetDD+SWOTotal+HO'!BH71+'EntrySheetDD+SWOTotal+HO'!BH72</f>
        <v>32</v>
      </c>
      <c r="J12" s="580">
        <f>'EntrySheetDD+SWOTotal+HO'!BI70+'EntrySheetDD+SWOTotal+HO'!BI71+'EntrySheetDD+SWOTotal+HO'!BI72</f>
        <v>0</v>
      </c>
      <c r="K12" s="580">
        <f>'EntrySheetDD+SWOTotal+HO'!BJ70+'EntrySheetDD+SWOTotal+HO'!BJ71+'EntrySheetDD+SWOTotal+HO'!BJ72</f>
        <v>32</v>
      </c>
      <c r="L12" s="580">
        <f>'EntrySheetDD+SWOTotal+HO'!BK70+'EntrySheetDD+SWOTotal+HO'!BK71+'EntrySheetDD+SWOTotal+HO'!BK72</f>
        <v>32</v>
      </c>
      <c r="M12" s="514">
        <f t="shared" si="0"/>
        <v>41.428571428571423</v>
      </c>
      <c r="N12" s="514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10.5</v>
      </c>
      <c r="D13" s="505">
        <f>'EntrySheetDD+SWOTotal+HO'!BM70+'EntrySheetDD+SWOTotal+HO'!BM71+'EntrySheetDD+SWOTotal+HO'!BM72</f>
        <v>4.5</v>
      </c>
      <c r="E13" s="505">
        <f>'EntrySheetDD+SWOTotal+HO'!BN70+'EntrySheetDD+SWOTotal+HO'!BN71+'EntrySheetDD+SWOTotal+HO'!BN72</f>
        <v>0.27</v>
      </c>
      <c r="F13" s="505">
        <f>'EntrySheetDD+SWOTotal+HO'!BO70+'EntrySheetDD+SWOTotal+HO'!BO71+'EntrySheetDD+SWOTotal+HO'!BO72</f>
        <v>4.5</v>
      </c>
      <c r="G13" s="571">
        <v>10</v>
      </c>
      <c r="H13" s="571">
        <f>'EntrySheetDD+SWOTotal+HO'!BQ70+'EntrySheetDD+SWOTotal+HO'!BQ71+'EntrySheetDD+SWOTotal+HO'!BQ72</f>
        <v>3</v>
      </c>
      <c r="I13" s="571">
        <f>'EntrySheetDD+SWOTotal+HO'!BR70+'EntrySheetDD+SWOTotal+HO'!BR71+'EntrySheetDD+SWOTotal+HO'!BR72</f>
        <v>30</v>
      </c>
      <c r="J13" s="571">
        <f>'EntrySheetDD+SWOTotal+HO'!BS70+'EntrySheetDD+SWOTotal+HO'!BS71+'EntrySheetDD+SWOTotal+HO'!BS72</f>
        <v>0</v>
      </c>
      <c r="K13" s="571">
        <f>'EntrySheetDD+SWOTotal+HO'!BT70+'EntrySheetDD+SWOTotal+HO'!BT71+'EntrySheetDD+SWOTotal+HO'!BT72</f>
        <v>30</v>
      </c>
      <c r="L13" s="571">
        <f>'EntrySheetDD+SWOTotal+HO'!BU70+'EntrySheetDD+SWOTotal+HO'!BU71+'EntrySheetDD+SWOTotal+HO'!BU72</f>
        <v>30</v>
      </c>
      <c r="M13" s="514">
        <f t="shared" si="0"/>
        <v>42.857142857142854</v>
      </c>
      <c r="N13" s="514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35</v>
      </c>
      <c r="D14" s="505">
        <f>'EntrySheetDD+SWOTotal+HO'!BW70+'EntrySheetDD+SWOTotal+HO'!BW71+'EntrySheetDD+SWOTotal+HO'!BW72</f>
        <v>18.07</v>
      </c>
      <c r="E14" s="505">
        <f>'EntrySheetDD+SWOTotal+HO'!BX70+'EntrySheetDD+SWOTotal+HO'!BX71+'EntrySheetDD+SWOTotal+HO'!BX72</f>
        <v>0.51</v>
      </c>
      <c r="F14" s="505">
        <f>'EntrySheetDD+SWOTotal+HO'!BY70+'EntrySheetDD+SWOTotal+HO'!BY71+'EntrySheetDD+SWOTotal+HO'!BY72</f>
        <v>18</v>
      </c>
      <c r="G14" s="571">
        <v>30</v>
      </c>
      <c r="H14" s="571">
        <f>'EntrySheetDD+SWOTotal+HO'!CA70+'EntrySheetDD+SWOTotal+HO'!CA71+'EntrySheetDD+SWOTotal+HO'!CA72</f>
        <v>3</v>
      </c>
      <c r="I14" s="571">
        <f>'EntrySheetDD+SWOTotal+HO'!CB70+'EntrySheetDD+SWOTotal+HO'!CB71+'EntrySheetDD+SWOTotal+HO'!CB72</f>
        <v>103</v>
      </c>
      <c r="J14" s="571">
        <f>'EntrySheetDD+SWOTotal+HO'!CC70+'EntrySheetDD+SWOTotal+HO'!CC71+'EntrySheetDD+SWOTotal+HO'!CC72</f>
        <v>0</v>
      </c>
      <c r="K14" s="571">
        <f>'EntrySheetDD+SWOTotal+HO'!CD70+'EntrySheetDD+SWOTotal+HO'!CD71+'EntrySheetDD+SWOTotal+HO'!CD72</f>
        <v>103</v>
      </c>
      <c r="L14" s="571">
        <f>'EntrySheetDD+SWOTotal+HO'!CE70+'EntrySheetDD+SWOTotal+HO'!CE71+'EntrySheetDD+SWOTotal+HO'!CE72</f>
        <v>103</v>
      </c>
      <c r="M14" s="514">
        <f t="shared" si="0"/>
        <v>51.428571428571423</v>
      </c>
      <c r="N14" s="514">
        <f t="shared" si="1"/>
        <v>99.612617598229107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49</v>
      </c>
      <c r="D15" s="505">
        <f>'EntrySheetDD+SWOTotal+HO'!CG70+'EntrySheetDD+SWOTotal+HO'!CG71+'EntrySheetDD+SWOTotal+HO'!CG72</f>
        <v>5</v>
      </c>
      <c r="E15" s="505">
        <f>'EntrySheetDD+SWOTotal+HO'!CH70+'EntrySheetDD+SWOTotal+HO'!CH71+'EntrySheetDD+SWOTotal+HO'!CH72</f>
        <v>1.71</v>
      </c>
      <c r="F15" s="505">
        <f>'EntrySheetDD+SWOTotal+HO'!CI70+'EntrySheetDD+SWOTotal+HO'!CI71+'EntrySheetDD+SWOTotal+HO'!CI72</f>
        <v>4.95</v>
      </c>
      <c r="G15" s="571">
        <v>15</v>
      </c>
      <c r="H15" s="571">
        <f>'EntrySheetDD+SWOTotal+HO'!CK70+'EntrySheetDD+SWOTotal+HO'!CK71+'EntrySheetDD+SWOTotal+HO'!CK72</f>
        <v>10</v>
      </c>
      <c r="I15" s="571">
        <f>'EntrySheetDD+SWOTotal+HO'!CL70+'EntrySheetDD+SWOTotal+HO'!CL71+'EntrySheetDD+SWOTotal+HO'!CL72</f>
        <v>27</v>
      </c>
      <c r="J15" s="571">
        <f>'EntrySheetDD+SWOTotal+HO'!CM70+'EntrySheetDD+SWOTotal+HO'!CM71+'EntrySheetDD+SWOTotal+HO'!CM72</f>
        <v>0</v>
      </c>
      <c r="K15" s="571">
        <f>'EntrySheetDD+SWOTotal+HO'!CN70+'EntrySheetDD+SWOTotal+HO'!CN71+'EntrySheetDD+SWOTotal+HO'!CN72</f>
        <v>27</v>
      </c>
      <c r="L15" s="571">
        <f>'EntrySheetDD+SWOTotal+HO'!CO70+'EntrySheetDD+SWOTotal+HO'!CO71+'EntrySheetDD+SWOTotal+HO'!CO72</f>
        <v>24</v>
      </c>
      <c r="M15" s="514">
        <f t="shared" si="0"/>
        <v>10.102040816326531</v>
      </c>
      <c r="N15" s="514">
        <f t="shared" si="1"/>
        <v>99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17.5</v>
      </c>
      <c r="D16" s="505">
        <f>'EntrySheetDD+SWOTotal+HO'!CQ70+'EntrySheetDD+SWOTotal+HO'!CQ71+'EntrySheetDD+SWOTotal+HO'!CQ72</f>
        <v>1.5</v>
      </c>
      <c r="E16" s="505">
        <f>'EntrySheetDD+SWOTotal+HO'!CR70+'EntrySheetDD+SWOTotal+HO'!CR71+'EntrySheetDD+SWOTotal+HO'!CR72</f>
        <v>0.63</v>
      </c>
      <c r="F16" s="505">
        <f>'EntrySheetDD+SWOTotal+HO'!CS70+'EntrySheetDD+SWOTotal+HO'!CS71+'EntrySheetDD+SWOTotal+HO'!CS72</f>
        <v>1.5</v>
      </c>
      <c r="G16" s="571">
        <v>4</v>
      </c>
      <c r="H16" s="571">
        <f>'EntrySheetDD+SWOTotal+HO'!CU70+'EntrySheetDD+SWOTotal+HO'!CU71+'EntrySheetDD+SWOTotal+HO'!CU72</f>
        <v>3</v>
      </c>
      <c r="I16" s="571">
        <f>'EntrySheetDD+SWOTotal+HO'!CV70+'EntrySheetDD+SWOTotal+HO'!CV71+'EntrySheetDD+SWOTotal+HO'!CV72</f>
        <v>7</v>
      </c>
      <c r="J16" s="571">
        <f>'EntrySheetDD+SWOTotal+HO'!CW70+'EntrySheetDD+SWOTotal+HO'!CW71+'EntrySheetDD+SWOTotal+HO'!CW72</f>
        <v>0</v>
      </c>
      <c r="K16" s="571">
        <f>'EntrySheetDD+SWOTotal+HO'!CX70+'EntrySheetDD+SWOTotal+HO'!CX71+'EntrySheetDD+SWOTotal+HO'!CX72</f>
        <v>7</v>
      </c>
      <c r="L16" s="571">
        <f>'EntrySheetDD+SWOTotal+HO'!CY70+'EntrySheetDD+SWOTotal+HO'!CY71+'EntrySheetDD+SWOTotal+HO'!CY72</f>
        <v>7</v>
      </c>
      <c r="M16" s="514">
        <f t="shared" si="0"/>
        <v>8.5714285714285712</v>
      </c>
      <c r="N16" s="514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17.5</v>
      </c>
      <c r="D17" s="505">
        <f>'EntrySheetDD+SWOTotal+HO'!DA70+'EntrySheetDD+SWOTotal+HO'!DA71+'EntrySheetDD+SWOTotal+HO'!DA72</f>
        <v>1.69</v>
      </c>
      <c r="E17" s="505">
        <f>'EntrySheetDD+SWOTotal+HO'!DB70+'EntrySheetDD+SWOTotal+HO'!DB71+'EntrySheetDD+SWOTotal+HO'!DB72</f>
        <v>0</v>
      </c>
      <c r="F17" s="505">
        <f>'EntrySheetDD+SWOTotal+HO'!DC70+'EntrySheetDD+SWOTotal+HO'!DC71+'EntrySheetDD+SWOTotal+HO'!DC72</f>
        <v>1.65</v>
      </c>
      <c r="G17" s="571">
        <v>1</v>
      </c>
      <c r="H17" s="571">
        <f>'EntrySheetDD+SWOTotal+HO'!DE70+'EntrySheetDD+SWOTotal+HO'!DE71+'EntrySheetDD+SWOTotal+HO'!DE72</f>
        <v>3</v>
      </c>
      <c r="I17" s="571">
        <f>'EntrySheetDD+SWOTotal+HO'!DF70+'EntrySheetDD+SWOTotal+HO'!DF71+'EntrySheetDD+SWOTotal+HO'!DF72</f>
        <v>6</v>
      </c>
      <c r="J17" s="571">
        <f>'EntrySheetDD+SWOTotal+HO'!DG70+'EntrySheetDD+SWOTotal+HO'!DG71+'EntrySheetDD+SWOTotal+HO'!DG72</f>
        <v>0</v>
      </c>
      <c r="K17" s="571">
        <f>'EntrySheetDD+SWOTotal+HO'!DH70+'EntrySheetDD+SWOTotal+HO'!DH71+'EntrySheetDD+SWOTotal+HO'!DH72</f>
        <v>0</v>
      </c>
      <c r="L17" s="571">
        <f>'EntrySheetDD+SWOTotal+HO'!DI70+'EntrySheetDD+SWOTotal+HO'!DI71+'EntrySheetDD+SWOTotal+HO'!DI72</f>
        <v>0</v>
      </c>
      <c r="M17" s="514">
        <f t="shared" si="0"/>
        <v>9.428571428571427</v>
      </c>
      <c r="N17" s="514">
        <f t="shared" si="1"/>
        <v>97.633136094674555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9.1</v>
      </c>
      <c r="D18" s="505">
        <f>'EntrySheetDD+SWOTotal+HO'!DK70+'EntrySheetDD+SWOTotal+HO'!DK71+'EntrySheetDD+SWOTotal+HO'!DK72</f>
        <v>1.08</v>
      </c>
      <c r="E18" s="505">
        <f>'EntrySheetDD+SWOTotal+HO'!DL70+'EntrySheetDD+SWOTotal+HO'!DL71+'EntrySheetDD+SWOTotal+HO'!DL72</f>
        <v>0</v>
      </c>
      <c r="F18" s="505">
        <f>'EntrySheetDD+SWOTotal+HO'!DM70+'EntrySheetDD+SWOTotal+HO'!DM71+'EntrySheetDD+SWOTotal+HO'!DM72</f>
        <v>1.08</v>
      </c>
      <c r="G18" s="571">
        <v>3</v>
      </c>
      <c r="H18" s="571">
        <f>'EntrySheetDD+SWOTotal+HO'!DO70+'EntrySheetDD+SWOTotal+HO'!DO71+'EntrySheetDD+SWOTotal+HO'!DO72</f>
        <v>0</v>
      </c>
      <c r="I18" s="571">
        <f>'EntrySheetDD+SWOTotal+HO'!DP70+'EntrySheetDD+SWOTotal+HO'!DP71+'EntrySheetDD+SWOTotal+HO'!DP72</f>
        <v>3</v>
      </c>
      <c r="J18" s="571">
        <f>'EntrySheetDD+SWOTotal+HO'!DQ70+'EntrySheetDD+SWOTotal+HO'!DQ71+'EntrySheetDD+SWOTotal+HO'!DQ72</f>
        <v>0</v>
      </c>
      <c r="K18" s="571">
        <f>'EntrySheetDD+SWOTotal+HO'!DR70+'EntrySheetDD+SWOTotal+HO'!DR71+'EntrySheetDD+SWOTotal+HO'!DR72</f>
        <v>3</v>
      </c>
      <c r="L18" s="571">
        <f>'EntrySheetDD+SWOTotal+HO'!DS70+'EntrySheetDD+SWOTotal+HO'!DS71+'EntrySheetDD+SWOTotal+HO'!DS72</f>
        <v>3</v>
      </c>
      <c r="M18" s="514">
        <f t="shared" si="0"/>
        <v>11.868131868131869</v>
      </c>
      <c r="N18" s="514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42</v>
      </c>
      <c r="D19" s="505">
        <f>'EntrySheetDD+SWOTotal+HO'!DU70+'EntrySheetDD+SWOTotal+HO'!DU71+'EntrySheetDD+SWOTotal+HO'!DU72</f>
        <v>6.4</v>
      </c>
      <c r="E19" s="505">
        <f>'EntrySheetDD+SWOTotal+HO'!DV70+'EntrySheetDD+SWOTotal+HO'!DV71+'EntrySheetDD+SWOTotal+HO'!DV72</f>
        <v>2.2000000000000002</v>
      </c>
      <c r="F19" s="505">
        <f>'EntrySheetDD+SWOTotal+HO'!DW70+'EntrySheetDD+SWOTotal+HO'!DW71+'EntrySheetDD+SWOTotal+HO'!DW72</f>
        <v>6.39</v>
      </c>
      <c r="G19" s="571">
        <v>30</v>
      </c>
      <c r="H19" s="571">
        <f>'EntrySheetDD+SWOTotal+HO'!DY70+'EntrySheetDD+SWOTotal+HO'!DY71+'EntrySheetDD+SWOTotal+HO'!DY72</f>
        <v>2</v>
      </c>
      <c r="I19" s="571">
        <f>'EntrySheetDD+SWOTotal+HO'!DZ70+'EntrySheetDD+SWOTotal+HO'!DZ71+'EntrySheetDD+SWOTotal+HO'!DZ72</f>
        <v>30</v>
      </c>
      <c r="J19" s="571">
        <f>'EntrySheetDD+SWOTotal+HO'!EA70+'EntrySheetDD+SWOTotal+HO'!EA71+'EntrySheetDD+SWOTotal+HO'!EA72</f>
        <v>0</v>
      </c>
      <c r="K19" s="571">
        <f>'EntrySheetDD+SWOTotal+HO'!EB70+'EntrySheetDD+SWOTotal+HO'!EB71+'EntrySheetDD+SWOTotal+HO'!EB72</f>
        <v>30</v>
      </c>
      <c r="L19" s="571">
        <f>'EntrySheetDD+SWOTotal+HO'!EC70+'EntrySheetDD+SWOTotal+HO'!EC71+'EntrySheetDD+SWOTotal+HO'!EC72</f>
        <v>30</v>
      </c>
      <c r="M19" s="514">
        <f t="shared" si="0"/>
        <v>15.214285714285714</v>
      </c>
      <c r="N19" s="514">
        <f t="shared" si="1"/>
        <v>99.843749999999986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23.8</v>
      </c>
      <c r="D20" s="505">
        <f>'EntrySheetDD+SWOTotal+HO'!EE70+'EntrySheetDD+SWOTotal+HO'!EE71+'EntrySheetDD+SWOTotal+HO'!EE72</f>
        <v>5.16</v>
      </c>
      <c r="E20" s="505">
        <f>'EntrySheetDD+SWOTotal+HO'!EF70+'EntrySheetDD+SWOTotal+HO'!EF71+'EntrySheetDD+SWOTotal+HO'!EF72</f>
        <v>0.16</v>
      </c>
      <c r="F20" s="505">
        <f>'EntrySheetDD+SWOTotal+HO'!EG70+'EntrySheetDD+SWOTotal+HO'!EG71+'EntrySheetDD+SWOTotal+HO'!EG72</f>
        <v>5.16</v>
      </c>
      <c r="G20" s="571">
        <v>14</v>
      </c>
      <c r="H20" s="571">
        <f>'EntrySheetDD+SWOTotal+HO'!EI70+'EntrySheetDD+SWOTotal+HO'!EI71+'EntrySheetDD+SWOTotal+HO'!EI72</f>
        <v>1</v>
      </c>
      <c r="I20" s="571">
        <f>'EntrySheetDD+SWOTotal+HO'!EJ70+'EntrySheetDD+SWOTotal+HO'!EJ71+'EntrySheetDD+SWOTotal+HO'!EJ72</f>
        <v>11</v>
      </c>
      <c r="J20" s="571">
        <f>'EntrySheetDD+SWOTotal+HO'!EK70+'EntrySheetDD+SWOTotal+HO'!EK71+'EntrySheetDD+SWOTotal+HO'!EK72</f>
        <v>0</v>
      </c>
      <c r="K20" s="571">
        <f>'EntrySheetDD+SWOTotal+HO'!EL70+'EntrySheetDD+SWOTotal+HO'!EL71+'EntrySheetDD+SWOTotal+HO'!EL72</f>
        <v>11</v>
      </c>
      <c r="L20" s="571">
        <f>'EntrySheetDD+SWOTotal+HO'!EM70+'EntrySheetDD+SWOTotal+HO'!EM71+'EntrySheetDD+SWOTotal+HO'!EM72</f>
        <v>11</v>
      </c>
      <c r="M20" s="514">
        <f t="shared" si="0"/>
        <v>21.680672268907564</v>
      </c>
      <c r="N20" s="514">
        <f t="shared" si="1"/>
        <v>100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9.8000000000000007</v>
      </c>
      <c r="D21" s="505">
        <f>'EntrySheetDD+SWOTotal+HO'!EO70+'EntrySheetDD+SWOTotal+HO'!EO71+'EntrySheetDD+SWOTotal+HO'!EO72</f>
        <v>1.29</v>
      </c>
      <c r="E21" s="505">
        <f>'EntrySheetDD+SWOTotal+HO'!EP70+'EntrySheetDD+SWOTotal+HO'!EP71+'EntrySheetDD+SWOTotal+HO'!EP72</f>
        <v>0.56999999999999995</v>
      </c>
      <c r="F21" s="505">
        <f>'EntrySheetDD+SWOTotal+HO'!EQ70+'EntrySheetDD+SWOTotal+HO'!EQ71+'EntrySheetDD+SWOTotal+HO'!EQ72</f>
        <v>1.29</v>
      </c>
      <c r="G21" s="571">
        <v>5</v>
      </c>
      <c r="H21" s="571">
        <f>'EntrySheetDD+SWOTotal+HO'!ES70+'EntrySheetDD+SWOTotal+HO'!ES71+'EntrySheetDD+SWOTotal+HO'!ES72</f>
        <v>3</v>
      </c>
      <c r="I21" s="571">
        <f>'EntrySheetDD+SWOTotal+HO'!ET70+'EntrySheetDD+SWOTotal+HO'!ET71+'EntrySheetDD+SWOTotal+HO'!ET72</f>
        <v>3</v>
      </c>
      <c r="J21" s="571">
        <f>'EntrySheetDD+SWOTotal+HO'!EU70+'EntrySheetDD+SWOTotal+HO'!EU71+'EntrySheetDD+SWOTotal+HO'!EU72</f>
        <v>0</v>
      </c>
      <c r="K21" s="571">
        <f>'EntrySheetDD+SWOTotal+HO'!EV70+'EntrySheetDD+SWOTotal+HO'!EV71+'EntrySheetDD+SWOTotal+HO'!EV72</f>
        <v>3</v>
      </c>
      <c r="L21" s="571">
        <f>'EntrySheetDD+SWOTotal+HO'!EW70+'EntrySheetDD+SWOTotal+HO'!EW71+'EntrySheetDD+SWOTotal+HO'!EW72</f>
        <v>3</v>
      </c>
      <c r="M21" s="514">
        <f t="shared" si="0"/>
        <v>13.163265306122449</v>
      </c>
      <c r="N21" s="514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24.5</v>
      </c>
      <c r="D22" s="505">
        <f>'EntrySheetDD+SWOTotal+HO'!EY70+'EntrySheetDD+SWOTotal+HO'!EY71+'EntrySheetDD+SWOTotal+HO'!EY72</f>
        <v>0</v>
      </c>
      <c r="E22" s="505">
        <f>'EntrySheetDD+SWOTotal+HO'!EZ70+'EntrySheetDD+SWOTotal+HO'!EZ71+'EntrySheetDD+SWOTotal+HO'!EZ72</f>
        <v>0</v>
      </c>
      <c r="F22" s="505">
        <f>'EntrySheetDD+SWOTotal+HO'!FA70+'EntrySheetDD+SWOTotal+HO'!FA71+'EntrySheetDD+SWOTotal+HO'!FA72</f>
        <v>0</v>
      </c>
      <c r="G22" s="571">
        <v>0</v>
      </c>
      <c r="H22" s="571">
        <f>'EntrySheetDD+SWOTotal+HO'!FC70+'EntrySheetDD+SWOTotal+HO'!FC71+'EntrySheetDD+SWOTotal+HO'!FC72</f>
        <v>0</v>
      </c>
      <c r="I22" s="571">
        <f>'EntrySheetDD+SWOTotal+HO'!FD70+'EntrySheetDD+SWOTotal+HO'!FD71+'EntrySheetDD+SWOTotal+HO'!FD72</f>
        <v>0</v>
      </c>
      <c r="J22" s="571">
        <f>'EntrySheetDD+SWOTotal+HO'!FE70+'EntrySheetDD+SWOTotal+HO'!FE71+'EntrySheetDD+SWOTotal+HO'!FE72</f>
        <v>0</v>
      </c>
      <c r="K22" s="571">
        <f>'EntrySheetDD+SWOTotal+HO'!FF70+'EntrySheetDD+SWOTotal+HO'!FF71+'EntrySheetDD+SWOTotal+HO'!FF72</f>
        <v>0</v>
      </c>
      <c r="L22" s="571">
        <f>'EntrySheetDD+SWOTotal+HO'!FG70+'EntrySheetDD+SWOTotal+HO'!FG71+'EntrySheetDD+SWOTotal+HO'!FG72</f>
        <v>0</v>
      </c>
      <c r="M22" s="514">
        <f t="shared" si="0"/>
        <v>0</v>
      </c>
      <c r="N22" s="514">
        <f t="shared" si="1"/>
        <v>0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28</v>
      </c>
      <c r="D23" s="505">
        <f>'EntrySheetDD+SWOTotal+HO'!FI70+'EntrySheetDD+SWOTotal+HO'!FI71+'EntrySheetDD+SWOTotal+HO'!FI72</f>
        <v>0</v>
      </c>
      <c r="E23" s="505">
        <f>'EntrySheetDD+SWOTotal+HO'!FJ70+'EntrySheetDD+SWOTotal+HO'!FJ71+'EntrySheetDD+SWOTotal+HO'!FJ72</f>
        <v>0</v>
      </c>
      <c r="F23" s="505">
        <f>'EntrySheetDD+SWOTotal+HO'!FK70+'EntrySheetDD+SWOTotal+HO'!FK71+'EntrySheetDD+SWOTotal+HO'!FK72</f>
        <v>0</v>
      </c>
      <c r="G23" s="571">
        <v>5</v>
      </c>
      <c r="H23" s="571">
        <f>'EntrySheetDD+SWOTotal+HO'!FM70+'EntrySheetDD+SWOTotal+HO'!FM71+'EntrySheetDD+SWOTotal+HO'!FM72</f>
        <v>0</v>
      </c>
      <c r="I23" s="571">
        <f>'EntrySheetDD+SWOTotal+HO'!FN70+'EntrySheetDD+SWOTotal+HO'!FN71+'EntrySheetDD+SWOTotal+HO'!FN72</f>
        <v>0</v>
      </c>
      <c r="J23" s="571">
        <f>'EntrySheetDD+SWOTotal+HO'!FO70+'EntrySheetDD+SWOTotal+HO'!FO71+'EntrySheetDD+SWOTotal+HO'!FO72</f>
        <v>0</v>
      </c>
      <c r="K23" s="571">
        <f>'EntrySheetDD+SWOTotal+HO'!FP70+'EntrySheetDD+SWOTotal+HO'!FP71+'EntrySheetDD+SWOTotal+HO'!FP72</f>
        <v>0</v>
      </c>
      <c r="L23" s="571">
        <f>'EntrySheetDD+SWOTotal+HO'!FQ70+'EntrySheetDD+SWOTotal+HO'!FQ71+'EntrySheetDD+SWOTotal+HO'!FQ72</f>
        <v>0</v>
      </c>
      <c r="M23" s="514">
        <f t="shared" si="0"/>
        <v>0</v>
      </c>
      <c r="N23" s="514">
        <f t="shared" si="1"/>
        <v>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1.4</v>
      </c>
      <c r="D24" s="505">
        <f>'EntrySheetDD+SWOTotal+HO'!FS70+'EntrySheetDD+SWOTotal+HO'!FS71+'EntrySheetDD+SWOTotal+HO'!FS72</f>
        <v>0</v>
      </c>
      <c r="E24" s="505">
        <f>'EntrySheetDD+SWOTotal+HO'!FT70+'EntrySheetDD+SWOTotal+HO'!FT71+'EntrySheetDD+SWOTotal+HO'!FT72</f>
        <v>0</v>
      </c>
      <c r="F24" s="505">
        <f>'EntrySheetDD+SWOTotal+HO'!FU70+'EntrySheetDD+SWOTotal+HO'!FU71+'EntrySheetDD+SWOTotal+HO'!FU72</f>
        <v>0</v>
      </c>
      <c r="G24" s="571">
        <v>0</v>
      </c>
      <c r="H24" s="571">
        <f>'EntrySheetDD+SWOTotal+HO'!FW70+'EntrySheetDD+SWOTotal+HO'!FW71+'EntrySheetDD+SWOTotal+HO'!FW72</f>
        <v>0</v>
      </c>
      <c r="I24" s="571">
        <f>'EntrySheetDD+SWOTotal+HO'!FX70+'EntrySheetDD+SWOTotal+HO'!FX71+'EntrySheetDD+SWOTotal+HO'!FX72</f>
        <v>0</v>
      </c>
      <c r="J24" s="571">
        <f>'EntrySheetDD+SWOTotal+HO'!FY70+'EntrySheetDD+SWOTotal+HO'!FY71+'EntrySheetDD+SWOTotal+HO'!FY72</f>
        <v>0</v>
      </c>
      <c r="K24" s="571">
        <f>'EntrySheetDD+SWOTotal+HO'!FZ70+'EntrySheetDD+SWOTotal+HO'!FZ71+'EntrySheetDD+SWOTotal+HO'!FZ72</f>
        <v>0</v>
      </c>
      <c r="L24" s="571">
        <f>'EntrySheetDD+SWOTotal+HO'!GA70+'EntrySheetDD+SWOTotal+HO'!GA71+'EntrySheetDD+SWOTotal+HO'!GA72</f>
        <v>0</v>
      </c>
      <c r="M24" s="514">
        <f t="shared" si="0"/>
        <v>0</v>
      </c>
      <c r="N24" s="514">
        <f t="shared" si="1"/>
        <v>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28</v>
      </c>
      <c r="D25" s="507">
        <f>'EntrySheetDD+SWOTotal+HO'!GC70+'EntrySheetDD+SWOTotal+HO'!GC71+'EntrySheetDD+SWOTotal+HO'!GC72</f>
        <v>0.54</v>
      </c>
      <c r="E25" s="507">
        <f>'EntrySheetDD+SWOTotal+HO'!GD70+'EntrySheetDD+SWOTotal+HO'!GD71+'EntrySheetDD+SWOTotal+HO'!GD72</f>
        <v>0.24</v>
      </c>
      <c r="F25" s="507">
        <f>'EntrySheetDD+SWOTotal+HO'!GE70+'EntrySheetDD+SWOTotal+HO'!GE71+'EntrySheetDD+SWOTotal+HO'!GE72</f>
        <v>0.54</v>
      </c>
      <c r="G25" s="580">
        <v>1</v>
      </c>
      <c r="H25" s="580">
        <f>'EntrySheetDD+SWOTotal+HO'!GG70+'EntrySheetDD+SWOTotal+HO'!GG71+'EntrySheetDD+SWOTotal+HO'!GG72</f>
        <v>0</v>
      </c>
      <c r="I25" s="580">
        <f>'EntrySheetDD+SWOTotal+HO'!GH70+'EntrySheetDD+SWOTotal+HO'!GH71+'EntrySheetDD+SWOTotal+HO'!GH72</f>
        <v>1</v>
      </c>
      <c r="J25" s="580">
        <f>'EntrySheetDD+SWOTotal+HO'!GI70+'EntrySheetDD+SWOTotal+HO'!GI71+'EntrySheetDD+SWOTotal+HO'!GI72</f>
        <v>0</v>
      </c>
      <c r="K25" s="580">
        <f>'EntrySheetDD+SWOTotal+HO'!GJ70+'EntrySheetDD+SWOTotal+HO'!GJ71+'EntrySheetDD+SWOTotal+HO'!GJ72</f>
        <v>1</v>
      </c>
      <c r="L25" s="580">
        <f>'EntrySheetDD+SWOTotal+HO'!GK70+'EntrySheetDD+SWOTotal+HO'!GK71+'EntrySheetDD+SWOTotal+HO'!GK72</f>
        <v>1</v>
      </c>
      <c r="M25" s="514">
        <f t="shared" si="0"/>
        <v>1.9285714285714288</v>
      </c>
      <c r="N25" s="514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11.2</v>
      </c>
      <c r="D26" s="507">
        <f>'EntrySheetDD+SWOTotal+HO'!GM70+'EntrySheetDD+SWOTotal+HO'!GM71+'EntrySheetDD+SWOTotal+HO'!GM72</f>
        <v>0.64</v>
      </c>
      <c r="E26" s="507">
        <f>'EntrySheetDD+SWOTotal+HO'!GN70+'EntrySheetDD+SWOTotal+HO'!GN71+'EntrySheetDD+SWOTotal+HO'!GN72</f>
        <v>0.43</v>
      </c>
      <c r="F26" s="507">
        <f>'EntrySheetDD+SWOTotal+HO'!GO70+'EntrySheetDD+SWOTotal+HO'!GO71+'EntrySheetDD+SWOTotal+HO'!GO72</f>
        <v>0.64</v>
      </c>
      <c r="G26" s="580">
        <v>1</v>
      </c>
      <c r="H26" s="580">
        <f>'EntrySheetDD+SWOTotal+HO'!GQ70+'EntrySheetDD+SWOTotal+HO'!GQ71+'EntrySheetDD+SWOTotal+HO'!GQ72</f>
        <v>0</v>
      </c>
      <c r="I26" s="580">
        <f>'EntrySheetDD+SWOTotal+HO'!GR70+'EntrySheetDD+SWOTotal+HO'!GR71+'EntrySheetDD+SWOTotal+HO'!GR72</f>
        <v>1</v>
      </c>
      <c r="J26" s="580">
        <f>'EntrySheetDD+SWOTotal+HO'!GS70+'EntrySheetDD+SWOTotal+HO'!GS71+'EntrySheetDD+SWOTotal+HO'!GS72</f>
        <v>0</v>
      </c>
      <c r="K26" s="580">
        <f>'EntrySheetDD+SWOTotal+HO'!GT70+'EntrySheetDD+SWOTotal+HO'!GT71+'EntrySheetDD+SWOTotal+HO'!GT72</f>
        <v>1</v>
      </c>
      <c r="L26" s="580">
        <f>'EntrySheetDD+SWOTotal+HO'!GU70+'EntrySheetDD+SWOTotal+HO'!GU71+'EntrySheetDD+SWOTotal+HO'!GU72</f>
        <v>1</v>
      </c>
      <c r="M26" s="514">
        <f t="shared" si="0"/>
        <v>5.7142857142857144</v>
      </c>
      <c r="N26" s="514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1.4</v>
      </c>
      <c r="D27" s="505">
        <f>'EntrySheetDD+SWOTotal+HO'!GW70+'EntrySheetDD+SWOTotal+HO'!GW71+'EntrySheetDD+SWOTotal+HO'!GW72</f>
        <v>0</v>
      </c>
      <c r="E27" s="505">
        <f>'EntrySheetDD+SWOTotal+HO'!GX70+'EntrySheetDD+SWOTotal+HO'!GX71+'EntrySheetDD+SWOTotal+HO'!GX72</f>
        <v>0</v>
      </c>
      <c r="F27" s="505">
        <f>'EntrySheetDD+SWOTotal+HO'!GY70+'EntrySheetDD+SWOTotal+HO'!GY71+'EntrySheetDD+SWOTotal+HO'!GY72</f>
        <v>0</v>
      </c>
      <c r="G27" s="571">
        <v>0</v>
      </c>
      <c r="H27" s="571">
        <f>'EntrySheetDD+SWOTotal+HO'!HA70+'EntrySheetDD+SWOTotal+HO'!HA71+'EntrySheetDD+SWOTotal+HO'!HA72</f>
        <v>0</v>
      </c>
      <c r="I27" s="571">
        <f>'EntrySheetDD+SWOTotal+HO'!HB70+'EntrySheetDD+SWOTotal+HO'!HB71+'EntrySheetDD+SWOTotal+HO'!HB72</f>
        <v>0</v>
      </c>
      <c r="J27" s="571">
        <f>'EntrySheetDD+SWOTotal+HO'!HC70+'EntrySheetDD+SWOTotal+HO'!HC71+'EntrySheetDD+SWOTotal+HO'!HC72</f>
        <v>0</v>
      </c>
      <c r="K27" s="571">
        <f>'EntrySheetDD+SWOTotal+HO'!HD70+'EntrySheetDD+SWOTotal+HO'!HD71+'EntrySheetDD+SWOTotal+HO'!HD72</f>
        <v>0</v>
      </c>
      <c r="L27" s="571">
        <f>'EntrySheetDD+SWOTotal+HO'!HE70+'EntrySheetDD+SWOTotal+HO'!HE71+'EntrySheetDD+SWOTotal+HO'!HE72</f>
        <v>0</v>
      </c>
      <c r="M27" s="514">
        <f t="shared" si="0"/>
        <v>0</v>
      </c>
      <c r="N27" s="514">
        <f t="shared" si="1"/>
        <v>0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7</v>
      </c>
      <c r="D28" s="507">
        <f>'EntrySheetDD+SWOTotal+HO'!HG70+'EntrySheetDD+SWOTotal+HO'!HG71+'EntrySheetDD+SWOTotal+HO'!HG72</f>
        <v>0.09</v>
      </c>
      <c r="E28" s="507">
        <f>'EntrySheetDD+SWOTotal+HO'!HH70+'EntrySheetDD+SWOTotal+HO'!HH71+'EntrySheetDD+SWOTotal+HO'!HH72</f>
        <v>0.09</v>
      </c>
      <c r="F28" s="507">
        <f>'EntrySheetDD+SWOTotal+HO'!HI70+'EntrySheetDD+SWOTotal+HO'!HI71+'EntrySheetDD+SWOTotal+HO'!HI72</f>
        <v>0.09</v>
      </c>
      <c r="G28" s="580">
        <v>0</v>
      </c>
      <c r="H28" s="580">
        <f>'EntrySheetDD+SWOTotal+HO'!HK70+'EntrySheetDD+SWOTotal+HO'!HK71+'EntrySheetDD+SWOTotal+HO'!HK72</f>
        <v>1</v>
      </c>
      <c r="I28" s="580">
        <f>'EntrySheetDD+SWOTotal+HO'!HL70+'EntrySheetDD+SWOTotal+HO'!HL71+'EntrySheetDD+SWOTotal+HO'!HL72</f>
        <v>1</v>
      </c>
      <c r="J28" s="580">
        <f>'EntrySheetDD+SWOTotal+HO'!HM70+'EntrySheetDD+SWOTotal+HO'!HM71+'EntrySheetDD+SWOTotal+HO'!HM72</f>
        <v>0</v>
      </c>
      <c r="K28" s="580">
        <f>'EntrySheetDD+SWOTotal+HO'!HN70+'EntrySheetDD+SWOTotal+HO'!HN71+'EntrySheetDD+SWOTotal+HO'!HN72</f>
        <v>1</v>
      </c>
      <c r="L28" s="580">
        <f>'EntrySheetDD+SWOTotal+HO'!HO70+'EntrySheetDD+SWOTotal+HO'!HO71+'EntrySheetDD+SWOTotal+HO'!HO72</f>
        <v>1</v>
      </c>
      <c r="M28" s="514">
        <f t="shared" si="0"/>
        <v>1.2857142857142856</v>
      </c>
      <c r="N28" s="514">
        <f t="shared" si="1"/>
        <v>100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7.7</v>
      </c>
      <c r="D29" s="507">
        <f>'EntrySheetDD+SWOTotal+HO'!HQ70+'EntrySheetDD+SWOTotal+HO'!HQ71+'EntrySheetDD+SWOTotal+HO'!HQ72</f>
        <v>2.04</v>
      </c>
      <c r="E29" s="507">
        <f>'EntrySheetDD+SWOTotal+HO'!HR70+'EntrySheetDD+SWOTotal+HO'!HR71+'EntrySheetDD+SWOTotal+HO'!HR72</f>
        <v>0</v>
      </c>
      <c r="F29" s="507">
        <f>'EntrySheetDD+SWOTotal+HO'!HS70+'EntrySheetDD+SWOTotal+HO'!HS71+'EntrySheetDD+SWOTotal+HO'!HS72</f>
        <v>2.04</v>
      </c>
      <c r="G29" s="580">
        <v>0</v>
      </c>
      <c r="H29" s="580">
        <f>'EntrySheetDD+SWOTotal+HO'!HU70+'EntrySheetDD+SWOTotal+HO'!HU71+'EntrySheetDD+SWOTotal+HO'!HU72</f>
        <v>0</v>
      </c>
      <c r="I29" s="580">
        <f>'EntrySheetDD+SWOTotal+HO'!HV70+'EntrySheetDD+SWOTotal+HO'!HV71+'EntrySheetDD+SWOTotal+HO'!HV72</f>
        <v>18</v>
      </c>
      <c r="J29" s="580">
        <f>'EntrySheetDD+SWOTotal+HO'!HW70+'EntrySheetDD+SWOTotal+HO'!HW71+'EntrySheetDD+SWOTotal+HO'!HW72</f>
        <v>0</v>
      </c>
      <c r="K29" s="580">
        <f>'EntrySheetDD+SWOTotal+HO'!HX70+'EntrySheetDD+SWOTotal+HO'!HX71+'EntrySheetDD+SWOTotal+HO'!HX72</f>
        <v>18</v>
      </c>
      <c r="L29" s="580">
        <f>'EntrySheetDD+SWOTotal+HO'!HY70+'EntrySheetDD+SWOTotal+HO'!HY71+'EntrySheetDD+SWOTotal+HO'!HY72</f>
        <v>18</v>
      </c>
      <c r="M29" s="514">
        <f t="shared" si="0"/>
        <v>26.493506493506491</v>
      </c>
      <c r="N29" s="514">
        <f t="shared" si="1"/>
        <v>100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07">
        <f>'EntrySheetDD+SWOTotal+HO'!IA70+'EntrySheetDD+SWOTotal+HO'!IA71+'EntrySheetDD+SWOTotal+HO'!IA72</f>
        <v>0</v>
      </c>
      <c r="E30" s="507">
        <f>'EntrySheetDD+SWOTotal+HO'!IB70+'EntrySheetDD+SWOTotal+HO'!IB71+'EntrySheetDD+SWOTotal+HO'!IB72</f>
        <v>0</v>
      </c>
      <c r="F30" s="507">
        <f>'EntrySheetDD+SWOTotal+HO'!IC70+'EntrySheetDD+SWOTotal+HO'!IC71+'EntrySheetDD+SWOTotal+HO'!IC72</f>
        <v>0</v>
      </c>
      <c r="G30" s="580">
        <v>0</v>
      </c>
      <c r="H30" s="580">
        <f>'EntrySheetDD+SWOTotal+HO'!IE70+'EntrySheetDD+SWOTotal+HO'!IE71+'EntrySheetDD+SWOTotal+HO'!IE72</f>
        <v>0</v>
      </c>
      <c r="I30" s="580">
        <f>'EntrySheetDD+SWOTotal+HO'!IF70+'EntrySheetDD+SWOTotal+HO'!IF71+'EntrySheetDD+SWOTotal+HO'!IF72</f>
        <v>0</v>
      </c>
      <c r="J30" s="580">
        <f>'EntrySheetDD+SWOTotal+HO'!IG70+'EntrySheetDD+SWOTotal+HO'!IG71+'EntrySheetDD+SWOTotal+HO'!IG72</f>
        <v>0</v>
      </c>
      <c r="K30" s="580">
        <f>'EntrySheetDD+SWOTotal+HO'!IH70+'EntrySheetDD+SWOTotal+HO'!IH71+'EntrySheetDD+SWOTotal+HO'!IH72</f>
        <v>0</v>
      </c>
      <c r="L30" s="580">
        <f>'EntrySheetDD+SWOTotal+HO'!II70+'EntrySheetDD+SWOTotal+HO'!II71+'EntrySheetDD+SWOTotal+HO'!II72</f>
        <v>0</v>
      </c>
      <c r="M30" s="514">
        <f t="shared" si="0"/>
        <v>0</v>
      </c>
      <c r="N30" s="514">
        <f t="shared" si="1"/>
        <v>0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6.3</v>
      </c>
      <c r="D31" s="507">
        <f>'EntrySheetDD+SWOTotal+HO'!IK70+'EntrySheetDD+SWOTotal+HO'!IK71+'EntrySheetDD+SWOTotal+HO'!IK72</f>
        <v>1.83</v>
      </c>
      <c r="E31" s="507">
        <f>'EntrySheetDD+SWOTotal+HO'!IL70+'EntrySheetDD+SWOTotal+HO'!IL71+'EntrySheetDD+SWOTotal+HO'!IL72</f>
        <v>0.63</v>
      </c>
      <c r="F31" s="507">
        <f>'EntrySheetDD+SWOTotal+HO'!IM70+'EntrySheetDD+SWOTotal+HO'!IM71+'EntrySheetDD+SWOTotal+HO'!IM72</f>
        <v>1.83</v>
      </c>
      <c r="G31" s="580">
        <v>5</v>
      </c>
      <c r="H31" s="580">
        <f>'EntrySheetDD+SWOTotal+HO'!IO70+'EntrySheetDD+SWOTotal+HO'!IO71+'EntrySheetDD+SWOTotal+HO'!IO72</f>
        <v>3</v>
      </c>
      <c r="I31" s="580">
        <f>'EntrySheetDD+SWOTotal+HO'!IP70+'EntrySheetDD+SWOTotal+HO'!IP71+'EntrySheetDD+SWOTotal+HO'!IP72</f>
        <v>8</v>
      </c>
      <c r="J31" s="580">
        <f>'EntrySheetDD+SWOTotal+HO'!IQ70+'EntrySheetDD+SWOTotal+HO'!IQ71+'EntrySheetDD+SWOTotal+HO'!IQ72</f>
        <v>0</v>
      </c>
      <c r="K31" s="580">
        <f>'EntrySheetDD+SWOTotal+HO'!IR70+'EntrySheetDD+SWOTotal+HO'!IR71+'EntrySheetDD+SWOTotal+HO'!IR72</f>
        <v>8</v>
      </c>
      <c r="L31" s="580">
        <f>'EntrySheetDD+SWOTotal+HO'!IS70+'EntrySheetDD+SWOTotal+HO'!IS71+'EntrySheetDD+SWOTotal+HO'!IS72</f>
        <v>8</v>
      </c>
      <c r="M31" s="514">
        <f t="shared" si="0"/>
        <v>29.047619047619051</v>
      </c>
      <c r="N31" s="514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7</v>
      </c>
      <c r="D32" s="507">
        <f>'EntrySheetDD+SWOTotal+HO'!IU70+'EntrySheetDD+SWOTotal+HO'!IU71+'EntrySheetDD+SWOTotal+HO'!IU72</f>
        <v>0.6</v>
      </c>
      <c r="E32" s="507">
        <f>'EntrySheetDD+SWOTotal+HO'!IV70+'EntrySheetDD+SWOTotal+HO'!IV71+'EntrySheetDD+SWOTotal+HO'!IV72</f>
        <v>0</v>
      </c>
      <c r="F32" s="507">
        <f>'EntrySheetDD+SWOTotal+HO'!IW70+'EntrySheetDD+SWOTotal+HO'!IW71+'EntrySheetDD+SWOTotal+HO'!IW72</f>
        <v>0.6</v>
      </c>
      <c r="G32" s="580">
        <v>2</v>
      </c>
      <c r="H32" s="580">
        <f>'EntrySheetDD+SWOTotal+HO'!IY70+'EntrySheetDD+SWOTotal+HO'!IY71+'EntrySheetDD+SWOTotal+HO'!IY72</f>
        <v>0</v>
      </c>
      <c r="I32" s="580">
        <f>'EntrySheetDD+SWOTotal+HO'!IZ70+'EntrySheetDD+SWOTotal+HO'!IZ71+'EntrySheetDD+SWOTotal+HO'!IZ72</f>
        <v>2</v>
      </c>
      <c r="J32" s="580">
        <f>'EntrySheetDD+SWOTotal+HO'!JA70+'EntrySheetDD+SWOTotal+HO'!JA71+'EntrySheetDD+SWOTotal+HO'!JA72</f>
        <v>0</v>
      </c>
      <c r="K32" s="580">
        <f>'EntrySheetDD+SWOTotal+HO'!JB70+'EntrySheetDD+SWOTotal+HO'!JB71+'EntrySheetDD+SWOTotal+HO'!JB72</f>
        <v>2</v>
      </c>
      <c r="L32" s="580">
        <f>'EntrySheetDD+SWOTotal+HO'!JC70+'EntrySheetDD+SWOTotal+HO'!JC71+'EntrySheetDD+SWOTotal+HO'!JC72</f>
        <v>2</v>
      </c>
      <c r="M32" s="514">
        <f t="shared" si="0"/>
        <v>8.5714285714285712</v>
      </c>
      <c r="N32" s="514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9.8000000000000007</v>
      </c>
      <c r="D33" s="507">
        <f>'EntrySheetDD+SWOTotal+HO'!JE70+'EntrySheetDD+SWOTotal+HO'!JE71+'EntrySheetDD+SWOTotal+HO'!JE72</f>
        <v>2.7</v>
      </c>
      <c r="E33" s="507">
        <f>'EntrySheetDD+SWOTotal+HO'!JF70+'EntrySheetDD+SWOTotal+HO'!JF71+'EntrySheetDD+SWOTotal+HO'!JF72</f>
        <v>0.81</v>
      </c>
      <c r="F33" s="507">
        <f>'EntrySheetDD+SWOTotal+HO'!JG70+'EntrySheetDD+SWOTotal+HO'!JG71+'EntrySheetDD+SWOTotal+HO'!JG72</f>
        <v>2.52</v>
      </c>
      <c r="G33" s="580">
        <v>5</v>
      </c>
      <c r="H33" s="580">
        <f>'EntrySheetDD+SWOTotal+HO'!JI70+'EntrySheetDD+SWOTotal+HO'!JI71+'EntrySheetDD+SWOTotal+HO'!JI72</f>
        <v>0</v>
      </c>
      <c r="I33" s="580">
        <f>'EntrySheetDD+SWOTotal+HO'!JJ70+'EntrySheetDD+SWOTotal+HO'!JJ71+'EntrySheetDD+SWOTotal+HO'!JJ72</f>
        <v>6</v>
      </c>
      <c r="J33" s="580">
        <f>'EntrySheetDD+SWOTotal+HO'!JK70+'EntrySheetDD+SWOTotal+HO'!JK71+'EntrySheetDD+SWOTotal+HO'!JK72</f>
        <v>0</v>
      </c>
      <c r="K33" s="580">
        <f>'EntrySheetDD+SWOTotal+HO'!JL70+'EntrySheetDD+SWOTotal+HO'!JL71+'EntrySheetDD+SWOTotal+HO'!JL72</f>
        <v>6</v>
      </c>
      <c r="L33" s="580">
        <f>'EntrySheetDD+SWOTotal+HO'!JM70+'EntrySheetDD+SWOTotal+HO'!JM71+'EntrySheetDD+SWOTotal+HO'!JM72</f>
        <v>6</v>
      </c>
      <c r="M33" s="514">
        <f t="shared" si="0"/>
        <v>25.714285714285712</v>
      </c>
      <c r="N33" s="514">
        <f t="shared" si="1"/>
        <v>93.333333333333329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3.5</v>
      </c>
      <c r="D34" s="507">
        <f>'EntrySheetDD+SWOTotal+HO'!JO70+'EntrySheetDD+SWOTotal+HO'!JO71+'EntrySheetDD+SWOTotal+HO'!JO72</f>
        <v>0.09</v>
      </c>
      <c r="E34" s="507">
        <f>'EntrySheetDD+SWOTotal+HO'!JP70+'EntrySheetDD+SWOTotal+HO'!JP71+'EntrySheetDD+SWOTotal+HO'!JP72</f>
        <v>0.18</v>
      </c>
      <c r="F34" s="507">
        <f>'EntrySheetDD+SWOTotal+HO'!JQ70+'EntrySheetDD+SWOTotal+HO'!JQ71+'EntrySheetDD+SWOTotal+HO'!JQ72</f>
        <v>0.18</v>
      </c>
      <c r="G34" s="580">
        <v>5</v>
      </c>
      <c r="H34" s="580">
        <f>'EntrySheetDD+SWOTotal+HO'!JS70+'EntrySheetDD+SWOTotal+HO'!JS71+'EntrySheetDD+SWOTotal+HO'!JS72</f>
        <v>1</v>
      </c>
      <c r="I34" s="580">
        <f>'EntrySheetDD+SWOTotal+HO'!JT70+'EntrySheetDD+SWOTotal+HO'!JT71+'EntrySheetDD+SWOTotal+HO'!JT72</f>
        <v>1</v>
      </c>
      <c r="J34" s="580">
        <f>'EntrySheetDD+SWOTotal+HO'!JU70+'EntrySheetDD+SWOTotal+HO'!JU71+'EntrySheetDD+SWOTotal+HO'!JU72</f>
        <v>0</v>
      </c>
      <c r="K34" s="580">
        <f>'EntrySheetDD+SWOTotal+HO'!JV70+'EntrySheetDD+SWOTotal+HO'!JV71+'EntrySheetDD+SWOTotal+HO'!JV72</f>
        <v>1</v>
      </c>
      <c r="L34" s="580">
        <f>'EntrySheetDD+SWOTotal+HO'!JW70+'EntrySheetDD+SWOTotal+HO'!JW71+'EntrySheetDD+SWOTotal+HO'!JW72</f>
        <v>1</v>
      </c>
      <c r="M34" s="514">
        <f t="shared" si="0"/>
        <v>5.1428571428571423</v>
      </c>
      <c r="N34" s="514">
        <f t="shared" si="1"/>
        <v>200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8.4</v>
      </c>
      <c r="D35" s="505">
        <f>'EntrySheetDD+SWOTotal+HO'!JY70+'EntrySheetDD+SWOTotal+HO'!JY71+'EntrySheetDD+SWOTotal+HO'!JY72</f>
        <v>1.53</v>
      </c>
      <c r="E35" s="505">
        <f>'EntrySheetDD+SWOTotal+HO'!JZ70+'EntrySheetDD+SWOTotal+HO'!JZ71+'EntrySheetDD+SWOTotal+HO'!JZ72</f>
        <v>1.53</v>
      </c>
      <c r="F35" s="505">
        <f>'EntrySheetDD+SWOTotal+HO'!KA70+'EntrySheetDD+SWOTotal+HO'!KA71+'EntrySheetDD+SWOTotal+HO'!KA72</f>
        <v>1.53</v>
      </c>
      <c r="G35" s="571">
        <v>4</v>
      </c>
      <c r="H35" s="571">
        <f>'EntrySheetDD+SWOTotal+HO'!KC70+'EntrySheetDD+SWOTotal+HO'!KC71+'EntrySheetDD+SWOTotal+HO'!KC72</f>
        <v>0</v>
      </c>
      <c r="I35" s="571">
        <f>'EntrySheetDD+SWOTotal+HO'!KD70+'EntrySheetDD+SWOTotal+HO'!KD71+'EntrySheetDD+SWOTotal+HO'!KD72</f>
        <v>8</v>
      </c>
      <c r="J35" s="571">
        <f>'EntrySheetDD+SWOTotal+HO'!KE70+'EntrySheetDD+SWOTotal+HO'!KE71+'EntrySheetDD+SWOTotal+HO'!KE72</f>
        <v>0</v>
      </c>
      <c r="K35" s="571">
        <f>'EntrySheetDD+SWOTotal+HO'!KF70+'EntrySheetDD+SWOTotal+HO'!KF71+'EntrySheetDD+SWOTotal+HO'!KF72</f>
        <v>8</v>
      </c>
      <c r="L35" s="571">
        <f>'EntrySheetDD+SWOTotal+HO'!KG70+'EntrySheetDD+SWOTotal+HO'!KG71+'EntrySheetDD+SWOTotal+HO'!KG72</f>
        <v>8</v>
      </c>
      <c r="M35" s="514">
        <f t="shared" si="0"/>
        <v>18.214285714285712</v>
      </c>
      <c r="N35" s="514">
        <f t="shared" si="1"/>
        <v>100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8.4</v>
      </c>
      <c r="D36" s="507">
        <f>'EntrySheetDD+SWOTotal+HO'!KI70+'EntrySheetDD+SWOTotal+HO'!KI71+'EntrySheetDD+SWOTotal+HO'!KI72</f>
        <v>1</v>
      </c>
      <c r="E36" s="507">
        <f>'EntrySheetDD+SWOTotal+HO'!KJ70+'EntrySheetDD+SWOTotal+HO'!KJ71+'EntrySheetDD+SWOTotal+HO'!KJ72</f>
        <v>0</v>
      </c>
      <c r="F36" s="507">
        <f>'EntrySheetDD+SWOTotal+HO'!KK70+'EntrySheetDD+SWOTotal+HO'!KK71+'EntrySheetDD+SWOTotal+HO'!KK72</f>
        <v>0</v>
      </c>
      <c r="G36" s="580">
        <v>0</v>
      </c>
      <c r="H36" s="580">
        <f>'EntrySheetDD+SWOTotal+HO'!KM70+'EntrySheetDD+SWOTotal+HO'!KM71+'EntrySheetDD+SWOTotal+HO'!KM72</f>
        <v>0</v>
      </c>
      <c r="I36" s="580">
        <f>'EntrySheetDD+SWOTotal+HO'!KN70+'EntrySheetDD+SWOTotal+HO'!KN71+'EntrySheetDD+SWOTotal+HO'!KN72</f>
        <v>0</v>
      </c>
      <c r="J36" s="580">
        <f>'EntrySheetDD+SWOTotal+HO'!KO70+'EntrySheetDD+SWOTotal+HO'!KO71+'EntrySheetDD+SWOTotal+HO'!KO72</f>
        <v>16</v>
      </c>
      <c r="K36" s="580">
        <f>'EntrySheetDD+SWOTotal+HO'!KP70+'EntrySheetDD+SWOTotal+HO'!KP71+'EntrySheetDD+SWOTotal+HO'!KP72</f>
        <v>16</v>
      </c>
      <c r="L36" s="580">
        <f>'EntrySheetDD+SWOTotal+HO'!KQ70+'EntrySheetDD+SWOTotal+HO'!KQ71+'EntrySheetDD+SWOTotal+HO'!KQ72</f>
        <v>11</v>
      </c>
      <c r="M36" s="514">
        <f t="shared" si="0"/>
        <v>0</v>
      </c>
      <c r="N36" s="514">
        <f t="shared" si="1"/>
        <v>0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4.9000000000000004</v>
      </c>
      <c r="D37" s="507">
        <f>'EntrySheetDD+SWOTotal+HO'!KS70+'EntrySheetDD+SWOTotal+HO'!KS71+'EntrySheetDD+SWOTotal+HO'!KS72</f>
        <v>1.95</v>
      </c>
      <c r="E37" s="507">
        <f>'EntrySheetDD+SWOTotal+HO'!KT70+'EntrySheetDD+SWOTotal+HO'!KT71+'EntrySheetDD+SWOTotal+HO'!KT72</f>
        <v>0.09</v>
      </c>
      <c r="F37" s="507">
        <f>'EntrySheetDD+SWOTotal+HO'!KU70+'EntrySheetDD+SWOTotal+HO'!KU71+'EntrySheetDD+SWOTotal+HO'!KU72</f>
        <v>1.9499999999999997</v>
      </c>
      <c r="G37" s="580">
        <v>7</v>
      </c>
      <c r="H37" s="580">
        <f>'EntrySheetDD+SWOTotal+HO'!KW70+'EntrySheetDD+SWOTotal+HO'!KW71+'EntrySheetDD+SWOTotal+HO'!KW72</f>
        <v>0</v>
      </c>
      <c r="I37" s="580">
        <f>'EntrySheetDD+SWOTotal+HO'!KX70+'EntrySheetDD+SWOTotal+HO'!KX71+'EntrySheetDD+SWOTotal+HO'!KX72</f>
        <v>11</v>
      </c>
      <c r="J37" s="580">
        <f>'EntrySheetDD+SWOTotal+HO'!KY70+'EntrySheetDD+SWOTotal+HO'!KY71+'EntrySheetDD+SWOTotal+HO'!KY72</f>
        <v>0</v>
      </c>
      <c r="K37" s="580">
        <f>'EntrySheetDD+SWOTotal+HO'!KZ70+'EntrySheetDD+SWOTotal+HO'!KZ71+'EntrySheetDD+SWOTotal+HO'!KZ72</f>
        <v>11</v>
      </c>
      <c r="L37" s="580">
        <f>'EntrySheetDD+SWOTotal+HO'!LA70+'EntrySheetDD+SWOTotal+HO'!LA71+'EntrySheetDD+SWOTotal+HO'!LA72</f>
        <v>11</v>
      </c>
      <c r="M37" s="514">
        <f t="shared" si="0"/>
        <v>39.795918367346935</v>
      </c>
      <c r="N37" s="514">
        <f t="shared" si="1"/>
        <v>99.999999999999986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2.1</v>
      </c>
      <c r="D38" s="507">
        <f>'EntrySheetDD+SWOTotal+HO'!LC70+'EntrySheetDD+SWOTotal+HO'!LC71+'EntrySheetDD+SWOTotal+HO'!LC72</f>
        <v>0</v>
      </c>
      <c r="E38" s="507">
        <f>'EntrySheetDD+SWOTotal+HO'!LD70+'EntrySheetDD+SWOTotal+HO'!LD71+'EntrySheetDD+SWOTotal+HO'!LD72</f>
        <v>0</v>
      </c>
      <c r="F38" s="507">
        <f>'EntrySheetDD+SWOTotal+HO'!LE70+'EntrySheetDD+SWOTotal+HO'!LE71+'EntrySheetDD+SWOTotal+HO'!LE72</f>
        <v>0</v>
      </c>
      <c r="G38" s="580">
        <v>3</v>
      </c>
      <c r="H38" s="580">
        <f>'EntrySheetDD+SWOTotal+HO'!LG70+'EntrySheetDD+SWOTotal+HO'!LG71+'EntrySheetDD+SWOTotal+HO'!LG72</f>
        <v>0</v>
      </c>
      <c r="I38" s="580">
        <f>'EntrySheetDD+SWOTotal+HO'!LH70+'EntrySheetDD+SWOTotal+HO'!LH71+'EntrySheetDD+SWOTotal+HO'!LH72</f>
        <v>0</v>
      </c>
      <c r="J38" s="580">
        <f>'EntrySheetDD+SWOTotal+HO'!LI70+'EntrySheetDD+SWOTotal+HO'!LI71+'EntrySheetDD+SWOTotal+HO'!LI72</f>
        <v>0</v>
      </c>
      <c r="K38" s="580">
        <f>'EntrySheetDD+SWOTotal+HO'!LJ70+'EntrySheetDD+SWOTotal+HO'!LJ71+'EntrySheetDD+SWOTotal+HO'!LJ72</f>
        <v>0</v>
      </c>
      <c r="L38" s="580">
        <f>'EntrySheetDD+SWOTotal+HO'!LK70+'EntrySheetDD+SWOTotal+HO'!LK71+'EntrySheetDD+SWOTotal+HO'!LK72</f>
        <v>0</v>
      </c>
      <c r="M38" s="514">
        <f t="shared" si="0"/>
        <v>0</v>
      </c>
      <c r="N38" s="514">
        <f t="shared" si="1"/>
        <v>0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2.8</v>
      </c>
      <c r="D39" s="529">
        <f>'EntrySheetDD+SWOTotal+HO'!LM70+'EntrySheetDD+SWOTotal+HO'!LM71+'EntrySheetDD+SWOTotal+HO'!LM72</f>
        <v>0.66</v>
      </c>
      <c r="E39" s="529">
        <f>'EntrySheetDD+SWOTotal+HO'!LN70+'EntrySheetDD+SWOTotal+HO'!LN71+'EntrySheetDD+SWOTotal+HO'!LN72</f>
        <v>0</v>
      </c>
      <c r="F39" s="529">
        <f>'EntrySheetDD+SWOTotal+HO'!LO70+'EntrySheetDD+SWOTotal+HO'!LO71+'EntrySheetDD+SWOTotal+HO'!LO72</f>
        <v>0.66</v>
      </c>
      <c r="G39" s="581">
        <v>4</v>
      </c>
      <c r="H39" s="581">
        <f>'EntrySheetDD+SWOTotal+HO'!LQ70+'EntrySheetDD+SWOTotal+HO'!LQ71+'EntrySheetDD+SWOTotal+HO'!LQ72</f>
        <v>2</v>
      </c>
      <c r="I39" s="581">
        <f>'EntrySheetDD+SWOTotal+HO'!LR70+'EntrySheetDD+SWOTotal+HO'!LR71+'EntrySheetDD+SWOTotal+HO'!LR72</f>
        <v>0.01</v>
      </c>
      <c r="J39" s="581">
        <f>'EntrySheetDD+SWOTotal+HO'!LS70+'EntrySheetDD+SWOTotal+HO'!LS71+'EntrySheetDD+SWOTotal+HO'!LS72</f>
        <v>0</v>
      </c>
      <c r="K39" s="581">
        <f>'EntrySheetDD+SWOTotal+HO'!LT70+'EntrySheetDD+SWOTotal+HO'!LT71+'EntrySheetDD+SWOTotal+HO'!LT72</f>
        <v>0</v>
      </c>
      <c r="L39" s="581">
        <f>'EntrySheetDD+SWOTotal+HO'!LU70+'EntrySheetDD+SWOTotal+HO'!LU71+'EntrySheetDD+SWOTotal+HO'!LU72</f>
        <v>0</v>
      </c>
      <c r="M39" s="514">
        <f t="shared" si="0"/>
        <v>23.571428571428573</v>
      </c>
      <c r="N39" s="514">
        <f t="shared" si="1"/>
        <v>100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547.39999999999986</v>
      </c>
      <c r="D40" s="510">
        <f t="shared" ref="D40:L40" si="2">SUM(D7:D39)</f>
        <v>84.940000000000012</v>
      </c>
      <c r="E40" s="510">
        <f t="shared" si="2"/>
        <v>21.509999999999998</v>
      </c>
      <c r="F40" s="510">
        <f t="shared" si="2"/>
        <v>83.65</v>
      </c>
      <c r="G40" s="569">
        <f t="shared" si="2"/>
        <v>223</v>
      </c>
      <c r="H40" s="569">
        <f t="shared" si="2"/>
        <v>99</v>
      </c>
      <c r="I40" s="569">
        <f t="shared" si="2"/>
        <v>423.01</v>
      </c>
      <c r="J40" s="569">
        <f t="shared" si="2"/>
        <v>32</v>
      </c>
      <c r="K40" s="569">
        <f t="shared" si="2"/>
        <v>409</v>
      </c>
      <c r="L40" s="569">
        <f t="shared" si="2"/>
        <v>389</v>
      </c>
      <c r="M40" s="511">
        <f>F40/C40*100</f>
        <v>15.281329923273661</v>
      </c>
      <c r="N40" s="512">
        <f>F40/D40*100</f>
        <v>98.481280904167647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'EntrySheetDD+SWOTotal+HO'!MQ70+'EntrySheetDD+SWOTotal+HO'!MQ71+'EntrySheetDD+SWOTotal+HO'!MQ72</f>
        <v>0</v>
      </c>
      <c r="E41" s="528">
        <f>'EntrySheetDD+SWOTotal+HO'!MR70+'EntrySheetDD+SWOTotal+HO'!MR71+'EntrySheetDD+SWOTotal+HO'!MR72</f>
        <v>0</v>
      </c>
      <c r="F41" s="528">
        <f>'EntrySheetDD+SWOTotal+HO'!MS70+'EntrySheetDD+SWOTotal+HO'!MS71+'EntrySheetDD+SWOTotal+HO'!MS72</f>
        <v>0</v>
      </c>
      <c r="G41" s="570">
        <f>'EntrySheetDD+SWOTotal+HO'!MT70+'EntrySheetDD+SWOTotal+HO'!MT71+'EntrySheetDD+SWOTotal+HO'!MT72</f>
        <v>0</v>
      </c>
      <c r="H41" s="570">
        <f>'EntrySheetDD+SWOTotal+HO'!MU70+'EntrySheetDD+SWOTotal+HO'!MU71+'EntrySheetDD+SWOTotal+HO'!MU72</f>
        <v>0</v>
      </c>
      <c r="I41" s="570">
        <f>'EntrySheetDD+SWOTotal+HO'!MV70+'EntrySheetDD+SWOTotal+HO'!MV71+'EntrySheetDD+SWOTotal+HO'!MV72</f>
        <v>0</v>
      </c>
      <c r="J41" s="570">
        <f>'EntrySheetDD+SWOTotal+HO'!MW70+'EntrySheetDD+SWOTotal+HO'!MW71+'EntrySheetDD+SWOTotal+HO'!MW72</f>
        <v>0</v>
      </c>
      <c r="K41" s="570">
        <f>'EntrySheetDD+SWOTotal+HO'!MX70+'EntrySheetDD+SWOTotal+HO'!MX71+'EntrySheetDD+SWOTotal+HO'!MX72</f>
        <v>0</v>
      </c>
      <c r="L41" s="570">
        <f>'EntrySheetDD+SWOTotal+HO'!MY70+'EntrySheetDD+SWOTotal+HO'!MY71+'EntrySheetDD+SWOTotal+HO'!MY72</f>
        <v>0</v>
      </c>
      <c r="M41" s="514">
        <f>IFERROR(F41/C41*100,0)</f>
        <v>0</v>
      </c>
      <c r="N41" s="514">
        <f>IFERROR(F41/D41*100,0)</f>
        <v>0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14">
        <f>IFERROR(F42/C42*100,0)</f>
        <v>0</v>
      </c>
      <c r="N42" s="514">
        <f>IFERROR(F42/D42*100,0)</f>
        <v>0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547.39999999999986</v>
      </c>
      <c r="D43" s="516">
        <f t="shared" si="3"/>
        <v>84.940000000000012</v>
      </c>
      <c r="E43" s="516">
        <f t="shared" si="3"/>
        <v>21.509999999999998</v>
      </c>
      <c r="F43" s="516">
        <f t="shared" si="3"/>
        <v>83.65</v>
      </c>
      <c r="G43" s="572">
        <f t="shared" si="3"/>
        <v>223</v>
      </c>
      <c r="H43" s="572">
        <f t="shared" si="3"/>
        <v>99</v>
      </c>
      <c r="I43" s="572">
        <f t="shared" si="3"/>
        <v>423.01</v>
      </c>
      <c r="J43" s="572">
        <f t="shared" si="3"/>
        <v>32</v>
      </c>
      <c r="K43" s="572">
        <f t="shared" si="3"/>
        <v>409</v>
      </c>
      <c r="L43" s="572">
        <f t="shared" si="3"/>
        <v>389</v>
      </c>
      <c r="M43" s="511">
        <f>F43/C43*100</f>
        <v>15.281329923273661</v>
      </c>
      <c r="N43" s="512">
        <f>F43/D43*100</f>
        <v>98.481280904167647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5" activePane="bottomRight" state="frozen"/>
      <selection activeCell="A2" sqref="A2:N2"/>
      <selection pane="topRight" activeCell="A2" sqref="A2:N2"/>
      <selection pane="bottomLeft" activeCell="A2" sqref="A2:N2"/>
      <selection pane="bottomRight" activeCell="G16" sqref="G16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54.75" customHeight="1" thickBot="1" x14ac:dyDescent="0.3">
      <c r="A3" s="2003" t="s">
        <v>428</v>
      </c>
      <c r="B3" s="2004"/>
      <c r="C3" s="2024" t="s">
        <v>507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10</v>
      </c>
      <c r="D7" s="518">
        <f>'EntrySheetDD+SWOTotal+HO'!E73</f>
        <v>21.6</v>
      </c>
      <c r="E7" s="518">
        <f>'EntrySheetDD+SWOTotal+HO'!F73</f>
        <v>8.1</v>
      </c>
      <c r="F7" s="518">
        <f>'EntrySheetDD+SWOTotal+HO'!G73</f>
        <v>21.6</v>
      </c>
      <c r="G7" s="568">
        <v>377</v>
      </c>
      <c r="H7" s="568">
        <f>'EntrySheetDD+SWOTotal+HO'!I73</f>
        <v>17</v>
      </c>
      <c r="I7" s="568">
        <f>'EntrySheetDD+SWOTotal+HO'!J73</f>
        <v>48</v>
      </c>
      <c r="J7" s="568">
        <f>'EntrySheetDD+SWOTotal+HO'!K73</f>
        <v>0</v>
      </c>
      <c r="K7" s="568">
        <f>'EntrySheetDD+SWOTotal+HO'!L73</f>
        <v>48</v>
      </c>
      <c r="L7" s="568">
        <f>'EntrySheetDD+SWOTotal+HO'!M73</f>
        <v>0</v>
      </c>
      <c r="M7" s="514">
        <f>IFERROR(F7/C7*100,0)</f>
        <v>216</v>
      </c>
      <c r="N7" s="514">
        <f>IFERROR(F7/D7*100,0)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0</v>
      </c>
      <c r="D8" s="518">
        <f>'EntrySheetDD+SWOTotal+HO'!O73</f>
        <v>1.35</v>
      </c>
      <c r="E8" s="518">
        <f>'EntrySheetDD+SWOTotal+HO'!P73</f>
        <v>0</v>
      </c>
      <c r="F8" s="518">
        <f>'EntrySheetDD+SWOTotal+HO'!Q73</f>
        <v>1.35</v>
      </c>
      <c r="G8" s="568">
        <v>5</v>
      </c>
      <c r="H8" s="568">
        <f>'EntrySheetDD+SWOTotal+HO'!S73</f>
        <v>0</v>
      </c>
      <c r="I8" s="568">
        <f>'EntrySheetDD+SWOTotal+HO'!T73</f>
        <v>3</v>
      </c>
      <c r="J8" s="568">
        <f>'EntrySheetDD+SWOTotal+HO'!U73</f>
        <v>0</v>
      </c>
      <c r="K8" s="568">
        <f>'EntrySheetDD+SWOTotal+HO'!V73</f>
        <v>3</v>
      </c>
      <c r="L8" s="568">
        <f>'EntrySheetDD+SWOTotal+HO'!W73</f>
        <v>3</v>
      </c>
      <c r="M8" s="514">
        <f t="shared" ref="M8:M39" si="0">IFERROR(F8/C8*100,0)</f>
        <v>0</v>
      </c>
      <c r="N8" s="514">
        <f t="shared" ref="N8:N39" si="1">IFERROR(F8/D8*100,0)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0</v>
      </c>
      <c r="D9" s="518">
        <f>'EntrySheetDD+SWOTotal+HO'!Y73</f>
        <v>0</v>
      </c>
      <c r="E9" s="518">
        <f>'EntrySheetDD+SWOTotal+HO'!Z73</f>
        <v>0</v>
      </c>
      <c r="F9" s="518">
        <f>'EntrySheetDD+SWOTotal+HO'!AA73</f>
        <v>0</v>
      </c>
      <c r="G9" s="568">
        <v>0</v>
      </c>
      <c r="H9" s="568">
        <f>'EntrySheetDD+SWOTotal+HO'!AC73</f>
        <v>0</v>
      </c>
      <c r="I9" s="568">
        <f>'EntrySheetDD+SWOTotal+HO'!AD73</f>
        <v>0</v>
      </c>
      <c r="J9" s="568">
        <f>'EntrySheetDD+SWOTotal+HO'!AE73</f>
        <v>0</v>
      </c>
      <c r="K9" s="568">
        <f>'EntrySheetDD+SWOTotal+HO'!AF73</f>
        <v>0</v>
      </c>
      <c r="L9" s="568">
        <f>'EntrySheetDD+SWOTotal+HO'!AG73</f>
        <v>0</v>
      </c>
      <c r="M9" s="514">
        <f t="shared" si="0"/>
        <v>0</v>
      </c>
      <c r="N9" s="514">
        <f t="shared" si="1"/>
        <v>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0</v>
      </c>
      <c r="D10" s="518">
        <f>'EntrySheetDD+SWOTotal+HO'!AI73</f>
        <v>0</v>
      </c>
      <c r="E10" s="518">
        <f>'EntrySheetDD+SWOTotal+HO'!AJ73</f>
        <v>0</v>
      </c>
      <c r="F10" s="518">
        <f>'EntrySheetDD+SWOTotal+HO'!AK73</f>
        <v>0</v>
      </c>
      <c r="G10" s="568">
        <v>0</v>
      </c>
      <c r="H10" s="568">
        <f>'EntrySheetDD+SWOTotal+HO'!AM73</f>
        <v>0</v>
      </c>
      <c r="I10" s="568">
        <f>'EntrySheetDD+SWOTotal+HO'!AN73</f>
        <v>0</v>
      </c>
      <c r="J10" s="568">
        <f>'EntrySheetDD+SWOTotal+HO'!AO73</f>
        <v>0</v>
      </c>
      <c r="K10" s="568">
        <f>'EntrySheetDD+SWOTotal+HO'!AP73</f>
        <v>0</v>
      </c>
      <c r="L10" s="568">
        <f>'EntrySheetDD+SWOTotal+HO'!AQ73</f>
        <v>0</v>
      </c>
      <c r="M10" s="514">
        <f t="shared" si="0"/>
        <v>0</v>
      </c>
      <c r="N10" s="514">
        <f t="shared" si="1"/>
        <v>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0</v>
      </c>
      <c r="D11" s="518">
        <f>'EntrySheetDD+SWOTotal+HO'!AS73</f>
        <v>0</v>
      </c>
      <c r="E11" s="518">
        <f>'EntrySheetDD+SWOTotal+HO'!AT73</f>
        <v>0</v>
      </c>
      <c r="F11" s="518">
        <f>'EntrySheetDD+SWOTotal+HO'!AU73</f>
        <v>0</v>
      </c>
      <c r="G11" s="568">
        <v>0</v>
      </c>
      <c r="H11" s="568">
        <f>'EntrySheetDD+SWOTotal+HO'!AW73</f>
        <v>0</v>
      </c>
      <c r="I11" s="568">
        <f>'EntrySheetDD+SWOTotal+HO'!AX73</f>
        <v>0</v>
      </c>
      <c r="J11" s="568">
        <f>'EntrySheetDD+SWOTotal+HO'!AY73</f>
        <v>0</v>
      </c>
      <c r="K11" s="568">
        <f>'EntrySheetDD+SWOTotal+HO'!AZ73</f>
        <v>0</v>
      </c>
      <c r="L11" s="568">
        <f>'EntrySheetDD+SWOTotal+HO'!BA73</f>
        <v>0</v>
      </c>
      <c r="M11" s="514">
        <f t="shared" si="0"/>
        <v>0</v>
      </c>
      <c r="N11" s="514">
        <f t="shared" si="1"/>
        <v>0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0</v>
      </c>
      <c r="D12" s="518">
        <f>'EntrySheetDD+SWOTotal+HO'!BC73</f>
        <v>0</v>
      </c>
      <c r="E12" s="518">
        <f>'EntrySheetDD+SWOTotal+HO'!BD73</f>
        <v>0</v>
      </c>
      <c r="F12" s="518">
        <f>'EntrySheetDD+SWOTotal+HO'!BE73</f>
        <v>0</v>
      </c>
      <c r="G12" s="568">
        <v>0</v>
      </c>
      <c r="H12" s="568">
        <f>'EntrySheetDD+SWOTotal+HO'!BG73</f>
        <v>0</v>
      </c>
      <c r="I12" s="568">
        <f>'EntrySheetDD+SWOTotal+HO'!BH73</f>
        <v>0</v>
      </c>
      <c r="J12" s="568">
        <f>'EntrySheetDD+SWOTotal+HO'!BI73</f>
        <v>0</v>
      </c>
      <c r="K12" s="568">
        <f>'EntrySheetDD+SWOTotal+HO'!BJ73</f>
        <v>0</v>
      </c>
      <c r="L12" s="568">
        <f>'EntrySheetDD+SWOTotal+HO'!BK73</f>
        <v>0</v>
      </c>
      <c r="M12" s="514">
        <f t="shared" si="0"/>
        <v>0</v>
      </c>
      <c r="N12" s="514">
        <f t="shared" si="1"/>
        <v>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0</v>
      </c>
      <c r="D13" s="518">
        <f>'EntrySheetDD+SWOTotal+HO'!BM73</f>
        <v>0</v>
      </c>
      <c r="E13" s="518">
        <f>'EntrySheetDD+SWOTotal+HO'!BN73</f>
        <v>0</v>
      </c>
      <c r="F13" s="518">
        <f>'EntrySheetDD+SWOTotal+HO'!BO73</f>
        <v>0</v>
      </c>
      <c r="G13" s="568">
        <v>0</v>
      </c>
      <c r="H13" s="568">
        <f>'EntrySheetDD+SWOTotal+HO'!BQ73</f>
        <v>0</v>
      </c>
      <c r="I13" s="568">
        <f>'EntrySheetDD+SWOTotal+HO'!BR73</f>
        <v>0</v>
      </c>
      <c r="J13" s="568">
        <f>'EntrySheetDD+SWOTotal+HO'!BS73</f>
        <v>0</v>
      </c>
      <c r="K13" s="568">
        <f>'EntrySheetDD+SWOTotal+HO'!BT73</f>
        <v>0</v>
      </c>
      <c r="L13" s="568">
        <f>'EntrySheetDD+SWOTotal+HO'!BU73</f>
        <v>0</v>
      </c>
      <c r="M13" s="514">
        <f t="shared" si="0"/>
        <v>0</v>
      </c>
      <c r="N13" s="514">
        <f t="shared" si="1"/>
        <v>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0</v>
      </c>
      <c r="D14" s="518">
        <f>'EntrySheetDD+SWOTotal+HO'!BW73</f>
        <v>0</v>
      </c>
      <c r="E14" s="518">
        <f>'EntrySheetDD+SWOTotal+HO'!BX73</f>
        <v>0</v>
      </c>
      <c r="F14" s="518">
        <f>'EntrySheetDD+SWOTotal+HO'!BY73</f>
        <v>0</v>
      </c>
      <c r="G14" s="568">
        <v>0</v>
      </c>
      <c r="H14" s="568">
        <f>'EntrySheetDD+SWOTotal+HO'!CA73</f>
        <v>0</v>
      </c>
      <c r="I14" s="568">
        <f>'EntrySheetDD+SWOTotal+HO'!CB73</f>
        <v>0</v>
      </c>
      <c r="J14" s="568">
        <f>'EntrySheetDD+SWOTotal+HO'!CC73</f>
        <v>0</v>
      </c>
      <c r="K14" s="568">
        <f>'EntrySheetDD+SWOTotal+HO'!CD73</f>
        <v>0</v>
      </c>
      <c r="L14" s="568">
        <f>'EntrySheetDD+SWOTotal+HO'!CE73</f>
        <v>0</v>
      </c>
      <c r="M14" s="514">
        <f t="shared" si="0"/>
        <v>0</v>
      </c>
      <c r="N14" s="514">
        <f t="shared" si="1"/>
        <v>0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5</v>
      </c>
      <c r="D15" s="518">
        <f>'EntrySheetDD+SWOTotal+HO'!CG73</f>
        <v>0</v>
      </c>
      <c r="E15" s="518">
        <f>'EntrySheetDD+SWOTotal+HO'!CH73</f>
        <v>0</v>
      </c>
      <c r="F15" s="518">
        <f>'EntrySheetDD+SWOTotal+HO'!CI73</f>
        <v>0</v>
      </c>
      <c r="G15" s="568">
        <v>0</v>
      </c>
      <c r="H15" s="568">
        <f>'EntrySheetDD+SWOTotal+HO'!CK73</f>
        <v>0</v>
      </c>
      <c r="I15" s="568">
        <f>'EntrySheetDD+SWOTotal+HO'!CL73</f>
        <v>0</v>
      </c>
      <c r="J15" s="568">
        <f>'EntrySheetDD+SWOTotal+HO'!CM73</f>
        <v>0</v>
      </c>
      <c r="K15" s="568">
        <f>'EntrySheetDD+SWOTotal+HO'!CN73</f>
        <v>0</v>
      </c>
      <c r="L15" s="568">
        <f>'EntrySheetDD+SWOTotal+HO'!CO73</f>
        <v>0</v>
      </c>
      <c r="M15" s="514">
        <f t="shared" si="0"/>
        <v>0</v>
      </c>
      <c r="N15" s="514">
        <f t="shared" si="1"/>
        <v>0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0</v>
      </c>
      <c r="D16" s="518">
        <f>'EntrySheetDD+SWOTotal+HO'!CQ73</f>
        <v>0</v>
      </c>
      <c r="E16" s="518">
        <f>'EntrySheetDD+SWOTotal+HO'!CR73</f>
        <v>0</v>
      </c>
      <c r="F16" s="518">
        <f>'EntrySheetDD+SWOTotal+HO'!CS73</f>
        <v>0</v>
      </c>
      <c r="G16" s="568">
        <v>0</v>
      </c>
      <c r="H16" s="568">
        <f>'EntrySheetDD+SWOTotal+HO'!CU73</f>
        <v>0</v>
      </c>
      <c r="I16" s="568">
        <f>'EntrySheetDD+SWOTotal+HO'!CV73</f>
        <v>0</v>
      </c>
      <c r="J16" s="568">
        <f>'EntrySheetDD+SWOTotal+HO'!CW73</f>
        <v>0</v>
      </c>
      <c r="K16" s="568">
        <f>'EntrySheetDD+SWOTotal+HO'!CX73</f>
        <v>0</v>
      </c>
      <c r="L16" s="568">
        <f>'EntrySheetDD+SWOTotal+HO'!CY73</f>
        <v>0</v>
      </c>
      <c r="M16" s="514">
        <f t="shared" si="0"/>
        <v>0</v>
      </c>
      <c r="N16" s="514">
        <f t="shared" si="1"/>
        <v>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0</v>
      </c>
      <c r="D17" s="518">
        <f>'EntrySheetDD+SWOTotal+HO'!DA73</f>
        <v>0</v>
      </c>
      <c r="E17" s="518">
        <f>'EntrySheetDD+SWOTotal+HO'!DB73</f>
        <v>0</v>
      </c>
      <c r="F17" s="518">
        <f>'EntrySheetDD+SWOTotal+HO'!DC73</f>
        <v>0</v>
      </c>
      <c r="G17" s="568">
        <v>0</v>
      </c>
      <c r="H17" s="568">
        <f>'EntrySheetDD+SWOTotal+HO'!DE73</f>
        <v>0</v>
      </c>
      <c r="I17" s="568">
        <f>'EntrySheetDD+SWOTotal+HO'!DF73</f>
        <v>0</v>
      </c>
      <c r="J17" s="568">
        <f>'EntrySheetDD+SWOTotal+HO'!DG73</f>
        <v>0</v>
      </c>
      <c r="K17" s="568">
        <f>'EntrySheetDD+SWOTotal+HO'!DH73</f>
        <v>0</v>
      </c>
      <c r="L17" s="568">
        <f>'EntrySheetDD+SWOTotal+HO'!DI73</f>
        <v>0</v>
      </c>
      <c r="M17" s="514">
        <f t="shared" si="0"/>
        <v>0</v>
      </c>
      <c r="N17" s="514">
        <f t="shared" si="1"/>
        <v>0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0</v>
      </c>
      <c r="D18" s="518">
        <f>'EntrySheetDD+SWOTotal+HO'!DK73</f>
        <v>0</v>
      </c>
      <c r="E18" s="518">
        <f>'EntrySheetDD+SWOTotal+HO'!DL73</f>
        <v>0</v>
      </c>
      <c r="F18" s="518">
        <f>'EntrySheetDD+SWOTotal+HO'!DM73</f>
        <v>0</v>
      </c>
      <c r="G18" s="568">
        <v>0</v>
      </c>
      <c r="H18" s="568">
        <f>'EntrySheetDD+SWOTotal+HO'!DO73</f>
        <v>0</v>
      </c>
      <c r="I18" s="568">
        <f>'EntrySheetDD+SWOTotal+HO'!DP73</f>
        <v>0</v>
      </c>
      <c r="J18" s="568">
        <f>'EntrySheetDD+SWOTotal+HO'!DQ73</f>
        <v>0</v>
      </c>
      <c r="K18" s="568">
        <f>'EntrySheetDD+SWOTotal+HO'!DR73</f>
        <v>0</v>
      </c>
      <c r="L18" s="568">
        <f>'EntrySheetDD+SWOTotal+HO'!DS73</f>
        <v>0</v>
      </c>
      <c r="M18" s="514">
        <f t="shared" si="0"/>
        <v>0</v>
      </c>
      <c r="N18" s="514">
        <f t="shared" si="1"/>
        <v>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0</v>
      </c>
      <c r="D19" s="518">
        <f>'EntrySheetDD+SWOTotal+HO'!DU73</f>
        <v>0</v>
      </c>
      <c r="E19" s="518">
        <f>'EntrySheetDD+SWOTotal+HO'!DV73</f>
        <v>0</v>
      </c>
      <c r="F19" s="518">
        <f>'EntrySheetDD+SWOTotal+HO'!DW73</f>
        <v>0</v>
      </c>
      <c r="G19" s="568">
        <v>0</v>
      </c>
      <c r="H19" s="568">
        <f>'EntrySheetDD+SWOTotal+HO'!DY73</f>
        <v>0</v>
      </c>
      <c r="I19" s="568">
        <f>'EntrySheetDD+SWOTotal+HO'!DZ73</f>
        <v>0</v>
      </c>
      <c r="J19" s="568">
        <f>'EntrySheetDD+SWOTotal+HO'!EA73</f>
        <v>0</v>
      </c>
      <c r="K19" s="568">
        <f>'EntrySheetDD+SWOTotal+HO'!EB73</f>
        <v>0</v>
      </c>
      <c r="L19" s="568">
        <f>'EntrySheetDD+SWOTotal+HO'!EC73</f>
        <v>0</v>
      </c>
      <c r="M19" s="514">
        <f t="shared" si="0"/>
        <v>0</v>
      </c>
      <c r="N19" s="514">
        <f t="shared" si="1"/>
        <v>0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0</v>
      </c>
      <c r="D20" s="518">
        <f>'EntrySheetDD+SWOTotal+HO'!EE73</f>
        <v>0</v>
      </c>
      <c r="E20" s="518">
        <f>'EntrySheetDD+SWOTotal+HO'!EF73</f>
        <v>0</v>
      </c>
      <c r="F20" s="518">
        <f>'EntrySheetDD+SWOTotal+HO'!EG73</f>
        <v>0</v>
      </c>
      <c r="G20" s="568">
        <v>0</v>
      </c>
      <c r="H20" s="568">
        <f>'EntrySheetDD+SWOTotal+HO'!EI73</f>
        <v>0</v>
      </c>
      <c r="I20" s="568">
        <f>'EntrySheetDD+SWOTotal+HO'!EJ73</f>
        <v>0</v>
      </c>
      <c r="J20" s="568">
        <f>'EntrySheetDD+SWOTotal+HO'!EK73</f>
        <v>0</v>
      </c>
      <c r="K20" s="568">
        <f>'EntrySheetDD+SWOTotal+HO'!EL73</f>
        <v>0</v>
      </c>
      <c r="L20" s="568">
        <f>'EntrySheetDD+SWOTotal+HO'!EM73</f>
        <v>0</v>
      </c>
      <c r="M20" s="514">
        <f t="shared" si="0"/>
        <v>0</v>
      </c>
      <c r="N20" s="514">
        <f t="shared" si="1"/>
        <v>0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0</v>
      </c>
      <c r="D21" s="518">
        <f>'EntrySheetDD+SWOTotal+HO'!EO73</f>
        <v>0</v>
      </c>
      <c r="E21" s="518">
        <f>'EntrySheetDD+SWOTotal+HO'!EP73</f>
        <v>0</v>
      </c>
      <c r="F21" s="518">
        <f>'EntrySheetDD+SWOTotal+HO'!EQ73</f>
        <v>0</v>
      </c>
      <c r="G21" s="568">
        <v>0</v>
      </c>
      <c r="H21" s="568">
        <f>'EntrySheetDD+SWOTotal+HO'!ES73</f>
        <v>0</v>
      </c>
      <c r="I21" s="568">
        <f>'EntrySheetDD+SWOTotal+HO'!ET73</f>
        <v>0</v>
      </c>
      <c r="J21" s="568">
        <f>'EntrySheetDD+SWOTotal+HO'!EU73</f>
        <v>0</v>
      </c>
      <c r="K21" s="568">
        <f>'EntrySheetDD+SWOTotal+HO'!EV73</f>
        <v>0</v>
      </c>
      <c r="L21" s="568">
        <f>'EntrySheetDD+SWOTotal+HO'!EW73</f>
        <v>0</v>
      </c>
      <c r="M21" s="514">
        <f t="shared" si="0"/>
        <v>0</v>
      </c>
      <c r="N21" s="514">
        <f t="shared" si="1"/>
        <v>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0</v>
      </c>
      <c r="D22" s="518">
        <f>'EntrySheetDD+SWOTotal+HO'!EY73</f>
        <v>0</v>
      </c>
      <c r="E22" s="518">
        <f>'EntrySheetDD+SWOTotal+HO'!EZ73</f>
        <v>0</v>
      </c>
      <c r="F22" s="518">
        <f>'EntrySheetDD+SWOTotal+HO'!FA73</f>
        <v>0</v>
      </c>
      <c r="G22" s="568">
        <v>0</v>
      </c>
      <c r="H22" s="568">
        <f>'EntrySheetDD+SWOTotal+HO'!FC73</f>
        <v>0</v>
      </c>
      <c r="I22" s="568">
        <f>'EntrySheetDD+SWOTotal+HO'!FD73</f>
        <v>0</v>
      </c>
      <c r="J22" s="568">
        <f>'EntrySheetDD+SWOTotal+HO'!FE73</f>
        <v>0</v>
      </c>
      <c r="K22" s="568">
        <f>'EntrySheetDD+SWOTotal+HO'!FF73</f>
        <v>0</v>
      </c>
      <c r="L22" s="568">
        <f>'EntrySheetDD+SWOTotal+HO'!FG73</f>
        <v>0</v>
      </c>
      <c r="M22" s="514">
        <f t="shared" si="0"/>
        <v>0</v>
      </c>
      <c r="N22" s="514">
        <f t="shared" si="1"/>
        <v>0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0</v>
      </c>
      <c r="D23" s="518">
        <f>'EntrySheetDD+SWOTotal+HO'!FI73</f>
        <v>0</v>
      </c>
      <c r="E23" s="518">
        <f>'EntrySheetDD+SWOTotal+HO'!FJ73</f>
        <v>0</v>
      </c>
      <c r="F23" s="518">
        <f>'EntrySheetDD+SWOTotal+HO'!FK73</f>
        <v>0</v>
      </c>
      <c r="G23" s="568">
        <v>0</v>
      </c>
      <c r="H23" s="568">
        <f>'EntrySheetDD+SWOTotal+HO'!FM73</f>
        <v>0</v>
      </c>
      <c r="I23" s="568">
        <f>'EntrySheetDD+SWOTotal+HO'!FN73</f>
        <v>0</v>
      </c>
      <c r="J23" s="568">
        <f>'EntrySheetDD+SWOTotal+HO'!FO73</f>
        <v>0</v>
      </c>
      <c r="K23" s="568">
        <f>'EntrySheetDD+SWOTotal+HO'!FP73</f>
        <v>0</v>
      </c>
      <c r="L23" s="568">
        <f>'EntrySheetDD+SWOTotal+HO'!FQ73</f>
        <v>0</v>
      </c>
      <c r="M23" s="514">
        <f t="shared" si="0"/>
        <v>0</v>
      </c>
      <c r="N23" s="514">
        <f t="shared" si="1"/>
        <v>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</v>
      </c>
      <c r="D24" s="518">
        <f>'EntrySheetDD+SWOTotal+HO'!FS73</f>
        <v>0</v>
      </c>
      <c r="E24" s="518">
        <f>'EntrySheetDD+SWOTotal+HO'!FT73</f>
        <v>0</v>
      </c>
      <c r="F24" s="518">
        <f>'EntrySheetDD+SWOTotal+HO'!FU73</f>
        <v>0</v>
      </c>
      <c r="G24" s="568">
        <v>0</v>
      </c>
      <c r="H24" s="568">
        <f>'EntrySheetDD+SWOTotal+HO'!FW73</f>
        <v>0</v>
      </c>
      <c r="I24" s="568">
        <f>'EntrySheetDD+SWOTotal+HO'!FX73</f>
        <v>0</v>
      </c>
      <c r="J24" s="568">
        <f>'EntrySheetDD+SWOTotal+HO'!FY73</f>
        <v>0</v>
      </c>
      <c r="K24" s="568">
        <f>'EntrySheetDD+SWOTotal+HO'!FZ73</f>
        <v>0</v>
      </c>
      <c r="L24" s="568">
        <f>'EntrySheetDD+SWOTotal+HO'!GA73</f>
        <v>0</v>
      </c>
      <c r="M24" s="514">
        <f t="shared" si="0"/>
        <v>0</v>
      </c>
      <c r="N24" s="514">
        <f t="shared" si="1"/>
        <v>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0</v>
      </c>
      <c r="D25" s="518">
        <f>'EntrySheetDD+SWOTotal+HO'!GC73</f>
        <v>0</v>
      </c>
      <c r="E25" s="518">
        <f>'EntrySheetDD+SWOTotal+HO'!GD73</f>
        <v>0</v>
      </c>
      <c r="F25" s="518">
        <f>'EntrySheetDD+SWOTotal+HO'!GE73</f>
        <v>0</v>
      </c>
      <c r="G25" s="568">
        <v>0</v>
      </c>
      <c r="H25" s="568">
        <f>'EntrySheetDD+SWOTotal+HO'!GG73</f>
        <v>0</v>
      </c>
      <c r="I25" s="568">
        <f>'EntrySheetDD+SWOTotal+HO'!GH73</f>
        <v>0</v>
      </c>
      <c r="J25" s="568">
        <f>'EntrySheetDD+SWOTotal+HO'!GI73</f>
        <v>0</v>
      </c>
      <c r="K25" s="568">
        <f>'EntrySheetDD+SWOTotal+HO'!GJ73</f>
        <v>0</v>
      </c>
      <c r="L25" s="568">
        <f>'EntrySheetDD+SWOTotal+HO'!GK73</f>
        <v>0</v>
      </c>
      <c r="M25" s="514">
        <f t="shared" si="0"/>
        <v>0</v>
      </c>
      <c r="N25" s="514">
        <f t="shared" si="1"/>
        <v>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0</v>
      </c>
      <c r="D26" s="518">
        <f>'EntrySheetDD+SWOTotal+HO'!GM73</f>
        <v>0</v>
      </c>
      <c r="E26" s="518">
        <f>'EntrySheetDD+SWOTotal+HO'!GN73</f>
        <v>0</v>
      </c>
      <c r="F26" s="518">
        <f>'EntrySheetDD+SWOTotal+HO'!GO73</f>
        <v>0</v>
      </c>
      <c r="G26" s="568">
        <v>0</v>
      </c>
      <c r="H26" s="568">
        <f>'EntrySheetDD+SWOTotal+HO'!GQ73</f>
        <v>0</v>
      </c>
      <c r="I26" s="568">
        <f>'EntrySheetDD+SWOTotal+HO'!GR73</f>
        <v>0</v>
      </c>
      <c r="J26" s="568">
        <f>'EntrySheetDD+SWOTotal+HO'!GS73</f>
        <v>0</v>
      </c>
      <c r="K26" s="568">
        <f>'EntrySheetDD+SWOTotal+HO'!GT73</f>
        <v>0</v>
      </c>
      <c r="L26" s="568">
        <f>'EntrySheetDD+SWOTotal+HO'!GU73</f>
        <v>0</v>
      </c>
      <c r="M26" s="514">
        <f t="shared" si="0"/>
        <v>0</v>
      </c>
      <c r="N26" s="514">
        <f t="shared" si="1"/>
        <v>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</v>
      </c>
      <c r="D27" s="518">
        <f>'EntrySheetDD+SWOTotal+HO'!GW73</f>
        <v>0</v>
      </c>
      <c r="E27" s="518">
        <f>'EntrySheetDD+SWOTotal+HO'!GX73</f>
        <v>0</v>
      </c>
      <c r="F27" s="518">
        <f>'EntrySheetDD+SWOTotal+HO'!GY73</f>
        <v>0</v>
      </c>
      <c r="G27" s="568">
        <v>0</v>
      </c>
      <c r="H27" s="568">
        <f>'EntrySheetDD+SWOTotal+HO'!HA73</f>
        <v>0</v>
      </c>
      <c r="I27" s="568">
        <f>'EntrySheetDD+SWOTotal+HO'!HB73</f>
        <v>0</v>
      </c>
      <c r="J27" s="568">
        <f>'EntrySheetDD+SWOTotal+HO'!HC73</f>
        <v>0</v>
      </c>
      <c r="K27" s="568">
        <f>'EntrySheetDD+SWOTotal+HO'!HD73</f>
        <v>0</v>
      </c>
      <c r="L27" s="568">
        <f>'EntrySheetDD+SWOTotal+HO'!HE73</f>
        <v>0</v>
      </c>
      <c r="M27" s="514">
        <f t="shared" si="0"/>
        <v>0</v>
      </c>
      <c r="N27" s="514">
        <f t="shared" si="1"/>
        <v>0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</v>
      </c>
      <c r="D28" s="518">
        <f>'EntrySheetDD+SWOTotal+HO'!HG73</f>
        <v>0</v>
      </c>
      <c r="E28" s="518">
        <f>'EntrySheetDD+SWOTotal+HO'!HH73</f>
        <v>0</v>
      </c>
      <c r="F28" s="518">
        <f>'EntrySheetDD+SWOTotal+HO'!HI73</f>
        <v>0</v>
      </c>
      <c r="G28" s="568">
        <v>0</v>
      </c>
      <c r="H28" s="568">
        <f>'EntrySheetDD+SWOTotal+HO'!HK73</f>
        <v>0</v>
      </c>
      <c r="I28" s="568">
        <f>'EntrySheetDD+SWOTotal+HO'!HL73</f>
        <v>0</v>
      </c>
      <c r="J28" s="568">
        <f>'EntrySheetDD+SWOTotal+HO'!HM73</f>
        <v>0</v>
      </c>
      <c r="K28" s="568">
        <f>'EntrySheetDD+SWOTotal+HO'!HN73</f>
        <v>0</v>
      </c>
      <c r="L28" s="568">
        <f>'EntrySheetDD+SWOTotal+HO'!HO73</f>
        <v>0</v>
      </c>
      <c r="M28" s="514">
        <f t="shared" si="0"/>
        <v>0</v>
      </c>
      <c r="N28" s="514">
        <f t="shared" si="1"/>
        <v>0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</v>
      </c>
      <c r="D29" s="518">
        <f>'EntrySheetDD+SWOTotal+HO'!HQ73</f>
        <v>0</v>
      </c>
      <c r="E29" s="518">
        <f>'EntrySheetDD+SWOTotal+HO'!HR73</f>
        <v>0</v>
      </c>
      <c r="F29" s="518">
        <f>'EntrySheetDD+SWOTotal+HO'!HS73</f>
        <v>0</v>
      </c>
      <c r="G29" s="568">
        <v>0</v>
      </c>
      <c r="H29" s="568">
        <f>'EntrySheetDD+SWOTotal+HO'!HU73</f>
        <v>0</v>
      </c>
      <c r="I29" s="568">
        <f>'EntrySheetDD+SWOTotal+HO'!HV73</f>
        <v>0</v>
      </c>
      <c r="J29" s="568">
        <f>'EntrySheetDD+SWOTotal+HO'!HW73</f>
        <v>0</v>
      </c>
      <c r="K29" s="568">
        <f>'EntrySheetDD+SWOTotal+HO'!HX73</f>
        <v>0</v>
      </c>
      <c r="L29" s="568">
        <f>'EntrySheetDD+SWOTotal+HO'!HY73</f>
        <v>0</v>
      </c>
      <c r="M29" s="514">
        <f t="shared" si="0"/>
        <v>0</v>
      </c>
      <c r="N29" s="514">
        <f t="shared" si="1"/>
        <v>0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'EntrySheetDD+SWOTotal+HO'!IA73</f>
        <v>0</v>
      </c>
      <c r="E30" s="518">
        <f>'EntrySheetDD+SWOTotal+HO'!IB73</f>
        <v>0</v>
      </c>
      <c r="F30" s="518">
        <f>'EntrySheetDD+SWOTotal+HO'!IC73</f>
        <v>0</v>
      </c>
      <c r="G30" s="568">
        <v>0</v>
      </c>
      <c r="H30" s="568">
        <f>'EntrySheetDD+SWOTotal+HO'!IE73</f>
        <v>0</v>
      </c>
      <c r="I30" s="568">
        <f>'EntrySheetDD+SWOTotal+HO'!IF73</f>
        <v>0</v>
      </c>
      <c r="J30" s="568">
        <f>'EntrySheetDD+SWOTotal+HO'!IG73</f>
        <v>0</v>
      </c>
      <c r="K30" s="568">
        <f>'EntrySheetDD+SWOTotal+HO'!IH73</f>
        <v>0</v>
      </c>
      <c r="L30" s="568">
        <f>'EntrySheetDD+SWOTotal+HO'!II73</f>
        <v>0</v>
      </c>
      <c r="M30" s="514">
        <f t="shared" si="0"/>
        <v>0</v>
      </c>
      <c r="N30" s="514">
        <f t="shared" si="1"/>
        <v>0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</v>
      </c>
      <c r="D31" s="518">
        <f>'EntrySheetDD+SWOTotal+HO'!IK73</f>
        <v>0</v>
      </c>
      <c r="E31" s="518">
        <f>'EntrySheetDD+SWOTotal+HO'!IL73</f>
        <v>0</v>
      </c>
      <c r="F31" s="518">
        <f>'EntrySheetDD+SWOTotal+HO'!IM73</f>
        <v>0</v>
      </c>
      <c r="G31" s="568">
        <v>0</v>
      </c>
      <c r="H31" s="568">
        <f>'EntrySheetDD+SWOTotal+HO'!IO73</f>
        <v>0</v>
      </c>
      <c r="I31" s="568">
        <f>'EntrySheetDD+SWOTotal+HO'!IP73</f>
        <v>0</v>
      </c>
      <c r="J31" s="568">
        <f>'EntrySheetDD+SWOTotal+HO'!IQ73</f>
        <v>0</v>
      </c>
      <c r="K31" s="568">
        <f>'EntrySheetDD+SWOTotal+HO'!IR73</f>
        <v>0</v>
      </c>
      <c r="L31" s="568">
        <f>'EntrySheetDD+SWOTotal+HO'!IS73</f>
        <v>0</v>
      </c>
      <c r="M31" s="514">
        <f t="shared" si="0"/>
        <v>0</v>
      </c>
      <c r="N31" s="514">
        <f t="shared" si="1"/>
        <v>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0</v>
      </c>
      <c r="D32" s="518">
        <f>'EntrySheetDD+SWOTotal+HO'!IU73</f>
        <v>0</v>
      </c>
      <c r="E32" s="518">
        <f>'EntrySheetDD+SWOTotal+HO'!IV73</f>
        <v>0</v>
      </c>
      <c r="F32" s="518">
        <f>'EntrySheetDD+SWOTotal+HO'!IW73</f>
        <v>0</v>
      </c>
      <c r="G32" s="568">
        <v>0</v>
      </c>
      <c r="H32" s="568">
        <f>'EntrySheetDD+SWOTotal+HO'!IY73</f>
        <v>0</v>
      </c>
      <c r="I32" s="568">
        <f>'EntrySheetDD+SWOTotal+HO'!IZ73</f>
        <v>0</v>
      </c>
      <c r="J32" s="568">
        <f>'EntrySheetDD+SWOTotal+HO'!JA73</f>
        <v>0</v>
      </c>
      <c r="K32" s="568">
        <f>'EntrySheetDD+SWOTotal+HO'!JB73</f>
        <v>0</v>
      </c>
      <c r="L32" s="568">
        <f>'EntrySheetDD+SWOTotal+HO'!JC73</f>
        <v>0</v>
      </c>
      <c r="M32" s="514">
        <f t="shared" si="0"/>
        <v>0</v>
      </c>
      <c r="N32" s="514">
        <f t="shared" si="1"/>
        <v>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0</v>
      </c>
      <c r="D33" s="518">
        <f>'EntrySheetDD+SWOTotal+HO'!JE73</f>
        <v>0</v>
      </c>
      <c r="E33" s="518">
        <f>'EntrySheetDD+SWOTotal+HO'!JF73</f>
        <v>0</v>
      </c>
      <c r="F33" s="518">
        <f>'EntrySheetDD+SWOTotal+HO'!JG73</f>
        <v>0</v>
      </c>
      <c r="G33" s="568">
        <v>0</v>
      </c>
      <c r="H33" s="568">
        <f>'EntrySheetDD+SWOTotal+HO'!JI73</f>
        <v>0</v>
      </c>
      <c r="I33" s="568">
        <f>'EntrySheetDD+SWOTotal+HO'!JJ73</f>
        <v>0</v>
      </c>
      <c r="J33" s="568">
        <f>'EntrySheetDD+SWOTotal+HO'!JK73</f>
        <v>0</v>
      </c>
      <c r="K33" s="568">
        <f>'EntrySheetDD+SWOTotal+HO'!JL73</f>
        <v>0</v>
      </c>
      <c r="L33" s="568">
        <f>'EntrySheetDD+SWOTotal+HO'!JM73</f>
        <v>0</v>
      </c>
      <c r="M33" s="514">
        <f t="shared" si="0"/>
        <v>0</v>
      </c>
      <c r="N33" s="514">
        <f t="shared" si="1"/>
        <v>0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0</v>
      </c>
      <c r="D34" s="518">
        <f>'EntrySheetDD+SWOTotal+HO'!JO73</f>
        <v>0</v>
      </c>
      <c r="E34" s="518">
        <f>'EntrySheetDD+SWOTotal+HO'!JP73</f>
        <v>0</v>
      </c>
      <c r="F34" s="518">
        <f>'EntrySheetDD+SWOTotal+HO'!JQ73</f>
        <v>0</v>
      </c>
      <c r="G34" s="568">
        <v>0</v>
      </c>
      <c r="H34" s="568">
        <f>'EntrySheetDD+SWOTotal+HO'!JS73</f>
        <v>0</v>
      </c>
      <c r="I34" s="568">
        <f>'EntrySheetDD+SWOTotal+HO'!JT73</f>
        <v>0</v>
      </c>
      <c r="J34" s="568">
        <f>'EntrySheetDD+SWOTotal+HO'!JU73</f>
        <v>0</v>
      </c>
      <c r="K34" s="568">
        <f>'EntrySheetDD+SWOTotal+HO'!JV73</f>
        <v>0</v>
      </c>
      <c r="L34" s="568">
        <f>'EntrySheetDD+SWOTotal+HO'!JW73</f>
        <v>0</v>
      </c>
      <c r="M34" s="514">
        <f t="shared" si="0"/>
        <v>0</v>
      </c>
      <c r="N34" s="514">
        <f t="shared" si="1"/>
        <v>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</v>
      </c>
      <c r="D35" s="518">
        <f>'EntrySheetDD+SWOTotal+HO'!JY73</f>
        <v>0</v>
      </c>
      <c r="E35" s="518">
        <f>'EntrySheetDD+SWOTotal+HO'!JZ73</f>
        <v>0</v>
      </c>
      <c r="F35" s="518">
        <f>'EntrySheetDD+SWOTotal+HO'!KA73</f>
        <v>0</v>
      </c>
      <c r="G35" s="568">
        <v>0</v>
      </c>
      <c r="H35" s="568">
        <f>'EntrySheetDD+SWOTotal+HO'!KC73</f>
        <v>0</v>
      </c>
      <c r="I35" s="568">
        <f>'EntrySheetDD+SWOTotal+HO'!KD73</f>
        <v>0</v>
      </c>
      <c r="J35" s="568">
        <f>'EntrySheetDD+SWOTotal+HO'!KE73</f>
        <v>0</v>
      </c>
      <c r="K35" s="568">
        <f>'EntrySheetDD+SWOTotal+HO'!KF73</f>
        <v>0</v>
      </c>
      <c r="L35" s="568">
        <f>'EntrySheetDD+SWOTotal+HO'!KG73</f>
        <v>0</v>
      </c>
      <c r="M35" s="514">
        <f t="shared" si="0"/>
        <v>0</v>
      </c>
      <c r="N35" s="514">
        <f t="shared" si="1"/>
        <v>0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0</v>
      </c>
      <c r="D36" s="518">
        <f>'EntrySheetDD+SWOTotal+HO'!KI73</f>
        <v>0</v>
      </c>
      <c r="E36" s="518">
        <f>'EntrySheetDD+SWOTotal+HO'!KJ73</f>
        <v>0</v>
      </c>
      <c r="F36" s="518">
        <f>'EntrySheetDD+SWOTotal+HO'!KK73</f>
        <v>0</v>
      </c>
      <c r="G36" s="568">
        <v>0</v>
      </c>
      <c r="H36" s="568">
        <f>'EntrySheetDD+SWOTotal+HO'!KM73</f>
        <v>0</v>
      </c>
      <c r="I36" s="568">
        <f>'EntrySheetDD+SWOTotal+HO'!KN73</f>
        <v>0</v>
      </c>
      <c r="J36" s="568">
        <f>'EntrySheetDD+SWOTotal+HO'!KO73</f>
        <v>0</v>
      </c>
      <c r="K36" s="568">
        <f>'EntrySheetDD+SWOTotal+HO'!KP73</f>
        <v>0</v>
      </c>
      <c r="L36" s="568">
        <f>'EntrySheetDD+SWOTotal+HO'!KQ73</f>
        <v>0</v>
      </c>
      <c r="M36" s="514">
        <f t="shared" si="0"/>
        <v>0</v>
      </c>
      <c r="N36" s="514">
        <f t="shared" si="1"/>
        <v>0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</v>
      </c>
      <c r="D37" s="518">
        <f>'EntrySheetDD+SWOTotal+HO'!KS73</f>
        <v>0</v>
      </c>
      <c r="E37" s="518">
        <f>'EntrySheetDD+SWOTotal+HO'!KT73</f>
        <v>0</v>
      </c>
      <c r="F37" s="518">
        <f>'EntrySheetDD+SWOTotal+HO'!KU73</f>
        <v>0</v>
      </c>
      <c r="G37" s="568">
        <v>0</v>
      </c>
      <c r="H37" s="568">
        <f>'EntrySheetDD+SWOTotal+HO'!KW73</f>
        <v>0</v>
      </c>
      <c r="I37" s="568">
        <f>'EntrySheetDD+SWOTotal+HO'!KX73</f>
        <v>0</v>
      </c>
      <c r="J37" s="568">
        <f>'EntrySheetDD+SWOTotal+HO'!KY73</f>
        <v>0</v>
      </c>
      <c r="K37" s="568">
        <f>'EntrySheetDD+SWOTotal+HO'!KZ73</f>
        <v>0</v>
      </c>
      <c r="L37" s="568">
        <f>'EntrySheetDD+SWOTotal+HO'!LA73</f>
        <v>0</v>
      </c>
      <c r="M37" s="514">
        <f t="shared" si="0"/>
        <v>0</v>
      </c>
      <c r="N37" s="514">
        <f t="shared" si="1"/>
        <v>0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</v>
      </c>
      <c r="D38" s="518">
        <f>'EntrySheetDD+SWOTotal+HO'!LC73</f>
        <v>0</v>
      </c>
      <c r="E38" s="518">
        <f>'EntrySheetDD+SWOTotal+HO'!LD73</f>
        <v>0</v>
      </c>
      <c r="F38" s="518">
        <f>'EntrySheetDD+SWOTotal+HO'!LE73</f>
        <v>0</v>
      </c>
      <c r="G38" s="568">
        <v>0</v>
      </c>
      <c r="H38" s="568">
        <f>'EntrySheetDD+SWOTotal+HO'!LG73</f>
        <v>0</v>
      </c>
      <c r="I38" s="568">
        <f>'EntrySheetDD+SWOTotal+HO'!LH73</f>
        <v>0</v>
      </c>
      <c r="J38" s="568">
        <f>'EntrySheetDD+SWOTotal+HO'!LI73</f>
        <v>0</v>
      </c>
      <c r="K38" s="568">
        <f>'EntrySheetDD+SWOTotal+HO'!LJ73</f>
        <v>0</v>
      </c>
      <c r="L38" s="568">
        <f>'EntrySheetDD+SWOTotal+HO'!LK73</f>
        <v>0</v>
      </c>
      <c r="M38" s="514">
        <f t="shared" si="0"/>
        <v>0</v>
      </c>
      <c r="N38" s="514">
        <f t="shared" si="1"/>
        <v>0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</v>
      </c>
      <c r="D39" s="518">
        <f>'EntrySheetDD+SWOTotal+HO'!LM73</f>
        <v>0</v>
      </c>
      <c r="E39" s="518">
        <f>'EntrySheetDD+SWOTotal+HO'!LN73</f>
        <v>0</v>
      </c>
      <c r="F39" s="518">
        <f>'EntrySheetDD+SWOTotal+HO'!LO73</f>
        <v>0</v>
      </c>
      <c r="G39" s="568">
        <v>0</v>
      </c>
      <c r="H39" s="568">
        <f>'EntrySheetDD+SWOTotal+HO'!LQ73</f>
        <v>0</v>
      </c>
      <c r="I39" s="568">
        <f>'EntrySheetDD+SWOTotal+HO'!LR73</f>
        <v>0</v>
      </c>
      <c r="J39" s="568">
        <f>'EntrySheetDD+SWOTotal+HO'!LS73</f>
        <v>0</v>
      </c>
      <c r="K39" s="568">
        <f>'EntrySheetDD+SWOTotal+HO'!LT73</f>
        <v>0</v>
      </c>
      <c r="L39" s="568">
        <f>'EntrySheetDD+SWOTotal+HO'!LU73</f>
        <v>0</v>
      </c>
      <c r="M39" s="514">
        <f t="shared" si="0"/>
        <v>0</v>
      </c>
      <c r="N39" s="514">
        <f t="shared" si="1"/>
        <v>0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15</v>
      </c>
      <c r="D40" s="510">
        <f t="shared" ref="D40:L40" si="2">SUM(D7:D39)</f>
        <v>22.950000000000003</v>
      </c>
      <c r="E40" s="510">
        <f t="shared" si="2"/>
        <v>8.1</v>
      </c>
      <c r="F40" s="510">
        <f t="shared" si="2"/>
        <v>22.950000000000003</v>
      </c>
      <c r="G40" s="569">
        <f t="shared" si="2"/>
        <v>382</v>
      </c>
      <c r="H40" s="569">
        <f t="shared" si="2"/>
        <v>17</v>
      </c>
      <c r="I40" s="569">
        <f t="shared" si="2"/>
        <v>51</v>
      </c>
      <c r="J40" s="569">
        <f t="shared" si="2"/>
        <v>0</v>
      </c>
      <c r="K40" s="569">
        <f t="shared" si="2"/>
        <v>51</v>
      </c>
      <c r="L40" s="569">
        <f t="shared" si="2"/>
        <v>3</v>
      </c>
      <c r="M40" s="511">
        <f>F40/C40*100</f>
        <v>153.00000000000003</v>
      </c>
      <c r="N40" s="512">
        <f>F40/D40*100</f>
        <v>100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'EntrySheetDD+SWOTotal+HO'!MQ73</f>
        <v>0</v>
      </c>
      <c r="E41" s="528">
        <f>'EntrySheetDD+SWOTotal+HO'!MR73</f>
        <v>0</v>
      </c>
      <c r="F41" s="528">
        <f>'EntrySheetDD+SWOTotal+HO'!MS73</f>
        <v>0</v>
      </c>
      <c r="G41" s="570">
        <f>'EntrySheetDD+SWOTotal+HO'!MT73</f>
        <v>0</v>
      </c>
      <c r="H41" s="570">
        <f>'EntrySheetDD+SWOTotal+HO'!MU73</f>
        <v>0</v>
      </c>
      <c r="I41" s="570">
        <f>'EntrySheetDD+SWOTotal+HO'!MV73</f>
        <v>0</v>
      </c>
      <c r="J41" s="570">
        <f>'EntrySheetDD+SWOTotal+HO'!MW73</f>
        <v>0</v>
      </c>
      <c r="K41" s="570">
        <f>'EntrySheetDD+SWOTotal+HO'!MX73</f>
        <v>0</v>
      </c>
      <c r="L41" s="570">
        <f>'EntrySheetDD+SWOTotal+HO'!MY73</f>
        <v>0</v>
      </c>
      <c r="M41" s="514">
        <f>IFERROR(F41/C41*100,0)</f>
        <v>0</v>
      </c>
      <c r="N41" s="514">
        <f>IFERROR(F41/D41*100,0)</f>
        <v>0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14">
        <f>IFERROR(F42/C42*100,0)</f>
        <v>0</v>
      </c>
      <c r="N42" s="514">
        <f>IFERROR(F42/D42*100,0)</f>
        <v>0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15</v>
      </c>
      <c r="D43" s="516">
        <f t="shared" si="3"/>
        <v>22.950000000000003</v>
      </c>
      <c r="E43" s="516">
        <f t="shared" si="3"/>
        <v>8.1</v>
      </c>
      <c r="F43" s="516">
        <f t="shared" si="3"/>
        <v>22.950000000000003</v>
      </c>
      <c r="G43" s="572">
        <f t="shared" si="3"/>
        <v>382</v>
      </c>
      <c r="H43" s="572">
        <f t="shared" si="3"/>
        <v>17</v>
      </c>
      <c r="I43" s="572">
        <f t="shared" si="3"/>
        <v>51</v>
      </c>
      <c r="J43" s="572">
        <f t="shared" si="3"/>
        <v>0</v>
      </c>
      <c r="K43" s="572">
        <f t="shared" si="3"/>
        <v>51</v>
      </c>
      <c r="L43" s="572">
        <f t="shared" si="3"/>
        <v>3</v>
      </c>
      <c r="M43" s="511">
        <f>F43/C43*100</f>
        <v>153.00000000000003</v>
      </c>
      <c r="N43" s="512">
        <f>F43/D43*100</f>
        <v>100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5" activePane="bottomRight" state="frozen"/>
      <selection activeCell="A2" sqref="A2:N2"/>
      <selection pane="topRight" activeCell="A2" sqref="A2:N2"/>
      <selection pane="bottomLeft" activeCell="A2" sqref="A2:N2"/>
      <selection pane="bottomRight" activeCell="G40" sqref="G40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54" customHeight="1" thickBot="1" x14ac:dyDescent="0.3">
      <c r="A3" s="2003" t="s">
        <v>429</v>
      </c>
      <c r="B3" s="2004"/>
      <c r="C3" s="2024" t="s">
        <v>508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28</v>
      </c>
      <c r="D7" s="518">
        <f>'EntrySheetDD+SWOTotal+HO'!E74</f>
        <v>97.17</v>
      </c>
      <c r="E7" s="518">
        <f>'EntrySheetDD+SWOTotal+HO'!F74</f>
        <v>58.27</v>
      </c>
      <c r="F7" s="518">
        <f>'EntrySheetDD+SWOTotal+HO'!G74</f>
        <v>97.17</v>
      </c>
      <c r="G7" s="568">
        <v>86</v>
      </c>
      <c r="H7" s="568">
        <f>'EntrySheetDD+SWOTotal+HO'!I74</f>
        <v>92</v>
      </c>
      <c r="I7" s="568">
        <f>'EntrySheetDD+SWOTotal+HO'!J74</f>
        <v>241</v>
      </c>
      <c r="J7" s="568">
        <f>'EntrySheetDD+SWOTotal+HO'!K74</f>
        <v>0</v>
      </c>
      <c r="K7" s="568">
        <f>'EntrySheetDD+SWOTotal+HO'!L74</f>
        <v>241</v>
      </c>
      <c r="L7" s="568">
        <f>'EntrySheetDD+SWOTotal+HO'!M74</f>
        <v>0</v>
      </c>
      <c r="M7" s="514">
        <f>IFERROR(F7/C7*100,0)</f>
        <v>347.03571428571428</v>
      </c>
      <c r="N7" s="514">
        <f>IFERROR(F7/D7*100,0)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7</v>
      </c>
      <c r="D8" s="518">
        <f>'EntrySheetDD+SWOTotal+HO'!O74</f>
        <v>0.9</v>
      </c>
      <c r="E8" s="518">
        <f>'EntrySheetDD+SWOTotal+HO'!P74</f>
        <v>0.21</v>
      </c>
      <c r="F8" s="518">
        <f>'EntrySheetDD+SWOTotal+HO'!Q74</f>
        <v>0.9</v>
      </c>
      <c r="G8" s="568">
        <v>2</v>
      </c>
      <c r="H8" s="568">
        <f>'EntrySheetDD+SWOTotal+HO'!S74</f>
        <v>1</v>
      </c>
      <c r="I8" s="568">
        <f>'EntrySheetDD+SWOTotal+HO'!T74</f>
        <v>3</v>
      </c>
      <c r="J8" s="568">
        <f>'EntrySheetDD+SWOTotal+HO'!U74</f>
        <v>0</v>
      </c>
      <c r="K8" s="568">
        <f>'EntrySheetDD+SWOTotal+HO'!V74</f>
        <v>3</v>
      </c>
      <c r="L8" s="568">
        <f>'EntrySheetDD+SWOTotal+HO'!W74</f>
        <v>3</v>
      </c>
      <c r="M8" s="514">
        <f t="shared" ref="M8:M39" si="0">IFERROR(F8/C8*100,0)</f>
        <v>12.857142857142859</v>
      </c>
      <c r="N8" s="514">
        <f t="shared" ref="N8:N39" si="1">IFERROR(F8/D8*100,0)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3.5</v>
      </c>
      <c r="D9" s="518">
        <f>'EntrySheetDD+SWOTotal+HO'!Y74</f>
        <v>1.08</v>
      </c>
      <c r="E9" s="518">
        <f>'EntrySheetDD+SWOTotal+HO'!Z74</f>
        <v>0.56999999999999995</v>
      </c>
      <c r="F9" s="518">
        <f>'EntrySheetDD+SWOTotal+HO'!AA74</f>
        <v>1.08</v>
      </c>
      <c r="G9" s="568">
        <v>5</v>
      </c>
      <c r="H9" s="568">
        <f>'EntrySheetDD+SWOTotal+HO'!AC74</f>
        <v>2</v>
      </c>
      <c r="I9" s="568">
        <f>'EntrySheetDD+SWOTotal+HO'!AD74</f>
        <v>4</v>
      </c>
      <c r="J9" s="568">
        <f>'EntrySheetDD+SWOTotal+HO'!AE74</f>
        <v>0</v>
      </c>
      <c r="K9" s="568">
        <f>'EntrySheetDD+SWOTotal+HO'!AF74</f>
        <v>4</v>
      </c>
      <c r="L9" s="568">
        <f>'EntrySheetDD+SWOTotal+HO'!AG74</f>
        <v>4</v>
      </c>
      <c r="M9" s="514">
        <f t="shared" si="0"/>
        <v>30.857142857142861</v>
      </c>
      <c r="N9" s="514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4.2</v>
      </c>
      <c r="D10" s="518">
        <f>'EntrySheetDD+SWOTotal+HO'!AI74</f>
        <v>2.34</v>
      </c>
      <c r="E10" s="518">
        <f>'EntrySheetDD+SWOTotal+HO'!AJ74</f>
        <v>0.42</v>
      </c>
      <c r="F10" s="518">
        <f>'EntrySheetDD+SWOTotal+HO'!AK74</f>
        <v>2.34</v>
      </c>
      <c r="G10" s="568">
        <v>8</v>
      </c>
      <c r="H10" s="568">
        <f>'EntrySheetDD+SWOTotal+HO'!AM74</f>
        <v>2</v>
      </c>
      <c r="I10" s="568">
        <f>'EntrySheetDD+SWOTotal+HO'!AN74</f>
        <v>11</v>
      </c>
      <c r="J10" s="568">
        <f>'EntrySheetDD+SWOTotal+HO'!AO74</f>
        <v>0</v>
      </c>
      <c r="K10" s="568">
        <f>'EntrySheetDD+SWOTotal+HO'!AP74</f>
        <v>11</v>
      </c>
      <c r="L10" s="568">
        <f>'EntrySheetDD+SWOTotal+HO'!AQ74</f>
        <v>11</v>
      </c>
      <c r="M10" s="514">
        <f t="shared" si="0"/>
        <v>55.714285714285708</v>
      </c>
      <c r="N10" s="514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4.9000000000000004</v>
      </c>
      <c r="D11" s="518">
        <f>'EntrySheetDD+SWOTotal+HO'!AS74</f>
        <v>1.8</v>
      </c>
      <c r="E11" s="518">
        <f>'EntrySheetDD+SWOTotal+HO'!AT74</f>
        <v>0.21</v>
      </c>
      <c r="F11" s="518">
        <f>'EntrySheetDD+SWOTotal+HO'!AU74</f>
        <v>1.8</v>
      </c>
      <c r="G11" s="568">
        <v>7</v>
      </c>
      <c r="H11" s="568">
        <f>'EntrySheetDD+SWOTotal+HO'!AW74</f>
        <v>1</v>
      </c>
      <c r="I11" s="568">
        <f>'EntrySheetDD+SWOTotal+HO'!AX74</f>
        <v>6</v>
      </c>
      <c r="J11" s="568">
        <f>'EntrySheetDD+SWOTotal+HO'!AY74</f>
        <v>0</v>
      </c>
      <c r="K11" s="568">
        <f>'EntrySheetDD+SWOTotal+HO'!AZ74</f>
        <v>6</v>
      </c>
      <c r="L11" s="568">
        <f>'EntrySheetDD+SWOTotal+HO'!BA74</f>
        <v>6</v>
      </c>
      <c r="M11" s="514">
        <f t="shared" si="0"/>
        <v>36.734693877551017</v>
      </c>
      <c r="N11" s="514">
        <f t="shared" si="1"/>
        <v>100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5.6</v>
      </c>
      <c r="D12" s="518">
        <f>'EntrySheetDD+SWOTotal+HO'!BC74</f>
        <v>0.72</v>
      </c>
      <c r="E12" s="518">
        <f>'EntrySheetDD+SWOTotal+HO'!BD74</f>
        <v>0.36</v>
      </c>
      <c r="F12" s="518">
        <f>'EntrySheetDD+SWOTotal+HO'!BE74</f>
        <v>0.72</v>
      </c>
      <c r="G12" s="568">
        <v>8</v>
      </c>
      <c r="H12" s="568">
        <f>'EntrySheetDD+SWOTotal+HO'!BG74</f>
        <v>1</v>
      </c>
      <c r="I12" s="568">
        <f>'EntrySheetDD+SWOTotal+HO'!BH74</f>
        <v>3</v>
      </c>
      <c r="J12" s="568">
        <f>'EntrySheetDD+SWOTotal+HO'!BI74</f>
        <v>0</v>
      </c>
      <c r="K12" s="568">
        <f>'EntrySheetDD+SWOTotal+HO'!BJ74</f>
        <v>3</v>
      </c>
      <c r="L12" s="568">
        <f>'EntrySheetDD+SWOTotal+HO'!BK74</f>
        <v>3</v>
      </c>
      <c r="M12" s="514">
        <f t="shared" si="0"/>
        <v>12.857142857142859</v>
      </c>
      <c r="N12" s="514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3.5</v>
      </c>
      <c r="D13" s="518">
        <f>'EntrySheetDD+SWOTotal+HO'!BM74</f>
        <v>0</v>
      </c>
      <c r="E13" s="518">
        <f>'EntrySheetDD+SWOTotal+HO'!BN74</f>
        <v>0</v>
      </c>
      <c r="F13" s="518">
        <f>'EntrySheetDD+SWOTotal+HO'!BO74</f>
        <v>0</v>
      </c>
      <c r="G13" s="568">
        <v>0</v>
      </c>
      <c r="H13" s="568">
        <f>'EntrySheetDD+SWOTotal+HO'!BQ74</f>
        <v>0</v>
      </c>
      <c r="I13" s="568">
        <f>'EntrySheetDD+SWOTotal+HO'!BR74</f>
        <v>0</v>
      </c>
      <c r="J13" s="568">
        <f>'EntrySheetDD+SWOTotal+HO'!BS74</f>
        <v>0</v>
      </c>
      <c r="K13" s="568">
        <f>'EntrySheetDD+SWOTotal+HO'!BT74</f>
        <v>0</v>
      </c>
      <c r="L13" s="568">
        <f>'EntrySheetDD+SWOTotal+HO'!BU74</f>
        <v>0</v>
      </c>
      <c r="M13" s="514">
        <f t="shared" si="0"/>
        <v>0</v>
      </c>
      <c r="N13" s="514">
        <f t="shared" si="1"/>
        <v>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7</v>
      </c>
      <c r="D14" s="518">
        <f>'EntrySheetDD+SWOTotal+HO'!BW74</f>
        <v>15</v>
      </c>
      <c r="E14" s="518">
        <f>'EntrySheetDD+SWOTotal+HO'!BX74</f>
        <v>1.89</v>
      </c>
      <c r="F14" s="518">
        <f>'EntrySheetDD+SWOTotal+HO'!BY74</f>
        <v>12.9</v>
      </c>
      <c r="G14" s="568">
        <v>32</v>
      </c>
      <c r="H14" s="568">
        <f>'EntrySheetDD+SWOTotal+HO'!CA74</f>
        <v>15</v>
      </c>
      <c r="I14" s="568">
        <f>'EntrySheetDD+SWOTotal+HO'!CB74</f>
        <v>81</v>
      </c>
      <c r="J14" s="568">
        <f>'EntrySheetDD+SWOTotal+HO'!CC74</f>
        <v>0</v>
      </c>
      <c r="K14" s="568">
        <f>'EntrySheetDD+SWOTotal+HO'!CD74</f>
        <v>81</v>
      </c>
      <c r="L14" s="568">
        <f>'EntrySheetDD+SWOTotal+HO'!CE74</f>
        <v>81</v>
      </c>
      <c r="M14" s="514">
        <f t="shared" si="0"/>
        <v>184.28571428571431</v>
      </c>
      <c r="N14" s="514">
        <f t="shared" si="1"/>
        <v>86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14</v>
      </c>
      <c r="D15" s="518">
        <f>'EntrySheetDD+SWOTotal+HO'!CG74</f>
        <v>0.81</v>
      </c>
      <c r="E15" s="518">
        <f>'EntrySheetDD+SWOTotal+HO'!CH74</f>
        <v>0.42</v>
      </c>
      <c r="F15" s="518">
        <f>'EntrySheetDD+SWOTotal+HO'!CI74</f>
        <v>0.78</v>
      </c>
      <c r="G15" s="568">
        <v>10</v>
      </c>
      <c r="H15" s="568">
        <f>'EntrySheetDD+SWOTotal+HO'!CK74</f>
        <v>2</v>
      </c>
      <c r="I15" s="568">
        <f>'EntrySheetDD+SWOTotal+HO'!CL74</f>
        <v>3</v>
      </c>
      <c r="J15" s="568">
        <f>'EntrySheetDD+SWOTotal+HO'!CM74</f>
        <v>0</v>
      </c>
      <c r="K15" s="568">
        <f>'EntrySheetDD+SWOTotal+HO'!CN74</f>
        <v>3</v>
      </c>
      <c r="L15" s="568">
        <f>'EntrySheetDD+SWOTotal+HO'!CO74</f>
        <v>3</v>
      </c>
      <c r="M15" s="514">
        <f t="shared" si="0"/>
        <v>5.5714285714285712</v>
      </c>
      <c r="N15" s="514">
        <f t="shared" si="1"/>
        <v>96.296296296296291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7</v>
      </c>
      <c r="D16" s="518">
        <f>'EntrySheetDD+SWOTotal+HO'!CQ74</f>
        <v>0.45</v>
      </c>
      <c r="E16" s="518">
        <f>'EntrySheetDD+SWOTotal+HO'!CR74</f>
        <v>0</v>
      </c>
      <c r="F16" s="518">
        <f>'EntrySheetDD+SWOTotal+HO'!CS74</f>
        <v>0.45</v>
      </c>
      <c r="G16" s="568">
        <v>1</v>
      </c>
      <c r="H16" s="568">
        <f>'EntrySheetDD+SWOTotal+HO'!CU74</f>
        <v>0</v>
      </c>
      <c r="I16" s="568">
        <f>'EntrySheetDD+SWOTotal+HO'!CV74</f>
        <v>1</v>
      </c>
      <c r="J16" s="568">
        <f>'EntrySheetDD+SWOTotal+HO'!CW74</f>
        <v>0</v>
      </c>
      <c r="K16" s="568">
        <f>'EntrySheetDD+SWOTotal+HO'!CX74</f>
        <v>1</v>
      </c>
      <c r="L16" s="568">
        <f>'EntrySheetDD+SWOTotal+HO'!CY74</f>
        <v>1</v>
      </c>
      <c r="M16" s="514">
        <f t="shared" si="0"/>
        <v>6.4285714285714297</v>
      </c>
      <c r="N16" s="514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4.9000000000000004</v>
      </c>
      <c r="D17" s="518">
        <f>'EntrySheetDD+SWOTotal+HO'!DA74</f>
        <v>0.24</v>
      </c>
      <c r="E17" s="518">
        <f>'EntrySheetDD+SWOTotal+HO'!DB74</f>
        <v>0</v>
      </c>
      <c r="F17" s="518">
        <f>'EntrySheetDD+SWOTotal+HO'!DC74</f>
        <v>0.24</v>
      </c>
      <c r="G17" s="568">
        <v>7</v>
      </c>
      <c r="H17" s="568">
        <f>'EntrySheetDD+SWOTotal+HO'!DE74</f>
        <v>0</v>
      </c>
      <c r="I17" s="568">
        <f>'EntrySheetDD+SWOTotal+HO'!DF74</f>
        <v>2</v>
      </c>
      <c r="J17" s="568">
        <f>'EntrySheetDD+SWOTotal+HO'!DG74</f>
        <v>0</v>
      </c>
      <c r="K17" s="568">
        <f>'EntrySheetDD+SWOTotal+HO'!DH74</f>
        <v>0</v>
      </c>
      <c r="L17" s="568">
        <f>'EntrySheetDD+SWOTotal+HO'!DI74</f>
        <v>0</v>
      </c>
      <c r="M17" s="514">
        <f t="shared" si="0"/>
        <v>4.8979591836734695</v>
      </c>
      <c r="N17" s="514">
        <f t="shared" si="1"/>
        <v>100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3.5</v>
      </c>
      <c r="D18" s="518">
        <f>'EntrySheetDD+SWOTotal+HO'!DK74</f>
        <v>0</v>
      </c>
      <c r="E18" s="518">
        <f>'EntrySheetDD+SWOTotal+HO'!DL74</f>
        <v>0</v>
      </c>
      <c r="F18" s="518">
        <f>'EntrySheetDD+SWOTotal+HO'!DM74</f>
        <v>0</v>
      </c>
      <c r="G18" s="568">
        <v>5</v>
      </c>
      <c r="H18" s="568">
        <f>'EntrySheetDD+SWOTotal+HO'!DO74</f>
        <v>0</v>
      </c>
      <c r="I18" s="568">
        <f>'EntrySheetDD+SWOTotal+HO'!DP74</f>
        <v>0</v>
      </c>
      <c r="J18" s="568">
        <f>'EntrySheetDD+SWOTotal+HO'!DQ74</f>
        <v>0</v>
      </c>
      <c r="K18" s="568">
        <f>'EntrySheetDD+SWOTotal+HO'!DR74</f>
        <v>0</v>
      </c>
      <c r="L18" s="568">
        <f>'EntrySheetDD+SWOTotal+HO'!DS74</f>
        <v>0</v>
      </c>
      <c r="M18" s="514">
        <f t="shared" si="0"/>
        <v>0</v>
      </c>
      <c r="N18" s="514">
        <f t="shared" si="1"/>
        <v>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7</v>
      </c>
      <c r="D19" s="518">
        <f>'EntrySheetDD+SWOTotal+HO'!DU74</f>
        <v>0.21</v>
      </c>
      <c r="E19" s="518">
        <f>'EntrySheetDD+SWOTotal+HO'!DV74</f>
        <v>0</v>
      </c>
      <c r="F19" s="518">
        <f>'EntrySheetDD+SWOTotal+HO'!DW74</f>
        <v>0.21</v>
      </c>
      <c r="G19" s="568">
        <v>10</v>
      </c>
      <c r="H19" s="568">
        <f>'EntrySheetDD+SWOTotal+HO'!DY74</f>
        <v>0</v>
      </c>
      <c r="I19" s="568">
        <f>'EntrySheetDD+SWOTotal+HO'!DZ74</f>
        <v>1</v>
      </c>
      <c r="J19" s="568">
        <f>'EntrySheetDD+SWOTotal+HO'!EA74</f>
        <v>0</v>
      </c>
      <c r="K19" s="568">
        <f>'EntrySheetDD+SWOTotal+HO'!EB74</f>
        <v>1</v>
      </c>
      <c r="L19" s="568">
        <f>'EntrySheetDD+SWOTotal+HO'!EC74</f>
        <v>1</v>
      </c>
      <c r="M19" s="514">
        <f t="shared" si="0"/>
        <v>3</v>
      </c>
      <c r="N19" s="514">
        <f t="shared" si="1"/>
        <v>100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7</v>
      </c>
      <c r="D20" s="518">
        <f>'EntrySheetDD+SWOTotal+HO'!EE74</f>
        <v>0</v>
      </c>
      <c r="E20" s="518">
        <f>'EntrySheetDD+SWOTotal+HO'!EF74</f>
        <v>0</v>
      </c>
      <c r="F20" s="518">
        <f>'EntrySheetDD+SWOTotal+HO'!EG74</f>
        <v>0</v>
      </c>
      <c r="G20" s="568">
        <v>3</v>
      </c>
      <c r="H20" s="568">
        <f>'EntrySheetDD+SWOTotal+HO'!EI74</f>
        <v>0</v>
      </c>
      <c r="I20" s="568">
        <f>'EntrySheetDD+SWOTotal+HO'!EJ74</f>
        <v>0</v>
      </c>
      <c r="J20" s="568">
        <f>'EntrySheetDD+SWOTotal+HO'!EK74</f>
        <v>0</v>
      </c>
      <c r="K20" s="568">
        <f>'EntrySheetDD+SWOTotal+HO'!EL74</f>
        <v>0</v>
      </c>
      <c r="L20" s="568">
        <f>'EntrySheetDD+SWOTotal+HO'!EM74</f>
        <v>0</v>
      </c>
      <c r="M20" s="514">
        <f t="shared" si="0"/>
        <v>0</v>
      </c>
      <c r="N20" s="514">
        <f t="shared" si="1"/>
        <v>0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3.5</v>
      </c>
      <c r="D21" s="518">
        <f>'EntrySheetDD+SWOTotal+HO'!EO74</f>
        <v>0.21</v>
      </c>
      <c r="E21" s="518">
        <f>'EntrySheetDD+SWOTotal+HO'!EP74</f>
        <v>0</v>
      </c>
      <c r="F21" s="518">
        <f>'EntrySheetDD+SWOTotal+HO'!EQ74</f>
        <v>0.21</v>
      </c>
      <c r="G21" s="568">
        <v>5</v>
      </c>
      <c r="H21" s="568">
        <f>'EntrySheetDD+SWOTotal+HO'!ES74</f>
        <v>1</v>
      </c>
      <c r="I21" s="568">
        <f>'EntrySheetDD+SWOTotal+HO'!ET74</f>
        <v>1</v>
      </c>
      <c r="J21" s="568">
        <f>'EntrySheetDD+SWOTotal+HO'!EU74</f>
        <v>0</v>
      </c>
      <c r="K21" s="568">
        <f>'EntrySheetDD+SWOTotal+HO'!EV74</f>
        <v>1</v>
      </c>
      <c r="L21" s="568">
        <f>'EntrySheetDD+SWOTotal+HO'!EW74</f>
        <v>1</v>
      </c>
      <c r="M21" s="514">
        <f t="shared" si="0"/>
        <v>6</v>
      </c>
      <c r="N21" s="514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10.5</v>
      </c>
      <c r="D22" s="518">
        <f>'EntrySheetDD+SWOTotal+HO'!EY74</f>
        <v>0</v>
      </c>
      <c r="E22" s="518">
        <f>'EntrySheetDD+SWOTotal+HO'!EZ74</f>
        <v>0</v>
      </c>
      <c r="F22" s="518">
        <f>'EntrySheetDD+SWOTotal+HO'!FA74</f>
        <v>0</v>
      </c>
      <c r="G22" s="568">
        <v>0</v>
      </c>
      <c r="H22" s="568">
        <f>'EntrySheetDD+SWOTotal+HO'!FC74</f>
        <v>0</v>
      </c>
      <c r="I22" s="568">
        <f>'EntrySheetDD+SWOTotal+HO'!FD74</f>
        <v>0</v>
      </c>
      <c r="J22" s="568">
        <f>'EntrySheetDD+SWOTotal+HO'!FE74</f>
        <v>0</v>
      </c>
      <c r="K22" s="568">
        <f>'EntrySheetDD+SWOTotal+HO'!FF74</f>
        <v>0</v>
      </c>
      <c r="L22" s="568">
        <f>'EntrySheetDD+SWOTotal+HO'!FG74</f>
        <v>0</v>
      </c>
      <c r="M22" s="514">
        <f t="shared" si="0"/>
        <v>0</v>
      </c>
      <c r="N22" s="514">
        <f t="shared" si="1"/>
        <v>0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10.5</v>
      </c>
      <c r="D23" s="518">
        <f>'EntrySheetDD+SWOTotal+HO'!FI74</f>
        <v>0</v>
      </c>
      <c r="E23" s="518">
        <f>'EntrySheetDD+SWOTotal+HO'!FJ74</f>
        <v>0</v>
      </c>
      <c r="F23" s="518">
        <f>'EntrySheetDD+SWOTotal+HO'!FK74</f>
        <v>0</v>
      </c>
      <c r="G23" s="568">
        <v>0</v>
      </c>
      <c r="H23" s="568">
        <f>'EntrySheetDD+SWOTotal+HO'!FM74</f>
        <v>0</v>
      </c>
      <c r="I23" s="568">
        <f>'EntrySheetDD+SWOTotal+HO'!FN74</f>
        <v>0</v>
      </c>
      <c r="J23" s="568">
        <f>'EntrySheetDD+SWOTotal+HO'!FO74</f>
        <v>0</v>
      </c>
      <c r="K23" s="568">
        <f>'EntrySheetDD+SWOTotal+HO'!FP74</f>
        <v>0</v>
      </c>
      <c r="L23" s="568">
        <f>'EntrySheetDD+SWOTotal+HO'!FQ74</f>
        <v>0</v>
      </c>
      <c r="M23" s="514">
        <f t="shared" si="0"/>
        <v>0</v>
      </c>
      <c r="N23" s="514">
        <f t="shared" si="1"/>
        <v>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1.4</v>
      </c>
      <c r="D24" s="518">
        <f>'EntrySheetDD+SWOTotal+HO'!FS74</f>
        <v>0</v>
      </c>
      <c r="E24" s="518">
        <f>'EntrySheetDD+SWOTotal+HO'!FT74</f>
        <v>0</v>
      </c>
      <c r="F24" s="518">
        <f>'EntrySheetDD+SWOTotal+HO'!FU74</f>
        <v>0</v>
      </c>
      <c r="G24" s="568">
        <v>0</v>
      </c>
      <c r="H24" s="568">
        <f>'EntrySheetDD+SWOTotal+HO'!FW74</f>
        <v>0</v>
      </c>
      <c r="I24" s="568">
        <f>'EntrySheetDD+SWOTotal+HO'!FX74</f>
        <v>0</v>
      </c>
      <c r="J24" s="568">
        <f>'EntrySheetDD+SWOTotal+HO'!FY74</f>
        <v>0</v>
      </c>
      <c r="K24" s="568">
        <f>'EntrySheetDD+SWOTotal+HO'!FZ74</f>
        <v>0</v>
      </c>
      <c r="L24" s="568">
        <f>'EntrySheetDD+SWOTotal+HO'!GA74</f>
        <v>0</v>
      </c>
      <c r="M24" s="514">
        <f t="shared" si="0"/>
        <v>0</v>
      </c>
      <c r="N24" s="514">
        <f t="shared" si="1"/>
        <v>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10.5</v>
      </c>
      <c r="D25" s="518">
        <f>'EntrySheetDD+SWOTotal+HO'!GC74</f>
        <v>0</v>
      </c>
      <c r="E25" s="518">
        <f>'EntrySheetDD+SWOTotal+HO'!GD74</f>
        <v>0</v>
      </c>
      <c r="F25" s="518">
        <f>'EntrySheetDD+SWOTotal+HO'!GE74</f>
        <v>0</v>
      </c>
      <c r="G25" s="568">
        <v>0</v>
      </c>
      <c r="H25" s="568">
        <f>'EntrySheetDD+SWOTotal+HO'!GG74</f>
        <v>0</v>
      </c>
      <c r="I25" s="568">
        <f>'EntrySheetDD+SWOTotal+HO'!GH74</f>
        <v>0</v>
      </c>
      <c r="J25" s="568">
        <f>'EntrySheetDD+SWOTotal+HO'!GI74</f>
        <v>0</v>
      </c>
      <c r="K25" s="568">
        <f>'EntrySheetDD+SWOTotal+HO'!GJ74</f>
        <v>0</v>
      </c>
      <c r="L25" s="568">
        <f>'EntrySheetDD+SWOTotal+HO'!GK74</f>
        <v>0</v>
      </c>
      <c r="M25" s="514">
        <f t="shared" si="0"/>
        <v>0</v>
      </c>
      <c r="N25" s="514">
        <f t="shared" si="1"/>
        <v>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4.2</v>
      </c>
      <c r="D26" s="518">
        <f>'EntrySheetDD+SWOTotal+HO'!GM74</f>
        <v>0</v>
      </c>
      <c r="E26" s="518">
        <f>'EntrySheetDD+SWOTotal+HO'!GN74</f>
        <v>0</v>
      </c>
      <c r="F26" s="518">
        <f>'EntrySheetDD+SWOTotal+HO'!GO74</f>
        <v>0</v>
      </c>
      <c r="G26" s="568">
        <v>1</v>
      </c>
      <c r="H26" s="568">
        <f>'EntrySheetDD+SWOTotal+HO'!GQ74</f>
        <v>0</v>
      </c>
      <c r="I26" s="568">
        <f>'EntrySheetDD+SWOTotal+HO'!GR74</f>
        <v>0</v>
      </c>
      <c r="J26" s="568">
        <f>'EntrySheetDD+SWOTotal+HO'!GS74</f>
        <v>0</v>
      </c>
      <c r="K26" s="568">
        <f>'EntrySheetDD+SWOTotal+HO'!GT74</f>
        <v>0</v>
      </c>
      <c r="L26" s="568">
        <f>'EntrySheetDD+SWOTotal+HO'!GU74</f>
        <v>0</v>
      </c>
      <c r="M26" s="514">
        <f t="shared" si="0"/>
        <v>0</v>
      </c>
      <c r="N26" s="514">
        <f t="shared" si="1"/>
        <v>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1.4</v>
      </c>
      <c r="D27" s="518">
        <f>'EntrySheetDD+SWOTotal+HO'!GW74</f>
        <v>0</v>
      </c>
      <c r="E27" s="518">
        <f>'EntrySheetDD+SWOTotal+HO'!GX74</f>
        <v>0</v>
      </c>
      <c r="F27" s="518">
        <f>'EntrySheetDD+SWOTotal+HO'!GY74</f>
        <v>0</v>
      </c>
      <c r="G27" s="568">
        <v>0</v>
      </c>
      <c r="H27" s="568">
        <f>'EntrySheetDD+SWOTotal+HO'!HA74</f>
        <v>0</v>
      </c>
      <c r="I27" s="568">
        <f>'EntrySheetDD+SWOTotal+HO'!HB74</f>
        <v>0</v>
      </c>
      <c r="J27" s="568">
        <f>'EntrySheetDD+SWOTotal+HO'!HC74</f>
        <v>0</v>
      </c>
      <c r="K27" s="568">
        <f>'EntrySheetDD+SWOTotal+HO'!HD74</f>
        <v>0</v>
      </c>
      <c r="L27" s="568">
        <f>'EntrySheetDD+SWOTotal+HO'!HE74</f>
        <v>0</v>
      </c>
      <c r="M27" s="514">
        <f t="shared" si="0"/>
        <v>0</v>
      </c>
      <c r="N27" s="514">
        <f t="shared" si="1"/>
        <v>0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2.8</v>
      </c>
      <c r="D28" s="518">
        <f>'EntrySheetDD+SWOTotal+HO'!HG74</f>
        <v>0</v>
      </c>
      <c r="E28" s="518">
        <f>'EntrySheetDD+SWOTotal+HO'!HH74</f>
        <v>0</v>
      </c>
      <c r="F28" s="518">
        <f>'EntrySheetDD+SWOTotal+HO'!HI74</f>
        <v>0</v>
      </c>
      <c r="G28" s="568">
        <v>0</v>
      </c>
      <c r="H28" s="568">
        <f>'EntrySheetDD+SWOTotal+HO'!HK74</f>
        <v>0</v>
      </c>
      <c r="I28" s="568">
        <f>'EntrySheetDD+SWOTotal+HO'!HL74</f>
        <v>0</v>
      </c>
      <c r="J28" s="568">
        <f>'EntrySheetDD+SWOTotal+HO'!HM74</f>
        <v>0</v>
      </c>
      <c r="K28" s="568">
        <f>'EntrySheetDD+SWOTotal+HO'!HN74</f>
        <v>0</v>
      </c>
      <c r="L28" s="568">
        <f>'EntrySheetDD+SWOTotal+HO'!HO74</f>
        <v>0</v>
      </c>
      <c r="M28" s="514">
        <f t="shared" si="0"/>
        <v>0</v>
      </c>
      <c r="N28" s="514">
        <f t="shared" si="1"/>
        <v>0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2.8</v>
      </c>
      <c r="D29" s="518">
        <f>'EntrySheetDD+SWOTotal+HO'!HQ74</f>
        <v>0.09</v>
      </c>
      <c r="E29" s="518">
        <f>'EntrySheetDD+SWOTotal+HO'!HR74</f>
        <v>0</v>
      </c>
      <c r="F29" s="518">
        <f>'EntrySheetDD+SWOTotal+HO'!HS74</f>
        <v>0.09</v>
      </c>
      <c r="G29" s="568">
        <v>0</v>
      </c>
      <c r="H29" s="568">
        <f>'EntrySheetDD+SWOTotal+HO'!HU74</f>
        <v>0</v>
      </c>
      <c r="I29" s="568">
        <f>'EntrySheetDD+SWOTotal+HO'!HV74</f>
        <v>1</v>
      </c>
      <c r="J29" s="568">
        <f>'EntrySheetDD+SWOTotal+HO'!HW74</f>
        <v>0</v>
      </c>
      <c r="K29" s="568">
        <f>'EntrySheetDD+SWOTotal+HO'!HX74</f>
        <v>1</v>
      </c>
      <c r="L29" s="568">
        <f>'EntrySheetDD+SWOTotal+HO'!HY74</f>
        <v>1</v>
      </c>
      <c r="M29" s="514">
        <f t="shared" si="0"/>
        <v>3.2142857142857149</v>
      </c>
      <c r="N29" s="514">
        <f t="shared" si="1"/>
        <v>100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'EntrySheetDD+SWOTotal+HO'!IA74</f>
        <v>0</v>
      </c>
      <c r="E30" s="518">
        <f>'EntrySheetDD+SWOTotal+HO'!IB74</f>
        <v>0</v>
      </c>
      <c r="F30" s="518">
        <f>'EntrySheetDD+SWOTotal+HO'!IC74</f>
        <v>0</v>
      </c>
      <c r="G30" s="568">
        <v>0</v>
      </c>
      <c r="H30" s="568">
        <f>'EntrySheetDD+SWOTotal+HO'!IE74</f>
        <v>0</v>
      </c>
      <c r="I30" s="568">
        <f>'EntrySheetDD+SWOTotal+HO'!IF74</f>
        <v>0</v>
      </c>
      <c r="J30" s="568">
        <f>'EntrySheetDD+SWOTotal+HO'!IG74</f>
        <v>0</v>
      </c>
      <c r="K30" s="568">
        <f>'EntrySheetDD+SWOTotal+HO'!IH74</f>
        <v>0</v>
      </c>
      <c r="L30" s="568">
        <f>'EntrySheetDD+SWOTotal+HO'!II74</f>
        <v>0</v>
      </c>
      <c r="M30" s="514">
        <f t="shared" si="0"/>
        <v>0</v>
      </c>
      <c r="N30" s="514">
        <f t="shared" si="1"/>
        <v>0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3.5</v>
      </c>
      <c r="D31" s="518">
        <f>'EntrySheetDD+SWOTotal+HO'!IK74</f>
        <v>0.69</v>
      </c>
      <c r="E31" s="518">
        <f>'EntrySheetDD+SWOTotal+HO'!IL74</f>
        <v>0</v>
      </c>
      <c r="F31" s="518">
        <f>'EntrySheetDD+SWOTotal+HO'!IM74</f>
        <v>0.69</v>
      </c>
      <c r="G31" s="568">
        <v>5</v>
      </c>
      <c r="H31" s="568">
        <f>'EntrySheetDD+SWOTotal+HO'!IO74</f>
        <v>0</v>
      </c>
      <c r="I31" s="568">
        <f>'EntrySheetDD+SWOTotal+HO'!IP74</f>
        <v>3</v>
      </c>
      <c r="J31" s="568">
        <f>'EntrySheetDD+SWOTotal+HO'!IQ74</f>
        <v>0</v>
      </c>
      <c r="K31" s="568">
        <f>'EntrySheetDD+SWOTotal+HO'!IR74</f>
        <v>3</v>
      </c>
      <c r="L31" s="568">
        <f>'EntrySheetDD+SWOTotal+HO'!IS74</f>
        <v>3</v>
      </c>
      <c r="M31" s="514">
        <f t="shared" si="0"/>
        <v>19.714285714285712</v>
      </c>
      <c r="N31" s="514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14</v>
      </c>
      <c r="D32" s="518">
        <f>'EntrySheetDD+SWOTotal+HO'!IU74</f>
        <v>4.38</v>
      </c>
      <c r="E32" s="518">
        <f>'EntrySheetDD+SWOTotal+HO'!IV74</f>
        <v>2.4</v>
      </c>
      <c r="F32" s="518">
        <f>'EntrySheetDD+SWOTotal+HO'!IW74</f>
        <v>4.38</v>
      </c>
      <c r="G32" s="568">
        <v>16</v>
      </c>
      <c r="H32" s="568">
        <f>'EntrySheetDD+SWOTotal+HO'!IY74</f>
        <v>10</v>
      </c>
      <c r="I32" s="568">
        <f>'EntrySheetDD+SWOTotal+HO'!IZ74</f>
        <v>19</v>
      </c>
      <c r="J32" s="568">
        <f>'EntrySheetDD+SWOTotal+HO'!JA74</f>
        <v>0</v>
      </c>
      <c r="K32" s="568">
        <f>'EntrySheetDD+SWOTotal+HO'!JB74</f>
        <v>19</v>
      </c>
      <c r="L32" s="568">
        <f>'EntrySheetDD+SWOTotal+HO'!JC74</f>
        <v>19</v>
      </c>
      <c r="M32" s="514">
        <f t="shared" si="0"/>
        <v>31.285714285714285</v>
      </c>
      <c r="N32" s="514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3.5</v>
      </c>
      <c r="D33" s="518">
        <f>'EntrySheetDD+SWOTotal+HO'!JE74</f>
        <v>0</v>
      </c>
      <c r="E33" s="518">
        <f>'EntrySheetDD+SWOTotal+HO'!JF74</f>
        <v>0</v>
      </c>
      <c r="F33" s="518">
        <f>'EntrySheetDD+SWOTotal+HO'!JG74</f>
        <v>0</v>
      </c>
      <c r="G33" s="568">
        <v>0</v>
      </c>
      <c r="H33" s="568">
        <f>'EntrySheetDD+SWOTotal+HO'!JI74</f>
        <v>0</v>
      </c>
      <c r="I33" s="568">
        <f>'EntrySheetDD+SWOTotal+HO'!JJ74</f>
        <v>0</v>
      </c>
      <c r="J33" s="568">
        <f>'EntrySheetDD+SWOTotal+HO'!JK74</f>
        <v>0</v>
      </c>
      <c r="K33" s="568">
        <f>'EntrySheetDD+SWOTotal+HO'!JL74</f>
        <v>0</v>
      </c>
      <c r="L33" s="568">
        <f>'EntrySheetDD+SWOTotal+HO'!JM74</f>
        <v>0</v>
      </c>
      <c r="M33" s="514">
        <f t="shared" si="0"/>
        <v>0</v>
      </c>
      <c r="N33" s="514">
        <f t="shared" si="1"/>
        <v>0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2.1</v>
      </c>
      <c r="D34" s="518">
        <f>'EntrySheetDD+SWOTotal+HO'!JO74</f>
        <v>0</v>
      </c>
      <c r="E34" s="518">
        <f>'EntrySheetDD+SWOTotal+HO'!JP74</f>
        <v>0</v>
      </c>
      <c r="F34" s="518">
        <f>'EntrySheetDD+SWOTotal+HO'!JQ74</f>
        <v>0</v>
      </c>
      <c r="G34" s="568">
        <v>3</v>
      </c>
      <c r="H34" s="568">
        <f>'EntrySheetDD+SWOTotal+HO'!JS74</f>
        <v>0</v>
      </c>
      <c r="I34" s="568">
        <f>'EntrySheetDD+SWOTotal+HO'!JT74</f>
        <v>0</v>
      </c>
      <c r="J34" s="568">
        <f>'EntrySheetDD+SWOTotal+HO'!JU74</f>
        <v>0</v>
      </c>
      <c r="K34" s="568">
        <f>'EntrySheetDD+SWOTotal+HO'!JV74</f>
        <v>0</v>
      </c>
      <c r="L34" s="568">
        <f>'EntrySheetDD+SWOTotal+HO'!JW74</f>
        <v>0</v>
      </c>
      <c r="M34" s="514">
        <f t="shared" si="0"/>
        <v>0</v>
      </c>
      <c r="N34" s="514">
        <f t="shared" si="1"/>
        <v>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3.5</v>
      </c>
      <c r="D35" s="518">
        <f>'EntrySheetDD+SWOTotal+HO'!JY74</f>
        <v>0</v>
      </c>
      <c r="E35" s="518">
        <f>'EntrySheetDD+SWOTotal+HO'!JZ74</f>
        <v>0</v>
      </c>
      <c r="F35" s="518">
        <f>'EntrySheetDD+SWOTotal+HO'!KA74</f>
        <v>0</v>
      </c>
      <c r="G35" s="568">
        <v>0</v>
      </c>
      <c r="H35" s="568">
        <f>'EntrySheetDD+SWOTotal+HO'!KC74</f>
        <v>0</v>
      </c>
      <c r="I35" s="568">
        <f>'EntrySheetDD+SWOTotal+HO'!KD74</f>
        <v>0</v>
      </c>
      <c r="J35" s="568">
        <f>'EntrySheetDD+SWOTotal+HO'!KE74</f>
        <v>0</v>
      </c>
      <c r="K35" s="568">
        <f>'EntrySheetDD+SWOTotal+HO'!KF74</f>
        <v>0</v>
      </c>
      <c r="L35" s="568">
        <f>'EntrySheetDD+SWOTotal+HO'!KG74</f>
        <v>0</v>
      </c>
      <c r="M35" s="514">
        <f t="shared" si="0"/>
        <v>0</v>
      </c>
      <c r="N35" s="514">
        <f t="shared" si="1"/>
        <v>0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2.8</v>
      </c>
      <c r="D36" s="518">
        <f>'EntrySheetDD+SWOTotal+HO'!KI74</f>
        <v>1</v>
      </c>
      <c r="E36" s="518">
        <f>'EntrySheetDD+SWOTotal+HO'!KJ74</f>
        <v>0</v>
      </c>
      <c r="F36" s="518">
        <f>'EntrySheetDD+SWOTotal+HO'!KK74</f>
        <v>0</v>
      </c>
      <c r="G36" s="568">
        <v>0</v>
      </c>
      <c r="H36" s="568">
        <f>'EntrySheetDD+SWOTotal+HO'!KM74</f>
        <v>0</v>
      </c>
      <c r="I36" s="568">
        <f>'EntrySheetDD+SWOTotal+HO'!KN74</f>
        <v>0</v>
      </c>
      <c r="J36" s="568">
        <f>'EntrySheetDD+SWOTotal+HO'!KO74</f>
        <v>1</v>
      </c>
      <c r="K36" s="568">
        <f>'EntrySheetDD+SWOTotal+HO'!KP74</f>
        <v>1</v>
      </c>
      <c r="L36" s="568">
        <f>'EntrySheetDD+SWOTotal+HO'!KQ74</f>
        <v>1</v>
      </c>
      <c r="M36" s="514">
        <f t="shared" si="0"/>
        <v>0</v>
      </c>
      <c r="N36" s="514">
        <f t="shared" si="1"/>
        <v>0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2.1</v>
      </c>
      <c r="D37" s="518">
        <f>'EntrySheetDD+SWOTotal+HO'!KS74</f>
        <v>0.45</v>
      </c>
      <c r="E37" s="518">
        <f>'EntrySheetDD+SWOTotal+HO'!KT74</f>
        <v>0</v>
      </c>
      <c r="F37" s="518">
        <f>'EntrySheetDD+SWOTotal+HO'!KU74</f>
        <v>0.45</v>
      </c>
      <c r="G37" s="568">
        <v>3</v>
      </c>
      <c r="H37" s="568">
        <f>'EntrySheetDD+SWOTotal+HO'!KW74</f>
        <v>0</v>
      </c>
      <c r="I37" s="568">
        <f>'EntrySheetDD+SWOTotal+HO'!KX74</f>
        <v>1</v>
      </c>
      <c r="J37" s="568">
        <f>'EntrySheetDD+SWOTotal+HO'!KY74</f>
        <v>0</v>
      </c>
      <c r="K37" s="568">
        <f>'EntrySheetDD+SWOTotal+HO'!KZ74</f>
        <v>1</v>
      </c>
      <c r="L37" s="568">
        <f>'EntrySheetDD+SWOTotal+HO'!LA74</f>
        <v>1</v>
      </c>
      <c r="M37" s="514">
        <f t="shared" si="0"/>
        <v>21.428571428571427</v>
      </c>
      <c r="N37" s="514">
        <f t="shared" si="1"/>
        <v>100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1.4</v>
      </c>
      <c r="D38" s="518">
        <f>'EntrySheetDD+SWOTotal+HO'!LC74</f>
        <v>0</v>
      </c>
      <c r="E38" s="518">
        <f>'EntrySheetDD+SWOTotal+HO'!LD74</f>
        <v>0</v>
      </c>
      <c r="F38" s="518">
        <f>'EntrySheetDD+SWOTotal+HO'!LE74</f>
        <v>0</v>
      </c>
      <c r="G38" s="568">
        <v>2</v>
      </c>
      <c r="H38" s="568">
        <f>'EntrySheetDD+SWOTotal+HO'!LG74</f>
        <v>0</v>
      </c>
      <c r="I38" s="568">
        <f>'EntrySheetDD+SWOTotal+HO'!LH74</f>
        <v>0</v>
      </c>
      <c r="J38" s="568">
        <f>'EntrySheetDD+SWOTotal+HO'!LI74</f>
        <v>0</v>
      </c>
      <c r="K38" s="568">
        <f>'EntrySheetDD+SWOTotal+HO'!LJ74</f>
        <v>0</v>
      </c>
      <c r="L38" s="568">
        <f>'EntrySheetDD+SWOTotal+HO'!LK74</f>
        <v>0</v>
      </c>
      <c r="M38" s="514">
        <f t="shared" si="0"/>
        <v>0</v>
      </c>
      <c r="N38" s="514">
        <f t="shared" si="1"/>
        <v>0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2.1</v>
      </c>
      <c r="D39" s="518">
        <f>'EntrySheetDD+SWOTotal+HO'!LM74</f>
        <v>0.21</v>
      </c>
      <c r="E39" s="518">
        <f>'EntrySheetDD+SWOTotal+HO'!LN74</f>
        <v>0.21</v>
      </c>
      <c r="F39" s="518">
        <f>'EntrySheetDD+SWOTotal+HO'!LO74</f>
        <v>0.21</v>
      </c>
      <c r="G39" s="568">
        <v>3</v>
      </c>
      <c r="H39" s="568">
        <f>'EntrySheetDD+SWOTotal+HO'!LQ74</f>
        <v>0</v>
      </c>
      <c r="I39" s="568">
        <f>'EntrySheetDD+SWOTotal+HO'!LR74</f>
        <v>1</v>
      </c>
      <c r="J39" s="568">
        <f>'EntrySheetDD+SWOTotal+HO'!LS74</f>
        <v>0</v>
      </c>
      <c r="K39" s="568">
        <f>'EntrySheetDD+SWOTotal+HO'!LT74</f>
        <v>1</v>
      </c>
      <c r="L39" s="568">
        <f>'EntrySheetDD+SWOTotal+HO'!LU74</f>
        <v>1</v>
      </c>
      <c r="M39" s="514">
        <f t="shared" si="0"/>
        <v>10</v>
      </c>
      <c r="N39" s="514">
        <f t="shared" si="1"/>
        <v>100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189.70000000000005</v>
      </c>
      <c r="D40" s="510">
        <f t="shared" ref="D40:L40" si="2">SUM(D7:D39)</f>
        <v>127.74999999999999</v>
      </c>
      <c r="E40" s="510">
        <f t="shared" si="2"/>
        <v>64.960000000000008</v>
      </c>
      <c r="F40" s="510">
        <f t="shared" si="2"/>
        <v>124.61999999999999</v>
      </c>
      <c r="G40" s="569">
        <f t="shared" si="2"/>
        <v>222</v>
      </c>
      <c r="H40" s="569">
        <f t="shared" si="2"/>
        <v>127</v>
      </c>
      <c r="I40" s="569">
        <f t="shared" si="2"/>
        <v>382</v>
      </c>
      <c r="J40" s="569">
        <f t="shared" si="2"/>
        <v>1</v>
      </c>
      <c r="K40" s="569">
        <f t="shared" si="2"/>
        <v>381</v>
      </c>
      <c r="L40" s="569">
        <f t="shared" si="2"/>
        <v>140</v>
      </c>
      <c r="M40" s="511">
        <f>F40/C40*100</f>
        <v>65.693199789140735</v>
      </c>
      <c r="N40" s="512">
        <f>F40/D40*100</f>
        <v>97.549902152641891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'EntrySheetDD+SWOTotal+HO'!MQ74</f>
        <v>0</v>
      </c>
      <c r="E41" s="528">
        <f>'EntrySheetDD+SWOTotal+HO'!MR74</f>
        <v>0</v>
      </c>
      <c r="F41" s="528">
        <f>'EntrySheetDD+SWOTotal+HO'!MS74</f>
        <v>0</v>
      </c>
      <c r="G41" s="570">
        <f>'EntrySheetDD+SWOTotal+HO'!MT74</f>
        <v>0</v>
      </c>
      <c r="H41" s="570">
        <f>'EntrySheetDD+SWOTotal+HO'!MU74</f>
        <v>0</v>
      </c>
      <c r="I41" s="570">
        <f>'EntrySheetDD+SWOTotal+HO'!MV74</f>
        <v>0</v>
      </c>
      <c r="J41" s="570">
        <f>'EntrySheetDD+SWOTotal+HO'!MW74</f>
        <v>0</v>
      </c>
      <c r="K41" s="570">
        <f>'EntrySheetDD+SWOTotal+HO'!MX74</f>
        <v>0</v>
      </c>
      <c r="L41" s="570">
        <f>'EntrySheetDD+SWOTotal+HO'!MY74</f>
        <v>0</v>
      </c>
      <c r="M41" s="514">
        <f>IFERROR(F41/C41*100,0)</f>
        <v>0</v>
      </c>
      <c r="N41" s="514">
        <f>IFERROR(F41/D41*100,0)</f>
        <v>0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14">
        <f>IFERROR(F42/C42*100,0)</f>
        <v>0</v>
      </c>
      <c r="N42" s="514">
        <f>IFERROR(F42/D42*100,0)</f>
        <v>0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189.70000000000005</v>
      </c>
      <c r="D43" s="516">
        <f t="shared" si="3"/>
        <v>127.74999999999999</v>
      </c>
      <c r="E43" s="516">
        <f t="shared" si="3"/>
        <v>64.960000000000008</v>
      </c>
      <c r="F43" s="516">
        <f t="shared" si="3"/>
        <v>124.61999999999999</v>
      </c>
      <c r="G43" s="572">
        <f t="shared" si="3"/>
        <v>222</v>
      </c>
      <c r="H43" s="572">
        <f t="shared" si="3"/>
        <v>127</v>
      </c>
      <c r="I43" s="572">
        <f t="shared" si="3"/>
        <v>382</v>
      </c>
      <c r="J43" s="572">
        <f t="shared" si="3"/>
        <v>1</v>
      </c>
      <c r="K43" s="572">
        <f t="shared" si="3"/>
        <v>381</v>
      </c>
      <c r="L43" s="572">
        <f t="shared" si="3"/>
        <v>140</v>
      </c>
      <c r="M43" s="511">
        <f>F43/C43*100</f>
        <v>65.693199789140735</v>
      </c>
      <c r="N43" s="512">
        <f>F43/D43*100</f>
        <v>97.549902152641891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9"/>
  <sheetViews>
    <sheetView zoomScale="77" zoomScaleNormal="77" workbookViewId="0">
      <selection activeCell="M7" sqref="M7"/>
    </sheetView>
  </sheetViews>
  <sheetFormatPr defaultRowHeight="15" x14ac:dyDescent="0.25"/>
  <cols>
    <col min="2" max="2" width="12.7109375" customWidth="1"/>
    <col min="3" max="9" width="12.28515625" customWidth="1"/>
  </cols>
  <sheetData>
    <row r="2" spans="1:13" ht="26.25" x14ac:dyDescent="0.7">
      <c r="A2" s="2033" t="s">
        <v>747</v>
      </c>
      <c r="B2" s="2033"/>
      <c r="C2" s="2033"/>
      <c r="D2" s="2033"/>
      <c r="E2" s="2033"/>
      <c r="F2" s="2033"/>
      <c r="G2" s="2033"/>
      <c r="H2" s="2033"/>
      <c r="I2" s="2033"/>
    </row>
    <row r="3" spans="1:13" ht="27" thickBot="1" x14ac:dyDescent="0.75">
      <c r="A3" s="1127" t="s">
        <v>756</v>
      </c>
      <c r="B3" s="1127"/>
      <c r="C3" s="1127"/>
      <c r="D3" s="1127"/>
      <c r="E3" s="1127"/>
      <c r="F3" s="1127"/>
      <c r="G3" s="1127"/>
      <c r="H3" s="1127"/>
      <c r="I3" s="1127"/>
      <c r="J3" s="1127"/>
      <c r="K3" s="1127"/>
      <c r="L3" s="1127"/>
      <c r="M3" s="1127"/>
    </row>
    <row r="4" spans="1:13" ht="66" thickBot="1" x14ac:dyDescent="0.3">
      <c r="A4" s="1128" t="s">
        <v>748</v>
      </c>
      <c r="B4" s="1129" t="s">
        <v>749</v>
      </c>
      <c r="C4" s="1130" t="s">
        <v>750</v>
      </c>
      <c r="D4" s="1130" t="s">
        <v>751</v>
      </c>
      <c r="E4" s="1130" t="s">
        <v>351</v>
      </c>
      <c r="F4" s="1130" t="s">
        <v>355</v>
      </c>
      <c r="G4" s="1130" t="s">
        <v>752</v>
      </c>
      <c r="H4" s="1130" t="s">
        <v>753</v>
      </c>
      <c r="I4" s="1130" t="s">
        <v>754</v>
      </c>
    </row>
    <row r="5" spans="1:13" ht="22.5" thickBot="1" x14ac:dyDescent="0.3">
      <c r="A5" s="1131">
        <v>1</v>
      </c>
      <c r="B5" s="1132">
        <v>-2</v>
      </c>
      <c r="C5" s="1132">
        <v>-3</v>
      </c>
      <c r="D5" s="1132">
        <v>-4</v>
      </c>
      <c r="E5" s="1132">
        <v>-5</v>
      </c>
      <c r="F5" s="1132">
        <v>-6</v>
      </c>
      <c r="G5" s="1132">
        <v>-7</v>
      </c>
      <c r="H5" s="1132">
        <v>-8</v>
      </c>
      <c r="I5" s="1132">
        <v>-9</v>
      </c>
    </row>
    <row r="6" spans="1:13" ht="24.6" customHeight="1" thickBot="1" x14ac:dyDescent="0.3">
      <c r="A6" s="562">
        <v>1</v>
      </c>
      <c r="B6" s="522" t="s">
        <v>316</v>
      </c>
      <c r="C6" s="1135">
        <f>'P-50'!C7+'P-51'!C7+'P-52'!C7</f>
        <v>118.5</v>
      </c>
      <c r="D6" s="1136">
        <f>'P-50'!G7+'P-51'!G7+'P-52'!G7</f>
        <v>468</v>
      </c>
      <c r="E6" s="1135">
        <f>'P-50'!F7+'P-51'!F7+'P-52'!F10</f>
        <v>28.380000000000003</v>
      </c>
      <c r="F6" s="1135">
        <f>'P-50'!I7+'P-51'!I7+'P-52'!I7</f>
        <v>307</v>
      </c>
      <c r="G6" s="1135"/>
      <c r="H6" s="1135"/>
      <c r="I6" s="1135">
        <f>'P-50'!J7+'P-51'!J7+'P-52'!J7</f>
        <v>0</v>
      </c>
    </row>
    <row r="7" spans="1:13" ht="24.6" customHeight="1" thickBot="1" x14ac:dyDescent="0.3">
      <c r="A7" s="563">
        <v>2</v>
      </c>
      <c r="B7" s="523" t="s">
        <v>317</v>
      </c>
      <c r="C7" s="1135">
        <f>'P-50'!C8+'P-51'!C8+'P-52'!C8</f>
        <v>35</v>
      </c>
      <c r="D7" s="1136">
        <f>'P-50'!G8+'P-51'!G8+'P-52'!G8</f>
        <v>17</v>
      </c>
      <c r="E7" s="1135">
        <f>'P-50'!F8+'P-51'!F8+'P-52'!F11</f>
        <v>4.8600000000000003</v>
      </c>
      <c r="F7" s="1135">
        <f>'P-50'!I8+'P-51'!I8+'P-52'!I8</f>
        <v>17</v>
      </c>
      <c r="G7" s="1135"/>
      <c r="H7" s="1135"/>
      <c r="I7" s="1135">
        <f>'P-50'!J8+'P-51'!J8+'P-52'!J8</f>
        <v>0</v>
      </c>
    </row>
    <row r="8" spans="1:13" ht="15" customHeight="1" thickBot="1" x14ac:dyDescent="0.3">
      <c r="A8" s="563">
        <v>3</v>
      </c>
      <c r="B8" s="523" t="s">
        <v>318</v>
      </c>
      <c r="C8" s="1135">
        <f>'P-50'!C9+'P-51'!C9+'P-52'!C9</f>
        <v>21.7</v>
      </c>
      <c r="D8" s="1136">
        <f>'P-50'!G9+'P-51'!G9+'P-52'!G9</f>
        <v>16</v>
      </c>
      <c r="E8" s="1135">
        <f>'P-50'!F9+'P-51'!F9+'P-52'!F12</f>
        <v>4.5</v>
      </c>
      <c r="F8" s="1135">
        <f>'P-50'!I9+'P-51'!I9+'P-52'!I9</f>
        <v>15</v>
      </c>
      <c r="G8" s="1135"/>
      <c r="H8" s="1135"/>
      <c r="I8" s="1135">
        <f>'P-50'!J9+'P-51'!J9+'P-52'!J9</f>
        <v>0</v>
      </c>
    </row>
    <row r="9" spans="1:13" ht="15" customHeight="1" thickBot="1" x14ac:dyDescent="0.3">
      <c r="A9" s="563">
        <v>4</v>
      </c>
      <c r="B9" s="523" t="s">
        <v>319</v>
      </c>
      <c r="C9" s="1135">
        <f>'P-50'!C10+'P-51'!C10+'P-52'!C10</f>
        <v>15.399999999999999</v>
      </c>
      <c r="D9" s="1136">
        <f>'P-50'!G10+'P-51'!G10+'P-52'!G10</f>
        <v>24</v>
      </c>
      <c r="E9" s="1135">
        <f>'P-50'!F10+'P-51'!F10+'P-52'!F13</f>
        <v>8.7200000000000006</v>
      </c>
      <c r="F9" s="1135">
        <f>'P-50'!I10+'P-51'!I10+'P-52'!I10</f>
        <v>64</v>
      </c>
      <c r="G9" s="1135"/>
      <c r="H9" s="1135"/>
      <c r="I9" s="1135">
        <f>'P-50'!J10+'P-51'!J10+'P-52'!J10</f>
        <v>16</v>
      </c>
    </row>
    <row r="10" spans="1:13" ht="24.6" customHeight="1" thickBot="1" x14ac:dyDescent="0.3">
      <c r="A10" s="563">
        <v>5</v>
      </c>
      <c r="B10" s="523" t="s">
        <v>320</v>
      </c>
      <c r="C10" s="1135">
        <f>'P-50'!C11+'P-51'!C11+'P-52'!C11</f>
        <v>25.9</v>
      </c>
      <c r="D10" s="1136">
        <f>'P-50'!G11+'P-51'!G11+'P-52'!G11</f>
        <v>17</v>
      </c>
      <c r="E10" s="1135">
        <f>'P-50'!F11+'P-51'!F11+'P-52'!F14</f>
        <v>15.870000000000001</v>
      </c>
      <c r="F10" s="1135">
        <f>'P-50'!I11+'P-51'!I11+'P-52'!I11</f>
        <v>27</v>
      </c>
      <c r="G10" s="1135"/>
      <c r="H10" s="1135"/>
      <c r="I10" s="1135">
        <f>'P-50'!J11+'P-51'!J11+'P-52'!J11</f>
        <v>0</v>
      </c>
    </row>
    <row r="11" spans="1:13" ht="15" customHeight="1" thickBot="1" x14ac:dyDescent="0.3">
      <c r="A11" s="564">
        <v>6</v>
      </c>
      <c r="B11" s="524" t="s">
        <v>321</v>
      </c>
      <c r="C11" s="1135">
        <f>'P-50'!C12+'P-51'!C12+'P-52'!C12</f>
        <v>17.5</v>
      </c>
      <c r="D11" s="1136">
        <f>'P-50'!G12+'P-51'!G12+'P-52'!G12</f>
        <v>25</v>
      </c>
      <c r="E11" s="1135">
        <f>'P-50'!F12+'P-51'!F12+'P-52'!F15</f>
        <v>5.71</v>
      </c>
      <c r="F11" s="1135">
        <f>'P-50'!I12+'P-51'!I12+'P-52'!I12</f>
        <v>35</v>
      </c>
      <c r="G11" s="1135"/>
      <c r="H11" s="1135"/>
      <c r="I11" s="1135">
        <f>'P-50'!J12+'P-51'!J12+'P-52'!J12</f>
        <v>0</v>
      </c>
    </row>
    <row r="12" spans="1:13" ht="15" customHeight="1" thickBot="1" x14ac:dyDescent="0.3">
      <c r="A12" s="564">
        <v>7</v>
      </c>
      <c r="B12" s="524" t="s">
        <v>322</v>
      </c>
      <c r="C12" s="1135">
        <f>'P-50'!C13+'P-51'!C13+'P-52'!C13</f>
        <v>14</v>
      </c>
      <c r="D12" s="1136">
        <f>'P-50'!G13+'P-51'!G13+'P-52'!G13</f>
        <v>10</v>
      </c>
      <c r="E12" s="1135">
        <f>'P-50'!F13+'P-51'!F13+'P-52'!F16</f>
        <v>4.95</v>
      </c>
      <c r="F12" s="1135">
        <f>'P-50'!I13+'P-51'!I13+'P-52'!I13</f>
        <v>30</v>
      </c>
      <c r="G12" s="1135"/>
      <c r="H12" s="1135"/>
      <c r="I12" s="1135">
        <f>'P-50'!J13+'P-51'!J13+'P-52'!J13</f>
        <v>0</v>
      </c>
    </row>
    <row r="13" spans="1:13" ht="15" customHeight="1" thickBot="1" x14ac:dyDescent="0.3">
      <c r="A13" s="563">
        <v>8</v>
      </c>
      <c r="B13" s="523" t="s">
        <v>323</v>
      </c>
      <c r="C13" s="1135">
        <f>'P-50'!C14+'P-51'!C14+'P-52'!C14</f>
        <v>42</v>
      </c>
      <c r="D13" s="1136">
        <f>'P-50'!G14+'P-51'!G14+'P-52'!G14</f>
        <v>62</v>
      </c>
      <c r="E13" s="1135">
        <f>'P-50'!F14+'P-51'!F14+'P-52'!F17</f>
        <v>18.239999999999998</v>
      </c>
      <c r="F13" s="1135">
        <f>'P-50'!I14+'P-51'!I14+'P-52'!I14</f>
        <v>184</v>
      </c>
      <c r="G13" s="1135"/>
      <c r="H13" s="1135"/>
      <c r="I13" s="1135">
        <f>'P-50'!J14+'P-51'!J14+'P-52'!J14</f>
        <v>0</v>
      </c>
    </row>
    <row r="14" spans="1:13" ht="15" customHeight="1" thickBot="1" x14ac:dyDescent="0.3">
      <c r="A14" s="563">
        <v>9</v>
      </c>
      <c r="B14" s="523" t="s">
        <v>324</v>
      </c>
      <c r="C14" s="1135">
        <f>'P-50'!C15+'P-51'!C15+'P-52'!C15</f>
        <v>68</v>
      </c>
      <c r="D14" s="1136">
        <f>'P-50'!G15+'P-51'!G15+'P-52'!G15</f>
        <v>25</v>
      </c>
      <c r="E14" s="1135">
        <f>'P-50'!F15+'P-51'!F15+'P-52'!F18</f>
        <v>4.95</v>
      </c>
      <c r="F14" s="1135">
        <f>'P-50'!I15+'P-51'!I15+'P-52'!I15</f>
        <v>30</v>
      </c>
      <c r="G14" s="1135"/>
      <c r="H14" s="1135"/>
      <c r="I14" s="1135">
        <f>'P-50'!J15+'P-51'!J15+'P-52'!J15</f>
        <v>0</v>
      </c>
    </row>
    <row r="15" spans="1:13" ht="15" customHeight="1" thickBot="1" x14ac:dyDescent="0.3">
      <c r="A15" s="563">
        <v>10</v>
      </c>
      <c r="B15" s="523" t="s">
        <v>325</v>
      </c>
      <c r="C15" s="1135">
        <f>'P-50'!C16+'P-51'!C16+'P-52'!C16</f>
        <v>24.5</v>
      </c>
      <c r="D15" s="1136">
        <f>'P-50'!G16+'P-51'!G16+'P-52'!G16</f>
        <v>5</v>
      </c>
      <c r="E15" s="1135">
        <f>'P-50'!F16+'P-51'!F16+'P-52'!F19</f>
        <v>1.71</v>
      </c>
      <c r="F15" s="1135">
        <f>'P-50'!I16+'P-51'!I16+'P-52'!I16</f>
        <v>8</v>
      </c>
      <c r="G15" s="1135"/>
      <c r="H15" s="1135"/>
      <c r="I15" s="1135">
        <f>'P-50'!J16+'P-51'!J16+'P-52'!J16</f>
        <v>0</v>
      </c>
    </row>
    <row r="16" spans="1:13" ht="15" customHeight="1" thickBot="1" x14ac:dyDescent="0.3">
      <c r="A16" s="563">
        <v>11</v>
      </c>
      <c r="B16" s="523" t="s">
        <v>326</v>
      </c>
      <c r="C16" s="1135">
        <f>'P-50'!C17+'P-51'!C17+'P-52'!C17</f>
        <v>22.4</v>
      </c>
      <c r="D16" s="1136">
        <f>'P-50'!G17+'P-51'!G17+'P-52'!G17</f>
        <v>8</v>
      </c>
      <c r="E16" s="1135">
        <f>'P-50'!F17+'P-51'!F17+'P-52'!F20</f>
        <v>1.65</v>
      </c>
      <c r="F16" s="1135">
        <f>'P-50'!I17+'P-51'!I17+'P-52'!I17</f>
        <v>8</v>
      </c>
      <c r="G16" s="1135"/>
      <c r="H16" s="1135"/>
      <c r="I16" s="1135">
        <f>'P-50'!J17+'P-51'!J17+'P-52'!J17</f>
        <v>0</v>
      </c>
    </row>
    <row r="17" spans="1:9" ht="15" customHeight="1" thickBot="1" x14ac:dyDescent="0.3">
      <c r="A17" s="563">
        <v>12</v>
      </c>
      <c r="B17" s="523" t="s">
        <v>327</v>
      </c>
      <c r="C17" s="1135">
        <f>'P-50'!C18+'P-51'!C18+'P-52'!C18</f>
        <v>12.6</v>
      </c>
      <c r="D17" s="1136">
        <f>'P-50'!G18+'P-51'!G18+'P-52'!G18</f>
        <v>8</v>
      </c>
      <c r="E17" s="1135">
        <f>'P-50'!F18+'P-51'!F18+'P-52'!F21</f>
        <v>1.29</v>
      </c>
      <c r="F17" s="1135">
        <f>'P-50'!I18+'P-51'!I18+'P-52'!I18</f>
        <v>3</v>
      </c>
      <c r="G17" s="1135"/>
      <c r="H17" s="1135"/>
      <c r="I17" s="1135">
        <f>'P-50'!J18+'P-51'!J18+'P-52'!J18</f>
        <v>0</v>
      </c>
    </row>
    <row r="18" spans="1:9" ht="15" customHeight="1" thickBot="1" x14ac:dyDescent="0.3">
      <c r="A18" s="563">
        <v>13</v>
      </c>
      <c r="B18" s="523" t="s">
        <v>328</v>
      </c>
      <c r="C18" s="1135">
        <f>'P-50'!C19+'P-51'!C19+'P-52'!C19</f>
        <v>49</v>
      </c>
      <c r="D18" s="1136">
        <f>'P-50'!G19+'P-51'!G19+'P-52'!G19</f>
        <v>40</v>
      </c>
      <c r="E18" s="1135">
        <f>'P-50'!F19+'P-51'!F19+'P-52'!F22</f>
        <v>6.39</v>
      </c>
      <c r="F18" s="1135">
        <f>'P-50'!I19+'P-51'!I19+'P-52'!I19</f>
        <v>31</v>
      </c>
      <c r="G18" s="1135"/>
      <c r="H18" s="1135"/>
      <c r="I18" s="1135">
        <f>'P-50'!J19+'P-51'!J19+'P-52'!J19</f>
        <v>0</v>
      </c>
    </row>
    <row r="19" spans="1:9" ht="15" customHeight="1" thickBot="1" x14ac:dyDescent="0.3">
      <c r="A19" s="563">
        <v>14</v>
      </c>
      <c r="B19" s="523" t="s">
        <v>329</v>
      </c>
      <c r="C19" s="1135">
        <f>'P-50'!C20+'P-51'!C20+'P-52'!C20</f>
        <v>30.8</v>
      </c>
      <c r="D19" s="1136">
        <f>'P-50'!G20+'P-51'!G20+'P-52'!G20</f>
        <v>17</v>
      </c>
      <c r="E19" s="1135">
        <f>'P-50'!F20+'P-51'!F20+'P-52'!F23</f>
        <v>5.16</v>
      </c>
      <c r="F19" s="1135">
        <f>'P-50'!I20+'P-51'!I20+'P-52'!I20</f>
        <v>11</v>
      </c>
      <c r="G19" s="1135"/>
      <c r="H19" s="1135"/>
      <c r="I19" s="1135">
        <f>'P-50'!J20+'P-51'!J20+'P-52'!J20</f>
        <v>0</v>
      </c>
    </row>
    <row r="20" spans="1:9" ht="15" customHeight="1" thickBot="1" x14ac:dyDescent="0.3">
      <c r="A20" s="563">
        <v>15</v>
      </c>
      <c r="B20" s="523" t="s">
        <v>330</v>
      </c>
      <c r="C20" s="1135">
        <f>'P-50'!C21+'P-51'!C21+'P-52'!C21</f>
        <v>13.3</v>
      </c>
      <c r="D20" s="1136">
        <f>'P-50'!G21+'P-51'!G21+'P-52'!G21</f>
        <v>10</v>
      </c>
      <c r="E20" s="1135">
        <f>'P-50'!F21+'P-51'!F21+'P-52'!F24</f>
        <v>1.29</v>
      </c>
      <c r="F20" s="1135">
        <f>'P-50'!I21+'P-51'!I21+'P-52'!I21</f>
        <v>4</v>
      </c>
      <c r="G20" s="1135"/>
      <c r="H20" s="1135"/>
      <c r="I20" s="1135">
        <f>'P-50'!J21+'P-51'!J21+'P-52'!J21</f>
        <v>0</v>
      </c>
    </row>
    <row r="21" spans="1:9" ht="15" customHeight="1" thickBot="1" x14ac:dyDescent="0.3">
      <c r="A21" s="563">
        <v>16</v>
      </c>
      <c r="B21" s="523" t="s">
        <v>331</v>
      </c>
      <c r="C21" s="1135">
        <f>'P-50'!C22+'P-51'!C22+'P-52'!C22</f>
        <v>35</v>
      </c>
      <c r="D21" s="1136">
        <f>'P-50'!G22+'P-51'!G22+'P-52'!G22</f>
        <v>0</v>
      </c>
      <c r="E21" s="1135">
        <f>'P-50'!F22+'P-51'!F22+'P-52'!F25</f>
        <v>0</v>
      </c>
      <c r="F21" s="1135">
        <f>'P-50'!I22+'P-51'!I22+'P-52'!I22</f>
        <v>0</v>
      </c>
      <c r="G21" s="1135"/>
      <c r="H21" s="1135"/>
      <c r="I21" s="1135">
        <f>'P-50'!J22+'P-51'!J22+'P-52'!J22</f>
        <v>0</v>
      </c>
    </row>
    <row r="22" spans="1:9" ht="19.5" thickBot="1" x14ac:dyDescent="0.3">
      <c r="A22" s="563">
        <v>17</v>
      </c>
      <c r="B22" s="523" t="s">
        <v>332</v>
      </c>
      <c r="C22" s="1135">
        <f>'P-50'!C23+'P-51'!C23+'P-52'!C23</f>
        <v>38.5</v>
      </c>
      <c r="D22" s="1136">
        <f>'P-50'!G23+'P-51'!G23+'P-52'!G23</f>
        <v>5</v>
      </c>
      <c r="E22" s="1135">
        <f>'P-50'!F23+'P-51'!F23+'P-52'!F26</f>
        <v>0</v>
      </c>
      <c r="F22" s="1135">
        <f>'P-50'!I23+'P-51'!I23+'P-52'!I23</f>
        <v>0</v>
      </c>
      <c r="G22" s="1133"/>
      <c r="H22" s="1133"/>
      <c r="I22" s="1135">
        <f>'P-50'!J23+'P-51'!J23+'P-52'!J23</f>
        <v>0</v>
      </c>
    </row>
    <row r="23" spans="1:9" ht="15" customHeight="1" thickBot="1" x14ac:dyDescent="0.3">
      <c r="A23" s="563">
        <v>18</v>
      </c>
      <c r="B23" s="523" t="s">
        <v>333</v>
      </c>
      <c r="C23" s="1135">
        <f>'P-50'!C24+'P-51'!C24+'P-52'!C24</f>
        <v>2.8</v>
      </c>
      <c r="D23" s="1136">
        <f>'P-50'!G24+'P-51'!G24+'P-52'!G24</f>
        <v>0</v>
      </c>
      <c r="E23" s="1135">
        <f>'P-50'!F24+'P-51'!F24+'P-52'!F27</f>
        <v>0</v>
      </c>
      <c r="F23" s="1135">
        <f>'P-50'!I24+'P-51'!I24+'P-52'!I24</f>
        <v>0</v>
      </c>
      <c r="G23" s="1135"/>
      <c r="H23" s="1135"/>
      <c r="I23" s="1135">
        <f>'P-50'!J24+'P-51'!J24+'P-52'!J24</f>
        <v>0</v>
      </c>
    </row>
    <row r="24" spans="1:9" ht="15" customHeight="1" thickBot="1" x14ac:dyDescent="0.3">
      <c r="A24" s="563">
        <v>19</v>
      </c>
      <c r="B24" s="523" t="s">
        <v>334</v>
      </c>
      <c r="C24" s="1135">
        <f>'P-50'!C25+'P-51'!C25+'P-52'!C25</f>
        <v>38.5</v>
      </c>
      <c r="D24" s="1136">
        <f>'P-50'!G25+'P-51'!G25+'P-52'!G25</f>
        <v>1</v>
      </c>
      <c r="E24" s="1135">
        <f>'P-50'!F25+'P-51'!F25+'P-52'!F28</f>
        <v>0.54</v>
      </c>
      <c r="F24" s="1135">
        <f>'P-50'!I25+'P-51'!I25+'P-52'!I25</f>
        <v>1</v>
      </c>
      <c r="G24" s="1135"/>
      <c r="H24" s="1135"/>
      <c r="I24" s="1135">
        <f>'P-50'!J25+'P-51'!J25+'P-52'!J25</f>
        <v>0</v>
      </c>
    </row>
    <row r="25" spans="1:9" ht="15" customHeight="1" thickBot="1" x14ac:dyDescent="0.3">
      <c r="A25" s="564">
        <v>20</v>
      </c>
      <c r="B25" s="524" t="s">
        <v>335</v>
      </c>
      <c r="C25" s="1135">
        <f>'P-50'!C26+'P-51'!C26+'P-52'!C26</f>
        <v>15.399999999999999</v>
      </c>
      <c r="D25" s="1136">
        <f>'P-50'!G26+'P-51'!G26+'P-52'!G26</f>
        <v>2</v>
      </c>
      <c r="E25" s="1135">
        <f>'P-50'!F26+'P-51'!F26+'P-52'!F29</f>
        <v>0.73</v>
      </c>
      <c r="F25" s="1135">
        <f>'P-50'!I26+'P-51'!I26+'P-52'!I26</f>
        <v>1</v>
      </c>
      <c r="G25" s="1135"/>
      <c r="H25" s="1135"/>
      <c r="I25" s="1135">
        <f>'P-50'!J26+'P-51'!J26+'P-52'!J26</f>
        <v>0</v>
      </c>
    </row>
    <row r="26" spans="1:9" ht="15" customHeight="1" thickBot="1" x14ac:dyDescent="0.3">
      <c r="A26" s="564">
        <v>21</v>
      </c>
      <c r="B26" s="524" t="s">
        <v>336</v>
      </c>
      <c r="C26" s="1135">
        <f>'P-50'!C27+'P-51'!C27+'P-52'!C27</f>
        <v>2.8</v>
      </c>
      <c r="D26" s="1136">
        <f>'P-50'!G27+'P-51'!G27+'P-52'!G27</f>
        <v>0</v>
      </c>
      <c r="E26" s="1135">
        <f>'P-50'!F27+'P-51'!F27+'P-52'!F30</f>
        <v>0</v>
      </c>
      <c r="F26" s="1135">
        <f>'P-50'!I27+'P-51'!I27+'P-52'!I27</f>
        <v>0</v>
      </c>
      <c r="G26" s="1135"/>
      <c r="H26" s="1135"/>
      <c r="I26" s="1135">
        <f>'P-50'!J27+'P-51'!J27+'P-52'!J27</f>
        <v>0</v>
      </c>
    </row>
    <row r="27" spans="1:9" ht="15" customHeight="1" thickBot="1" x14ac:dyDescent="0.3">
      <c r="A27" s="564">
        <v>22</v>
      </c>
      <c r="B27" s="524" t="s">
        <v>337</v>
      </c>
      <c r="C27" s="1135">
        <f>'P-50'!C28+'P-51'!C28+'P-52'!C28</f>
        <v>9.8000000000000007</v>
      </c>
      <c r="D27" s="1136">
        <f>'P-50'!G28+'P-51'!G28+'P-52'!G28</f>
        <v>0</v>
      </c>
      <c r="E27" s="1135">
        <f>'P-50'!F28+'P-51'!F28+'P-52'!F31</f>
        <v>0.77999999999999992</v>
      </c>
      <c r="F27" s="1135">
        <f>'P-50'!I28+'P-51'!I28+'P-52'!I28</f>
        <v>1</v>
      </c>
      <c r="G27" s="1135"/>
      <c r="H27" s="1135"/>
      <c r="I27" s="1135">
        <f>'P-50'!J28+'P-51'!J28+'P-52'!J28</f>
        <v>0</v>
      </c>
    </row>
    <row r="28" spans="1:9" ht="15" customHeight="1" thickBot="1" x14ac:dyDescent="0.3">
      <c r="A28" s="564">
        <v>23</v>
      </c>
      <c r="B28" s="524" t="s">
        <v>338</v>
      </c>
      <c r="C28" s="1135">
        <f>'P-50'!C29+'P-51'!C29+'P-52'!C29</f>
        <v>10.5</v>
      </c>
      <c r="D28" s="1136">
        <f>'P-50'!G29+'P-51'!G29+'P-52'!G29</f>
        <v>0</v>
      </c>
      <c r="E28" s="1135">
        <f>'P-50'!F29+'P-51'!F29+'P-52'!F32</f>
        <v>6.42</v>
      </c>
      <c r="F28" s="1135">
        <f>'P-50'!I29+'P-51'!I29+'P-52'!I29</f>
        <v>19</v>
      </c>
      <c r="G28" s="1135"/>
      <c r="H28" s="1135"/>
      <c r="I28" s="1135">
        <f>'P-50'!J29+'P-51'!J29+'P-52'!J29</f>
        <v>0</v>
      </c>
    </row>
    <row r="29" spans="1:9" ht="15" customHeight="1" thickBot="1" x14ac:dyDescent="0.3">
      <c r="A29" s="565">
        <v>24</v>
      </c>
      <c r="B29" s="525" t="s">
        <v>339</v>
      </c>
      <c r="C29" s="1135">
        <f>'P-50'!C30+'P-51'!C30+'P-52'!C30</f>
        <v>0</v>
      </c>
      <c r="D29" s="1136">
        <f>'P-50'!G30+'P-51'!G30+'P-52'!G30</f>
        <v>0</v>
      </c>
      <c r="E29" s="1135">
        <f>'P-50'!F30+'P-51'!F30+'P-52'!F33</f>
        <v>0</v>
      </c>
      <c r="F29" s="1135">
        <f>'P-50'!I30+'P-51'!I30+'P-52'!I30</f>
        <v>0</v>
      </c>
      <c r="G29" s="1135"/>
      <c r="H29" s="1135"/>
      <c r="I29" s="1135">
        <f>'P-50'!J30+'P-51'!J30+'P-52'!J30</f>
        <v>0</v>
      </c>
    </row>
    <row r="30" spans="1:9" ht="15" customHeight="1" thickBot="1" x14ac:dyDescent="0.3">
      <c r="A30" s="564">
        <v>25</v>
      </c>
      <c r="B30" s="524" t="s">
        <v>340</v>
      </c>
      <c r="C30" s="1135">
        <f>'P-50'!C31+'P-51'!C31+'P-52'!C31</f>
        <v>9.8000000000000007</v>
      </c>
      <c r="D30" s="1136">
        <f>'P-50'!G31+'P-51'!G31+'P-52'!G31</f>
        <v>10</v>
      </c>
      <c r="E30" s="1135">
        <f>'P-50'!F31+'P-51'!F31+'P-52'!F34</f>
        <v>1.83</v>
      </c>
      <c r="F30" s="1135">
        <f>'P-50'!I31+'P-51'!I31+'P-52'!I31</f>
        <v>11</v>
      </c>
      <c r="G30" s="1135"/>
      <c r="H30" s="1135"/>
      <c r="I30" s="1135">
        <f>'P-50'!J31+'P-51'!J31+'P-52'!J31</f>
        <v>0</v>
      </c>
    </row>
    <row r="31" spans="1:9" ht="15" customHeight="1" thickBot="1" x14ac:dyDescent="0.3">
      <c r="A31" s="564">
        <v>26</v>
      </c>
      <c r="B31" s="524" t="s">
        <v>341</v>
      </c>
      <c r="C31" s="1135">
        <f>'P-50'!C32+'P-51'!C32+'P-52'!C32</f>
        <v>21</v>
      </c>
      <c r="D31" s="1136">
        <f>'P-50'!G32+'P-51'!G32+'P-52'!G32</f>
        <v>18</v>
      </c>
      <c r="E31" s="1135">
        <f>'P-50'!F32+'P-51'!F32+'P-52'!F35</f>
        <v>0.6</v>
      </c>
      <c r="F31" s="1135">
        <f>'P-50'!I32+'P-51'!I32+'P-52'!I32</f>
        <v>21</v>
      </c>
      <c r="G31" s="1135"/>
      <c r="H31" s="1135"/>
      <c r="I31" s="1135">
        <f>'P-50'!J32+'P-51'!J32+'P-52'!J32</f>
        <v>0</v>
      </c>
    </row>
    <row r="32" spans="1:9" ht="15" customHeight="1" thickBot="1" x14ac:dyDescent="0.3">
      <c r="A32" s="565">
        <v>27</v>
      </c>
      <c r="B32" s="525" t="s">
        <v>342</v>
      </c>
      <c r="C32" s="1135">
        <f>'P-50'!C33+'P-51'!C33+'P-52'!C33</f>
        <v>13.3</v>
      </c>
      <c r="D32" s="1136">
        <f>'P-50'!G33+'P-51'!G33+'P-52'!G33</f>
        <v>5</v>
      </c>
      <c r="E32" s="1135">
        <f>'P-50'!F33+'P-51'!F33+'P-52'!F36</f>
        <v>2.52</v>
      </c>
      <c r="F32" s="1135">
        <f>'P-50'!I33+'P-51'!I33+'P-52'!I33</f>
        <v>6</v>
      </c>
      <c r="G32" s="1135"/>
      <c r="H32" s="1135"/>
      <c r="I32" s="1135">
        <f>'P-50'!J33+'P-51'!J33+'P-52'!J33</f>
        <v>0</v>
      </c>
    </row>
    <row r="33" spans="1:9" ht="15" customHeight="1" thickBot="1" x14ac:dyDescent="0.3">
      <c r="A33" s="566">
        <v>28</v>
      </c>
      <c r="B33" s="526" t="s">
        <v>343</v>
      </c>
      <c r="C33" s="1135">
        <f>'P-50'!C34+'P-51'!C34+'P-52'!C34</f>
        <v>5.6</v>
      </c>
      <c r="D33" s="1136">
        <f>'P-50'!G34+'P-51'!G34+'P-52'!G34</f>
        <v>8</v>
      </c>
      <c r="E33" s="1135">
        <f>'P-50'!F34+'P-51'!F34+'P-52'!F37</f>
        <v>0.63</v>
      </c>
      <c r="F33" s="1135">
        <f>'P-50'!I34+'P-51'!I34+'P-52'!I34</f>
        <v>1</v>
      </c>
      <c r="G33" s="1135"/>
      <c r="H33" s="1135"/>
      <c r="I33" s="1135">
        <f>'P-50'!J34+'P-51'!J34+'P-52'!J34</f>
        <v>0</v>
      </c>
    </row>
    <row r="34" spans="1:9" ht="15" customHeight="1" thickBot="1" x14ac:dyDescent="0.3">
      <c r="A34" s="565">
        <v>29</v>
      </c>
      <c r="B34" s="525" t="s">
        <v>344</v>
      </c>
      <c r="C34" s="1135">
        <f>'P-50'!C35+'P-51'!C35+'P-52'!C35</f>
        <v>11.9</v>
      </c>
      <c r="D34" s="1136">
        <f>'P-50'!G35+'P-51'!G35+'P-52'!G35</f>
        <v>4</v>
      </c>
      <c r="E34" s="1135">
        <f>'P-50'!F35+'P-51'!F35+'P-52'!F38</f>
        <v>1.53</v>
      </c>
      <c r="F34" s="1135">
        <f>'P-50'!I35+'P-51'!I35+'P-52'!I35</f>
        <v>8</v>
      </c>
      <c r="G34" s="1135"/>
      <c r="H34" s="1135"/>
      <c r="I34" s="1135">
        <f>'P-50'!J35+'P-51'!J35+'P-52'!J35</f>
        <v>0</v>
      </c>
    </row>
    <row r="35" spans="1:9" ht="15" customHeight="1" thickBot="1" x14ac:dyDescent="0.3">
      <c r="A35" s="565">
        <v>30</v>
      </c>
      <c r="B35" s="525" t="s">
        <v>345</v>
      </c>
      <c r="C35" s="1135">
        <f>'P-50'!C36+'P-51'!C36+'P-52'!C36</f>
        <v>11.2</v>
      </c>
      <c r="D35" s="1136">
        <f>'P-50'!G36+'P-51'!G36+'P-52'!G36</f>
        <v>0</v>
      </c>
      <c r="E35" s="1135">
        <f>'P-50'!F36+'P-51'!F36+'P-52'!F39</f>
        <v>0.21</v>
      </c>
      <c r="F35" s="1135">
        <f>'P-50'!I36+'P-51'!I36+'P-52'!I36</f>
        <v>0</v>
      </c>
      <c r="G35" s="1135"/>
      <c r="H35" s="1135"/>
      <c r="I35" s="1135">
        <f>'P-50'!J36+'P-51'!J36+'P-52'!J36</f>
        <v>17</v>
      </c>
    </row>
    <row r="36" spans="1:9" ht="15" customHeight="1" thickBot="1" x14ac:dyDescent="0.3">
      <c r="A36" s="564">
        <v>31</v>
      </c>
      <c r="B36" s="524" t="s">
        <v>346</v>
      </c>
      <c r="C36" s="1135">
        <f>'P-50'!C37+'P-51'!C37+'P-52'!C37</f>
        <v>7</v>
      </c>
      <c r="D36" s="1136">
        <f>'P-50'!G37+'P-51'!G37+'P-52'!G37</f>
        <v>10</v>
      </c>
      <c r="E36" s="1135">
        <f>'P-50'!F37+'P-51'!F37+'P-52'!F40</f>
        <v>126.57</v>
      </c>
      <c r="F36" s="1135">
        <f>'P-50'!I37+'P-51'!I37+'P-52'!I37</f>
        <v>12</v>
      </c>
      <c r="G36" s="1135"/>
      <c r="H36" s="1135"/>
      <c r="I36" s="1135">
        <f>'P-50'!J37+'P-51'!J37+'P-52'!J37</f>
        <v>0</v>
      </c>
    </row>
    <row r="37" spans="1:9" ht="15" customHeight="1" thickBot="1" x14ac:dyDescent="0.3">
      <c r="A37" s="565">
        <v>32</v>
      </c>
      <c r="B37" s="525" t="s">
        <v>347</v>
      </c>
      <c r="C37" s="1135">
        <f>'P-50'!C38+'P-51'!C38+'P-52'!C38</f>
        <v>3.5</v>
      </c>
      <c r="D37" s="1136">
        <f>'P-50'!G38+'P-51'!G38+'P-52'!G38</f>
        <v>5</v>
      </c>
      <c r="E37" s="1135">
        <f>'P-50'!F38+'P-51'!F38+'P-52'!F41</f>
        <v>0</v>
      </c>
      <c r="F37" s="1135">
        <f>'P-50'!I38+'P-51'!I38+'P-52'!I38</f>
        <v>0</v>
      </c>
      <c r="G37" s="1135"/>
      <c r="H37" s="1135"/>
      <c r="I37" s="1135">
        <f>'P-50'!J38+'P-51'!J38+'P-52'!J38</f>
        <v>0</v>
      </c>
    </row>
    <row r="38" spans="1:9" ht="15" customHeight="1" x14ac:dyDescent="0.25">
      <c r="A38" s="567">
        <v>33</v>
      </c>
      <c r="B38" s="527" t="s">
        <v>348</v>
      </c>
      <c r="C38" s="1135">
        <f>'P-50'!C39+'P-51'!C39+'P-52'!C39</f>
        <v>4.9000000000000004</v>
      </c>
      <c r="D38" s="1136">
        <f>'P-50'!G39+'P-51'!G39+'P-52'!G39</f>
        <v>7</v>
      </c>
      <c r="E38" s="1135">
        <f>'P-50'!F39+'P-51'!F39+'P-52'!F42</f>
        <v>0.66</v>
      </c>
      <c r="F38" s="1135">
        <f>'P-50'!I39+'P-51'!I39+'P-52'!I39</f>
        <v>1.01</v>
      </c>
      <c r="G38" s="1135"/>
      <c r="H38" s="1135"/>
      <c r="I38" s="1135">
        <f>'P-50'!J39+'P-51'!J39+'P-52'!J39</f>
        <v>0</v>
      </c>
    </row>
    <row r="39" spans="1:9" ht="21.75" x14ac:dyDescent="0.25">
      <c r="A39" s="1134"/>
      <c r="B39" s="1137" t="s">
        <v>755</v>
      </c>
      <c r="C39" s="1138">
        <f>'P-50'!C40+'P-51'!C40+'P-52'!C40</f>
        <v>752.09999999999991</v>
      </c>
      <c r="D39" s="1139">
        <f>'P-50'!G40+'P-51'!G40+'P-52'!G40</f>
        <v>827</v>
      </c>
      <c r="E39" s="1138">
        <f>'P-50'!F40+'P-51'!F40+'P-52'!F43</f>
        <v>231.22</v>
      </c>
      <c r="F39" s="1138">
        <f>'P-50'!I40+'P-51'!I40+'P-52'!I40</f>
        <v>856.01</v>
      </c>
      <c r="G39" s="1138"/>
      <c r="H39" s="1138"/>
      <c r="I39" s="1138">
        <f>'P-50'!J40+'P-51'!J40+'P-52'!J40</f>
        <v>33</v>
      </c>
    </row>
  </sheetData>
  <mergeCells count="1">
    <mergeCell ref="A2:I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"/>
  <sheetViews>
    <sheetView view="pageBreakPreview" zoomScale="66" zoomScaleSheetLayoutView="66" workbookViewId="0">
      <selection activeCell="Q10" sqref="Q10"/>
    </sheetView>
  </sheetViews>
  <sheetFormatPr defaultRowHeight="15" x14ac:dyDescent="0.25"/>
  <cols>
    <col min="1" max="1" width="4.5703125" customWidth="1"/>
    <col min="2" max="2" width="14.42578125" customWidth="1"/>
    <col min="3" max="3" width="12" customWidth="1"/>
    <col min="4" max="4" width="9.140625" customWidth="1"/>
    <col min="5" max="6" width="11.42578125" customWidth="1"/>
    <col min="7" max="7" width="10.5703125" customWidth="1"/>
    <col min="8" max="8" width="11.85546875" customWidth="1"/>
    <col min="9" max="9" width="11.140625" customWidth="1"/>
    <col min="10" max="10" width="9.85546875" customWidth="1"/>
    <col min="11" max="11" width="11.85546875" customWidth="1"/>
    <col min="12" max="13" width="9.5703125" bestFit="1" customWidth="1"/>
    <col min="14" max="14" width="12.140625" customWidth="1"/>
    <col min="15" max="15" width="10.140625" customWidth="1"/>
  </cols>
  <sheetData>
    <row r="1" spans="1:15" ht="24" customHeight="1" x14ac:dyDescent="0.4">
      <c r="A1" s="1984" t="s">
        <v>758</v>
      </c>
      <c r="B1" s="1984"/>
      <c r="C1" s="1984"/>
      <c r="D1" s="1984"/>
      <c r="E1" s="1984"/>
      <c r="F1" s="1984"/>
      <c r="G1" s="1984"/>
      <c r="H1" s="1984"/>
      <c r="I1" s="1984"/>
      <c r="J1" s="1984"/>
      <c r="K1" s="1984"/>
      <c r="L1" s="1984"/>
      <c r="M1" s="1984"/>
      <c r="N1" s="1984"/>
      <c r="O1" s="1984"/>
    </row>
    <row r="2" spans="1:15" ht="18" customHeight="1" x14ac:dyDescent="0.25">
      <c r="A2" s="1985" t="s">
        <v>465</v>
      </c>
      <c r="B2" s="1985"/>
      <c r="C2" s="1985"/>
      <c r="D2" s="1985"/>
      <c r="E2" s="1985"/>
      <c r="F2" s="1985"/>
      <c r="G2" s="1985"/>
      <c r="H2" s="1985"/>
      <c r="I2" s="1985"/>
      <c r="J2" s="1985"/>
      <c r="K2" s="1985"/>
      <c r="L2" s="1985"/>
      <c r="M2" s="1985"/>
      <c r="N2" s="1985"/>
      <c r="O2" s="1985"/>
    </row>
    <row r="3" spans="1:15" ht="43.9" customHeight="1" x14ac:dyDescent="0.25">
      <c r="A3" s="1987" t="s">
        <v>314</v>
      </c>
      <c r="B3" s="1987" t="s">
        <v>464</v>
      </c>
      <c r="C3" s="1986" t="s">
        <v>349</v>
      </c>
      <c r="D3" s="1986"/>
      <c r="E3" s="1986"/>
      <c r="F3" s="1986" t="s">
        <v>451</v>
      </c>
      <c r="G3" s="1986"/>
      <c r="H3" s="1986"/>
      <c r="I3" s="1986" t="s">
        <v>452</v>
      </c>
      <c r="J3" s="1986"/>
      <c r="K3" s="1986"/>
      <c r="L3" s="1987" t="s">
        <v>453</v>
      </c>
      <c r="M3" s="1987" t="s">
        <v>454</v>
      </c>
      <c r="N3" s="1987" t="s">
        <v>455</v>
      </c>
      <c r="O3" s="1987" t="s">
        <v>456</v>
      </c>
    </row>
    <row r="4" spans="1:15" x14ac:dyDescent="0.25">
      <c r="A4" s="1988"/>
      <c r="B4" s="1988"/>
      <c r="C4" s="578" t="s">
        <v>457</v>
      </c>
      <c r="D4" s="578" t="s">
        <v>458</v>
      </c>
      <c r="E4" s="578" t="s">
        <v>459</v>
      </c>
      <c r="F4" s="578" t="s">
        <v>457</v>
      </c>
      <c r="G4" s="578" t="s">
        <v>458</v>
      </c>
      <c r="H4" s="578" t="s">
        <v>459</v>
      </c>
      <c r="I4" s="578" t="s">
        <v>457</v>
      </c>
      <c r="J4" s="578" t="s">
        <v>458</v>
      </c>
      <c r="K4" s="578" t="s">
        <v>459</v>
      </c>
      <c r="L4" s="1988"/>
      <c r="M4" s="1988"/>
      <c r="N4" s="1988"/>
      <c r="O4" s="1988"/>
    </row>
    <row r="5" spans="1:15" ht="28.5" customHeight="1" x14ac:dyDescent="0.25">
      <c r="A5" s="575">
        <v>1</v>
      </c>
      <c r="B5" s="576">
        <v>2</v>
      </c>
      <c r="C5" s="576">
        <v>3</v>
      </c>
      <c r="D5" s="576">
        <v>4</v>
      </c>
      <c r="E5" s="576">
        <v>5</v>
      </c>
      <c r="F5" s="576">
        <v>6</v>
      </c>
      <c r="G5" s="576">
        <v>7</v>
      </c>
      <c r="H5" s="576">
        <v>8</v>
      </c>
      <c r="I5" s="576">
        <v>9</v>
      </c>
      <c r="J5" s="576">
        <v>10</v>
      </c>
      <c r="K5" s="576">
        <v>11</v>
      </c>
      <c r="L5" s="576">
        <v>12</v>
      </c>
      <c r="M5" s="576">
        <v>13</v>
      </c>
      <c r="N5" s="576">
        <v>14</v>
      </c>
      <c r="O5" s="576">
        <v>15</v>
      </c>
    </row>
    <row r="6" spans="1:15" ht="28.5" customHeight="1" x14ac:dyDescent="0.25">
      <c r="A6" s="575">
        <v>1</v>
      </c>
      <c r="B6" s="576" t="s">
        <v>468</v>
      </c>
      <c r="C6" s="703">
        <v>80</v>
      </c>
      <c r="D6" s="703">
        <v>0</v>
      </c>
      <c r="E6" s="703">
        <f>C6+D6</f>
        <v>80</v>
      </c>
      <c r="F6" s="703">
        <f>'EntrySheetDD+SWOTotal+HO'!E81</f>
        <v>65.48</v>
      </c>
      <c r="G6" s="703">
        <v>0</v>
      </c>
      <c r="H6" s="704">
        <f>F6+G6</f>
        <v>65.48</v>
      </c>
      <c r="I6" s="703">
        <f>'EntrySheetDD+SWOTotal+HO'!G81</f>
        <v>64.31</v>
      </c>
      <c r="J6" s="703">
        <v>0</v>
      </c>
      <c r="K6" s="704">
        <f>I6+J6</f>
        <v>64.31</v>
      </c>
      <c r="L6" s="705">
        <f>I6/C6*100</f>
        <v>80.387500000000003</v>
      </c>
      <c r="M6" s="705">
        <f>IFERROR(I6/F6*100,0)</f>
        <v>98.213194868662185</v>
      </c>
      <c r="N6" s="705">
        <f>IFERROR(J6/G6*100,0)</f>
        <v>0</v>
      </c>
      <c r="O6" s="705">
        <f>IFERROR(K6/H6*100,0)</f>
        <v>98.213194868662185</v>
      </c>
    </row>
    <row r="7" spans="1:15" ht="28.5" customHeight="1" x14ac:dyDescent="0.25">
      <c r="A7" s="575">
        <v>2</v>
      </c>
      <c r="B7" s="576" t="s">
        <v>466</v>
      </c>
      <c r="C7" s="703">
        <v>80</v>
      </c>
      <c r="D7" s="703">
        <v>0</v>
      </c>
      <c r="E7" s="703">
        <f t="shared" ref="E7:E41" si="0">C7+D7</f>
        <v>80</v>
      </c>
      <c r="F7" s="703">
        <f>'EntrySheetDD+SWOTotal+HO'!CG81</f>
        <v>43.2</v>
      </c>
      <c r="G7" s="703">
        <v>0</v>
      </c>
      <c r="H7" s="704">
        <f>F7+G7</f>
        <v>43.2</v>
      </c>
      <c r="I7" s="703">
        <f>'EntrySheetDD+SWOTotal+HO'!CI81</f>
        <v>43.19</v>
      </c>
      <c r="J7" s="703">
        <v>0</v>
      </c>
      <c r="K7" s="704">
        <f>I7+J7</f>
        <v>43.19</v>
      </c>
      <c r="L7" s="705">
        <f t="shared" ref="L7:L42" si="1">I7/C7*100</f>
        <v>53.987499999999997</v>
      </c>
      <c r="M7" s="705">
        <f t="shared" ref="M7:M41" si="2">IFERROR(I7/F7*100,0)</f>
        <v>99.976851851851848</v>
      </c>
      <c r="N7" s="705">
        <f t="shared" ref="N7:N41" si="3">IFERROR(J7/G7*100,0)</f>
        <v>0</v>
      </c>
      <c r="O7" s="705">
        <f t="shared" ref="O7:O41" si="4">IFERROR(K7/H7*100,0)</f>
        <v>99.976851851851848</v>
      </c>
    </row>
    <row r="8" spans="1:15" ht="28.5" customHeight="1" x14ac:dyDescent="0.25">
      <c r="A8" s="575">
        <v>3</v>
      </c>
      <c r="B8" s="576" t="s">
        <v>467</v>
      </c>
      <c r="C8" s="703">
        <v>80</v>
      </c>
      <c r="D8" s="703">
        <v>0</v>
      </c>
      <c r="E8" s="703">
        <f t="shared" si="0"/>
        <v>80</v>
      </c>
      <c r="F8" s="703">
        <f>'EntrySheetDD+SWOTotal+HO'!GC81</f>
        <v>54.410000000000004</v>
      </c>
      <c r="G8" s="703">
        <v>0</v>
      </c>
      <c r="H8" s="704">
        <f>F8+G8</f>
        <v>54.410000000000004</v>
      </c>
      <c r="I8" s="703">
        <f>'EntrySheetDD+SWOTotal+HO'!GE81</f>
        <v>44.63000000000001</v>
      </c>
      <c r="J8" s="703">
        <v>0</v>
      </c>
      <c r="K8" s="704">
        <f>I8+J8</f>
        <v>44.63000000000001</v>
      </c>
      <c r="L8" s="705">
        <f t="shared" si="1"/>
        <v>55.787500000000009</v>
      </c>
      <c r="M8" s="705">
        <f t="shared" si="2"/>
        <v>82.02536298474547</v>
      </c>
      <c r="N8" s="705">
        <f t="shared" si="3"/>
        <v>0</v>
      </c>
      <c r="O8" s="705">
        <f t="shared" si="4"/>
        <v>82.02536298474547</v>
      </c>
    </row>
    <row r="9" spans="1:15" ht="28.5" customHeight="1" x14ac:dyDescent="0.25">
      <c r="A9" s="575">
        <v>4</v>
      </c>
      <c r="B9" s="578" t="s">
        <v>316</v>
      </c>
      <c r="C9" s="703">
        <v>9687.73</v>
      </c>
      <c r="D9" s="703">
        <v>0</v>
      </c>
      <c r="E9" s="703">
        <f t="shared" si="0"/>
        <v>9687.73</v>
      </c>
      <c r="F9" s="704">
        <f>'EntrySheetDD+SWOTotal+HO'!E105-F6</f>
        <v>9858.3600000000024</v>
      </c>
      <c r="G9" s="704">
        <f>'EntrySheetDD+SWOTotal+HO'!E175-G6</f>
        <v>5.35</v>
      </c>
      <c r="H9" s="704">
        <f>F9+G9-H6</f>
        <v>9798.2300000000032</v>
      </c>
      <c r="I9" s="704">
        <f>'EntrySheetDD+SWOTotal+HO'!G105-I6</f>
        <v>9858.3600000000024</v>
      </c>
      <c r="J9" s="704">
        <f>'EntrySheetDD+SWOTotal+HO'!G175-J6</f>
        <v>5.35</v>
      </c>
      <c r="K9" s="704">
        <f>I9+J9-K6</f>
        <v>9799.4000000000033</v>
      </c>
      <c r="L9" s="705">
        <f t="shared" si="1"/>
        <v>101.76130011881011</v>
      </c>
      <c r="M9" s="705">
        <f t="shared" si="2"/>
        <v>100</v>
      </c>
      <c r="N9" s="705">
        <f t="shared" si="3"/>
        <v>100</v>
      </c>
      <c r="O9" s="705">
        <f t="shared" si="4"/>
        <v>100.01194093218876</v>
      </c>
    </row>
    <row r="10" spans="1:15" ht="28.5" customHeight="1" x14ac:dyDescent="0.25">
      <c r="A10" s="575">
        <v>5</v>
      </c>
      <c r="B10" s="578" t="s">
        <v>317</v>
      </c>
      <c r="C10" s="703">
        <v>2727.94</v>
      </c>
      <c r="D10" s="703">
        <v>0</v>
      </c>
      <c r="E10" s="703">
        <f t="shared" si="0"/>
        <v>2727.94</v>
      </c>
      <c r="F10" s="704">
        <f>'EntrySheetDD+SWOTotal+HO'!O105</f>
        <v>3958.5100000000007</v>
      </c>
      <c r="G10" s="704">
        <f>'EntrySheetDD+SWOTotal+HO'!O175</f>
        <v>75.349999999999994</v>
      </c>
      <c r="H10" s="704">
        <f>F10+G10</f>
        <v>4033.8600000000006</v>
      </c>
      <c r="I10" s="704">
        <f>'EntrySheetDD+SWOTotal+HO'!Q105</f>
        <v>3958.5100000000007</v>
      </c>
      <c r="J10" s="704">
        <f>'EntrySheetDD+SWOTotal+HO'!Q175</f>
        <v>75.349999999999994</v>
      </c>
      <c r="K10" s="704">
        <f>I10+J10</f>
        <v>4033.8600000000006</v>
      </c>
      <c r="L10" s="705">
        <f t="shared" si="1"/>
        <v>145.1098631201566</v>
      </c>
      <c r="M10" s="705">
        <f t="shared" si="2"/>
        <v>100</v>
      </c>
      <c r="N10" s="705">
        <f t="shared" si="3"/>
        <v>100</v>
      </c>
      <c r="O10" s="705">
        <f t="shared" si="4"/>
        <v>100</v>
      </c>
    </row>
    <row r="11" spans="1:15" ht="28.5" customHeight="1" x14ac:dyDescent="0.25">
      <c r="A11" s="575">
        <v>6</v>
      </c>
      <c r="B11" s="578" t="s">
        <v>318</v>
      </c>
      <c r="C11" s="703">
        <v>2906.31</v>
      </c>
      <c r="D11" s="703">
        <v>0</v>
      </c>
      <c r="E11" s="703">
        <f t="shared" si="0"/>
        <v>2906.31</v>
      </c>
      <c r="F11" s="704">
        <f>'EntrySheetDD+SWOTotal+HO'!Y105</f>
        <v>3138.0399999999986</v>
      </c>
      <c r="G11" s="704">
        <f>'EntrySheetDD+SWOTotal+HO'!Y175</f>
        <v>6.49</v>
      </c>
      <c r="H11" s="704">
        <f>F11+G11</f>
        <v>3144.5299999999984</v>
      </c>
      <c r="I11" s="704">
        <f>'EntrySheetDD+SWOTotal+HO'!AA105</f>
        <v>3138.0399999999986</v>
      </c>
      <c r="J11" s="704">
        <f>'EntrySheetDD+SWOTotal+HO'!AA175</f>
        <v>6.49</v>
      </c>
      <c r="K11" s="704">
        <f>I11+J11</f>
        <v>3144.5299999999984</v>
      </c>
      <c r="L11" s="705">
        <f t="shared" si="1"/>
        <v>107.97334076543792</v>
      </c>
      <c r="M11" s="705">
        <f t="shared" si="2"/>
        <v>100</v>
      </c>
      <c r="N11" s="705">
        <f t="shared" si="3"/>
        <v>100</v>
      </c>
      <c r="O11" s="705">
        <f t="shared" si="4"/>
        <v>100</v>
      </c>
    </row>
    <row r="12" spans="1:15" ht="28.5" customHeight="1" x14ac:dyDescent="0.25">
      <c r="A12" s="575">
        <v>7</v>
      </c>
      <c r="B12" s="578" t="s">
        <v>319</v>
      </c>
      <c r="C12" s="703">
        <v>1584.36</v>
      </c>
      <c r="D12" s="703">
        <v>0</v>
      </c>
      <c r="E12" s="703">
        <f t="shared" si="0"/>
        <v>1584.36</v>
      </c>
      <c r="F12" s="704">
        <f>'EntrySheetDD+SWOTotal+HO'!AI105</f>
        <v>1918.67</v>
      </c>
      <c r="G12" s="704">
        <f>'EntrySheetDD+SWOTotal+HO'!AI175</f>
        <v>21.240000000000002</v>
      </c>
      <c r="H12" s="704">
        <f t="shared" ref="H12:H41" si="5">F12+G12</f>
        <v>1939.91</v>
      </c>
      <c r="I12" s="704">
        <f>'EntrySheetDD+SWOTotal+HO'!AK105</f>
        <v>1918.67</v>
      </c>
      <c r="J12" s="704">
        <f>'EntrySheetDD+SWOTotal+HO'!AK175</f>
        <v>21.23</v>
      </c>
      <c r="K12" s="704">
        <f t="shared" ref="K12:K41" si="6">I12+J12</f>
        <v>1939.9</v>
      </c>
      <c r="L12" s="705">
        <f t="shared" si="1"/>
        <v>121.10063369436241</v>
      </c>
      <c r="M12" s="705">
        <f t="shared" si="2"/>
        <v>100</v>
      </c>
      <c r="N12" s="705">
        <f t="shared" si="3"/>
        <v>99.952919020715626</v>
      </c>
      <c r="O12" s="705">
        <f t="shared" si="4"/>
        <v>99.999484512168095</v>
      </c>
    </row>
    <row r="13" spans="1:15" ht="28.5" customHeight="1" x14ac:dyDescent="0.25">
      <c r="A13" s="575">
        <v>8</v>
      </c>
      <c r="B13" s="578" t="s">
        <v>320</v>
      </c>
      <c r="C13" s="703">
        <v>1922.9</v>
      </c>
      <c r="D13" s="703">
        <v>0</v>
      </c>
      <c r="E13" s="703">
        <f t="shared" si="0"/>
        <v>1922.9</v>
      </c>
      <c r="F13" s="704">
        <f>'EntrySheetDD+SWOTotal+HO'!AS105</f>
        <v>1777.2700000000004</v>
      </c>
      <c r="G13" s="704">
        <f>'EntrySheetDD+SWOTotal+HO'!AS175</f>
        <v>28.59</v>
      </c>
      <c r="H13" s="704">
        <f t="shared" si="5"/>
        <v>1805.8600000000004</v>
      </c>
      <c r="I13" s="704">
        <f>'EntrySheetDD+SWOTotal+HO'!AU105</f>
        <v>1776.7700000000002</v>
      </c>
      <c r="J13" s="704">
        <f>'EntrySheetDD+SWOTotal+HO'!AU175</f>
        <v>28.560000000000002</v>
      </c>
      <c r="K13" s="704">
        <f t="shared" si="6"/>
        <v>1805.3300000000002</v>
      </c>
      <c r="L13" s="705">
        <f t="shared" si="1"/>
        <v>92.400540849758187</v>
      </c>
      <c r="M13" s="705">
        <f t="shared" si="2"/>
        <v>99.971866964501714</v>
      </c>
      <c r="N13" s="705">
        <f t="shared" si="3"/>
        <v>99.89506820566632</v>
      </c>
      <c r="O13" s="705">
        <f t="shared" si="4"/>
        <v>99.970651102521785</v>
      </c>
    </row>
    <row r="14" spans="1:15" ht="28.5" customHeight="1" x14ac:dyDescent="0.25">
      <c r="A14" s="575">
        <v>9</v>
      </c>
      <c r="B14" s="578" t="s">
        <v>321</v>
      </c>
      <c r="C14" s="703">
        <v>2698.2</v>
      </c>
      <c r="D14" s="703">
        <v>0</v>
      </c>
      <c r="E14" s="703">
        <f t="shared" si="0"/>
        <v>2698.2</v>
      </c>
      <c r="F14" s="704">
        <f>'EntrySheetDD+SWOTotal+HO'!BC105</f>
        <v>3110.2999999999997</v>
      </c>
      <c r="G14" s="704">
        <f>'EntrySheetDD+SWOTotal+HO'!BC175</f>
        <v>29.250000000000004</v>
      </c>
      <c r="H14" s="704">
        <f t="shared" si="5"/>
        <v>3139.5499999999997</v>
      </c>
      <c r="I14" s="704">
        <f>'EntrySheetDD+SWOTotal+HO'!BE105</f>
        <v>3110.2999999999997</v>
      </c>
      <c r="J14" s="704">
        <f>'EntrySheetDD+SWOTotal+HO'!BE175</f>
        <v>29.250000000000004</v>
      </c>
      <c r="K14" s="704">
        <f t="shared" si="6"/>
        <v>3139.5499999999997</v>
      </c>
      <c r="L14" s="705">
        <f t="shared" si="1"/>
        <v>115.27314505966942</v>
      </c>
      <c r="M14" s="705">
        <f t="shared" si="2"/>
        <v>100</v>
      </c>
      <c r="N14" s="705">
        <f t="shared" si="3"/>
        <v>100</v>
      </c>
      <c r="O14" s="705">
        <f t="shared" si="4"/>
        <v>100</v>
      </c>
    </row>
    <row r="15" spans="1:15" ht="28.5" customHeight="1" x14ac:dyDescent="0.25">
      <c r="A15" s="575">
        <v>10</v>
      </c>
      <c r="B15" s="578" t="s">
        <v>322</v>
      </c>
      <c r="C15" s="703">
        <v>2399.21</v>
      </c>
      <c r="D15" s="703">
        <v>0</v>
      </c>
      <c r="E15" s="703">
        <f t="shared" si="0"/>
        <v>2399.21</v>
      </c>
      <c r="F15" s="704">
        <f>'EntrySheetDD+SWOTotal+HO'!BM105</f>
        <v>2670</v>
      </c>
      <c r="G15" s="704">
        <f>'EntrySheetDD+SWOTotal+HO'!BM175</f>
        <v>89.67</v>
      </c>
      <c r="H15" s="704">
        <f t="shared" si="5"/>
        <v>2759.67</v>
      </c>
      <c r="I15" s="704">
        <f>'EntrySheetDD+SWOTotal+HO'!BO105</f>
        <v>2670</v>
      </c>
      <c r="J15" s="704">
        <f>'EntrySheetDD+SWOTotal+HO'!BO175</f>
        <v>89.67</v>
      </c>
      <c r="K15" s="704">
        <f t="shared" si="6"/>
        <v>2759.67</v>
      </c>
      <c r="L15" s="705">
        <f t="shared" si="1"/>
        <v>111.2866318496505</v>
      </c>
      <c r="M15" s="705">
        <f t="shared" si="2"/>
        <v>100</v>
      </c>
      <c r="N15" s="705">
        <f t="shared" si="3"/>
        <v>100</v>
      </c>
      <c r="O15" s="705">
        <f t="shared" si="4"/>
        <v>100</v>
      </c>
    </row>
    <row r="16" spans="1:15" ht="28.5" customHeight="1" x14ac:dyDescent="0.25">
      <c r="A16" s="575">
        <v>11</v>
      </c>
      <c r="B16" s="578" t="s">
        <v>323</v>
      </c>
      <c r="C16" s="703">
        <v>1779.05</v>
      </c>
      <c r="D16" s="703">
        <v>0</v>
      </c>
      <c r="E16" s="703">
        <f t="shared" si="0"/>
        <v>1779.05</v>
      </c>
      <c r="F16" s="704">
        <f>'EntrySheetDD+SWOTotal+HO'!BW105</f>
        <v>2029.9699999999998</v>
      </c>
      <c r="G16" s="704">
        <f>'EntrySheetDD+SWOTotal+HO'!BW175</f>
        <v>38.51</v>
      </c>
      <c r="H16" s="704">
        <f t="shared" si="5"/>
        <v>2068.48</v>
      </c>
      <c r="I16" s="704">
        <f>'EntrySheetDD+SWOTotal+HO'!BY105</f>
        <v>2000.0100000000004</v>
      </c>
      <c r="J16" s="704">
        <f>'EntrySheetDD+SWOTotal+HO'!BY175</f>
        <v>36.97</v>
      </c>
      <c r="K16" s="704">
        <f t="shared" si="6"/>
        <v>2036.9800000000005</v>
      </c>
      <c r="L16" s="705">
        <f t="shared" si="1"/>
        <v>112.42011185745204</v>
      </c>
      <c r="M16" s="705">
        <f t="shared" si="2"/>
        <v>98.52411611994269</v>
      </c>
      <c r="N16" s="705">
        <f t="shared" si="3"/>
        <v>96.001038691249036</v>
      </c>
      <c r="O16" s="705">
        <f t="shared" si="4"/>
        <v>98.477142636138637</v>
      </c>
    </row>
    <row r="17" spans="1:15" ht="28.5" customHeight="1" x14ac:dyDescent="0.25">
      <c r="A17" s="575">
        <v>12</v>
      </c>
      <c r="B17" s="578" t="s">
        <v>324</v>
      </c>
      <c r="C17" s="703">
        <v>3691.09</v>
      </c>
      <c r="D17" s="703">
        <v>0</v>
      </c>
      <c r="E17" s="703">
        <f t="shared" si="0"/>
        <v>3691.09</v>
      </c>
      <c r="F17" s="704">
        <f>'EntrySheetDD+SWOTotal+HO'!CG105-F7</f>
        <v>3689.1700000000005</v>
      </c>
      <c r="G17" s="704">
        <f>'EntrySheetDD+SWOTotal+HO'!CG175-G7</f>
        <v>45.59</v>
      </c>
      <c r="H17" s="704">
        <f>F17+G17-H7</f>
        <v>3691.5600000000009</v>
      </c>
      <c r="I17" s="704">
        <f>'EntrySheetDD+SWOTotal+HO'!CI105-I7</f>
        <v>3654.1200000000003</v>
      </c>
      <c r="J17" s="704">
        <f>'EntrySheetDD+SWOTotal+HO'!CI175-J7</f>
        <v>40.909999999999997</v>
      </c>
      <c r="K17" s="704">
        <f>I17+J17-K7</f>
        <v>3651.84</v>
      </c>
      <c r="L17" s="705">
        <f t="shared" si="1"/>
        <v>98.99839884695308</v>
      </c>
      <c r="M17" s="705">
        <f t="shared" si="2"/>
        <v>99.049921798128025</v>
      </c>
      <c r="N17" s="705">
        <f t="shared" si="3"/>
        <v>89.734590919061191</v>
      </c>
      <c r="O17" s="705">
        <f t="shared" si="4"/>
        <v>98.924032116503568</v>
      </c>
    </row>
    <row r="18" spans="1:15" ht="28.5" customHeight="1" x14ac:dyDescent="0.25">
      <c r="A18" s="575">
        <v>13</v>
      </c>
      <c r="B18" s="578" t="s">
        <v>325</v>
      </c>
      <c r="C18" s="703">
        <v>855.15</v>
      </c>
      <c r="D18" s="703">
        <v>0</v>
      </c>
      <c r="E18" s="703">
        <f t="shared" si="0"/>
        <v>855.15</v>
      </c>
      <c r="F18" s="704">
        <f>'EntrySheetDD+SWOTotal+HO'!CQ105</f>
        <v>761.69</v>
      </c>
      <c r="G18" s="704">
        <f>'EntrySheetDD+SWOTotal+HO'!CQ175</f>
        <v>2.3899999999999997</v>
      </c>
      <c r="H18" s="704">
        <f t="shared" si="5"/>
        <v>764.08</v>
      </c>
      <c r="I18" s="704">
        <f>'EntrySheetDD+SWOTotal+HO'!CS105</f>
        <v>761.68000000000006</v>
      </c>
      <c r="J18" s="704">
        <f>'EntrySheetDD+SWOTotal+HO'!CS175</f>
        <v>2.3899999999999997</v>
      </c>
      <c r="K18" s="704">
        <f t="shared" si="6"/>
        <v>764.07</v>
      </c>
      <c r="L18" s="705">
        <f t="shared" si="1"/>
        <v>89.069753844354807</v>
      </c>
      <c r="M18" s="705">
        <f t="shared" si="2"/>
        <v>99.998687129934751</v>
      </c>
      <c r="N18" s="705">
        <f t="shared" si="3"/>
        <v>100</v>
      </c>
      <c r="O18" s="705">
        <f t="shared" si="4"/>
        <v>99.998691236519733</v>
      </c>
    </row>
    <row r="19" spans="1:15" ht="28.5" customHeight="1" x14ac:dyDescent="0.25">
      <c r="A19" s="575">
        <v>14</v>
      </c>
      <c r="B19" s="578" t="s">
        <v>326</v>
      </c>
      <c r="C19" s="703">
        <v>3803.26</v>
      </c>
      <c r="D19" s="703">
        <v>0</v>
      </c>
      <c r="E19" s="703">
        <f t="shared" si="0"/>
        <v>3803.26</v>
      </c>
      <c r="F19" s="704">
        <f>'EntrySheetDD+SWOTotal+HO'!DA105</f>
        <v>3613.0699999999993</v>
      </c>
      <c r="G19" s="704">
        <f>'EntrySheetDD+SWOTotal+HO'!DA175</f>
        <v>25</v>
      </c>
      <c r="H19" s="704">
        <f t="shared" si="5"/>
        <v>3638.0699999999993</v>
      </c>
      <c r="I19" s="704">
        <f>'EntrySheetDD+SWOTotal+HO'!DC105</f>
        <v>3482.4699999999993</v>
      </c>
      <c r="J19" s="704">
        <f>'EntrySheetDD+SWOTotal+HO'!DC175</f>
        <v>9.49</v>
      </c>
      <c r="K19" s="704">
        <f t="shared" si="6"/>
        <v>3491.9599999999991</v>
      </c>
      <c r="L19" s="705">
        <f t="shared" si="1"/>
        <v>91.565393898918273</v>
      </c>
      <c r="M19" s="705">
        <f t="shared" si="2"/>
        <v>96.385345426465591</v>
      </c>
      <c r="N19" s="705">
        <f t="shared" si="3"/>
        <v>37.96</v>
      </c>
      <c r="O19" s="705">
        <f t="shared" si="4"/>
        <v>95.983859573894946</v>
      </c>
    </row>
    <row r="20" spans="1:15" ht="28.5" customHeight="1" x14ac:dyDescent="0.25">
      <c r="A20" s="575">
        <v>15</v>
      </c>
      <c r="B20" s="578" t="s">
        <v>327</v>
      </c>
      <c r="C20" s="703">
        <v>489.73</v>
      </c>
      <c r="D20" s="703">
        <v>0</v>
      </c>
      <c r="E20" s="703">
        <f t="shared" si="0"/>
        <v>489.73</v>
      </c>
      <c r="F20" s="704">
        <f>'EntrySheetDD+SWOTotal+HO'!DK105</f>
        <v>462.70999999999992</v>
      </c>
      <c r="G20" s="704">
        <f>'EntrySheetDD+SWOTotal+HO'!DK175</f>
        <v>4.41</v>
      </c>
      <c r="H20" s="704">
        <f t="shared" si="5"/>
        <v>467.11999999999995</v>
      </c>
      <c r="I20" s="704">
        <f>'EntrySheetDD+SWOTotal+HO'!DM105</f>
        <v>462.70999999999992</v>
      </c>
      <c r="J20" s="704">
        <f>'EntrySheetDD+SWOTotal+HO'!DM175</f>
        <v>4.41</v>
      </c>
      <c r="K20" s="704">
        <f t="shared" si="6"/>
        <v>467.11999999999995</v>
      </c>
      <c r="L20" s="705">
        <f t="shared" si="1"/>
        <v>94.482674126559516</v>
      </c>
      <c r="M20" s="705">
        <f t="shared" si="2"/>
        <v>100</v>
      </c>
      <c r="N20" s="705">
        <f t="shared" si="3"/>
        <v>100</v>
      </c>
      <c r="O20" s="705">
        <f t="shared" si="4"/>
        <v>100</v>
      </c>
    </row>
    <row r="21" spans="1:15" ht="28.5" customHeight="1" x14ac:dyDescent="0.25">
      <c r="A21" s="575">
        <v>16</v>
      </c>
      <c r="B21" s="578" t="s">
        <v>328</v>
      </c>
      <c r="C21" s="703">
        <v>1406.85</v>
      </c>
      <c r="D21" s="703">
        <v>0</v>
      </c>
      <c r="E21" s="703">
        <f t="shared" si="0"/>
        <v>1406.85</v>
      </c>
      <c r="F21" s="704">
        <f>'EntrySheetDD+SWOTotal+HO'!DU105</f>
        <v>1380.9099999999999</v>
      </c>
      <c r="G21" s="704">
        <f>'EntrySheetDD+SWOTotal+HO'!DU175</f>
        <v>28.979999999999997</v>
      </c>
      <c r="H21" s="704">
        <f t="shared" si="5"/>
        <v>1409.8899999999999</v>
      </c>
      <c r="I21" s="704">
        <f>'EntrySheetDD+SWOTotal+HO'!DW105</f>
        <v>1377.17</v>
      </c>
      <c r="J21" s="704">
        <f>'EntrySheetDD+SWOTotal+HO'!DW175</f>
        <v>28.92</v>
      </c>
      <c r="K21" s="704">
        <f t="shared" si="6"/>
        <v>1406.0900000000001</v>
      </c>
      <c r="L21" s="705">
        <f t="shared" si="1"/>
        <v>97.890322351352324</v>
      </c>
      <c r="M21" s="705">
        <f t="shared" si="2"/>
        <v>99.729164101932795</v>
      </c>
      <c r="N21" s="705">
        <f t="shared" si="3"/>
        <v>99.7929606625259</v>
      </c>
      <c r="O21" s="705">
        <f t="shared" si="4"/>
        <v>99.730475427160997</v>
      </c>
    </row>
    <row r="22" spans="1:15" ht="28.5" customHeight="1" x14ac:dyDescent="0.25">
      <c r="A22" s="575">
        <v>17</v>
      </c>
      <c r="B22" s="578" t="s">
        <v>329</v>
      </c>
      <c r="C22" s="703">
        <v>1880.1</v>
      </c>
      <c r="D22" s="703">
        <v>0</v>
      </c>
      <c r="E22" s="703">
        <f t="shared" si="0"/>
        <v>1880.1</v>
      </c>
      <c r="F22" s="704">
        <f>'EntrySheetDD+SWOTotal+HO'!EE105</f>
        <v>1707.1399999999999</v>
      </c>
      <c r="G22" s="704">
        <f>'EntrySheetDD+SWOTotal+HO'!EE175</f>
        <v>22.5</v>
      </c>
      <c r="H22" s="704">
        <f t="shared" si="5"/>
        <v>1729.6399999999999</v>
      </c>
      <c r="I22" s="704">
        <f>'EntrySheetDD+SWOTotal+HO'!EG105</f>
        <v>1699.09</v>
      </c>
      <c r="J22" s="704">
        <f>'EntrySheetDD+SWOTotal+HO'!EG175</f>
        <v>17.04</v>
      </c>
      <c r="K22" s="704">
        <f t="shared" si="6"/>
        <v>1716.1299999999999</v>
      </c>
      <c r="L22" s="705">
        <f t="shared" si="1"/>
        <v>90.372320621243546</v>
      </c>
      <c r="M22" s="705">
        <f t="shared" si="2"/>
        <v>99.528451093642005</v>
      </c>
      <c r="N22" s="705">
        <f t="shared" si="3"/>
        <v>75.733333333333334</v>
      </c>
      <c r="O22" s="705">
        <f t="shared" si="4"/>
        <v>99.218912606091436</v>
      </c>
    </row>
    <row r="23" spans="1:15" ht="28.5" customHeight="1" x14ac:dyDescent="0.25">
      <c r="A23" s="575">
        <v>18</v>
      </c>
      <c r="B23" s="578" t="s">
        <v>330</v>
      </c>
      <c r="C23" s="703">
        <v>952.78</v>
      </c>
      <c r="D23" s="703">
        <v>0</v>
      </c>
      <c r="E23" s="703">
        <f t="shared" si="0"/>
        <v>952.78</v>
      </c>
      <c r="F23" s="704">
        <f>'EntrySheetDD+SWOTotal+HO'!EO105</f>
        <v>990.08999999999992</v>
      </c>
      <c r="G23" s="704">
        <f>'EntrySheetDD+SWOTotal+HO'!EO175</f>
        <v>23.25</v>
      </c>
      <c r="H23" s="704">
        <f t="shared" si="5"/>
        <v>1013.3399999999999</v>
      </c>
      <c r="I23" s="704">
        <f>'EntrySheetDD+SWOTotal+HO'!EQ105</f>
        <v>990.08999999999992</v>
      </c>
      <c r="J23" s="704">
        <f>'EntrySheetDD+SWOTotal+HO'!EQ175</f>
        <v>23.25</v>
      </c>
      <c r="K23" s="704">
        <f t="shared" si="6"/>
        <v>1013.3399999999999</v>
      </c>
      <c r="L23" s="705">
        <f t="shared" si="1"/>
        <v>103.91590923403093</v>
      </c>
      <c r="M23" s="705">
        <f t="shared" si="2"/>
        <v>100</v>
      </c>
      <c r="N23" s="705">
        <f t="shared" si="3"/>
        <v>100</v>
      </c>
      <c r="O23" s="705">
        <f t="shared" si="4"/>
        <v>100</v>
      </c>
    </row>
    <row r="24" spans="1:15" ht="28.5" customHeight="1" x14ac:dyDescent="0.25">
      <c r="A24" s="575">
        <v>19</v>
      </c>
      <c r="B24" s="578" t="s">
        <v>331</v>
      </c>
      <c r="C24" s="703">
        <v>1529.53</v>
      </c>
      <c r="D24" s="703">
        <v>0</v>
      </c>
      <c r="E24" s="703">
        <f t="shared" si="0"/>
        <v>1529.53</v>
      </c>
      <c r="F24" s="704">
        <f>'EntrySheetDD+SWOTotal+HO'!EY105</f>
        <v>1515.49</v>
      </c>
      <c r="G24" s="704">
        <f>'EntrySheetDD+SWOTotal+HO'!EY175</f>
        <v>24.37</v>
      </c>
      <c r="H24" s="704">
        <f t="shared" si="5"/>
        <v>1539.86</v>
      </c>
      <c r="I24" s="704">
        <f>'EntrySheetDD+SWOTotal+HO'!FA105</f>
        <v>1506.54</v>
      </c>
      <c r="J24" s="704">
        <f>'EntrySheetDD+SWOTotal+HO'!FA175</f>
        <v>24.310000000000002</v>
      </c>
      <c r="K24" s="704">
        <f t="shared" si="6"/>
        <v>1530.85</v>
      </c>
      <c r="L24" s="705">
        <f t="shared" si="1"/>
        <v>98.496923891652983</v>
      </c>
      <c r="M24" s="705">
        <f t="shared" si="2"/>
        <v>99.409431932906188</v>
      </c>
      <c r="N24" s="705">
        <f t="shared" si="3"/>
        <v>99.753795650389833</v>
      </c>
      <c r="O24" s="705">
        <f t="shared" si="4"/>
        <v>99.414881872378018</v>
      </c>
    </row>
    <row r="25" spans="1:15" ht="28.5" customHeight="1" x14ac:dyDescent="0.25">
      <c r="A25" s="575">
        <v>20</v>
      </c>
      <c r="B25" s="578" t="s">
        <v>332</v>
      </c>
      <c r="C25" s="703">
        <v>1601.45</v>
      </c>
      <c r="D25" s="703">
        <v>0</v>
      </c>
      <c r="E25" s="703">
        <f t="shared" si="0"/>
        <v>1601.45</v>
      </c>
      <c r="F25" s="704">
        <f>'EntrySheetDD+SWOTotal+HO'!FI105</f>
        <v>1518.05</v>
      </c>
      <c r="G25" s="704">
        <f>'EntrySheetDD+SWOTotal+HO'!FI175</f>
        <v>16.740000000000002</v>
      </c>
      <c r="H25" s="704">
        <f t="shared" si="5"/>
        <v>1534.79</v>
      </c>
      <c r="I25" s="704">
        <f>'EntrySheetDD+SWOTotal+HO'!FK105</f>
        <v>1513.4500000000003</v>
      </c>
      <c r="J25" s="704">
        <f>'EntrySheetDD+SWOTotal+HO'!FK175</f>
        <v>11.940000000000001</v>
      </c>
      <c r="K25" s="704">
        <f t="shared" si="6"/>
        <v>1525.3900000000003</v>
      </c>
      <c r="L25" s="705">
        <f t="shared" si="1"/>
        <v>94.50497986200007</v>
      </c>
      <c r="M25" s="705">
        <f t="shared" si="2"/>
        <v>99.696979677876243</v>
      </c>
      <c r="N25" s="705">
        <f t="shared" si="3"/>
        <v>71.326164874551964</v>
      </c>
      <c r="O25" s="705">
        <f t="shared" si="4"/>
        <v>99.387538360296872</v>
      </c>
    </row>
    <row r="26" spans="1:15" ht="28.5" customHeight="1" x14ac:dyDescent="0.25">
      <c r="A26" s="575">
        <v>21</v>
      </c>
      <c r="B26" s="578" t="s">
        <v>333</v>
      </c>
      <c r="C26" s="703">
        <v>94.27</v>
      </c>
      <c r="D26" s="703">
        <v>0</v>
      </c>
      <c r="E26" s="703">
        <f t="shared" si="0"/>
        <v>94.27</v>
      </c>
      <c r="F26" s="704">
        <f>'EntrySheetDD+SWOTotal+HO'!FS105</f>
        <v>54.310000000000009</v>
      </c>
      <c r="G26" s="704">
        <f>'EntrySheetDD+SWOTotal+HO'!FS175</f>
        <v>0</v>
      </c>
      <c r="H26" s="704">
        <f t="shared" si="5"/>
        <v>54.310000000000009</v>
      </c>
      <c r="I26" s="704">
        <f>'EntrySheetDD+SWOTotal+HO'!FU105</f>
        <v>54.310000000000009</v>
      </c>
      <c r="J26" s="704">
        <f>'EntrySheetDD+SWOTotal+HO'!FU175</f>
        <v>0</v>
      </c>
      <c r="K26" s="704">
        <f t="shared" si="6"/>
        <v>54.310000000000009</v>
      </c>
      <c r="L26" s="705">
        <f t="shared" si="1"/>
        <v>57.611117004349225</v>
      </c>
      <c r="M26" s="705">
        <f t="shared" si="2"/>
        <v>100</v>
      </c>
      <c r="N26" s="705">
        <f t="shared" si="3"/>
        <v>0</v>
      </c>
      <c r="O26" s="705">
        <f t="shared" si="4"/>
        <v>100</v>
      </c>
    </row>
    <row r="27" spans="1:15" ht="28.5" customHeight="1" x14ac:dyDescent="0.25">
      <c r="A27" s="575">
        <v>22</v>
      </c>
      <c r="B27" s="578" t="s">
        <v>334</v>
      </c>
      <c r="C27" s="703">
        <v>2030.33</v>
      </c>
      <c r="D27" s="703">
        <v>0</v>
      </c>
      <c r="E27" s="703">
        <f t="shared" si="0"/>
        <v>2030.33</v>
      </c>
      <c r="F27" s="704">
        <f>'EntrySheetDD+SWOTotal+HO'!GC105-F8</f>
        <v>2421.79</v>
      </c>
      <c r="G27" s="704">
        <f>'EntrySheetDD+SWOTotal+HO'!GC175-G8</f>
        <v>16.38</v>
      </c>
      <c r="H27" s="704">
        <f>F27+G27-H8</f>
        <v>2383.7600000000002</v>
      </c>
      <c r="I27" s="704">
        <f>'EntrySheetDD+SWOTotal+HO'!GE105-I8</f>
        <v>2421.79</v>
      </c>
      <c r="J27" s="704">
        <f>'EntrySheetDD+SWOTotal+HO'!GE175-J8</f>
        <v>16.36</v>
      </c>
      <c r="K27" s="704">
        <f>I27+J27-K8</f>
        <v>2393.52</v>
      </c>
      <c r="L27" s="705">
        <f t="shared" si="1"/>
        <v>119.28060955608201</v>
      </c>
      <c r="M27" s="705">
        <f t="shared" si="2"/>
        <v>100</v>
      </c>
      <c r="N27" s="705">
        <f t="shared" si="3"/>
        <v>99.877899877899878</v>
      </c>
      <c r="O27" s="705">
        <f t="shared" si="4"/>
        <v>100.40943719166357</v>
      </c>
    </row>
    <row r="28" spans="1:15" ht="28.5" customHeight="1" x14ac:dyDescent="0.25">
      <c r="A28" s="575">
        <v>23</v>
      </c>
      <c r="B28" s="578" t="s">
        <v>335</v>
      </c>
      <c r="C28" s="703">
        <v>528.23</v>
      </c>
      <c r="D28" s="703">
        <v>0</v>
      </c>
      <c r="E28" s="703">
        <f t="shared" si="0"/>
        <v>528.23</v>
      </c>
      <c r="F28" s="704">
        <f>'EntrySheetDD+SWOTotal+HO'!GM105</f>
        <v>542.7600000000001</v>
      </c>
      <c r="G28" s="704">
        <f>'EntrySheetDD+SWOTotal+HO'!GM175</f>
        <v>0.1</v>
      </c>
      <c r="H28" s="704">
        <f t="shared" si="5"/>
        <v>542.86000000000013</v>
      </c>
      <c r="I28" s="704">
        <f>'EntrySheetDD+SWOTotal+HO'!GO105</f>
        <v>542.7600000000001</v>
      </c>
      <c r="J28" s="704">
        <f>'EntrySheetDD+SWOTotal+HO'!GO175</f>
        <v>0.1</v>
      </c>
      <c r="K28" s="704">
        <f t="shared" si="6"/>
        <v>542.86000000000013</v>
      </c>
      <c r="L28" s="705">
        <f t="shared" si="1"/>
        <v>102.75069571966759</v>
      </c>
      <c r="M28" s="705">
        <f t="shared" si="2"/>
        <v>100</v>
      </c>
      <c r="N28" s="705">
        <f t="shared" si="3"/>
        <v>100</v>
      </c>
      <c r="O28" s="705">
        <f t="shared" si="4"/>
        <v>100</v>
      </c>
    </row>
    <row r="29" spans="1:15" ht="28.5" customHeight="1" x14ac:dyDescent="0.25">
      <c r="A29" s="575">
        <v>24</v>
      </c>
      <c r="B29" s="578" t="s">
        <v>336</v>
      </c>
      <c r="C29" s="703">
        <v>83.26</v>
      </c>
      <c r="D29" s="703">
        <v>0</v>
      </c>
      <c r="E29" s="703">
        <f t="shared" si="0"/>
        <v>83.26</v>
      </c>
      <c r="F29" s="704">
        <f>'EntrySheetDD+SWOTotal+HO'!GW105</f>
        <v>46.150000000000006</v>
      </c>
      <c r="G29" s="704">
        <f>'EntrySheetDD+SWOTotal+HO'!GW175</f>
        <v>3</v>
      </c>
      <c r="H29" s="704">
        <f t="shared" si="5"/>
        <v>49.150000000000006</v>
      </c>
      <c r="I29" s="704">
        <f>'EntrySheetDD+SWOTotal+HO'!GY105</f>
        <v>41.800000000000004</v>
      </c>
      <c r="J29" s="704">
        <f>'EntrySheetDD+SWOTotal+HO'!GY175</f>
        <v>1.65</v>
      </c>
      <c r="K29" s="704">
        <f t="shared" si="6"/>
        <v>43.45</v>
      </c>
      <c r="L29" s="705">
        <f t="shared" si="1"/>
        <v>50.204179678116745</v>
      </c>
      <c r="M29" s="705">
        <f t="shared" si="2"/>
        <v>90.574214517876484</v>
      </c>
      <c r="N29" s="705">
        <f t="shared" si="3"/>
        <v>54.999999999999993</v>
      </c>
      <c r="O29" s="705">
        <f t="shared" si="4"/>
        <v>88.4028484231943</v>
      </c>
    </row>
    <row r="30" spans="1:15" ht="28.5" customHeight="1" x14ac:dyDescent="0.25">
      <c r="A30" s="575">
        <v>25</v>
      </c>
      <c r="B30" s="578" t="s">
        <v>337</v>
      </c>
      <c r="C30" s="703">
        <v>354.89</v>
      </c>
      <c r="D30" s="703">
        <v>0</v>
      </c>
      <c r="E30" s="703">
        <f t="shared" si="0"/>
        <v>354.89</v>
      </c>
      <c r="F30" s="704">
        <f>'EntrySheetDD+SWOTotal+HO'!HG105</f>
        <v>363.46999999999997</v>
      </c>
      <c r="G30" s="704">
        <f>'EntrySheetDD+SWOTotal+HO'!HG175</f>
        <v>0.44</v>
      </c>
      <c r="H30" s="704">
        <f t="shared" si="5"/>
        <v>363.90999999999997</v>
      </c>
      <c r="I30" s="704">
        <f>'EntrySheetDD+SWOTotal+HO'!HI105</f>
        <v>363.46999999999997</v>
      </c>
      <c r="J30" s="704">
        <f>'EntrySheetDD+SWOTotal+HO'!HI175</f>
        <v>0.44</v>
      </c>
      <c r="K30" s="704">
        <f t="shared" si="6"/>
        <v>363.90999999999997</v>
      </c>
      <c r="L30" s="705">
        <f t="shared" si="1"/>
        <v>102.41765053960381</v>
      </c>
      <c r="M30" s="705">
        <f t="shared" si="2"/>
        <v>100</v>
      </c>
      <c r="N30" s="705">
        <f t="shared" si="3"/>
        <v>100</v>
      </c>
      <c r="O30" s="705">
        <f t="shared" si="4"/>
        <v>100</v>
      </c>
    </row>
    <row r="31" spans="1:15" ht="28.5" customHeight="1" x14ac:dyDescent="0.25">
      <c r="A31" s="575">
        <v>26</v>
      </c>
      <c r="B31" s="578" t="s">
        <v>338</v>
      </c>
      <c r="C31" s="703">
        <v>359.23</v>
      </c>
      <c r="D31" s="703">
        <v>0</v>
      </c>
      <c r="E31" s="703">
        <f t="shared" si="0"/>
        <v>359.23</v>
      </c>
      <c r="F31" s="704">
        <f>'EntrySheetDD+SWOTotal+HO'!HQ105</f>
        <v>332.09999999999991</v>
      </c>
      <c r="G31" s="704">
        <f>'EntrySheetDD+SWOTotal+HO'!HQ175</f>
        <v>2.5</v>
      </c>
      <c r="H31" s="704">
        <f t="shared" si="5"/>
        <v>334.59999999999991</v>
      </c>
      <c r="I31" s="704">
        <f>'EntrySheetDD+SWOTotal+HO'!HS105</f>
        <v>331.77099999999996</v>
      </c>
      <c r="J31" s="704">
        <f>'EntrySheetDD+SWOTotal+HO'!HS175</f>
        <v>0.44</v>
      </c>
      <c r="K31" s="704">
        <f t="shared" si="6"/>
        <v>332.21099999999996</v>
      </c>
      <c r="L31" s="705">
        <f t="shared" si="1"/>
        <v>92.35615065556884</v>
      </c>
      <c r="M31" s="705">
        <f t="shared" si="2"/>
        <v>99.90093345377899</v>
      </c>
      <c r="N31" s="705">
        <f t="shared" si="3"/>
        <v>17.599999999999998</v>
      </c>
      <c r="O31" s="705">
        <f t="shared" si="4"/>
        <v>99.286013150029902</v>
      </c>
    </row>
    <row r="32" spans="1:15" ht="28.5" customHeight="1" x14ac:dyDescent="0.25">
      <c r="A32" s="575">
        <v>27</v>
      </c>
      <c r="B32" s="578" t="s">
        <v>460</v>
      </c>
      <c r="C32" s="703">
        <v>2</v>
      </c>
      <c r="D32" s="703">
        <v>0</v>
      </c>
      <c r="E32" s="703">
        <f t="shared" si="0"/>
        <v>2</v>
      </c>
      <c r="F32" s="704">
        <f>'EntrySheetDD+SWOTotal+HO'!IA105</f>
        <v>0</v>
      </c>
      <c r="G32" s="704">
        <f>'EntrySheetDD+SWOTotal+HO'!IA175</f>
        <v>0</v>
      </c>
      <c r="H32" s="704">
        <f t="shared" si="5"/>
        <v>0</v>
      </c>
      <c r="I32" s="704">
        <f>'EntrySheetDD+SWOTotal+HO'!IC105</f>
        <v>0</v>
      </c>
      <c r="J32" s="704">
        <f>'EntrySheetDD+SWOTotal+HO'!IC175</f>
        <v>0</v>
      </c>
      <c r="K32" s="704">
        <f t="shared" si="6"/>
        <v>0</v>
      </c>
      <c r="L32" s="705">
        <f t="shared" si="1"/>
        <v>0</v>
      </c>
      <c r="M32" s="705">
        <f t="shared" si="2"/>
        <v>0</v>
      </c>
      <c r="N32" s="705">
        <f t="shared" si="3"/>
        <v>0</v>
      </c>
      <c r="O32" s="705">
        <f t="shared" si="4"/>
        <v>0</v>
      </c>
    </row>
    <row r="33" spans="1:15" ht="28.5" customHeight="1" x14ac:dyDescent="0.25">
      <c r="A33" s="575">
        <v>28</v>
      </c>
      <c r="B33" s="578" t="s">
        <v>340</v>
      </c>
      <c r="C33" s="703">
        <v>618.49</v>
      </c>
      <c r="D33" s="703">
        <v>0</v>
      </c>
      <c r="E33" s="703">
        <f t="shared" si="0"/>
        <v>618.49</v>
      </c>
      <c r="F33" s="704">
        <f>'EntrySheetDD+SWOTotal+HO'!IK105</f>
        <v>742.80000000000007</v>
      </c>
      <c r="G33" s="704">
        <f>'EntrySheetDD+SWOTotal+HO'!IK175</f>
        <v>4.8899999999999997</v>
      </c>
      <c r="H33" s="704">
        <f t="shared" si="5"/>
        <v>747.69</v>
      </c>
      <c r="I33" s="704">
        <f>'EntrySheetDD+SWOTotal+HO'!IM105</f>
        <v>742.80000000000007</v>
      </c>
      <c r="J33" s="704">
        <f>'EntrySheetDD+SWOTotal+HO'!IM175</f>
        <v>4.8899999999999997</v>
      </c>
      <c r="K33" s="704">
        <f t="shared" si="6"/>
        <v>747.69</v>
      </c>
      <c r="L33" s="705">
        <f t="shared" si="1"/>
        <v>120.09895067018061</v>
      </c>
      <c r="M33" s="705">
        <f t="shared" si="2"/>
        <v>100</v>
      </c>
      <c r="N33" s="705">
        <f t="shared" si="3"/>
        <v>100</v>
      </c>
      <c r="O33" s="705">
        <f t="shared" si="4"/>
        <v>100</v>
      </c>
    </row>
    <row r="34" spans="1:15" ht="28.5" customHeight="1" x14ac:dyDescent="0.25">
      <c r="A34" s="575">
        <v>29</v>
      </c>
      <c r="B34" s="578" t="s">
        <v>341</v>
      </c>
      <c r="C34" s="703">
        <v>339.02</v>
      </c>
      <c r="D34" s="703">
        <v>0</v>
      </c>
      <c r="E34" s="703">
        <f t="shared" si="0"/>
        <v>339.02</v>
      </c>
      <c r="F34" s="704">
        <f>'EntrySheetDD+SWOTotal+HO'!IU105</f>
        <v>273.84000000000003</v>
      </c>
      <c r="G34" s="704">
        <f>'EntrySheetDD+SWOTotal+HO'!IU175</f>
        <v>43.39</v>
      </c>
      <c r="H34" s="704">
        <f t="shared" si="5"/>
        <v>317.23</v>
      </c>
      <c r="I34" s="704">
        <f>'EntrySheetDD+SWOTotal+HO'!IW105</f>
        <v>273.84000000000003</v>
      </c>
      <c r="J34" s="704">
        <f>'EntrySheetDD+SWOTotal+HO'!IW175</f>
        <v>43.39</v>
      </c>
      <c r="K34" s="704">
        <f t="shared" si="6"/>
        <v>317.23</v>
      </c>
      <c r="L34" s="705">
        <f t="shared" si="1"/>
        <v>80.773995634475853</v>
      </c>
      <c r="M34" s="705">
        <f t="shared" si="2"/>
        <v>100</v>
      </c>
      <c r="N34" s="705">
        <f t="shared" si="3"/>
        <v>100</v>
      </c>
      <c r="O34" s="705">
        <f t="shared" si="4"/>
        <v>100</v>
      </c>
    </row>
    <row r="35" spans="1:15" ht="28.5" customHeight="1" x14ac:dyDescent="0.25">
      <c r="A35" s="575">
        <v>30</v>
      </c>
      <c r="B35" s="578" t="s">
        <v>342</v>
      </c>
      <c r="C35" s="703">
        <v>726.35</v>
      </c>
      <c r="D35" s="703">
        <v>0</v>
      </c>
      <c r="E35" s="703">
        <f t="shared" si="0"/>
        <v>726.35</v>
      </c>
      <c r="F35" s="704">
        <f>'EntrySheetDD+SWOTotal+HO'!JE105</f>
        <v>290.41000000000003</v>
      </c>
      <c r="G35" s="704">
        <f>'EntrySheetDD+SWOTotal+HO'!JE175</f>
        <v>2.5499999999999998</v>
      </c>
      <c r="H35" s="704">
        <f t="shared" si="5"/>
        <v>292.96000000000004</v>
      </c>
      <c r="I35" s="704">
        <f>'EntrySheetDD+SWOTotal+HO'!JG105</f>
        <v>287.33000000000004</v>
      </c>
      <c r="J35" s="704">
        <f>'EntrySheetDD+SWOTotal+HO'!JG175</f>
        <v>0.43</v>
      </c>
      <c r="K35" s="704">
        <f t="shared" si="6"/>
        <v>287.76000000000005</v>
      </c>
      <c r="L35" s="705">
        <f t="shared" si="1"/>
        <v>39.558064294073105</v>
      </c>
      <c r="M35" s="705">
        <f t="shared" si="2"/>
        <v>98.939430460383605</v>
      </c>
      <c r="N35" s="705">
        <f t="shared" si="3"/>
        <v>16.862745098039216</v>
      </c>
      <c r="O35" s="705">
        <f t="shared" si="4"/>
        <v>98.225013653741129</v>
      </c>
    </row>
    <row r="36" spans="1:15" ht="28.5" customHeight="1" x14ac:dyDescent="0.25">
      <c r="A36" s="575">
        <v>31</v>
      </c>
      <c r="B36" s="578" t="s">
        <v>343</v>
      </c>
      <c r="C36" s="703">
        <v>795.68</v>
      </c>
      <c r="D36" s="703">
        <v>0</v>
      </c>
      <c r="E36" s="703">
        <f t="shared" si="0"/>
        <v>795.68</v>
      </c>
      <c r="F36" s="704">
        <f>'EntrySheetDD+SWOTotal+HO'!JO105</f>
        <v>986.54000000000019</v>
      </c>
      <c r="G36" s="704">
        <f>'EntrySheetDD+SWOTotal+HO'!JO175</f>
        <v>7.51</v>
      </c>
      <c r="H36" s="704">
        <f t="shared" si="5"/>
        <v>994.05000000000018</v>
      </c>
      <c r="I36" s="704">
        <f>'EntrySheetDD+SWOTotal+HO'!JQ105</f>
        <v>986.6310000000002</v>
      </c>
      <c r="J36" s="704">
        <f>'EntrySheetDD+SWOTotal+HO'!JQ175</f>
        <v>7.51</v>
      </c>
      <c r="K36" s="704">
        <f t="shared" si="6"/>
        <v>994.14100000000019</v>
      </c>
      <c r="L36" s="705">
        <f t="shared" si="1"/>
        <v>123.9984667202896</v>
      </c>
      <c r="M36" s="705">
        <f t="shared" si="2"/>
        <v>100.00922415715532</v>
      </c>
      <c r="N36" s="705">
        <f t="shared" si="3"/>
        <v>100</v>
      </c>
      <c r="O36" s="705">
        <f t="shared" si="4"/>
        <v>100.00915446909109</v>
      </c>
    </row>
    <row r="37" spans="1:15" ht="28.5" customHeight="1" x14ac:dyDescent="0.25">
      <c r="A37" s="575">
        <v>32</v>
      </c>
      <c r="B37" s="578" t="s">
        <v>344</v>
      </c>
      <c r="C37" s="703">
        <v>143.63</v>
      </c>
      <c r="D37" s="703">
        <v>0</v>
      </c>
      <c r="E37" s="703">
        <f t="shared" si="0"/>
        <v>143.63</v>
      </c>
      <c r="F37" s="704">
        <f>'EntrySheetDD+SWOTotal+HO'!JY105</f>
        <v>121.95</v>
      </c>
      <c r="G37" s="704">
        <f>'EntrySheetDD+SWOTotal+HO'!JY175</f>
        <v>0.94</v>
      </c>
      <c r="H37" s="704">
        <f t="shared" si="5"/>
        <v>122.89</v>
      </c>
      <c r="I37" s="704">
        <f>'EntrySheetDD+SWOTotal+HO'!KA105</f>
        <v>121.95</v>
      </c>
      <c r="J37" s="704">
        <f>'EntrySheetDD+SWOTotal+HO'!KA175</f>
        <v>0.94</v>
      </c>
      <c r="K37" s="704">
        <f t="shared" si="6"/>
        <v>122.89</v>
      </c>
      <c r="L37" s="705">
        <f t="shared" si="1"/>
        <v>84.905660377358487</v>
      </c>
      <c r="M37" s="705">
        <f t="shared" si="2"/>
        <v>100</v>
      </c>
      <c r="N37" s="705">
        <f t="shared" si="3"/>
        <v>100</v>
      </c>
      <c r="O37" s="705">
        <f t="shared" si="4"/>
        <v>100</v>
      </c>
    </row>
    <row r="38" spans="1:15" ht="28.5" customHeight="1" x14ac:dyDescent="0.25">
      <c r="A38" s="575">
        <v>33</v>
      </c>
      <c r="B38" s="578" t="s">
        <v>461</v>
      </c>
      <c r="C38" s="703">
        <v>915.39</v>
      </c>
      <c r="D38" s="703">
        <v>0</v>
      </c>
      <c r="E38" s="703">
        <f t="shared" si="0"/>
        <v>915.39</v>
      </c>
      <c r="F38" s="704">
        <f>'EntrySheetDD+SWOTotal+HO'!KI105</f>
        <v>1214.75</v>
      </c>
      <c r="G38" s="704">
        <f>'EntrySheetDD+SWOTotal+HO'!KI175</f>
        <v>1</v>
      </c>
      <c r="H38" s="704">
        <f t="shared" si="5"/>
        <v>1215.75</v>
      </c>
      <c r="I38" s="704">
        <f>'EntrySheetDD+SWOTotal+HO'!KK105</f>
        <v>1086.78</v>
      </c>
      <c r="J38" s="704">
        <f>'EntrySheetDD+SWOTotal+HO'!KK175</f>
        <v>0.6</v>
      </c>
      <c r="K38" s="704">
        <f t="shared" si="6"/>
        <v>1087.3799999999999</v>
      </c>
      <c r="L38" s="705">
        <f t="shared" si="1"/>
        <v>118.72316717464686</v>
      </c>
      <c r="M38" s="705">
        <f t="shared" si="2"/>
        <v>89.465322082733067</v>
      </c>
      <c r="N38" s="705">
        <f t="shared" si="3"/>
        <v>60</v>
      </c>
      <c r="O38" s="705">
        <f t="shared" si="4"/>
        <v>89.441085749537308</v>
      </c>
    </row>
    <row r="39" spans="1:15" ht="28.5" customHeight="1" x14ac:dyDescent="0.25">
      <c r="A39" s="575">
        <v>34</v>
      </c>
      <c r="B39" s="578" t="s">
        <v>346</v>
      </c>
      <c r="C39" s="703">
        <v>421.31</v>
      </c>
      <c r="D39" s="703">
        <v>0</v>
      </c>
      <c r="E39" s="703">
        <f t="shared" si="0"/>
        <v>421.31</v>
      </c>
      <c r="F39" s="704">
        <f>'EntrySheetDD+SWOTotal+HO'!KS105</f>
        <v>281.53999999999996</v>
      </c>
      <c r="G39" s="704">
        <f>'EntrySheetDD+SWOTotal+HO'!KS175</f>
        <v>5</v>
      </c>
      <c r="H39" s="704">
        <f t="shared" si="5"/>
        <v>286.53999999999996</v>
      </c>
      <c r="I39" s="704">
        <f>'EntrySheetDD+SWOTotal+HO'!KU105</f>
        <v>280.79999999999995</v>
      </c>
      <c r="J39" s="704">
        <f>'EntrySheetDD+SWOTotal+HO'!KU175</f>
        <v>1.54</v>
      </c>
      <c r="K39" s="704">
        <f t="shared" si="6"/>
        <v>282.33999999999997</v>
      </c>
      <c r="L39" s="705">
        <f t="shared" si="1"/>
        <v>66.649260639434132</v>
      </c>
      <c r="M39" s="705">
        <f t="shared" si="2"/>
        <v>99.737159906230019</v>
      </c>
      <c r="N39" s="705">
        <f t="shared" si="3"/>
        <v>30.8</v>
      </c>
      <c r="O39" s="705">
        <f t="shared" si="4"/>
        <v>98.534236057792981</v>
      </c>
    </row>
    <row r="40" spans="1:15" ht="28.5" customHeight="1" x14ac:dyDescent="0.25">
      <c r="A40" s="575">
        <v>35</v>
      </c>
      <c r="B40" s="578" t="s">
        <v>347</v>
      </c>
      <c r="C40" s="703">
        <v>373.89</v>
      </c>
      <c r="D40" s="703">
        <v>0</v>
      </c>
      <c r="E40" s="703">
        <f t="shared" si="0"/>
        <v>373.89</v>
      </c>
      <c r="F40" s="704">
        <f>'EntrySheetDD+SWOTotal+HO'!LC105</f>
        <v>43.050000000000011</v>
      </c>
      <c r="G40" s="704">
        <f>'EntrySheetDD+SWOTotal+HO'!LC175</f>
        <v>0</v>
      </c>
      <c r="H40" s="704">
        <f t="shared" si="5"/>
        <v>43.050000000000011</v>
      </c>
      <c r="I40" s="704">
        <f>'EntrySheetDD+SWOTotal+HO'!LE105</f>
        <v>43.050000000000011</v>
      </c>
      <c r="J40" s="704">
        <f>'EntrySheetDD+SWOTotal+HO'!LE175</f>
        <v>0</v>
      </c>
      <c r="K40" s="704">
        <f t="shared" si="6"/>
        <v>43.050000000000011</v>
      </c>
      <c r="L40" s="705">
        <f t="shared" si="1"/>
        <v>11.514081681778068</v>
      </c>
      <c r="M40" s="705">
        <f t="shared" si="2"/>
        <v>100</v>
      </c>
      <c r="N40" s="705">
        <f t="shared" si="3"/>
        <v>0</v>
      </c>
      <c r="O40" s="705">
        <f t="shared" si="4"/>
        <v>100</v>
      </c>
    </row>
    <row r="41" spans="1:15" ht="28.5" customHeight="1" x14ac:dyDescent="0.25">
      <c r="A41" s="575">
        <v>36</v>
      </c>
      <c r="B41" s="578" t="s">
        <v>462</v>
      </c>
      <c r="C41" s="703">
        <v>392.44</v>
      </c>
      <c r="D41" s="703">
        <v>0</v>
      </c>
      <c r="E41" s="703">
        <f t="shared" si="0"/>
        <v>392.44</v>
      </c>
      <c r="F41" s="704">
        <f>'EntrySheetDD+SWOTotal+HO'!LM105</f>
        <v>491.23000000000008</v>
      </c>
      <c r="G41" s="704">
        <f>'EntrySheetDD+SWOTotal+HO'!LM175</f>
        <v>2.0499999999999998</v>
      </c>
      <c r="H41" s="704">
        <f t="shared" si="5"/>
        <v>493.28000000000009</v>
      </c>
      <c r="I41" s="704">
        <f>'EntrySheetDD+SWOTotal+HO'!LO105</f>
        <v>484.77000000000004</v>
      </c>
      <c r="J41" s="704">
        <f>'EntrySheetDD+SWOTotal+HO'!LO175</f>
        <v>1.58</v>
      </c>
      <c r="K41" s="704">
        <f t="shared" si="6"/>
        <v>486.35</v>
      </c>
      <c r="L41" s="705">
        <f t="shared" si="1"/>
        <v>123.52716338803384</v>
      </c>
      <c r="M41" s="705">
        <f t="shared" si="2"/>
        <v>98.684933737760304</v>
      </c>
      <c r="N41" s="705">
        <f t="shared" si="3"/>
        <v>77.073170731707336</v>
      </c>
      <c r="O41" s="705">
        <f t="shared" si="4"/>
        <v>98.595118391177422</v>
      </c>
    </row>
    <row r="42" spans="1:15" ht="28.5" customHeight="1" x14ac:dyDescent="0.25">
      <c r="A42" s="1982" t="s">
        <v>463</v>
      </c>
      <c r="B42" s="1983"/>
      <c r="C42" s="577">
        <f>SUM(C6:C41)</f>
        <v>50334.049999999996</v>
      </c>
      <c r="D42" s="577">
        <f t="shared" ref="D42:K42" si="7">SUM(D6:D41)</f>
        <v>0</v>
      </c>
      <c r="E42" s="577">
        <f t="shared" si="7"/>
        <v>50334.049999999996</v>
      </c>
      <c r="F42" s="577">
        <f t="shared" si="7"/>
        <v>52469.22</v>
      </c>
      <c r="G42" s="577">
        <f t="shared" si="7"/>
        <v>577.42999999999995</v>
      </c>
      <c r="H42" s="577">
        <f t="shared" si="7"/>
        <v>52883.560000000019</v>
      </c>
      <c r="I42" s="577">
        <f t="shared" si="7"/>
        <v>52093.961999999992</v>
      </c>
      <c r="J42" s="577">
        <f t="shared" si="7"/>
        <v>535.40000000000009</v>
      </c>
      <c r="K42" s="577">
        <f t="shared" si="7"/>
        <v>52477.232000000004</v>
      </c>
      <c r="L42" s="590">
        <f t="shared" si="1"/>
        <v>103.49646412319294</v>
      </c>
      <c r="M42" s="590">
        <f>I42/F42*100</f>
        <v>99.284803547679928</v>
      </c>
      <c r="N42" s="590">
        <f>J42/G42*100</f>
        <v>92.721195642761927</v>
      </c>
      <c r="O42" s="590">
        <f>K42/H42*100</f>
        <v>99.231655357543985</v>
      </c>
    </row>
    <row r="47" spans="1:15" x14ac:dyDescent="0.25">
      <c r="F47">
        <f>50334.05-240</f>
        <v>50094.05</v>
      </c>
    </row>
    <row r="49" spans="3:3" x14ac:dyDescent="0.25">
      <c r="C49">
        <f>50334.05-240</f>
        <v>50094.05</v>
      </c>
    </row>
  </sheetData>
  <sheetProtection formatColumns="0"/>
  <mergeCells count="12">
    <mergeCell ref="A42:B42"/>
    <mergeCell ref="A1:O1"/>
    <mergeCell ref="A2:O2"/>
    <mergeCell ref="C3:E3"/>
    <mergeCell ref="F3:H3"/>
    <mergeCell ref="I3:K3"/>
    <mergeCell ref="B3:B4"/>
    <mergeCell ref="A3:A4"/>
    <mergeCell ref="L3:L4"/>
    <mergeCell ref="M3:M4"/>
    <mergeCell ref="N3:N4"/>
    <mergeCell ref="O3:O4"/>
  </mergeCells>
  <pageMargins left="1.07" right="0.7" top="0.75" bottom="0.75" header="0.3" footer="0.3"/>
  <pageSetup paperSize="9" scale="74" orientation="landscape" r:id="rId1"/>
  <rowBreaks count="1" manualBreakCount="1">
    <brk id="23" max="14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31" activePane="bottomRight" state="frozen"/>
      <selection activeCell="A2" sqref="A2:N2"/>
      <selection pane="topRight" activeCell="A2" sqref="A2:N2"/>
      <selection pane="bottomLeft" activeCell="A2" sqref="A2:N2"/>
      <selection pane="bottomRight" activeCell="C7" sqref="C7:C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430</v>
      </c>
      <c r="B3" s="2004"/>
      <c r="C3" s="2024" t="s">
        <v>509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180</v>
      </c>
      <c r="D7" s="518">
        <f>'EntrySheetDD+SWOTotal+HO'!E75</f>
        <v>115</v>
      </c>
      <c r="E7" s="518">
        <f>'EntrySheetDD+SWOTotal+HO'!F75</f>
        <v>15</v>
      </c>
      <c r="F7" s="518">
        <f>'EntrySheetDD+SWOTotal+HO'!G75</f>
        <v>115</v>
      </c>
      <c r="G7" s="568">
        <v>360</v>
      </c>
      <c r="H7" s="568">
        <f>'EntrySheetDD+SWOTotal+HO'!I75</f>
        <v>30</v>
      </c>
      <c r="I7" s="568">
        <f>'EntrySheetDD+SWOTotal+HO'!J75</f>
        <v>230</v>
      </c>
      <c r="J7" s="568">
        <f>'EntrySheetDD+SWOTotal+HO'!K75</f>
        <v>83</v>
      </c>
      <c r="K7" s="568">
        <f>'EntrySheetDD+SWOTotal+HO'!L75</f>
        <v>230</v>
      </c>
      <c r="L7" s="568">
        <f>'EntrySheetDD+SWOTotal+HO'!M75</f>
        <v>171</v>
      </c>
      <c r="M7" s="514">
        <f>F7/C7*100</f>
        <v>63.888888888888886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25</v>
      </c>
      <c r="D8" s="518">
        <f>'EntrySheetDD+SWOTotal+HO'!O75</f>
        <v>19</v>
      </c>
      <c r="E8" s="518">
        <f>'EntrySheetDD+SWOTotal+HO'!P75</f>
        <v>1.5</v>
      </c>
      <c r="F8" s="518">
        <f>'EntrySheetDD+SWOTotal+HO'!Q75</f>
        <v>19</v>
      </c>
      <c r="G8" s="568">
        <v>50</v>
      </c>
      <c r="H8" s="568">
        <f>'EntrySheetDD+SWOTotal+HO'!S75</f>
        <v>3</v>
      </c>
      <c r="I8" s="568">
        <f>'EntrySheetDD+SWOTotal+HO'!T75</f>
        <v>37</v>
      </c>
      <c r="J8" s="568">
        <f>'EntrySheetDD+SWOTotal+HO'!U75</f>
        <v>0</v>
      </c>
      <c r="K8" s="568">
        <f>'EntrySheetDD+SWOTotal+HO'!V75</f>
        <v>37</v>
      </c>
      <c r="L8" s="568">
        <f>'EntrySheetDD+SWOTotal+HO'!W75</f>
        <v>37</v>
      </c>
      <c r="M8" s="506">
        <f t="shared" ref="M8:M43" si="0">F8/C8*100</f>
        <v>76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20</v>
      </c>
      <c r="D9" s="518">
        <f>'EntrySheetDD+SWOTotal+HO'!Y75</f>
        <v>5.75</v>
      </c>
      <c r="E9" s="518">
        <f>'EntrySheetDD+SWOTotal+HO'!Z75</f>
        <v>2.25</v>
      </c>
      <c r="F9" s="518">
        <f>'EntrySheetDD+SWOTotal+HO'!AA75</f>
        <v>5.75</v>
      </c>
      <c r="G9" s="568">
        <v>40</v>
      </c>
      <c r="H9" s="568">
        <f>'EntrySheetDD+SWOTotal+HO'!AC75</f>
        <v>4</v>
      </c>
      <c r="I9" s="568">
        <f>'EntrySheetDD+SWOTotal+HO'!AD75</f>
        <v>11</v>
      </c>
      <c r="J9" s="568">
        <f>'EntrySheetDD+SWOTotal+HO'!AE75</f>
        <v>0</v>
      </c>
      <c r="K9" s="568">
        <f>'EntrySheetDD+SWOTotal+HO'!AF75</f>
        <v>11</v>
      </c>
      <c r="L9" s="568">
        <f>'EntrySheetDD+SWOTotal+HO'!AG75</f>
        <v>11</v>
      </c>
      <c r="M9" s="506">
        <f t="shared" si="0"/>
        <v>28.749999999999996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11</v>
      </c>
      <c r="D10" s="518">
        <f>'EntrySheetDD+SWOTotal+HO'!AI75</f>
        <v>3</v>
      </c>
      <c r="E10" s="518">
        <f>'EntrySheetDD+SWOTotal+HO'!AJ75</f>
        <v>1</v>
      </c>
      <c r="F10" s="518">
        <f>'EntrySheetDD+SWOTotal+HO'!AK75</f>
        <v>3</v>
      </c>
      <c r="G10" s="568">
        <v>22</v>
      </c>
      <c r="H10" s="568">
        <f>'EntrySheetDD+SWOTotal+HO'!AM75</f>
        <v>2</v>
      </c>
      <c r="I10" s="568">
        <f>'EntrySheetDD+SWOTotal+HO'!AN75</f>
        <v>6</v>
      </c>
      <c r="J10" s="568">
        <f>'EntrySheetDD+SWOTotal+HO'!AO75</f>
        <v>0</v>
      </c>
      <c r="K10" s="568">
        <f>'EntrySheetDD+SWOTotal+HO'!AP75</f>
        <v>6</v>
      </c>
      <c r="L10" s="568">
        <f>'EntrySheetDD+SWOTotal+HO'!AQ75</f>
        <v>6</v>
      </c>
      <c r="M10" s="506">
        <f t="shared" si="0"/>
        <v>27.27272727272727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11</v>
      </c>
      <c r="D11" s="518">
        <f>'EntrySheetDD+SWOTotal+HO'!AS75</f>
        <v>12</v>
      </c>
      <c r="E11" s="518">
        <f>'EntrySheetDD+SWOTotal+HO'!AT75</f>
        <v>1</v>
      </c>
      <c r="F11" s="518">
        <f>'EntrySheetDD+SWOTotal+HO'!AU75</f>
        <v>12</v>
      </c>
      <c r="G11" s="568">
        <v>22</v>
      </c>
      <c r="H11" s="568">
        <f>'EntrySheetDD+SWOTotal+HO'!AW75</f>
        <v>2</v>
      </c>
      <c r="I11" s="568">
        <f>'EntrySheetDD+SWOTotal+HO'!AX75</f>
        <v>22</v>
      </c>
      <c r="J11" s="568">
        <f>'EntrySheetDD+SWOTotal+HO'!AY75</f>
        <v>0</v>
      </c>
      <c r="K11" s="568">
        <f>'EntrySheetDD+SWOTotal+HO'!AZ75</f>
        <v>22</v>
      </c>
      <c r="L11" s="568">
        <f>'EntrySheetDD+SWOTotal+HO'!BA75</f>
        <v>22</v>
      </c>
      <c r="M11" s="506">
        <f t="shared" si="0"/>
        <v>109.09090909090908</v>
      </c>
      <c r="N11" s="506">
        <f t="shared" si="1"/>
        <v>100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15</v>
      </c>
      <c r="D12" s="518">
        <f>'EntrySheetDD+SWOTotal+HO'!BC75</f>
        <v>14.25</v>
      </c>
      <c r="E12" s="518">
        <f>'EntrySheetDD+SWOTotal+HO'!BD75</f>
        <v>2</v>
      </c>
      <c r="F12" s="518">
        <f>'EntrySheetDD+SWOTotal+HO'!BE75</f>
        <v>14.25</v>
      </c>
      <c r="G12" s="568">
        <v>29.999999999999996</v>
      </c>
      <c r="H12" s="568">
        <f>'EntrySheetDD+SWOTotal+HO'!BG75</f>
        <v>4</v>
      </c>
      <c r="I12" s="568">
        <f>'EntrySheetDD+SWOTotal+HO'!BH75</f>
        <v>25</v>
      </c>
      <c r="J12" s="568">
        <f>'EntrySheetDD+SWOTotal+HO'!BI75</f>
        <v>0</v>
      </c>
      <c r="K12" s="568">
        <f>'EntrySheetDD+SWOTotal+HO'!BJ75</f>
        <v>25</v>
      </c>
      <c r="L12" s="568">
        <f>'EntrySheetDD+SWOTotal+HO'!BK75</f>
        <v>25</v>
      </c>
      <c r="M12" s="506">
        <f t="shared" si="0"/>
        <v>95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10</v>
      </c>
      <c r="D13" s="518">
        <f>'EntrySheetDD+SWOTotal+HO'!BM75</f>
        <v>3</v>
      </c>
      <c r="E13" s="518">
        <f>'EntrySheetDD+SWOTotal+HO'!BN75</f>
        <v>0.5</v>
      </c>
      <c r="F13" s="518">
        <f>'EntrySheetDD+SWOTotal+HO'!BO75</f>
        <v>3</v>
      </c>
      <c r="G13" s="568">
        <v>20</v>
      </c>
      <c r="H13" s="568">
        <f>'EntrySheetDD+SWOTotal+HO'!BQ75</f>
        <v>1</v>
      </c>
      <c r="I13" s="568">
        <f>'EntrySheetDD+SWOTotal+HO'!BR75</f>
        <v>6</v>
      </c>
      <c r="J13" s="568">
        <f>'EntrySheetDD+SWOTotal+HO'!BS75</f>
        <v>0</v>
      </c>
      <c r="K13" s="568">
        <f>'EntrySheetDD+SWOTotal+HO'!BT75</f>
        <v>6</v>
      </c>
      <c r="L13" s="568">
        <f>'EntrySheetDD+SWOTotal+HO'!BU75</f>
        <v>6</v>
      </c>
      <c r="M13" s="506">
        <f t="shared" si="0"/>
        <v>30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10</v>
      </c>
      <c r="D14" s="518">
        <f>'EntrySheetDD+SWOTotal+HO'!BW75</f>
        <v>4.5</v>
      </c>
      <c r="E14" s="518">
        <f>'EntrySheetDD+SWOTotal+HO'!BX75</f>
        <v>2</v>
      </c>
      <c r="F14" s="518">
        <f>'EntrySheetDD+SWOTotal+HO'!BY75</f>
        <v>4.5</v>
      </c>
      <c r="G14" s="568">
        <v>20</v>
      </c>
      <c r="H14" s="568">
        <f>'EntrySheetDD+SWOTotal+HO'!CA75</f>
        <v>4</v>
      </c>
      <c r="I14" s="568">
        <f>'EntrySheetDD+SWOTotal+HO'!CB75</f>
        <v>9</v>
      </c>
      <c r="J14" s="568">
        <f>'EntrySheetDD+SWOTotal+HO'!CC75</f>
        <v>0</v>
      </c>
      <c r="K14" s="568">
        <f>'EntrySheetDD+SWOTotal+HO'!CD75</f>
        <v>9</v>
      </c>
      <c r="L14" s="568">
        <f>'EntrySheetDD+SWOTotal+HO'!CE75</f>
        <v>9</v>
      </c>
      <c r="M14" s="506">
        <f t="shared" si="0"/>
        <v>45</v>
      </c>
      <c r="N14" s="506">
        <f t="shared" si="1"/>
        <v>100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30</v>
      </c>
      <c r="D15" s="518">
        <f>'EntrySheetDD+SWOTotal+HO'!CG75</f>
        <v>21.75</v>
      </c>
      <c r="E15" s="518">
        <f>'EntrySheetDD+SWOTotal+HO'!CH75</f>
        <v>4.75</v>
      </c>
      <c r="F15" s="518">
        <f>'EntrySheetDD+SWOTotal+HO'!CI75</f>
        <v>21.75</v>
      </c>
      <c r="G15" s="568">
        <v>59.999999999999993</v>
      </c>
      <c r="H15" s="568">
        <f>'EntrySheetDD+SWOTotal+HO'!CK75</f>
        <v>9.5</v>
      </c>
      <c r="I15" s="568">
        <f>'EntrySheetDD+SWOTotal+HO'!CL75</f>
        <v>44</v>
      </c>
      <c r="J15" s="568">
        <f>'EntrySheetDD+SWOTotal+HO'!CM75</f>
        <v>0</v>
      </c>
      <c r="K15" s="568">
        <f>'EntrySheetDD+SWOTotal+HO'!CN75</f>
        <v>44</v>
      </c>
      <c r="L15" s="568">
        <f>'EntrySheetDD+SWOTotal+HO'!CO75</f>
        <v>41</v>
      </c>
      <c r="M15" s="506">
        <f t="shared" si="0"/>
        <v>72.5</v>
      </c>
      <c r="N15" s="506">
        <f t="shared" si="1"/>
        <v>100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15</v>
      </c>
      <c r="D16" s="518">
        <f>'EntrySheetDD+SWOTotal+HO'!CQ75</f>
        <v>5</v>
      </c>
      <c r="E16" s="518">
        <f>'EntrySheetDD+SWOTotal+HO'!CR75</f>
        <v>1.5</v>
      </c>
      <c r="F16" s="518">
        <f>'EntrySheetDD+SWOTotal+HO'!CS75</f>
        <v>5</v>
      </c>
      <c r="G16" s="568">
        <v>29.999999999999996</v>
      </c>
      <c r="H16" s="568">
        <f>'EntrySheetDD+SWOTotal+HO'!CU75</f>
        <v>3</v>
      </c>
      <c r="I16" s="568">
        <f>'EntrySheetDD+SWOTotal+HO'!CV75</f>
        <v>10</v>
      </c>
      <c r="J16" s="568">
        <f>'EntrySheetDD+SWOTotal+HO'!CW75</f>
        <v>0</v>
      </c>
      <c r="K16" s="568">
        <f>'EntrySheetDD+SWOTotal+HO'!CX75</f>
        <v>10</v>
      </c>
      <c r="L16" s="568">
        <f>'EntrySheetDD+SWOTotal+HO'!CY75</f>
        <v>10</v>
      </c>
      <c r="M16" s="506">
        <f t="shared" si="0"/>
        <v>33.333333333333329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12</v>
      </c>
      <c r="D17" s="518">
        <f>'EntrySheetDD+SWOTotal+HO'!DA75</f>
        <v>7</v>
      </c>
      <c r="E17" s="518">
        <f>'EntrySheetDD+SWOTotal+HO'!DB75</f>
        <v>0</v>
      </c>
      <c r="F17" s="518">
        <f>'EntrySheetDD+SWOTotal+HO'!DC75</f>
        <v>3</v>
      </c>
      <c r="G17" s="568">
        <v>24</v>
      </c>
      <c r="H17" s="568">
        <f>'EntrySheetDD+SWOTotal+HO'!DE75</f>
        <v>0</v>
      </c>
      <c r="I17" s="568">
        <f>'EntrySheetDD+SWOTotal+HO'!DF75</f>
        <v>6</v>
      </c>
      <c r="J17" s="568">
        <f>'EntrySheetDD+SWOTotal+HO'!DG75</f>
        <v>2</v>
      </c>
      <c r="K17" s="568">
        <f>'EntrySheetDD+SWOTotal+HO'!DH75</f>
        <v>2</v>
      </c>
      <c r="L17" s="568">
        <f>'EntrySheetDD+SWOTotal+HO'!DI75</f>
        <v>2</v>
      </c>
      <c r="M17" s="506">
        <f t="shared" si="0"/>
        <v>25</v>
      </c>
      <c r="N17" s="506">
        <f t="shared" si="1"/>
        <v>42.857142857142854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5</v>
      </c>
      <c r="D18" s="518">
        <f>'EntrySheetDD+SWOTotal+HO'!DK75</f>
        <v>3.75</v>
      </c>
      <c r="E18" s="518">
        <f>'EntrySheetDD+SWOTotal+HO'!DL75</f>
        <v>0.5</v>
      </c>
      <c r="F18" s="518">
        <f>'EntrySheetDD+SWOTotal+HO'!DM75</f>
        <v>3.75</v>
      </c>
      <c r="G18" s="568">
        <v>10</v>
      </c>
      <c r="H18" s="568">
        <f>'EntrySheetDD+SWOTotal+HO'!DO75</f>
        <v>2</v>
      </c>
      <c r="I18" s="568">
        <f>'EntrySheetDD+SWOTotal+HO'!DP75</f>
        <v>12</v>
      </c>
      <c r="J18" s="568">
        <f>'EntrySheetDD+SWOTotal+HO'!DQ75</f>
        <v>0</v>
      </c>
      <c r="K18" s="568">
        <f>'EntrySheetDD+SWOTotal+HO'!DR75</f>
        <v>12</v>
      </c>
      <c r="L18" s="568">
        <f>'EntrySheetDD+SWOTotal+HO'!DS75</f>
        <v>12</v>
      </c>
      <c r="M18" s="506">
        <f t="shared" si="0"/>
        <v>75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10</v>
      </c>
      <c r="D19" s="518">
        <f>'EntrySheetDD+SWOTotal+HO'!DU75</f>
        <v>5</v>
      </c>
      <c r="E19" s="518">
        <f>'EntrySheetDD+SWOTotal+HO'!DV75</f>
        <v>1</v>
      </c>
      <c r="F19" s="518">
        <f>'EntrySheetDD+SWOTotal+HO'!DW75</f>
        <v>5</v>
      </c>
      <c r="G19" s="568">
        <v>20</v>
      </c>
      <c r="H19" s="568">
        <f>'EntrySheetDD+SWOTotal+HO'!DY75</f>
        <v>6</v>
      </c>
      <c r="I19" s="568">
        <f>'EntrySheetDD+SWOTotal+HO'!DZ75</f>
        <v>10</v>
      </c>
      <c r="J19" s="568">
        <f>'EntrySheetDD+SWOTotal+HO'!EA75</f>
        <v>0</v>
      </c>
      <c r="K19" s="568">
        <f>'EntrySheetDD+SWOTotal+HO'!EB75</f>
        <v>10</v>
      </c>
      <c r="L19" s="568">
        <f>'EntrySheetDD+SWOTotal+HO'!EC75</f>
        <v>10</v>
      </c>
      <c r="M19" s="506">
        <f t="shared" si="0"/>
        <v>50</v>
      </c>
      <c r="N19" s="506">
        <f t="shared" si="1"/>
        <v>100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13</v>
      </c>
      <c r="D20" s="518">
        <f>'EntrySheetDD+SWOTotal+HO'!EE75</f>
        <v>8</v>
      </c>
      <c r="E20" s="518">
        <f>'EntrySheetDD+SWOTotal+HO'!EF75</f>
        <v>2</v>
      </c>
      <c r="F20" s="518">
        <f>'EntrySheetDD+SWOTotal+HO'!EG75</f>
        <v>8</v>
      </c>
      <c r="G20" s="568">
        <v>25.999999999999996</v>
      </c>
      <c r="H20" s="568">
        <f>'EntrySheetDD+SWOTotal+HO'!EI75</f>
        <v>4</v>
      </c>
      <c r="I20" s="568">
        <f>'EntrySheetDD+SWOTotal+HO'!EJ75</f>
        <v>16</v>
      </c>
      <c r="J20" s="568">
        <f>'EntrySheetDD+SWOTotal+HO'!EK75</f>
        <v>0</v>
      </c>
      <c r="K20" s="568">
        <f>'EntrySheetDD+SWOTotal+HO'!EL75</f>
        <v>16</v>
      </c>
      <c r="L20" s="568">
        <f>'EntrySheetDD+SWOTotal+HO'!EM75</f>
        <v>16</v>
      </c>
      <c r="M20" s="506">
        <f t="shared" si="0"/>
        <v>61.53846153846154</v>
      </c>
      <c r="N20" s="506">
        <f t="shared" si="1"/>
        <v>100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6</v>
      </c>
      <c r="D21" s="518">
        <f>'EntrySheetDD+SWOTotal+HO'!EO75</f>
        <v>6</v>
      </c>
      <c r="E21" s="518">
        <f>'EntrySheetDD+SWOTotal+HO'!EP75</f>
        <v>0</v>
      </c>
      <c r="F21" s="518">
        <f>'EntrySheetDD+SWOTotal+HO'!EQ75</f>
        <v>6</v>
      </c>
      <c r="G21" s="568">
        <v>12</v>
      </c>
      <c r="H21" s="568">
        <f>'EntrySheetDD+SWOTotal+HO'!ES75</f>
        <v>0</v>
      </c>
      <c r="I21" s="568">
        <f>'EntrySheetDD+SWOTotal+HO'!ET75</f>
        <v>9</v>
      </c>
      <c r="J21" s="568">
        <f>'EntrySheetDD+SWOTotal+HO'!EU75</f>
        <v>0</v>
      </c>
      <c r="K21" s="568">
        <f>'EntrySheetDD+SWOTotal+HO'!EV75</f>
        <v>9</v>
      </c>
      <c r="L21" s="568">
        <f>'EntrySheetDD+SWOTotal+HO'!EW75</f>
        <v>9</v>
      </c>
      <c r="M21" s="506">
        <f t="shared" si="0"/>
        <v>100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7</v>
      </c>
      <c r="D22" s="518">
        <f>'EntrySheetDD+SWOTotal+HO'!EY75</f>
        <v>4</v>
      </c>
      <c r="E22" s="518">
        <f>'EntrySheetDD+SWOTotal+HO'!EZ75</f>
        <v>0.5</v>
      </c>
      <c r="F22" s="518">
        <f>'EntrySheetDD+SWOTotal+HO'!FA75</f>
        <v>4</v>
      </c>
      <c r="G22" s="568">
        <v>13.999999999999998</v>
      </c>
      <c r="H22" s="568">
        <f>'EntrySheetDD+SWOTotal+HO'!FC75</f>
        <v>1</v>
      </c>
      <c r="I22" s="568">
        <f>'EntrySheetDD+SWOTotal+HO'!FD75</f>
        <v>8</v>
      </c>
      <c r="J22" s="568">
        <f>'EntrySheetDD+SWOTotal+HO'!FE75</f>
        <v>0</v>
      </c>
      <c r="K22" s="568">
        <f>'EntrySheetDD+SWOTotal+HO'!FF75</f>
        <v>8</v>
      </c>
      <c r="L22" s="568">
        <f>'EntrySheetDD+SWOTotal+HO'!FG75</f>
        <v>8</v>
      </c>
      <c r="M22" s="506">
        <f t="shared" si="0"/>
        <v>57.142857142857139</v>
      </c>
      <c r="N22" s="506">
        <f t="shared" si="1"/>
        <v>100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22</v>
      </c>
      <c r="D23" s="518">
        <f>'EntrySheetDD+SWOTotal+HO'!FI75</f>
        <v>24</v>
      </c>
      <c r="E23" s="518">
        <f>'EntrySheetDD+SWOTotal+HO'!FJ75</f>
        <v>5</v>
      </c>
      <c r="F23" s="518">
        <f>'EntrySheetDD+SWOTotal+HO'!FK75</f>
        <v>24</v>
      </c>
      <c r="G23" s="568">
        <v>44</v>
      </c>
      <c r="H23" s="568">
        <f>'EntrySheetDD+SWOTotal+HO'!FM75</f>
        <v>10</v>
      </c>
      <c r="I23" s="568">
        <f>'EntrySheetDD+SWOTotal+HO'!FN75</f>
        <v>48</v>
      </c>
      <c r="J23" s="568">
        <f>'EntrySheetDD+SWOTotal+HO'!FO75</f>
        <v>0</v>
      </c>
      <c r="K23" s="568">
        <f>'EntrySheetDD+SWOTotal+HO'!FP75</f>
        <v>48</v>
      </c>
      <c r="L23" s="568">
        <f>'EntrySheetDD+SWOTotal+HO'!FQ75</f>
        <v>48</v>
      </c>
      <c r="M23" s="506">
        <f t="shared" si="0"/>
        <v>109.09090909090908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2</v>
      </c>
      <c r="D24" s="518">
        <f>'EntrySheetDD+SWOTotal+HO'!FS75</f>
        <v>2</v>
      </c>
      <c r="E24" s="518">
        <f>'EntrySheetDD+SWOTotal+HO'!FT75</f>
        <v>0.5</v>
      </c>
      <c r="F24" s="518">
        <f>'EntrySheetDD+SWOTotal+HO'!FU75</f>
        <v>2</v>
      </c>
      <c r="G24" s="568">
        <v>10</v>
      </c>
      <c r="H24" s="568">
        <f>'EntrySheetDD+SWOTotal+HO'!FW75</f>
        <v>1</v>
      </c>
      <c r="I24" s="568">
        <f>'EntrySheetDD+SWOTotal+HO'!FX75</f>
        <v>4</v>
      </c>
      <c r="J24" s="568">
        <f>'EntrySheetDD+SWOTotal+HO'!FY75</f>
        <v>0</v>
      </c>
      <c r="K24" s="568">
        <f>'EntrySheetDD+SWOTotal+HO'!FZ75</f>
        <v>4</v>
      </c>
      <c r="L24" s="568">
        <f>'EntrySheetDD+SWOTotal+HO'!GA75</f>
        <v>4</v>
      </c>
      <c r="M24" s="506">
        <f t="shared" si="0"/>
        <v>100</v>
      </c>
      <c r="N24" s="506">
        <f t="shared" si="1"/>
        <v>100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38</v>
      </c>
      <c r="D25" s="518">
        <f>'EntrySheetDD+SWOTotal+HO'!GC75</f>
        <v>39</v>
      </c>
      <c r="E25" s="518">
        <f>'EntrySheetDD+SWOTotal+HO'!GD75</f>
        <v>3.5</v>
      </c>
      <c r="F25" s="518">
        <f>'EntrySheetDD+SWOTotal+HO'!GE75</f>
        <v>39</v>
      </c>
      <c r="G25" s="568">
        <v>76</v>
      </c>
      <c r="H25" s="568">
        <f>'EntrySheetDD+SWOTotal+HO'!GG75</f>
        <v>7</v>
      </c>
      <c r="I25" s="568">
        <f>'EntrySheetDD+SWOTotal+HO'!GH75</f>
        <v>78</v>
      </c>
      <c r="J25" s="568">
        <f>'EntrySheetDD+SWOTotal+HO'!GI75</f>
        <v>0</v>
      </c>
      <c r="K25" s="568">
        <f>'EntrySheetDD+SWOTotal+HO'!GJ75</f>
        <v>78</v>
      </c>
      <c r="L25" s="568">
        <f>'EntrySheetDD+SWOTotal+HO'!GK75</f>
        <v>78</v>
      </c>
      <c r="M25" s="506">
        <f t="shared" si="0"/>
        <v>102.63157894736842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16</v>
      </c>
      <c r="D26" s="518">
        <f>'EntrySheetDD+SWOTotal+HO'!GM75</f>
        <v>11</v>
      </c>
      <c r="E26" s="518">
        <f>'EntrySheetDD+SWOTotal+HO'!GN75</f>
        <v>1</v>
      </c>
      <c r="F26" s="518">
        <f>'EntrySheetDD+SWOTotal+HO'!GO75</f>
        <v>11</v>
      </c>
      <c r="G26" s="568">
        <v>32</v>
      </c>
      <c r="H26" s="568">
        <f>'EntrySheetDD+SWOTotal+HO'!GQ75</f>
        <v>2</v>
      </c>
      <c r="I26" s="568">
        <f>'EntrySheetDD+SWOTotal+HO'!GR75</f>
        <v>22</v>
      </c>
      <c r="J26" s="568">
        <f>'EntrySheetDD+SWOTotal+HO'!GS75</f>
        <v>0</v>
      </c>
      <c r="K26" s="568">
        <f>'EntrySheetDD+SWOTotal+HO'!GT75</f>
        <v>22</v>
      </c>
      <c r="L26" s="568">
        <f>'EntrySheetDD+SWOTotal+HO'!GU75</f>
        <v>22</v>
      </c>
      <c r="M26" s="506">
        <f t="shared" si="0"/>
        <v>68.75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2</v>
      </c>
      <c r="D27" s="518">
        <f>'EntrySheetDD+SWOTotal+HO'!GW75</f>
        <v>0</v>
      </c>
      <c r="E27" s="518">
        <f>'EntrySheetDD+SWOTotal+HO'!GX75</f>
        <v>0</v>
      </c>
      <c r="F27" s="518">
        <f>'EntrySheetDD+SWOTotal+HO'!GY75</f>
        <v>0</v>
      </c>
      <c r="G27" s="568">
        <v>4</v>
      </c>
      <c r="H27" s="568">
        <f>'EntrySheetDD+SWOTotal+HO'!HA75</f>
        <v>0</v>
      </c>
      <c r="I27" s="568">
        <f>'EntrySheetDD+SWOTotal+HO'!HB75</f>
        <v>0</v>
      </c>
      <c r="J27" s="568">
        <f>'EntrySheetDD+SWOTotal+HO'!HC75</f>
        <v>0</v>
      </c>
      <c r="K27" s="568">
        <f>'EntrySheetDD+SWOTotal+HO'!HD75</f>
        <v>0</v>
      </c>
      <c r="L27" s="568">
        <f>'EntrySheetDD+SWOTotal+HO'!HE75</f>
        <v>0</v>
      </c>
      <c r="M27" s="506">
        <f t="shared" si="0"/>
        <v>0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9.75</v>
      </c>
      <c r="D28" s="518">
        <f>'EntrySheetDD+SWOTotal+HO'!HG75</f>
        <v>4</v>
      </c>
      <c r="E28" s="518">
        <f>'EntrySheetDD+SWOTotal+HO'!HH75</f>
        <v>0</v>
      </c>
      <c r="F28" s="518">
        <f>'EntrySheetDD+SWOTotal+HO'!HI75</f>
        <v>4</v>
      </c>
      <c r="G28" s="568">
        <v>12</v>
      </c>
      <c r="H28" s="568">
        <f>'EntrySheetDD+SWOTotal+HO'!HK75</f>
        <v>0</v>
      </c>
      <c r="I28" s="568">
        <f>'EntrySheetDD+SWOTotal+HO'!HL75</f>
        <v>8</v>
      </c>
      <c r="J28" s="568">
        <f>'EntrySheetDD+SWOTotal+HO'!HM75</f>
        <v>0</v>
      </c>
      <c r="K28" s="568">
        <f>'EntrySheetDD+SWOTotal+HO'!HN75</f>
        <v>8</v>
      </c>
      <c r="L28" s="568">
        <f>'EntrySheetDD+SWOTotal+HO'!HO75</f>
        <v>8</v>
      </c>
      <c r="M28" s="506">
        <f t="shared" si="0"/>
        <v>41.025641025641022</v>
      </c>
      <c r="N28" s="506">
        <f t="shared" si="1"/>
        <v>100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6</v>
      </c>
      <c r="D29" s="518">
        <f>'EntrySheetDD+SWOTotal+HO'!HQ75</f>
        <v>4.75</v>
      </c>
      <c r="E29" s="518">
        <f>'EntrySheetDD+SWOTotal+HO'!HR75</f>
        <v>0</v>
      </c>
      <c r="F29" s="518">
        <f>'EntrySheetDD+SWOTotal+HO'!HS75</f>
        <v>4.75</v>
      </c>
      <c r="G29" s="568">
        <v>12</v>
      </c>
      <c r="H29" s="568">
        <f>'EntrySheetDD+SWOTotal+HO'!HU75</f>
        <v>0</v>
      </c>
      <c r="I29" s="568">
        <f>'EntrySheetDD+SWOTotal+HO'!HV75</f>
        <v>9</v>
      </c>
      <c r="J29" s="568">
        <f>'EntrySheetDD+SWOTotal+HO'!HW75</f>
        <v>0</v>
      </c>
      <c r="K29" s="568">
        <f>'EntrySheetDD+SWOTotal+HO'!HX75</f>
        <v>9</v>
      </c>
      <c r="L29" s="568">
        <f>'EntrySheetDD+SWOTotal+HO'!HY75</f>
        <v>9</v>
      </c>
      <c r="M29" s="506">
        <f t="shared" si="0"/>
        <v>79.166666666666657</v>
      </c>
      <c r="N29" s="506">
        <f t="shared" si="1"/>
        <v>100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'EntrySheetDD+SWOTotal+HO'!IA75</f>
        <v>0</v>
      </c>
      <c r="E30" s="518">
        <f>'EntrySheetDD+SWOTotal+HO'!IB75</f>
        <v>0</v>
      </c>
      <c r="F30" s="518">
        <f>'EntrySheetDD+SWOTotal+HO'!IC75</f>
        <v>0</v>
      </c>
      <c r="G30" s="568">
        <v>0</v>
      </c>
      <c r="H30" s="568">
        <f>'EntrySheetDD+SWOTotal+HO'!IE75</f>
        <v>0</v>
      </c>
      <c r="I30" s="568">
        <f>'EntrySheetDD+SWOTotal+HO'!IF75</f>
        <v>0</v>
      </c>
      <c r="J30" s="568">
        <f>'EntrySheetDD+SWOTotal+HO'!IG75</f>
        <v>0</v>
      </c>
      <c r="K30" s="568">
        <f>'EntrySheetDD+SWOTotal+HO'!IH75</f>
        <v>0</v>
      </c>
      <c r="L30" s="568">
        <f>'EntrySheetDD+SWOTotal+HO'!II75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5</v>
      </c>
      <c r="D31" s="518">
        <f>'EntrySheetDD+SWOTotal+HO'!IK75</f>
        <v>4</v>
      </c>
      <c r="E31" s="518">
        <f>'EntrySheetDD+SWOTotal+HO'!IL75</f>
        <v>1</v>
      </c>
      <c r="F31" s="518">
        <f>'EntrySheetDD+SWOTotal+HO'!IM75</f>
        <v>4</v>
      </c>
      <c r="G31" s="568">
        <v>10</v>
      </c>
      <c r="H31" s="568">
        <f>'EntrySheetDD+SWOTotal+HO'!IO75</f>
        <v>2</v>
      </c>
      <c r="I31" s="568">
        <f>'EntrySheetDD+SWOTotal+HO'!IP75</f>
        <v>8</v>
      </c>
      <c r="J31" s="568">
        <f>'EntrySheetDD+SWOTotal+HO'!IQ75</f>
        <v>0</v>
      </c>
      <c r="K31" s="568">
        <f>'EntrySheetDD+SWOTotal+HO'!IR75</f>
        <v>8</v>
      </c>
      <c r="L31" s="568">
        <f>'EntrySheetDD+SWOTotal+HO'!IS75</f>
        <v>8</v>
      </c>
      <c r="M31" s="506">
        <f t="shared" si="0"/>
        <v>80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3</v>
      </c>
      <c r="D32" s="518">
        <f>'EntrySheetDD+SWOTotal+HO'!IU75</f>
        <v>0.5</v>
      </c>
      <c r="E32" s="518">
        <f>'EntrySheetDD+SWOTotal+HO'!IV75</f>
        <v>0</v>
      </c>
      <c r="F32" s="518">
        <f>'EntrySheetDD+SWOTotal+HO'!IW75</f>
        <v>0.5</v>
      </c>
      <c r="G32" s="568">
        <v>6</v>
      </c>
      <c r="H32" s="568">
        <f>'EntrySheetDD+SWOTotal+HO'!IY75</f>
        <v>0</v>
      </c>
      <c r="I32" s="568">
        <f>'EntrySheetDD+SWOTotal+HO'!IZ75</f>
        <v>1</v>
      </c>
      <c r="J32" s="568">
        <f>'EntrySheetDD+SWOTotal+HO'!JA75</f>
        <v>0</v>
      </c>
      <c r="K32" s="568">
        <f>'EntrySheetDD+SWOTotal+HO'!JB75</f>
        <v>1</v>
      </c>
      <c r="L32" s="568">
        <f>'EntrySheetDD+SWOTotal+HO'!JC75</f>
        <v>1</v>
      </c>
      <c r="M32" s="506">
        <f t="shared" si="0"/>
        <v>16.666666666666664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2.25</v>
      </c>
      <c r="D33" s="518">
        <f>'EntrySheetDD+SWOTotal+HO'!JE75</f>
        <v>2.5</v>
      </c>
      <c r="E33" s="518">
        <f>'EntrySheetDD+SWOTotal+HO'!JF75</f>
        <v>1</v>
      </c>
      <c r="F33" s="518">
        <f>'EntrySheetDD+SWOTotal+HO'!JG75</f>
        <v>2.5</v>
      </c>
      <c r="G33" s="568">
        <v>6</v>
      </c>
      <c r="H33" s="568">
        <f>'EntrySheetDD+SWOTotal+HO'!JI75</f>
        <v>2</v>
      </c>
      <c r="I33" s="568">
        <f>'EntrySheetDD+SWOTotal+HO'!JJ75</f>
        <v>5</v>
      </c>
      <c r="J33" s="568">
        <f>'EntrySheetDD+SWOTotal+HO'!JK75</f>
        <v>0</v>
      </c>
      <c r="K33" s="568">
        <f>'EntrySheetDD+SWOTotal+HO'!JL75</f>
        <v>5</v>
      </c>
      <c r="L33" s="568">
        <f>'EntrySheetDD+SWOTotal+HO'!JM75</f>
        <v>5</v>
      </c>
      <c r="M33" s="506">
        <f t="shared" si="0"/>
        <v>111.11111111111111</v>
      </c>
      <c r="N33" s="506">
        <f t="shared" si="1"/>
        <v>100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3</v>
      </c>
      <c r="D34" s="518">
        <f>'EntrySheetDD+SWOTotal+HO'!JO75</f>
        <v>2</v>
      </c>
      <c r="E34" s="518">
        <f>'EntrySheetDD+SWOTotal+HO'!JP75</f>
        <v>1.5</v>
      </c>
      <c r="F34" s="518">
        <f>'EntrySheetDD+SWOTotal+HO'!JQ75</f>
        <v>2</v>
      </c>
      <c r="G34" s="568">
        <v>6</v>
      </c>
      <c r="H34" s="568">
        <f>'EntrySheetDD+SWOTotal+HO'!JS75</f>
        <v>0</v>
      </c>
      <c r="I34" s="568">
        <f>'EntrySheetDD+SWOTotal+HO'!JT75</f>
        <v>1</v>
      </c>
      <c r="J34" s="568">
        <f>'EntrySheetDD+SWOTotal+HO'!JU75</f>
        <v>0</v>
      </c>
      <c r="K34" s="568">
        <f>'EntrySheetDD+SWOTotal+HO'!JV75</f>
        <v>3</v>
      </c>
      <c r="L34" s="568">
        <f>'EntrySheetDD+SWOTotal+HO'!JW75</f>
        <v>4</v>
      </c>
      <c r="M34" s="506">
        <f t="shared" si="0"/>
        <v>66.666666666666657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2</v>
      </c>
      <c r="D35" s="518">
        <f>'EntrySheetDD+SWOTotal+HO'!JY75</f>
        <v>0.5</v>
      </c>
      <c r="E35" s="518">
        <f>'EntrySheetDD+SWOTotal+HO'!JZ75</f>
        <v>0</v>
      </c>
      <c r="F35" s="518">
        <f>'EntrySheetDD+SWOTotal+HO'!KA75</f>
        <v>0.5</v>
      </c>
      <c r="G35" s="568">
        <v>4</v>
      </c>
      <c r="H35" s="568">
        <f>'EntrySheetDD+SWOTotal+HO'!KC75</f>
        <v>1</v>
      </c>
      <c r="I35" s="568">
        <f>'EntrySheetDD+SWOTotal+HO'!KD75</f>
        <v>1</v>
      </c>
      <c r="J35" s="568">
        <f>'EntrySheetDD+SWOTotal+HO'!KE75</f>
        <v>0</v>
      </c>
      <c r="K35" s="568">
        <f>'EntrySheetDD+SWOTotal+HO'!KF75</f>
        <v>1</v>
      </c>
      <c r="L35" s="568">
        <f>'EntrySheetDD+SWOTotal+HO'!KG75</f>
        <v>1</v>
      </c>
      <c r="M35" s="506">
        <f t="shared" si="0"/>
        <v>25</v>
      </c>
      <c r="N35" s="506">
        <f t="shared" si="1"/>
        <v>100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2</v>
      </c>
      <c r="D36" s="518">
        <f>'EntrySheetDD+SWOTotal+HO'!KI75</f>
        <v>5</v>
      </c>
      <c r="E36" s="518">
        <f>'EntrySheetDD+SWOTotal+HO'!KJ75</f>
        <v>5</v>
      </c>
      <c r="F36" s="518">
        <f>'EntrySheetDD+SWOTotal+HO'!KK75</f>
        <v>5</v>
      </c>
      <c r="G36" s="568">
        <v>4</v>
      </c>
      <c r="H36" s="568">
        <f>'EntrySheetDD+SWOTotal+HO'!KM75</f>
        <v>15</v>
      </c>
      <c r="I36" s="568">
        <f>'EntrySheetDD+SWOTotal+HO'!KN75</f>
        <v>15</v>
      </c>
      <c r="J36" s="568">
        <f>'EntrySheetDD+SWOTotal+HO'!KO75</f>
        <v>3</v>
      </c>
      <c r="K36" s="568">
        <f>'EntrySheetDD+SWOTotal+HO'!KP75</f>
        <v>15</v>
      </c>
      <c r="L36" s="568">
        <f>'EntrySheetDD+SWOTotal+HO'!KQ75</f>
        <v>15</v>
      </c>
      <c r="M36" s="506">
        <f t="shared" si="0"/>
        <v>250</v>
      </c>
      <c r="N36" s="506">
        <f t="shared" si="1"/>
        <v>100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2</v>
      </c>
      <c r="D37" s="518">
        <f>'EntrySheetDD+SWOTotal+HO'!KS75</f>
        <v>2</v>
      </c>
      <c r="E37" s="518">
        <f>'EntrySheetDD+SWOTotal+HO'!KT75</f>
        <v>1</v>
      </c>
      <c r="F37" s="518">
        <f>'EntrySheetDD+SWOTotal+HO'!KU75</f>
        <v>2</v>
      </c>
      <c r="G37" s="568">
        <v>4</v>
      </c>
      <c r="H37" s="568">
        <f>'EntrySheetDD+SWOTotal+HO'!KW75</f>
        <v>2</v>
      </c>
      <c r="I37" s="568">
        <f>'EntrySheetDD+SWOTotal+HO'!KX75</f>
        <v>4</v>
      </c>
      <c r="J37" s="568">
        <f>'EntrySheetDD+SWOTotal+HO'!KY75</f>
        <v>0</v>
      </c>
      <c r="K37" s="568">
        <f>'EntrySheetDD+SWOTotal+HO'!KZ75</f>
        <v>4</v>
      </c>
      <c r="L37" s="568">
        <f>'EntrySheetDD+SWOTotal+HO'!LA75</f>
        <v>4</v>
      </c>
      <c r="M37" s="506">
        <f t="shared" si="0"/>
        <v>100</v>
      </c>
      <c r="N37" s="506">
        <f t="shared" si="1"/>
        <v>100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3</v>
      </c>
      <c r="D38" s="518">
        <f>'EntrySheetDD+SWOTotal+HO'!LC75</f>
        <v>1</v>
      </c>
      <c r="E38" s="518">
        <f>'EntrySheetDD+SWOTotal+HO'!LD75</f>
        <v>1</v>
      </c>
      <c r="F38" s="518">
        <f>'EntrySheetDD+SWOTotal+HO'!LE75</f>
        <v>1</v>
      </c>
      <c r="G38" s="568">
        <v>6</v>
      </c>
      <c r="H38" s="568">
        <f>'EntrySheetDD+SWOTotal+HO'!LG75</f>
        <v>2</v>
      </c>
      <c r="I38" s="568">
        <f>'EntrySheetDD+SWOTotal+HO'!LH75</f>
        <v>2</v>
      </c>
      <c r="J38" s="568">
        <f>'EntrySheetDD+SWOTotal+HO'!LI75</f>
        <v>0</v>
      </c>
      <c r="K38" s="568">
        <f>'EntrySheetDD+SWOTotal+HO'!LJ75</f>
        <v>2</v>
      </c>
      <c r="L38" s="568">
        <f>'EntrySheetDD+SWOTotal+HO'!LK75</f>
        <v>2</v>
      </c>
      <c r="M38" s="506">
        <f t="shared" si="0"/>
        <v>33.333333333333329</v>
      </c>
      <c r="N38" s="506">
        <f t="shared" si="1"/>
        <v>100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2</v>
      </c>
      <c r="D39" s="518">
        <f>'EntrySheetDD+SWOTotal+HO'!LM75</f>
        <v>1</v>
      </c>
      <c r="E39" s="518">
        <f>'EntrySheetDD+SWOTotal+HO'!LN75</f>
        <v>0.5</v>
      </c>
      <c r="F39" s="518">
        <f>'EntrySheetDD+SWOTotal+HO'!LO75</f>
        <v>1</v>
      </c>
      <c r="G39" s="568">
        <v>4</v>
      </c>
      <c r="H39" s="568">
        <f>'EntrySheetDD+SWOTotal+HO'!LQ75</f>
        <v>0</v>
      </c>
      <c r="I39" s="568">
        <f>'EntrySheetDD+SWOTotal+HO'!LR75</f>
        <v>0</v>
      </c>
      <c r="J39" s="568">
        <f>'EntrySheetDD+SWOTotal+HO'!LS75</f>
        <v>0</v>
      </c>
      <c r="K39" s="568">
        <f>'EntrySheetDD+SWOTotal+HO'!LT75</f>
        <v>0</v>
      </c>
      <c r="L39" s="568">
        <f>'EntrySheetDD+SWOTotal+HO'!LU75</f>
        <v>0</v>
      </c>
      <c r="M39" s="509">
        <f t="shared" si="0"/>
        <v>50</v>
      </c>
      <c r="N39" s="509">
        <f t="shared" si="1"/>
        <v>100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500</v>
      </c>
      <c r="D40" s="510">
        <f t="shared" ref="D40:L40" si="2">SUM(D7:D39)</f>
        <v>340.25</v>
      </c>
      <c r="E40" s="510">
        <f t="shared" si="2"/>
        <v>56.5</v>
      </c>
      <c r="F40" s="510">
        <f t="shared" si="2"/>
        <v>336.25</v>
      </c>
      <c r="G40" s="569">
        <f t="shared" si="2"/>
        <v>1000</v>
      </c>
      <c r="H40" s="569">
        <f t="shared" si="2"/>
        <v>119.5</v>
      </c>
      <c r="I40" s="569">
        <f t="shared" si="2"/>
        <v>667</v>
      </c>
      <c r="J40" s="569">
        <f t="shared" si="2"/>
        <v>88</v>
      </c>
      <c r="K40" s="569">
        <f t="shared" si="2"/>
        <v>665</v>
      </c>
      <c r="L40" s="569">
        <f t="shared" si="2"/>
        <v>604</v>
      </c>
      <c r="M40" s="511">
        <f t="shared" si="0"/>
        <v>67.25</v>
      </c>
      <c r="N40" s="512">
        <f t="shared" si="1"/>
        <v>98.824393828067599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'EntrySheetDD+SWOTotal+HO'!MQ75</f>
        <v>0</v>
      </c>
      <c r="E41" s="528">
        <f>'EntrySheetDD+SWOTotal+HO'!MR75</f>
        <v>0</v>
      </c>
      <c r="F41" s="528">
        <f>'EntrySheetDD+SWOTotal+HO'!MS75</f>
        <v>0</v>
      </c>
      <c r="G41" s="570">
        <f>'EntrySheetDD+SWOTotal+HO'!MT75</f>
        <v>0</v>
      </c>
      <c r="H41" s="570">
        <f>'EntrySheetDD+SWOTotal+HO'!MU75</f>
        <v>0</v>
      </c>
      <c r="I41" s="570">
        <f>'EntrySheetDD+SWOTotal+HO'!MV75</f>
        <v>0</v>
      </c>
      <c r="J41" s="570">
        <f>'EntrySheetDD+SWOTotal+HO'!MW75</f>
        <v>0</v>
      </c>
      <c r="K41" s="570">
        <f>'EntrySheetDD+SWOTotal+HO'!MX75</f>
        <v>0</v>
      </c>
      <c r="L41" s="570">
        <f>'EntrySheetDD+SWOTotal+HO'!MY75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500</v>
      </c>
      <c r="D43" s="516">
        <f t="shared" si="3"/>
        <v>340.25</v>
      </c>
      <c r="E43" s="516">
        <f t="shared" si="3"/>
        <v>56.5</v>
      </c>
      <c r="F43" s="516">
        <f t="shared" si="3"/>
        <v>336.25</v>
      </c>
      <c r="G43" s="572">
        <f t="shared" si="3"/>
        <v>1000</v>
      </c>
      <c r="H43" s="572">
        <f t="shared" si="3"/>
        <v>119.5</v>
      </c>
      <c r="I43" s="572">
        <f t="shared" si="3"/>
        <v>667</v>
      </c>
      <c r="J43" s="572">
        <f t="shared" si="3"/>
        <v>88</v>
      </c>
      <c r="K43" s="572">
        <f t="shared" si="3"/>
        <v>665</v>
      </c>
      <c r="L43" s="572">
        <f t="shared" si="3"/>
        <v>604</v>
      </c>
      <c r="M43" s="511">
        <f t="shared" si="0"/>
        <v>67.25</v>
      </c>
      <c r="N43" s="512">
        <f t="shared" si="1"/>
        <v>98.824393828067599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7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431</v>
      </c>
      <c r="B3" s="2004"/>
      <c r="C3" s="2024" t="s">
        <v>510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150</v>
      </c>
      <c r="D7" s="518">
        <f>'EntrySheetDD+SWOTotal+HO'!E76</f>
        <v>150</v>
      </c>
      <c r="E7" s="518">
        <f>'EntrySheetDD+SWOTotal+HO'!F76</f>
        <v>38</v>
      </c>
      <c r="F7" s="518">
        <f>'EntrySheetDD+SWOTotal+HO'!G76</f>
        <v>150</v>
      </c>
      <c r="G7" s="568">
        <v>1500</v>
      </c>
      <c r="H7" s="568">
        <f>'EntrySheetDD+SWOTotal+HO'!I76</f>
        <v>26</v>
      </c>
      <c r="I7" s="568">
        <f>'EntrySheetDD+SWOTotal+HO'!J76</f>
        <v>1500</v>
      </c>
      <c r="J7" s="568">
        <f>'EntrySheetDD+SWOTotal+HO'!K76</f>
        <v>224</v>
      </c>
      <c r="K7" s="568">
        <f>'EntrySheetDD+SWOTotal+HO'!L76</f>
        <v>1500</v>
      </c>
      <c r="L7" s="568">
        <f>'EntrySheetDD+SWOTotal+HO'!M76</f>
        <v>1175</v>
      </c>
      <c r="M7" s="514">
        <f>F7/C7*100</f>
        <v>100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9</v>
      </c>
      <c r="D8" s="518">
        <f>'EntrySheetDD+SWOTotal+HO'!O76</f>
        <v>8.5</v>
      </c>
      <c r="E8" s="518">
        <f>'EntrySheetDD+SWOTotal+HO'!P76</f>
        <v>0.4</v>
      </c>
      <c r="F8" s="518">
        <f>'EntrySheetDD+SWOTotal+HO'!Q76</f>
        <v>8.5</v>
      </c>
      <c r="G8" s="568">
        <v>90</v>
      </c>
      <c r="H8" s="568">
        <f>'EntrySheetDD+SWOTotal+HO'!S76</f>
        <v>4</v>
      </c>
      <c r="I8" s="568">
        <f>'EntrySheetDD+SWOTotal+HO'!T76</f>
        <v>85</v>
      </c>
      <c r="J8" s="568">
        <f>'EntrySheetDD+SWOTotal+HO'!U76</f>
        <v>0</v>
      </c>
      <c r="K8" s="568">
        <f>'EntrySheetDD+SWOTotal+HO'!V76</f>
        <v>85</v>
      </c>
      <c r="L8" s="568">
        <f>'EntrySheetDD+SWOTotal+HO'!W76</f>
        <v>85</v>
      </c>
      <c r="M8" s="506">
        <f t="shared" ref="M8:M43" si="0">F8/C8*100</f>
        <v>94.444444444444443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9</v>
      </c>
      <c r="D9" s="518">
        <f>'EntrySheetDD+SWOTotal+HO'!Y76</f>
        <v>7</v>
      </c>
      <c r="E9" s="518">
        <f>'EntrySheetDD+SWOTotal+HO'!Z76</f>
        <v>5</v>
      </c>
      <c r="F9" s="518">
        <f>'EntrySheetDD+SWOTotal+HO'!AA76</f>
        <v>7</v>
      </c>
      <c r="G9" s="568">
        <v>90</v>
      </c>
      <c r="H9" s="568">
        <f>'EntrySheetDD+SWOTotal+HO'!AC76</f>
        <v>50</v>
      </c>
      <c r="I9" s="568">
        <f>'EntrySheetDD+SWOTotal+HO'!AD76</f>
        <v>70</v>
      </c>
      <c r="J9" s="568">
        <f>'EntrySheetDD+SWOTotal+HO'!AE76</f>
        <v>0</v>
      </c>
      <c r="K9" s="568">
        <f>'EntrySheetDD+SWOTotal+HO'!AF76</f>
        <v>70</v>
      </c>
      <c r="L9" s="568">
        <f>'EntrySheetDD+SWOTotal+HO'!AG76</f>
        <v>70</v>
      </c>
      <c r="M9" s="506">
        <f t="shared" si="0"/>
        <v>77.777777777777786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8</v>
      </c>
      <c r="D10" s="518">
        <f>'EntrySheetDD+SWOTotal+HO'!AI76</f>
        <v>7.9</v>
      </c>
      <c r="E10" s="518">
        <f>'EntrySheetDD+SWOTotal+HO'!AJ76</f>
        <v>3.2</v>
      </c>
      <c r="F10" s="518">
        <f>'EntrySheetDD+SWOTotal+HO'!AK76</f>
        <v>7.9</v>
      </c>
      <c r="G10" s="568">
        <v>80</v>
      </c>
      <c r="H10" s="568">
        <f>'EntrySheetDD+SWOTotal+HO'!AM76</f>
        <v>32</v>
      </c>
      <c r="I10" s="568">
        <f>'EntrySheetDD+SWOTotal+HO'!AN76</f>
        <v>79</v>
      </c>
      <c r="J10" s="568">
        <f>'EntrySheetDD+SWOTotal+HO'!AO76</f>
        <v>0</v>
      </c>
      <c r="K10" s="568">
        <f>'EntrySheetDD+SWOTotal+HO'!AP76</f>
        <v>79</v>
      </c>
      <c r="L10" s="568">
        <f>'EntrySheetDD+SWOTotal+HO'!AQ76</f>
        <v>79</v>
      </c>
      <c r="M10" s="506">
        <f t="shared" si="0"/>
        <v>98.75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4</v>
      </c>
      <c r="D11" s="518">
        <f>'EntrySheetDD+SWOTotal+HO'!AS76</f>
        <v>1.7</v>
      </c>
      <c r="E11" s="518">
        <f>'EntrySheetDD+SWOTotal+HO'!AT76</f>
        <v>0.2</v>
      </c>
      <c r="F11" s="518">
        <f>'EntrySheetDD+SWOTotal+HO'!AU76</f>
        <v>1.7</v>
      </c>
      <c r="G11" s="568">
        <v>40</v>
      </c>
      <c r="H11" s="568">
        <f>'EntrySheetDD+SWOTotal+HO'!AW76</f>
        <v>2</v>
      </c>
      <c r="I11" s="568">
        <f>'EntrySheetDD+SWOTotal+HO'!AX76</f>
        <v>17</v>
      </c>
      <c r="J11" s="568">
        <f>'EntrySheetDD+SWOTotal+HO'!AY76</f>
        <v>0</v>
      </c>
      <c r="K11" s="568">
        <f>'EntrySheetDD+SWOTotal+HO'!AZ76</f>
        <v>17</v>
      </c>
      <c r="L11" s="568">
        <f>'EntrySheetDD+SWOTotal+HO'!BA76</f>
        <v>17</v>
      </c>
      <c r="M11" s="506">
        <f t="shared" si="0"/>
        <v>42.5</v>
      </c>
      <c r="N11" s="506">
        <f t="shared" si="1"/>
        <v>100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5</v>
      </c>
      <c r="D12" s="518">
        <f>'EntrySheetDD+SWOTotal+HO'!BC76</f>
        <v>2.1</v>
      </c>
      <c r="E12" s="518">
        <f>'EntrySheetDD+SWOTotal+HO'!BD76</f>
        <v>0.7</v>
      </c>
      <c r="F12" s="518">
        <f>'EntrySheetDD+SWOTotal+HO'!BE76</f>
        <v>2.1</v>
      </c>
      <c r="G12" s="568">
        <v>50</v>
      </c>
      <c r="H12" s="568">
        <f>'EntrySheetDD+SWOTotal+HO'!BG76</f>
        <v>7</v>
      </c>
      <c r="I12" s="568">
        <f>'EntrySheetDD+SWOTotal+HO'!BH76</f>
        <v>21</v>
      </c>
      <c r="J12" s="568">
        <f>'EntrySheetDD+SWOTotal+HO'!BI76</f>
        <v>0</v>
      </c>
      <c r="K12" s="568">
        <f>'EntrySheetDD+SWOTotal+HO'!BJ76</f>
        <v>21</v>
      </c>
      <c r="L12" s="568">
        <f>'EntrySheetDD+SWOTotal+HO'!BK76</f>
        <v>21</v>
      </c>
      <c r="M12" s="506">
        <f t="shared" si="0"/>
        <v>42.000000000000007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5</v>
      </c>
      <c r="D13" s="518">
        <f>'EntrySheetDD+SWOTotal+HO'!BM76</f>
        <v>2.4</v>
      </c>
      <c r="E13" s="518">
        <f>'EntrySheetDD+SWOTotal+HO'!BN76</f>
        <v>1</v>
      </c>
      <c r="F13" s="518">
        <f>'EntrySheetDD+SWOTotal+HO'!BO76</f>
        <v>2.4</v>
      </c>
      <c r="G13" s="568">
        <v>50</v>
      </c>
      <c r="H13" s="568">
        <f>'EntrySheetDD+SWOTotal+HO'!BQ76</f>
        <v>10</v>
      </c>
      <c r="I13" s="568">
        <f>'EntrySheetDD+SWOTotal+HO'!BR76</f>
        <v>24</v>
      </c>
      <c r="J13" s="568">
        <f>'EntrySheetDD+SWOTotal+HO'!BS76</f>
        <v>0</v>
      </c>
      <c r="K13" s="568">
        <f>'EntrySheetDD+SWOTotal+HO'!BT76</f>
        <v>24</v>
      </c>
      <c r="L13" s="568">
        <f>'EntrySheetDD+SWOTotal+HO'!BU76</f>
        <v>24</v>
      </c>
      <c r="M13" s="506">
        <f t="shared" si="0"/>
        <v>48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6</v>
      </c>
      <c r="D14" s="518">
        <f>'EntrySheetDD+SWOTotal+HO'!BW76</f>
        <v>5</v>
      </c>
      <c r="E14" s="518">
        <f>'EntrySheetDD+SWOTotal+HO'!BX76</f>
        <v>1.1000000000000001</v>
      </c>
      <c r="F14" s="518">
        <f>'EntrySheetDD+SWOTotal+HO'!BY76</f>
        <v>4.3</v>
      </c>
      <c r="G14" s="568">
        <v>60</v>
      </c>
      <c r="H14" s="568">
        <f>'EntrySheetDD+SWOTotal+HO'!CA76</f>
        <v>11</v>
      </c>
      <c r="I14" s="568">
        <f>'EntrySheetDD+SWOTotal+HO'!CB76</f>
        <v>43</v>
      </c>
      <c r="J14" s="568">
        <f>'EntrySheetDD+SWOTotal+HO'!CC76</f>
        <v>0</v>
      </c>
      <c r="K14" s="568">
        <f>'EntrySheetDD+SWOTotal+HO'!CD76</f>
        <v>43</v>
      </c>
      <c r="L14" s="568">
        <f>'EntrySheetDD+SWOTotal+HO'!CE76</f>
        <v>43</v>
      </c>
      <c r="M14" s="506">
        <f t="shared" si="0"/>
        <v>71.666666666666671</v>
      </c>
      <c r="N14" s="506">
        <f t="shared" si="1"/>
        <v>86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30</v>
      </c>
      <c r="D15" s="518">
        <f>'EntrySheetDD+SWOTotal+HO'!CG76</f>
        <v>20</v>
      </c>
      <c r="E15" s="518">
        <f>'EntrySheetDD+SWOTotal+HO'!CH76</f>
        <v>5</v>
      </c>
      <c r="F15" s="518">
        <f>'EntrySheetDD+SWOTotal+HO'!CI76</f>
        <v>17.399999999999999</v>
      </c>
      <c r="G15" s="568">
        <v>300</v>
      </c>
      <c r="H15" s="568">
        <f>'EntrySheetDD+SWOTotal+HO'!CK76</f>
        <v>50</v>
      </c>
      <c r="I15" s="568">
        <f>'EntrySheetDD+SWOTotal+HO'!CL76</f>
        <v>174</v>
      </c>
      <c r="J15" s="568">
        <f>'EntrySheetDD+SWOTotal+HO'!CM76</f>
        <v>0</v>
      </c>
      <c r="K15" s="568">
        <f>'EntrySheetDD+SWOTotal+HO'!CN76</f>
        <v>174</v>
      </c>
      <c r="L15" s="568">
        <f>'EntrySheetDD+SWOTotal+HO'!CO76</f>
        <v>165</v>
      </c>
      <c r="M15" s="506">
        <f t="shared" si="0"/>
        <v>57.999999999999993</v>
      </c>
      <c r="N15" s="506">
        <f t="shared" si="1"/>
        <v>86.999999999999986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16</v>
      </c>
      <c r="D16" s="518">
        <f>'EntrySheetDD+SWOTotal+HO'!CQ76</f>
        <v>12.5</v>
      </c>
      <c r="E16" s="518">
        <f>'EntrySheetDD+SWOTotal+HO'!CR76</f>
        <v>4.5</v>
      </c>
      <c r="F16" s="518">
        <f>'EntrySheetDD+SWOTotal+HO'!CS76</f>
        <v>12.5</v>
      </c>
      <c r="G16" s="568">
        <v>160</v>
      </c>
      <c r="H16" s="568">
        <f>'EntrySheetDD+SWOTotal+HO'!CU76</f>
        <v>45</v>
      </c>
      <c r="I16" s="568">
        <f>'EntrySheetDD+SWOTotal+HO'!CV76</f>
        <v>125</v>
      </c>
      <c r="J16" s="568">
        <f>'EntrySheetDD+SWOTotal+HO'!CW76</f>
        <v>0</v>
      </c>
      <c r="K16" s="568">
        <f>'EntrySheetDD+SWOTotal+HO'!CX76</f>
        <v>125</v>
      </c>
      <c r="L16" s="568">
        <f>'EntrySheetDD+SWOTotal+HO'!CY76</f>
        <v>125</v>
      </c>
      <c r="M16" s="506">
        <f t="shared" si="0"/>
        <v>78.125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15</v>
      </c>
      <c r="D17" s="518">
        <f>'EntrySheetDD+SWOTotal+HO'!DA76</f>
        <v>9</v>
      </c>
      <c r="E17" s="518">
        <f>'EntrySheetDD+SWOTotal+HO'!DB76</f>
        <v>2</v>
      </c>
      <c r="F17" s="518">
        <f>'EntrySheetDD+SWOTotal+HO'!DC76</f>
        <v>7</v>
      </c>
      <c r="G17" s="568">
        <v>150</v>
      </c>
      <c r="H17" s="568">
        <f>'EntrySheetDD+SWOTotal+HO'!DE76</f>
        <v>20</v>
      </c>
      <c r="I17" s="568">
        <f>'EntrySheetDD+SWOTotal+HO'!DF76</f>
        <v>70</v>
      </c>
      <c r="J17" s="568">
        <f>'EntrySheetDD+SWOTotal+HO'!DG76</f>
        <v>10</v>
      </c>
      <c r="K17" s="568">
        <f>'EntrySheetDD+SWOTotal+HO'!DH76</f>
        <v>70</v>
      </c>
      <c r="L17" s="568">
        <f>'EntrySheetDD+SWOTotal+HO'!DI76</f>
        <v>70</v>
      </c>
      <c r="M17" s="506">
        <f t="shared" si="0"/>
        <v>46.666666666666664</v>
      </c>
      <c r="N17" s="506">
        <f t="shared" si="1"/>
        <v>77.777777777777786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7</v>
      </c>
      <c r="D18" s="518">
        <f>'EntrySheetDD+SWOTotal+HO'!DK76</f>
        <v>5.5</v>
      </c>
      <c r="E18" s="518">
        <f>'EntrySheetDD+SWOTotal+HO'!DL76</f>
        <v>2</v>
      </c>
      <c r="F18" s="518">
        <f>'EntrySheetDD+SWOTotal+HO'!DM76</f>
        <v>5.5</v>
      </c>
      <c r="G18" s="568">
        <v>70</v>
      </c>
      <c r="H18" s="568">
        <f>'EntrySheetDD+SWOTotal+HO'!DO76</f>
        <v>20</v>
      </c>
      <c r="I18" s="568">
        <f>'EntrySheetDD+SWOTotal+HO'!DP76</f>
        <v>55</v>
      </c>
      <c r="J18" s="568">
        <f>'EntrySheetDD+SWOTotal+HO'!DQ76</f>
        <v>0</v>
      </c>
      <c r="K18" s="568">
        <f>'EntrySheetDD+SWOTotal+HO'!DR76</f>
        <v>55</v>
      </c>
      <c r="L18" s="568">
        <f>'EntrySheetDD+SWOTotal+HO'!DS76</f>
        <v>55</v>
      </c>
      <c r="M18" s="506">
        <f t="shared" si="0"/>
        <v>78.571428571428569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18.5</v>
      </c>
      <c r="D19" s="518">
        <f>'EntrySheetDD+SWOTotal+HO'!DU76</f>
        <v>8</v>
      </c>
      <c r="E19" s="518">
        <f>'EntrySheetDD+SWOTotal+HO'!DV76</f>
        <v>3</v>
      </c>
      <c r="F19" s="518">
        <f>'EntrySheetDD+SWOTotal+HO'!DW76</f>
        <v>8</v>
      </c>
      <c r="G19" s="568">
        <v>185</v>
      </c>
      <c r="H19" s="568">
        <f>'EntrySheetDD+SWOTotal+HO'!DY76</f>
        <v>30</v>
      </c>
      <c r="I19" s="568">
        <f>'EntrySheetDD+SWOTotal+HO'!DZ76</f>
        <v>80</v>
      </c>
      <c r="J19" s="568">
        <f>'EntrySheetDD+SWOTotal+HO'!EA76</f>
        <v>0</v>
      </c>
      <c r="K19" s="568">
        <f>'EntrySheetDD+SWOTotal+HO'!EB76</f>
        <v>80</v>
      </c>
      <c r="L19" s="568">
        <f>'EntrySheetDD+SWOTotal+HO'!EC76</f>
        <v>80</v>
      </c>
      <c r="M19" s="506">
        <f t="shared" si="0"/>
        <v>43.243243243243242</v>
      </c>
      <c r="N19" s="506">
        <f t="shared" si="1"/>
        <v>100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25</v>
      </c>
      <c r="D20" s="518">
        <f>'EntrySheetDD+SWOTotal+HO'!EE76</f>
        <v>11.5</v>
      </c>
      <c r="E20" s="518">
        <f>'EntrySheetDD+SWOTotal+HO'!EF76</f>
        <v>4.5</v>
      </c>
      <c r="F20" s="518">
        <f>'EntrySheetDD+SWOTotal+HO'!EG76</f>
        <v>11.5</v>
      </c>
      <c r="G20" s="568">
        <v>250</v>
      </c>
      <c r="H20" s="568">
        <f>'EntrySheetDD+SWOTotal+HO'!EI76</f>
        <v>45</v>
      </c>
      <c r="I20" s="568">
        <f>'EntrySheetDD+SWOTotal+HO'!EJ76</f>
        <v>115</v>
      </c>
      <c r="J20" s="568">
        <f>'EntrySheetDD+SWOTotal+HO'!EK76</f>
        <v>0</v>
      </c>
      <c r="K20" s="568">
        <f>'EntrySheetDD+SWOTotal+HO'!EL76</f>
        <v>115</v>
      </c>
      <c r="L20" s="568">
        <f>'EntrySheetDD+SWOTotal+HO'!EM76</f>
        <v>115</v>
      </c>
      <c r="M20" s="506">
        <f t="shared" si="0"/>
        <v>46</v>
      </c>
      <c r="N20" s="506">
        <f t="shared" si="1"/>
        <v>100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8</v>
      </c>
      <c r="D21" s="518">
        <f>'EntrySheetDD+SWOTotal+HO'!EO76</f>
        <v>6.3</v>
      </c>
      <c r="E21" s="518">
        <f>'EntrySheetDD+SWOTotal+HO'!EP76</f>
        <v>0.4</v>
      </c>
      <c r="F21" s="518">
        <f>'EntrySheetDD+SWOTotal+HO'!EQ76</f>
        <v>6.3</v>
      </c>
      <c r="G21" s="568">
        <v>80</v>
      </c>
      <c r="H21" s="568">
        <f>'EntrySheetDD+SWOTotal+HO'!ES76</f>
        <v>11</v>
      </c>
      <c r="I21" s="568">
        <f>'EntrySheetDD+SWOTotal+HO'!ET76</f>
        <v>63</v>
      </c>
      <c r="J21" s="568">
        <f>'EntrySheetDD+SWOTotal+HO'!EU76</f>
        <v>0</v>
      </c>
      <c r="K21" s="568">
        <f>'EntrySheetDD+SWOTotal+HO'!EV76</f>
        <v>63</v>
      </c>
      <c r="L21" s="568">
        <f>'EntrySheetDD+SWOTotal+HO'!EW76</f>
        <v>63</v>
      </c>
      <c r="M21" s="506">
        <f t="shared" si="0"/>
        <v>78.75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5</v>
      </c>
      <c r="D22" s="518">
        <f>'EntrySheetDD+SWOTotal+HO'!EY76</f>
        <v>2</v>
      </c>
      <c r="E22" s="518">
        <f>'EntrySheetDD+SWOTotal+HO'!EZ76</f>
        <v>0.5</v>
      </c>
      <c r="F22" s="518">
        <f>'EntrySheetDD+SWOTotal+HO'!FA76</f>
        <v>2</v>
      </c>
      <c r="G22" s="568">
        <v>50</v>
      </c>
      <c r="H22" s="568">
        <f>'EntrySheetDD+SWOTotal+HO'!FC76</f>
        <v>5</v>
      </c>
      <c r="I22" s="568">
        <f>'EntrySheetDD+SWOTotal+HO'!FD76</f>
        <v>20</v>
      </c>
      <c r="J22" s="568">
        <f>'EntrySheetDD+SWOTotal+HO'!FE76</f>
        <v>15</v>
      </c>
      <c r="K22" s="568">
        <f>'EntrySheetDD+SWOTotal+HO'!FF76</f>
        <v>20</v>
      </c>
      <c r="L22" s="568">
        <f>'EntrySheetDD+SWOTotal+HO'!FG76</f>
        <v>20</v>
      </c>
      <c r="M22" s="506">
        <f t="shared" si="0"/>
        <v>40</v>
      </c>
      <c r="N22" s="506">
        <f t="shared" si="1"/>
        <v>100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5</v>
      </c>
      <c r="D23" s="518">
        <f>'EntrySheetDD+SWOTotal+HO'!FI76</f>
        <v>6.6</v>
      </c>
      <c r="E23" s="518">
        <f>'EntrySheetDD+SWOTotal+HO'!FJ76</f>
        <v>1.7</v>
      </c>
      <c r="F23" s="518">
        <f>'EntrySheetDD+SWOTotal+HO'!FK76</f>
        <v>2.4</v>
      </c>
      <c r="G23" s="568">
        <v>50</v>
      </c>
      <c r="H23" s="568">
        <f>'EntrySheetDD+SWOTotal+HO'!FM76</f>
        <v>17</v>
      </c>
      <c r="I23" s="568">
        <f>'EntrySheetDD+SWOTotal+HO'!FN76</f>
        <v>24</v>
      </c>
      <c r="J23" s="568">
        <f>'EntrySheetDD+SWOTotal+HO'!FO76</f>
        <v>0</v>
      </c>
      <c r="K23" s="568">
        <f>'EntrySheetDD+SWOTotal+HO'!FP76</f>
        <v>24</v>
      </c>
      <c r="L23" s="568">
        <f>'EntrySheetDD+SWOTotal+HO'!FQ76</f>
        <v>24</v>
      </c>
      <c r="M23" s="506">
        <f t="shared" si="0"/>
        <v>48</v>
      </c>
      <c r="N23" s="506">
        <f t="shared" si="1"/>
        <v>36.363636363636367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0.3</v>
      </c>
      <c r="D24" s="518">
        <f>'EntrySheetDD+SWOTotal+HO'!FS76</f>
        <v>0.2</v>
      </c>
      <c r="E24" s="518">
        <f>'EntrySheetDD+SWOTotal+HO'!FT76</f>
        <v>0</v>
      </c>
      <c r="F24" s="518">
        <f>'EntrySheetDD+SWOTotal+HO'!FU76</f>
        <v>0.2</v>
      </c>
      <c r="G24" s="568">
        <v>3</v>
      </c>
      <c r="H24" s="568">
        <f>'EntrySheetDD+SWOTotal+HO'!FW76</f>
        <v>0</v>
      </c>
      <c r="I24" s="568">
        <f>'EntrySheetDD+SWOTotal+HO'!FX76</f>
        <v>2</v>
      </c>
      <c r="J24" s="568">
        <f>'EntrySheetDD+SWOTotal+HO'!FY76</f>
        <v>0</v>
      </c>
      <c r="K24" s="568">
        <f>'EntrySheetDD+SWOTotal+HO'!FZ76</f>
        <v>2</v>
      </c>
      <c r="L24" s="568">
        <f>'EntrySheetDD+SWOTotal+HO'!GA76</f>
        <v>2</v>
      </c>
      <c r="M24" s="506">
        <f t="shared" si="0"/>
        <v>66.666666666666671</v>
      </c>
      <c r="N24" s="506">
        <f t="shared" si="1"/>
        <v>100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11</v>
      </c>
      <c r="D25" s="518">
        <f>'EntrySheetDD+SWOTotal+HO'!GC76</f>
        <v>5.3</v>
      </c>
      <c r="E25" s="518">
        <f>'EntrySheetDD+SWOTotal+HO'!GD76</f>
        <v>1.3</v>
      </c>
      <c r="F25" s="518">
        <f>'EntrySheetDD+SWOTotal+HO'!GE76</f>
        <v>5.3</v>
      </c>
      <c r="G25" s="568">
        <v>110</v>
      </c>
      <c r="H25" s="568">
        <f>'EntrySheetDD+SWOTotal+HO'!GG76</f>
        <v>13</v>
      </c>
      <c r="I25" s="568">
        <f>'EntrySheetDD+SWOTotal+HO'!GH76</f>
        <v>53</v>
      </c>
      <c r="J25" s="568">
        <f>'EntrySheetDD+SWOTotal+HO'!GI76</f>
        <v>0</v>
      </c>
      <c r="K25" s="568">
        <f>'EntrySheetDD+SWOTotal+HO'!GJ76</f>
        <v>53</v>
      </c>
      <c r="L25" s="568">
        <f>'EntrySheetDD+SWOTotal+HO'!GK76</f>
        <v>53</v>
      </c>
      <c r="M25" s="506">
        <f t="shared" si="0"/>
        <v>48.18181818181818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2.5</v>
      </c>
      <c r="D26" s="518">
        <f>'EntrySheetDD+SWOTotal+HO'!GM76</f>
        <v>1.5</v>
      </c>
      <c r="E26" s="518">
        <f>'EntrySheetDD+SWOTotal+HO'!GN76</f>
        <v>0.8</v>
      </c>
      <c r="F26" s="518">
        <f>'EntrySheetDD+SWOTotal+HO'!GO76</f>
        <v>1.5</v>
      </c>
      <c r="G26" s="568">
        <v>25</v>
      </c>
      <c r="H26" s="568">
        <f>'EntrySheetDD+SWOTotal+HO'!GQ76</f>
        <v>2</v>
      </c>
      <c r="I26" s="568">
        <f>'EntrySheetDD+SWOTotal+HO'!GR76</f>
        <v>15</v>
      </c>
      <c r="J26" s="568">
        <f>'EntrySheetDD+SWOTotal+HO'!GS76</f>
        <v>0</v>
      </c>
      <c r="K26" s="568">
        <f>'EntrySheetDD+SWOTotal+HO'!GT76</f>
        <v>15</v>
      </c>
      <c r="L26" s="568">
        <f>'EntrySheetDD+SWOTotal+HO'!GU76</f>
        <v>15</v>
      </c>
      <c r="M26" s="506">
        <f t="shared" si="0"/>
        <v>60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0.3</v>
      </c>
      <c r="D27" s="518">
        <f>'EntrySheetDD+SWOTotal+HO'!GW76</f>
        <v>0</v>
      </c>
      <c r="E27" s="518">
        <f>'EntrySheetDD+SWOTotal+HO'!GX76</f>
        <v>0</v>
      </c>
      <c r="F27" s="518">
        <f>'EntrySheetDD+SWOTotal+HO'!GY76</f>
        <v>0</v>
      </c>
      <c r="G27" s="568">
        <v>3</v>
      </c>
      <c r="H27" s="568">
        <f>'EntrySheetDD+SWOTotal+HO'!HA76</f>
        <v>0</v>
      </c>
      <c r="I27" s="568">
        <f>'EntrySheetDD+SWOTotal+HO'!HB76</f>
        <v>0</v>
      </c>
      <c r="J27" s="568">
        <f>'EntrySheetDD+SWOTotal+HO'!HC76</f>
        <v>0</v>
      </c>
      <c r="K27" s="568">
        <f>'EntrySheetDD+SWOTotal+HO'!HD76</f>
        <v>0</v>
      </c>
      <c r="L27" s="568">
        <f>'EntrySheetDD+SWOTotal+HO'!HE76</f>
        <v>0</v>
      </c>
      <c r="M27" s="506">
        <f t="shared" si="0"/>
        <v>0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0.6</v>
      </c>
      <c r="D28" s="518">
        <f>'EntrySheetDD+SWOTotal+HO'!HG76</f>
        <v>0</v>
      </c>
      <c r="E28" s="518">
        <f>'EntrySheetDD+SWOTotal+HO'!HH76</f>
        <v>0</v>
      </c>
      <c r="F28" s="518">
        <f>'EntrySheetDD+SWOTotal+HO'!HI76</f>
        <v>0</v>
      </c>
      <c r="G28" s="568">
        <v>6</v>
      </c>
      <c r="H28" s="568">
        <f>'EntrySheetDD+SWOTotal+HO'!HK76</f>
        <v>0</v>
      </c>
      <c r="I28" s="568">
        <f>'EntrySheetDD+SWOTotal+HO'!HL76</f>
        <v>0</v>
      </c>
      <c r="J28" s="568">
        <f>'EntrySheetDD+SWOTotal+HO'!HM76</f>
        <v>0</v>
      </c>
      <c r="K28" s="568">
        <f>'EntrySheetDD+SWOTotal+HO'!HN76</f>
        <v>0</v>
      </c>
      <c r="L28" s="568">
        <f>'EntrySheetDD+SWOTotal+HO'!HO76</f>
        <v>0</v>
      </c>
      <c r="M28" s="506">
        <f t="shared" si="0"/>
        <v>0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2</v>
      </c>
      <c r="D29" s="518">
        <f>'EntrySheetDD+SWOTotal+HO'!HQ76</f>
        <v>1.4</v>
      </c>
      <c r="E29" s="518">
        <f>'EntrySheetDD+SWOTotal+HO'!HR76</f>
        <v>0.9</v>
      </c>
      <c r="F29" s="518">
        <f>'EntrySheetDD+SWOTotal+HO'!HS76</f>
        <v>1.4</v>
      </c>
      <c r="G29" s="568">
        <v>20</v>
      </c>
      <c r="H29" s="568">
        <f>'EntrySheetDD+SWOTotal+HO'!HU76</f>
        <v>9</v>
      </c>
      <c r="I29" s="568">
        <f>'EntrySheetDD+SWOTotal+HO'!HV76</f>
        <v>14</v>
      </c>
      <c r="J29" s="568">
        <f>'EntrySheetDD+SWOTotal+HO'!HW76</f>
        <v>0</v>
      </c>
      <c r="K29" s="568">
        <f>'EntrySheetDD+SWOTotal+HO'!HX76</f>
        <v>14</v>
      </c>
      <c r="L29" s="568">
        <f>'EntrySheetDD+SWOTotal+HO'!HY76</f>
        <v>14</v>
      </c>
      <c r="M29" s="506">
        <f t="shared" si="0"/>
        <v>70</v>
      </c>
      <c r="N29" s="506">
        <f t="shared" si="1"/>
        <v>100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'EntrySheetDD+SWOTotal+HO'!IA76</f>
        <v>0</v>
      </c>
      <c r="E30" s="518">
        <f>'EntrySheetDD+SWOTotal+HO'!IB76</f>
        <v>0</v>
      </c>
      <c r="F30" s="518">
        <f>'EntrySheetDD+SWOTotal+HO'!IC76</f>
        <v>0</v>
      </c>
      <c r="G30" s="568">
        <v>0</v>
      </c>
      <c r="H30" s="568">
        <f>'EntrySheetDD+SWOTotal+HO'!IE76</f>
        <v>0</v>
      </c>
      <c r="I30" s="568">
        <f>'EntrySheetDD+SWOTotal+HO'!IF76</f>
        <v>0</v>
      </c>
      <c r="J30" s="568">
        <f>'EntrySheetDD+SWOTotal+HO'!IG76</f>
        <v>0</v>
      </c>
      <c r="K30" s="568">
        <f>'EntrySheetDD+SWOTotal+HO'!IH76</f>
        <v>0</v>
      </c>
      <c r="L30" s="568">
        <f>'EntrySheetDD+SWOTotal+HO'!II76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3</v>
      </c>
      <c r="D31" s="518">
        <f>'EntrySheetDD+SWOTotal+HO'!IK76</f>
        <v>1.3</v>
      </c>
      <c r="E31" s="518">
        <f>'EntrySheetDD+SWOTotal+HO'!IL76</f>
        <v>0</v>
      </c>
      <c r="F31" s="518">
        <f>'EntrySheetDD+SWOTotal+HO'!IM76</f>
        <v>1.3</v>
      </c>
      <c r="G31" s="568">
        <v>30</v>
      </c>
      <c r="H31" s="568">
        <f>'EntrySheetDD+SWOTotal+HO'!IO76</f>
        <v>0</v>
      </c>
      <c r="I31" s="568">
        <f>'EntrySheetDD+SWOTotal+HO'!IP76</f>
        <v>13</v>
      </c>
      <c r="J31" s="568">
        <f>'EntrySheetDD+SWOTotal+HO'!IQ76</f>
        <v>0</v>
      </c>
      <c r="K31" s="568">
        <f>'EntrySheetDD+SWOTotal+HO'!IR76</f>
        <v>13</v>
      </c>
      <c r="L31" s="568">
        <f>'EntrySheetDD+SWOTotal+HO'!IS76</f>
        <v>12</v>
      </c>
      <c r="M31" s="506">
        <f t="shared" si="0"/>
        <v>43.333333333333336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0.6</v>
      </c>
      <c r="D32" s="518">
        <f>'EntrySheetDD+SWOTotal+HO'!IU76</f>
        <v>0.2</v>
      </c>
      <c r="E32" s="518">
        <f>'EntrySheetDD+SWOTotal+HO'!IV76</f>
        <v>0.1</v>
      </c>
      <c r="F32" s="518">
        <f>'EntrySheetDD+SWOTotal+HO'!IW76</f>
        <v>0.2</v>
      </c>
      <c r="G32" s="568">
        <v>6</v>
      </c>
      <c r="H32" s="568">
        <f>'EntrySheetDD+SWOTotal+HO'!IY76</f>
        <v>1</v>
      </c>
      <c r="I32" s="568">
        <f>'EntrySheetDD+SWOTotal+HO'!IZ76</f>
        <v>2</v>
      </c>
      <c r="J32" s="568">
        <f>'EntrySheetDD+SWOTotal+HO'!JA76</f>
        <v>0</v>
      </c>
      <c r="K32" s="568">
        <f>'EntrySheetDD+SWOTotal+HO'!JB76</f>
        <v>2</v>
      </c>
      <c r="L32" s="568">
        <f>'EntrySheetDD+SWOTotal+HO'!JC76</f>
        <v>2</v>
      </c>
      <c r="M32" s="506">
        <f t="shared" si="0"/>
        <v>33.333333333333336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5</v>
      </c>
      <c r="D33" s="518">
        <f>'EntrySheetDD+SWOTotal+HO'!JE76</f>
        <v>6</v>
      </c>
      <c r="E33" s="518">
        <f>'EntrySheetDD+SWOTotal+HO'!JF76</f>
        <v>2.7</v>
      </c>
      <c r="F33" s="518">
        <f>'EntrySheetDD+SWOTotal+HO'!JG76</f>
        <v>5.7</v>
      </c>
      <c r="G33" s="568">
        <v>50</v>
      </c>
      <c r="H33" s="568">
        <f>'EntrySheetDD+SWOTotal+HO'!JI76</f>
        <v>27</v>
      </c>
      <c r="I33" s="568">
        <f>'EntrySheetDD+SWOTotal+HO'!JJ76</f>
        <v>57</v>
      </c>
      <c r="J33" s="568">
        <f>'EntrySheetDD+SWOTotal+HO'!JK76</f>
        <v>0</v>
      </c>
      <c r="K33" s="568">
        <f>'EntrySheetDD+SWOTotal+HO'!JL76</f>
        <v>57</v>
      </c>
      <c r="L33" s="568">
        <f>'EntrySheetDD+SWOTotal+HO'!JM76</f>
        <v>51</v>
      </c>
      <c r="M33" s="506">
        <f t="shared" si="0"/>
        <v>114.00000000000001</v>
      </c>
      <c r="N33" s="506">
        <f t="shared" si="1"/>
        <v>95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1.2</v>
      </c>
      <c r="D34" s="518">
        <f>'EntrySheetDD+SWOTotal+HO'!JO76</f>
        <v>0.2</v>
      </c>
      <c r="E34" s="518">
        <f>'EntrySheetDD+SWOTotal+HO'!JP76</f>
        <v>0</v>
      </c>
      <c r="F34" s="518">
        <f>'EntrySheetDD+SWOTotal+HO'!JQ76</f>
        <v>0.2</v>
      </c>
      <c r="G34" s="568">
        <v>12</v>
      </c>
      <c r="H34" s="568">
        <f>'EntrySheetDD+SWOTotal+HO'!JS76</f>
        <v>0</v>
      </c>
      <c r="I34" s="568">
        <f>'EntrySheetDD+SWOTotal+HO'!JT76</f>
        <v>2</v>
      </c>
      <c r="J34" s="568">
        <f>'EntrySheetDD+SWOTotal+HO'!JU76</f>
        <v>0</v>
      </c>
      <c r="K34" s="568">
        <f>'EntrySheetDD+SWOTotal+HO'!JV76</f>
        <v>2</v>
      </c>
      <c r="L34" s="568">
        <f>'EntrySheetDD+SWOTotal+HO'!JW76</f>
        <v>2</v>
      </c>
      <c r="M34" s="506">
        <f t="shared" si="0"/>
        <v>16.666666666666668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5</v>
      </c>
      <c r="D35" s="518">
        <f>'EntrySheetDD+SWOTotal+HO'!JY76</f>
        <v>1</v>
      </c>
      <c r="E35" s="518">
        <f>'EntrySheetDD+SWOTotal+HO'!JZ76</f>
        <v>0</v>
      </c>
      <c r="F35" s="518">
        <f>'EntrySheetDD+SWOTotal+HO'!KA76</f>
        <v>1</v>
      </c>
      <c r="G35" s="568">
        <v>50</v>
      </c>
      <c r="H35" s="568">
        <f>'EntrySheetDD+SWOTotal+HO'!KC76</f>
        <v>4</v>
      </c>
      <c r="I35" s="568">
        <f>'EntrySheetDD+SWOTotal+HO'!KD76</f>
        <v>10</v>
      </c>
      <c r="J35" s="568">
        <f>'EntrySheetDD+SWOTotal+HO'!KE76</f>
        <v>0</v>
      </c>
      <c r="K35" s="568">
        <f>'EntrySheetDD+SWOTotal+HO'!KF76</f>
        <v>10</v>
      </c>
      <c r="L35" s="568">
        <f>'EntrySheetDD+SWOTotal+HO'!KG76</f>
        <v>10</v>
      </c>
      <c r="M35" s="506">
        <f t="shared" si="0"/>
        <v>20</v>
      </c>
      <c r="N35" s="506">
        <f t="shared" si="1"/>
        <v>100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1.5</v>
      </c>
      <c r="D36" s="518">
        <f>'EntrySheetDD+SWOTotal+HO'!KI76</f>
        <v>6</v>
      </c>
      <c r="E36" s="518">
        <f>'EntrySheetDD+SWOTotal+HO'!KJ76</f>
        <v>2.6</v>
      </c>
      <c r="F36" s="518">
        <f>'EntrySheetDD+SWOTotal+HO'!KK76</f>
        <v>5</v>
      </c>
      <c r="G36" s="568">
        <v>15</v>
      </c>
      <c r="H36" s="568">
        <f>'EntrySheetDD+SWOTotal+HO'!KM76</f>
        <v>26</v>
      </c>
      <c r="I36" s="568">
        <f>'EntrySheetDD+SWOTotal+HO'!KN76</f>
        <v>50</v>
      </c>
      <c r="J36" s="568">
        <f>'EntrySheetDD+SWOTotal+HO'!KO76</f>
        <v>5</v>
      </c>
      <c r="K36" s="568">
        <f>'EntrySheetDD+SWOTotal+HO'!KP76</f>
        <v>50</v>
      </c>
      <c r="L36" s="568">
        <f>'EntrySheetDD+SWOTotal+HO'!KQ76</f>
        <v>50</v>
      </c>
      <c r="M36" s="506">
        <f t="shared" si="0"/>
        <v>333.33333333333337</v>
      </c>
      <c r="N36" s="506">
        <f t="shared" si="1"/>
        <v>83.333333333333343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4</v>
      </c>
      <c r="D37" s="518">
        <f>'EntrySheetDD+SWOTotal+HO'!KS76</f>
        <v>2.5</v>
      </c>
      <c r="E37" s="518">
        <f>'EntrySheetDD+SWOTotal+HO'!KT76</f>
        <v>0.3</v>
      </c>
      <c r="F37" s="518">
        <f>'EntrySheetDD+SWOTotal+HO'!KU76</f>
        <v>2.5</v>
      </c>
      <c r="G37" s="568">
        <v>40</v>
      </c>
      <c r="H37" s="568">
        <f>'EntrySheetDD+SWOTotal+HO'!KW76</f>
        <v>3</v>
      </c>
      <c r="I37" s="568">
        <f>'EntrySheetDD+SWOTotal+HO'!KX76</f>
        <v>25</v>
      </c>
      <c r="J37" s="568">
        <f>'EntrySheetDD+SWOTotal+HO'!KY76</f>
        <v>0</v>
      </c>
      <c r="K37" s="568">
        <f>'EntrySheetDD+SWOTotal+HO'!KZ76</f>
        <v>25</v>
      </c>
      <c r="L37" s="568">
        <f>'EntrySheetDD+SWOTotal+HO'!LA76</f>
        <v>25</v>
      </c>
      <c r="M37" s="506">
        <f t="shared" si="0"/>
        <v>62.5</v>
      </c>
      <c r="N37" s="506">
        <f t="shared" si="1"/>
        <v>100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1</v>
      </c>
      <c r="D38" s="518">
        <f>'EntrySheetDD+SWOTotal+HO'!LC76</f>
        <v>0.1</v>
      </c>
      <c r="E38" s="518">
        <f>'EntrySheetDD+SWOTotal+HO'!LD76</f>
        <v>0</v>
      </c>
      <c r="F38" s="518">
        <f>'EntrySheetDD+SWOTotal+HO'!LE76</f>
        <v>0.1</v>
      </c>
      <c r="G38" s="568">
        <v>10</v>
      </c>
      <c r="H38" s="568">
        <f>'EntrySheetDD+SWOTotal+HO'!LG76</f>
        <v>0</v>
      </c>
      <c r="I38" s="568">
        <f>'EntrySheetDD+SWOTotal+HO'!LH76</f>
        <v>1</v>
      </c>
      <c r="J38" s="568">
        <f>'EntrySheetDD+SWOTotal+HO'!LI76</f>
        <v>0</v>
      </c>
      <c r="K38" s="568">
        <f>'EntrySheetDD+SWOTotal+HO'!LJ76</f>
        <v>1</v>
      </c>
      <c r="L38" s="568">
        <f>'EntrySheetDD+SWOTotal+HO'!LK76</f>
        <v>1</v>
      </c>
      <c r="M38" s="506">
        <f t="shared" si="0"/>
        <v>10</v>
      </c>
      <c r="N38" s="506">
        <f t="shared" si="1"/>
        <v>100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1</v>
      </c>
      <c r="D39" s="518">
        <f>'EntrySheetDD+SWOTotal+HO'!LM76</f>
        <v>1.8</v>
      </c>
      <c r="E39" s="518">
        <f>'EntrySheetDD+SWOTotal+HO'!LN76</f>
        <v>0.8</v>
      </c>
      <c r="F39" s="518">
        <f>'EntrySheetDD+SWOTotal+HO'!LO76</f>
        <v>1.8</v>
      </c>
      <c r="G39" s="568">
        <v>10</v>
      </c>
      <c r="H39" s="568">
        <f>'EntrySheetDD+SWOTotal+HO'!LQ76</f>
        <v>8</v>
      </c>
      <c r="I39" s="568">
        <f>'EntrySheetDD+SWOTotal+HO'!LR76</f>
        <v>18</v>
      </c>
      <c r="J39" s="568">
        <f>'EntrySheetDD+SWOTotal+HO'!LS76</f>
        <v>0</v>
      </c>
      <c r="K39" s="568">
        <f>'EntrySheetDD+SWOTotal+HO'!LT76</f>
        <v>18</v>
      </c>
      <c r="L39" s="568">
        <f>'EntrySheetDD+SWOTotal+HO'!LU76</f>
        <v>18</v>
      </c>
      <c r="M39" s="509">
        <f t="shared" si="0"/>
        <v>180</v>
      </c>
      <c r="N39" s="509">
        <f t="shared" si="1"/>
        <v>100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364.50000000000006</v>
      </c>
      <c r="D40" s="510">
        <f t="shared" ref="D40:L40" si="2">SUM(D7:D39)</f>
        <v>293.5</v>
      </c>
      <c r="E40" s="510">
        <f t="shared" si="2"/>
        <v>82.7</v>
      </c>
      <c r="F40" s="510">
        <f t="shared" si="2"/>
        <v>282.7</v>
      </c>
      <c r="G40" s="569">
        <f t="shared" si="2"/>
        <v>3645</v>
      </c>
      <c r="H40" s="569">
        <f t="shared" si="2"/>
        <v>478</v>
      </c>
      <c r="I40" s="569">
        <f t="shared" si="2"/>
        <v>2827</v>
      </c>
      <c r="J40" s="569">
        <f t="shared" si="2"/>
        <v>254</v>
      </c>
      <c r="K40" s="569">
        <f t="shared" si="2"/>
        <v>2827</v>
      </c>
      <c r="L40" s="569">
        <f t="shared" si="2"/>
        <v>2486</v>
      </c>
      <c r="M40" s="511">
        <f t="shared" si="0"/>
        <v>77.558299039780508</v>
      </c>
      <c r="N40" s="512">
        <f t="shared" si="1"/>
        <v>96.320272572402047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'EntrySheetDD+SWOTotal+HO'!MQ76</f>
        <v>0</v>
      </c>
      <c r="E41" s="528">
        <f>'EntrySheetDD+SWOTotal+HO'!MR76</f>
        <v>0</v>
      </c>
      <c r="F41" s="528">
        <f>'EntrySheetDD+SWOTotal+HO'!MS76</f>
        <v>0</v>
      </c>
      <c r="G41" s="570">
        <f>'EntrySheetDD+SWOTotal+HO'!MT76</f>
        <v>0</v>
      </c>
      <c r="H41" s="570">
        <f>'EntrySheetDD+SWOTotal+HO'!MU76</f>
        <v>0</v>
      </c>
      <c r="I41" s="570">
        <f>'EntrySheetDD+SWOTotal+HO'!MV76</f>
        <v>0</v>
      </c>
      <c r="J41" s="570">
        <f>'EntrySheetDD+SWOTotal+HO'!MW76</f>
        <v>0</v>
      </c>
      <c r="K41" s="570">
        <f>'EntrySheetDD+SWOTotal+HO'!MX76</f>
        <v>0</v>
      </c>
      <c r="L41" s="570">
        <f>'EntrySheetDD+SWOTotal+HO'!MY76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364.50000000000006</v>
      </c>
      <c r="D43" s="516">
        <f t="shared" si="3"/>
        <v>293.5</v>
      </c>
      <c r="E43" s="516">
        <f t="shared" si="3"/>
        <v>82.7</v>
      </c>
      <c r="F43" s="516">
        <f t="shared" si="3"/>
        <v>282.7</v>
      </c>
      <c r="G43" s="572">
        <f t="shared" si="3"/>
        <v>3645</v>
      </c>
      <c r="H43" s="572">
        <f t="shared" si="3"/>
        <v>478</v>
      </c>
      <c r="I43" s="572">
        <f t="shared" si="3"/>
        <v>2827</v>
      </c>
      <c r="J43" s="572">
        <f t="shared" si="3"/>
        <v>254</v>
      </c>
      <c r="K43" s="572">
        <f t="shared" si="3"/>
        <v>2827</v>
      </c>
      <c r="L43" s="572">
        <f t="shared" si="3"/>
        <v>2486</v>
      </c>
      <c r="M43" s="511">
        <f t="shared" si="0"/>
        <v>77.558299039780508</v>
      </c>
      <c r="N43" s="512">
        <f t="shared" si="1"/>
        <v>96.320272572402047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7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432</v>
      </c>
      <c r="B3" s="2004"/>
      <c r="C3" s="2024" t="s">
        <v>511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14</v>
      </c>
      <c r="D7" s="518">
        <f>'EntrySheetDD+SWOTotal+HO'!E77</f>
        <v>58.42</v>
      </c>
      <c r="E7" s="518">
        <f>'EntrySheetDD+SWOTotal+HO'!F77</f>
        <v>10.9</v>
      </c>
      <c r="F7" s="518">
        <f>'EntrySheetDD+SWOTotal+HO'!G77</f>
        <v>58.42</v>
      </c>
      <c r="G7" s="568">
        <v>140</v>
      </c>
      <c r="H7" s="568">
        <f>'EntrySheetDD+SWOTotal+HO'!I77</f>
        <v>94</v>
      </c>
      <c r="I7" s="568">
        <f>'EntrySheetDD+SWOTotal+HO'!J77</f>
        <v>473</v>
      </c>
      <c r="J7" s="568">
        <f>'EntrySheetDD+SWOTotal+HO'!K77</f>
        <v>58</v>
      </c>
      <c r="K7" s="568">
        <f>'EntrySheetDD+SWOTotal+HO'!L77</f>
        <v>473</v>
      </c>
      <c r="L7" s="568">
        <f>'EntrySheetDD+SWOTotal+HO'!M77</f>
        <v>379</v>
      </c>
      <c r="M7" s="514">
        <f>F7/C7*100</f>
        <v>417.28571428571428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15</v>
      </c>
      <c r="D8" s="518">
        <f>'EntrySheetDD+SWOTotal+HO'!O77</f>
        <v>16.98</v>
      </c>
      <c r="E8" s="518">
        <f>'EntrySheetDD+SWOTotal+HO'!P77</f>
        <v>10.32</v>
      </c>
      <c r="F8" s="518">
        <f>'EntrySheetDD+SWOTotal+HO'!Q77</f>
        <v>16.98</v>
      </c>
      <c r="G8" s="568">
        <v>150</v>
      </c>
      <c r="H8" s="568">
        <f>'EntrySheetDD+SWOTotal+HO'!S77</f>
        <v>102</v>
      </c>
      <c r="I8" s="568">
        <f>'EntrySheetDD+SWOTotal+HO'!T77</f>
        <v>154</v>
      </c>
      <c r="J8" s="568">
        <f>'EntrySheetDD+SWOTotal+HO'!U77</f>
        <v>0</v>
      </c>
      <c r="K8" s="568">
        <f>'EntrySheetDD+SWOTotal+HO'!V77</f>
        <v>154</v>
      </c>
      <c r="L8" s="568">
        <f>'EntrySheetDD+SWOTotal+HO'!W77</f>
        <v>154</v>
      </c>
      <c r="M8" s="506">
        <f t="shared" ref="M8:M43" si="0">F8/C8*100</f>
        <v>113.20000000000002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7</v>
      </c>
      <c r="D9" s="518">
        <f>'EntrySheetDD+SWOTotal+HO'!Y77</f>
        <v>8.1</v>
      </c>
      <c r="E9" s="518">
        <f>'EntrySheetDD+SWOTotal+HO'!Z77</f>
        <v>7.1</v>
      </c>
      <c r="F9" s="518">
        <f>'EntrySheetDD+SWOTotal+HO'!AA77</f>
        <v>8.1</v>
      </c>
      <c r="G9" s="568">
        <v>70</v>
      </c>
      <c r="H9" s="568">
        <f>'EntrySheetDD+SWOTotal+HO'!AC77</f>
        <v>0</v>
      </c>
      <c r="I9" s="568">
        <f>'EntrySheetDD+SWOTotal+HO'!AD77</f>
        <v>2</v>
      </c>
      <c r="J9" s="568">
        <f>'EntrySheetDD+SWOTotal+HO'!AE77</f>
        <v>0</v>
      </c>
      <c r="K9" s="568">
        <f>'EntrySheetDD+SWOTotal+HO'!AF77</f>
        <v>2</v>
      </c>
      <c r="L9" s="568">
        <f>'EntrySheetDD+SWOTotal+HO'!AG77</f>
        <v>2</v>
      </c>
      <c r="M9" s="506">
        <f t="shared" si="0"/>
        <v>115.71428571428571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1</v>
      </c>
      <c r="D10" s="518">
        <f>'EntrySheetDD+SWOTotal+HO'!AI77</f>
        <v>12.6</v>
      </c>
      <c r="E10" s="518">
        <f>'EntrySheetDD+SWOTotal+HO'!AJ77</f>
        <v>0</v>
      </c>
      <c r="F10" s="518">
        <f>'EntrySheetDD+SWOTotal+HO'!AK77</f>
        <v>12.6</v>
      </c>
      <c r="G10" s="568">
        <v>10</v>
      </c>
      <c r="H10" s="568">
        <f>'EntrySheetDD+SWOTotal+HO'!AM77</f>
        <v>0</v>
      </c>
      <c r="I10" s="568">
        <f>'EntrySheetDD+SWOTotal+HO'!AN77</f>
        <v>5</v>
      </c>
      <c r="J10" s="568">
        <f>'EntrySheetDD+SWOTotal+HO'!AO77</f>
        <v>59</v>
      </c>
      <c r="K10" s="568">
        <f>'EntrySheetDD+SWOTotal+HO'!AP77</f>
        <v>0</v>
      </c>
      <c r="L10" s="568">
        <f>'EntrySheetDD+SWOTotal+HO'!AQ77</f>
        <v>0</v>
      </c>
      <c r="M10" s="506">
        <f t="shared" si="0"/>
        <v>1260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0.5</v>
      </c>
      <c r="D11" s="518">
        <f>'EntrySheetDD+SWOTotal+HO'!AS77</f>
        <v>0.24</v>
      </c>
      <c r="E11" s="518">
        <f>'EntrySheetDD+SWOTotal+HO'!AT77</f>
        <v>0.24</v>
      </c>
      <c r="F11" s="518">
        <f>'EntrySheetDD+SWOTotal+HO'!AU77</f>
        <v>0.24</v>
      </c>
      <c r="G11" s="568">
        <v>5</v>
      </c>
      <c r="H11" s="568">
        <f>'EntrySheetDD+SWOTotal+HO'!AW77</f>
        <v>1</v>
      </c>
      <c r="I11" s="568">
        <f>'EntrySheetDD+SWOTotal+HO'!AX77</f>
        <v>1</v>
      </c>
      <c r="J11" s="568">
        <f>'EntrySheetDD+SWOTotal+HO'!AY77</f>
        <v>0</v>
      </c>
      <c r="K11" s="568">
        <f>'EntrySheetDD+SWOTotal+HO'!AZ77</f>
        <v>1</v>
      </c>
      <c r="L11" s="568">
        <f>'EntrySheetDD+SWOTotal+HO'!BA77</f>
        <v>0</v>
      </c>
      <c r="M11" s="506">
        <f t="shared" si="0"/>
        <v>48</v>
      </c>
      <c r="N11" s="506">
        <f t="shared" si="1"/>
        <v>100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1</v>
      </c>
      <c r="D12" s="518">
        <f>'EntrySheetDD+SWOTotal+HO'!BC77</f>
        <v>0</v>
      </c>
      <c r="E12" s="518">
        <f>'EntrySheetDD+SWOTotal+HO'!BD77</f>
        <v>0</v>
      </c>
      <c r="F12" s="518">
        <f>'EntrySheetDD+SWOTotal+HO'!BE77</f>
        <v>0</v>
      </c>
      <c r="G12" s="568">
        <v>10</v>
      </c>
      <c r="H12" s="568">
        <f>'EntrySheetDD+SWOTotal+HO'!BG77</f>
        <v>0</v>
      </c>
      <c r="I12" s="568">
        <f>'EntrySheetDD+SWOTotal+HO'!BH77</f>
        <v>0</v>
      </c>
      <c r="J12" s="568">
        <f>'EntrySheetDD+SWOTotal+HO'!BI77</f>
        <v>0</v>
      </c>
      <c r="K12" s="568">
        <f>'EntrySheetDD+SWOTotal+HO'!BJ77</f>
        <v>0</v>
      </c>
      <c r="L12" s="568">
        <f>'EntrySheetDD+SWOTotal+HO'!BK77</f>
        <v>0</v>
      </c>
      <c r="M12" s="506">
        <f t="shared" si="0"/>
        <v>0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7</v>
      </c>
      <c r="D13" s="518">
        <f>'EntrySheetDD+SWOTotal+HO'!BM77</f>
        <v>0</v>
      </c>
      <c r="E13" s="518">
        <f>'EntrySheetDD+SWOTotal+HO'!BN77</f>
        <v>0</v>
      </c>
      <c r="F13" s="518">
        <f>'EntrySheetDD+SWOTotal+HO'!BO77</f>
        <v>0</v>
      </c>
      <c r="G13" s="568">
        <v>70</v>
      </c>
      <c r="H13" s="568">
        <f>'EntrySheetDD+SWOTotal+HO'!BQ77</f>
        <v>0</v>
      </c>
      <c r="I13" s="568">
        <f>'EntrySheetDD+SWOTotal+HO'!BR77</f>
        <v>0</v>
      </c>
      <c r="J13" s="568">
        <f>'EntrySheetDD+SWOTotal+HO'!BS77</f>
        <v>0</v>
      </c>
      <c r="K13" s="568">
        <f>'EntrySheetDD+SWOTotal+HO'!BT77</f>
        <v>0</v>
      </c>
      <c r="L13" s="568">
        <f>'EntrySheetDD+SWOTotal+HO'!BU77</f>
        <v>0</v>
      </c>
      <c r="M13" s="506">
        <f t="shared" si="0"/>
        <v>0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5</v>
      </c>
      <c r="D14" s="518">
        <f>'EntrySheetDD+SWOTotal+HO'!BW77</f>
        <v>4.5</v>
      </c>
      <c r="E14" s="518">
        <f>'EntrySheetDD+SWOTotal+HO'!BX77</f>
        <v>0.3</v>
      </c>
      <c r="F14" s="518">
        <f>'EntrySheetDD+SWOTotal+HO'!BY77</f>
        <v>4.4800000000000004</v>
      </c>
      <c r="G14" s="568">
        <v>50</v>
      </c>
      <c r="H14" s="568">
        <f>'EntrySheetDD+SWOTotal+HO'!CA77</f>
        <v>3</v>
      </c>
      <c r="I14" s="568">
        <f>'EntrySheetDD+SWOTotal+HO'!CB77</f>
        <v>40</v>
      </c>
      <c r="J14" s="568">
        <f>'EntrySheetDD+SWOTotal+HO'!CC77</f>
        <v>0</v>
      </c>
      <c r="K14" s="568">
        <f>'EntrySheetDD+SWOTotal+HO'!CD77</f>
        <v>40</v>
      </c>
      <c r="L14" s="568">
        <f>'EntrySheetDD+SWOTotal+HO'!CE77</f>
        <v>40</v>
      </c>
      <c r="M14" s="506">
        <f t="shared" si="0"/>
        <v>89.600000000000009</v>
      </c>
      <c r="N14" s="506">
        <f t="shared" si="1"/>
        <v>99.555555555555557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1.6</v>
      </c>
      <c r="D15" s="518">
        <f>'EntrySheetDD+SWOTotal+HO'!CG77</f>
        <v>3</v>
      </c>
      <c r="E15" s="518">
        <f>'EntrySheetDD+SWOTotal+HO'!CH77</f>
        <v>0.62</v>
      </c>
      <c r="F15" s="518">
        <f>'EntrySheetDD+SWOTotal+HO'!CI77</f>
        <v>1.92</v>
      </c>
      <c r="G15" s="568">
        <v>16</v>
      </c>
      <c r="H15" s="568">
        <f>'EntrySheetDD+SWOTotal+HO'!CK77</f>
        <v>3</v>
      </c>
      <c r="I15" s="568">
        <f>'EntrySheetDD+SWOTotal+HO'!CL77</f>
        <v>4</v>
      </c>
      <c r="J15" s="568">
        <f>'EntrySheetDD+SWOTotal+HO'!CM77</f>
        <v>0</v>
      </c>
      <c r="K15" s="568">
        <f>'EntrySheetDD+SWOTotal+HO'!CN77</f>
        <v>4</v>
      </c>
      <c r="L15" s="568">
        <f>'EntrySheetDD+SWOTotal+HO'!CO77</f>
        <v>0</v>
      </c>
      <c r="M15" s="506">
        <f t="shared" si="0"/>
        <v>120</v>
      </c>
      <c r="N15" s="506">
        <f t="shared" si="1"/>
        <v>64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0.7</v>
      </c>
      <c r="D16" s="518">
        <f>'EntrySheetDD+SWOTotal+HO'!CQ77</f>
        <v>0</v>
      </c>
      <c r="E16" s="518">
        <f>'EntrySheetDD+SWOTotal+HO'!CR77</f>
        <v>0</v>
      </c>
      <c r="F16" s="518">
        <f>'EntrySheetDD+SWOTotal+HO'!CS77</f>
        <v>0</v>
      </c>
      <c r="G16" s="568">
        <v>7</v>
      </c>
      <c r="H16" s="568">
        <f>'EntrySheetDD+SWOTotal+HO'!CU77</f>
        <v>0</v>
      </c>
      <c r="I16" s="568">
        <f>'EntrySheetDD+SWOTotal+HO'!CV77</f>
        <v>0</v>
      </c>
      <c r="J16" s="568">
        <f>'EntrySheetDD+SWOTotal+HO'!CW77</f>
        <v>0</v>
      </c>
      <c r="K16" s="568">
        <f>'EntrySheetDD+SWOTotal+HO'!CX77</f>
        <v>0</v>
      </c>
      <c r="L16" s="568">
        <f>'EntrySheetDD+SWOTotal+HO'!CY77</f>
        <v>0</v>
      </c>
      <c r="M16" s="506">
        <f t="shared" si="0"/>
        <v>0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2</v>
      </c>
      <c r="D17" s="518">
        <f>'EntrySheetDD+SWOTotal+HO'!DA77</f>
        <v>0</v>
      </c>
      <c r="E17" s="518">
        <f>'EntrySheetDD+SWOTotal+HO'!DB77</f>
        <v>0</v>
      </c>
      <c r="F17" s="518">
        <f>'EntrySheetDD+SWOTotal+HO'!DC77</f>
        <v>0</v>
      </c>
      <c r="G17" s="568">
        <v>20</v>
      </c>
      <c r="H17" s="568">
        <f>'EntrySheetDD+SWOTotal+HO'!DE77</f>
        <v>0</v>
      </c>
      <c r="I17" s="568">
        <f>'EntrySheetDD+SWOTotal+HO'!DF77</f>
        <v>0</v>
      </c>
      <c r="J17" s="568">
        <f>'EntrySheetDD+SWOTotal+HO'!DG77</f>
        <v>0</v>
      </c>
      <c r="K17" s="568">
        <f>'EntrySheetDD+SWOTotal+HO'!DH77</f>
        <v>0</v>
      </c>
      <c r="L17" s="568">
        <f>'EntrySheetDD+SWOTotal+HO'!DI77</f>
        <v>0</v>
      </c>
      <c r="M17" s="506">
        <f t="shared" si="0"/>
        <v>0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1</v>
      </c>
      <c r="D18" s="518">
        <f>'EntrySheetDD+SWOTotal+HO'!DK77</f>
        <v>0.9</v>
      </c>
      <c r="E18" s="518">
        <f>'EntrySheetDD+SWOTotal+HO'!DL77</f>
        <v>0.9</v>
      </c>
      <c r="F18" s="518">
        <f>'EntrySheetDD+SWOTotal+HO'!DM77</f>
        <v>0.9</v>
      </c>
      <c r="G18" s="568">
        <v>10</v>
      </c>
      <c r="H18" s="568">
        <f>'EntrySheetDD+SWOTotal+HO'!DO77</f>
        <v>0</v>
      </c>
      <c r="I18" s="568">
        <f>'EntrySheetDD+SWOTotal+HO'!DP77</f>
        <v>0</v>
      </c>
      <c r="J18" s="568">
        <f>'EntrySheetDD+SWOTotal+HO'!DQ77</f>
        <v>0</v>
      </c>
      <c r="K18" s="568">
        <f>'EntrySheetDD+SWOTotal+HO'!DR77</f>
        <v>0</v>
      </c>
      <c r="L18" s="568">
        <f>'EntrySheetDD+SWOTotal+HO'!DS77</f>
        <v>0</v>
      </c>
      <c r="M18" s="506">
        <f t="shared" si="0"/>
        <v>90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1</v>
      </c>
      <c r="D19" s="518">
        <f>'EntrySheetDD+SWOTotal+HO'!DU77</f>
        <v>0</v>
      </c>
      <c r="E19" s="518">
        <f>'EntrySheetDD+SWOTotal+HO'!DV77</f>
        <v>0</v>
      </c>
      <c r="F19" s="518">
        <f>'EntrySheetDD+SWOTotal+HO'!DW77</f>
        <v>0</v>
      </c>
      <c r="G19" s="568">
        <v>10</v>
      </c>
      <c r="H19" s="568">
        <f>'EntrySheetDD+SWOTotal+HO'!DY77</f>
        <v>0</v>
      </c>
      <c r="I19" s="568">
        <f>'EntrySheetDD+SWOTotal+HO'!DZ77</f>
        <v>0</v>
      </c>
      <c r="J19" s="568">
        <f>'EntrySheetDD+SWOTotal+HO'!EA77</f>
        <v>0</v>
      </c>
      <c r="K19" s="568">
        <f>'EntrySheetDD+SWOTotal+HO'!EB77</f>
        <v>0</v>
      </c>
      <c r="L19" s="568">
        <f>'EntrySheetDD+SWOTotal+HO'!EC77</f>
        <v>0</v>
      </c>
      <c r="M19" s="506">
        <f t="shared" si="0"/>
        <v>0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1</v>
      </c>
      <c r="D20" s="518">
        <f>'EntrySheetDD+SWOTotal+HO'!EE77</f>
        <v>1.32</v>
      </c>
      <c r="E20" s="518">
        <f>'EntrySheetDD+SWOTotal+HO'!EF77</f>
        <v>0</v>
      </c>
      <c r="F20" s="518">
        <f>'EntrySheetDD+SWOTotal+HO'!EG77</f>
        <v>1.32</v>
      </c>
      <c r="G20" s="568">
        <v>10</v>
      </c>
      <c r="H20" s="568">
        <f>'EntrySheetDD+SWOTotal+HO'!EI77</f>
        <v>6</v>
      </c>
      <c r="I20" s="568">
        <f>'EntrySheetDD+SWOTotal+HO'!EJ77</f>
        <v>12</v>
      </c>
      <c r="J20" s="568">
        <f>'EntrySheetDD+SWOTotal+HO'!EK77</f>
        <v>0</v>
      </c>
      <c r="K20" s="568">
        <f>'EntrySheetDD+SWOTotal+HO'!EL77</f>
        <v>12</v>
      </c>
      <c r="L20" s="568">
        <f>'EntrySheetDD+SWOTotal+HO'!EM77</f>
        <v>12</v>
      </c>
      <c r="M20" s="506">
        <f t="shared" si="0"/>
        <v>132</v>
      </c>
      <c r="N20" s="506">
        <f t="shared" si="1"/>
        <v>100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0.5</v>
      </c>
      <c r="D21" s="518">
        <f>'EntrySheetDD+SWOTotal+HO'!EO77</f>
        <v>0</v>
      </c>
      <c r="E21" s="518">
        <f>'EntrySheetDD+SWOTotal+HO'!EP77</f>
        <v>0</v>
      </c>
      <c r="F21" s="518">
        <f>'EntrySheetDD+SWOTotal+HO'!EQ77</f>
        <v>0</v>
      </c>
      <c r="G21" s="568">
        <v>5</v>
      </c>
      <c r="H21" s="568">
        <f>'EntrySheetDD+SWOTotal+HO'!ES77</f>
        <v>0</v>
      </c>
      <c r="I21" s="568">
        <f>'EntrySheetDD+SWOTotal+HO'!ET77</f>
        <v>0</v>
      </c>
      <c r="J21" s="568">
        <f>'EntrySheetDD+SWOTotal+HO'!EU77</f>
        <v>0</v>
      </c>
      <c r="K21" s="568">
        <f>'EntrySheetDD+SWOTotal+HO'!EV77</f>
        <v>0</v>
      </c>
      <c r="L21" s="568">
        <f>'EntrySheetDD+SWOTotal+HO'!EW77</f>
        <v>0</v>
      </c>
      <c r="M21" s="506">
        <f t="shared" si="0"/>
        <v>0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1</v>
      </c>
      <c r="D22" s="518">
        <f>'EntrySheetDD+SWOTotal+HO'!EY77</f>
        <v>0</v>
      </c>
      <c r="E22" s="518">
        <f>'EntrySheetDD+SWOTotal+HO'!EZ77</f>
        <v>0</v>
      </c>
      <c r="F22" s="518">
        <f>'EntrySheetDD+SWOTotal+HO'!FA77</f>
        <v>0</v>
      </c>
      <c r="G22" s="568">
        <v>10</v>
      </c>
      <c r="H22" s="568">
        <f>'EntrySheetDD+SWOTotal+HO'!FC77</f>
        <v>0</v>
      </c>
      <c r="I22" s="568">
        <f>'EntrySheetDD+SWOTotal+HO'!FD77</f>
        <v>0</v>
      </c>
      <c r="J22" s="568">
        <f>'EntrySheetDD+SWOTotal+HO'!FE77</f>
        <v>0</v>
      </c>
      <c r="K22" s="568">
        <f>'EntrySheetDD+SWOTotal+HO'!FF77</f>
        <v>0</v>
      </c>
      <c r="L22" s="568">
        <f>'EntrySheetDD+SWOTotal+HO'!FG77</f>
        <v>0</v>
      </c>
      <c r="M22" s="506">
        <f t="shared" si="0"/>
        <v>0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1</v>
      </c>
      <c r="D23" s="518">
        <f>'EntrySheetDD+SWOTotal+HO'!FI77</f>
        <v>0.4</v>
      </c>
      <c r="E23" s="518">
        <f>'EntrySheetDD+SWOTotal+HO'!FJ77</f>
        <v>0.1</v>
      </c>
      <c r="F23" s="518">
        <f>'EntrySheetDD+SWOTotal+HO'!FK77</f>
        <v>0.4</v>
      </c>
      <c r="G23" s="568">
        <v>10</v>
      </c>
      <c r="H23" s="568">
        <f>'EntrySheetDD+SWOTotal+HO'!FM77</f>
        <v>0</v>
      </c>
      <c r="I23" s="568">
        <f>'EntrySheetDD+SWOTotal+HO'!FN77</f>
        <v>3</v>
      </c>
      <c r="J23" s="568">
        <f>'EntrySheetDD+SWOTotal+HO'!FO77</f>
        <v>0</v>
      </c>
      <c r="K23" s="568">
        <f>'EntrySheetDD+SWOTotal+HO'!FP77</f>
        <v>3</v>
      </c>
      <c r="L23" s="568">
        <f>'EntrySheetDD+SWOTotal+HO'!FQ77</f>
        <v>3</v>
      </c>
      <c r="M23" s="506">
        <f t="shared" si="0"/>
        <v>40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1</v>
      </c>
      <c r="D24" s="518">
        <f>'EntrySheetDD+SWOTotal+HO'!FS77</f>
        <v>0</v>
      </c>
      <c r="E24" s="518">
        <f>'EntrySheetDD+SWOTotal+HO'!FT77</f>
        <v>0</v>
      </c>
      <c r="F24" s="518">
        <f>'EntrySheetDD+SWOTotal+HO'!FU77</f>
        <v>0</v>
      </c>
      <c r="G24" s="568">
        <v>10</v>
      </c>
      <c r="H24" s="568">
        <f>'EntrySheetDD+SWOTotal+HO'!FW77</f>
        <v>0</v>
      </c>
      <c r="I24" s="568">
        <f>'EntrySheetDD+SWOTotal+HO'!FX77</f>
        <v>0</v>
      </c>
      <c r="J24" s="568">
        <f>'EntrySheetDD+SWOTotal+HO'!FY77</f>
        <v>0</v>
      </c>
      <c r="K24" s="568">
        <f>'EntrySheetDD+SWOTotal+HO'!FZ77</f>
        <v>0</v>
      </c>
      <c r="L24" s="568">
        <f>'EntrySheetDD+SWOTotal+HO'!GA77</f>
        <v>0</v>
      </c>
      <c r="M24" s="506">
        <f t="shared" si="0"/>
        <v>0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2</v>
      </c>
      <c r="D25" s="518">
        <f>'EntrySheetDD+SWOTotal+HO'!GC77</f>
        <v>1.1200000000000001</v>
      </c>
      <c r="E25" s="518">
        <f>'EntrySheetDD+SWOTotal+HO'!GD77</f>
        <v>0</v>
      </c>
      <c r="F25" s="518">
        <f>'EntrySheetDD+SWOTotal+HO'!GE77</f>
        <v>1.1200000000000001</v>
      </c>
      <c r="G25" s="568">
        <v>20</v>
      </c>
      <c r="H25" s="568">
        <f>'EntrySheetDD+SWOTotal+HO'!GG77</f>
        <v>9</v>
      </c>
      <c r="I25" s="568">
        <f>'EntrySheetDD+SWOTotal+HO'!GH77</f>
        <v>9</v>
      </c>
      <c r="J25" s="568">
        <f>'EntrySheetDD+SWOTotal+HO'!GI77</f>
        <v>0</v>
      </c>
      <c r="K25" s="568">
        <f>'EntrySheetDD+SWOTotal+HO'!GJ77</f>
        <v>9</v>
      </c>
      <c r="L25" s="568">
        <f>'EntrySheetDD+SWOTotal+HO'!GK77</f>
        <v>9</v>
      </c>
      <c r="M25" s="506">
        <f t="shared" si="0"/>
        <v>56.000000000000007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1</v>
      </c>
      <c r="D26" s="518">
        <f>'EntrySheetDD+SWOTotal+HO'!GM77</f>
        <v>0</v>
      </c>
      <c r="E26" s="518">
        <f>'EntrySheetDD+SWOTotal+HO'!GN77</f>
        <v>0</v>
      </c>
      <c r="F26" s="518">
        <f>'EntrySheetDD+SWOTotal+HO'!GO77</f>
        <v>0</v>
      </c>
      <c r="G26" s="568">
        <v>10</v>
      </c>
      <c r="H26" s="568">
        <f>'EntrySheetDD+SWOTotal+HO'!GQ77</f>
        <v>0</v>
      </c>
      <c r="I26" s="568">
        <f>'EntrySheetDD+SWOTotal+HO'!GR77</f>
        <v>0</v>
      </c>
      <c r="J26" s="568">
        <f>'EntrySheetDD+SWOTotal+HO'!GS77</f>
        <v>0</v>
      </c>
      <c r="K26" s="568">
        <f>'EntrySheetDD+SWOTotal+HO'!GT77</f>
        <v>0</v>
      </c>
      <c r="L26" s="568">
        <f>'EntrySheetDD+SWOTotal+HO'!GU77</f>
        <v>0</v>
      </c>
      <c r="M26" s="506">
        <f t="shared" si="0"/>
        <v>0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1</v>
      </c>
      <c r="D27" s="518">
        <f>'EntrySheetDD+SWOTotal+HO'!GW77</f>
        <v>0</v>
      </c>
      <c r="E27" s="518">
        <f>'EntrySheetDD+SWOTotal+HO'!GX77</f>
        <v>0</v>
      </c>
      <c r="F27" s="518">
        <f>'EntrySheetDD+SWOTotal+HO'!GY77</f>
        <v>0</v>
      </c>
      <c r="G27" s="568">
        <v>10</v>
      </c>
      <c r="H27" s="568">
        <f>'EntrySheetDD+SWOTotal+HO'!HA77</f>
        <v>0</v>
      </c>
      <c r="I27" s="568">
        <f>'EntrySheetDD+SWOTotal+HO'!HB77</f>
        <v>0</v>
      </c>
      <c r="J27" s="568">
        <f>'EntrySheetDD+SWOTotal+HO'!HC77</f>
        <v>0</v>
      </c>
      <c r="K27" s="568">
        <f>'EntrySheetDD+SWOTotal+HO'!HD77</f>
        <v>0</v>
      </c>
      <c r="L27" s="568">
        <f>'EntrySheetDD+SWOTotal+HO'!HE77</f>
        <v>0</v>
      </c>
      <c r="M27" s="506">
        <f t="shared" si="0"/>
        <v>0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1</v>
      </c>
      <c r="D28" s="518">
        <f>'EntrySheetDD+SWOTotal+HO'!HG77</f>
        <v>0</v>
      </c>
      <c r="E28" s="518">
        <f>'EntrySheetDD+SWOTotal+HO'!HH77</f>
        <v>0</v>
      </c>
      <c r="F28" s="518">
        <f>'EntrySheetDD+SWOTotal+HO'!HI77</f>
        <v>0</v>
      </c>
      <c r="G28" s="568">
        <v>10</v>
      </c>
      <c r="H28" s="568">
        <f>'EntrySheetDD+SWOTotal+HO'!HK77</f>
        <v>0</v>
      </c>
      <c r="I28" s="568">
        <f>'EntrySheetDD+SWOTotal+HO'!HL77</f>
        <v>0</v>
      </c>
      <c r="J28" s="568">
        <f>'EntrySheetDD+SWOTotal+HO'!HM77</f>
        <v>0</v>
      </c>
      <c r="K28" s="568">
        <f>'EntrySheetDD+SWOTotal+HO'!HN77</f>
        <v>0</v>
      </c>
      <c r="L28" s="568">
        <f>'EntrySheetDD+SWOTotal+HO'!HO77</f>
        <v>0</v>
      </c>
      <c r="M28" s="506">
        <f t="shared" si="0"/>
        <v>0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1</v>
      </c>
      <c r="D29" s="518">
        <f>'EntrySheetDD+SWOTotal+HO'!HQ77</f>
        <v>0</v>
      </c>
      <c r="E29" s="518">
        <f>'EntrySheetDD+SWOTotal+HO'!HR77</f>
        <v>0</v>
      </c>
      <c r="F29" s="518">
        <f>'EntrySheetDD+SWOTotal+HO'!HS77</f>
        <v>0</v>
      </c>
      <c r="G29" s="568">
        <v>10</v>
      </c>
      <c r="H29" s="568">
        <f>'EntrySheetDD+SWOTotal+HO'!HU77</f>
        <v>0</v>
      </c>
      <c r="I29" s="568">
        <f>'EntrySheetDD+SWOTotal+HO'!HV77</f>
        <v>0</v>
      </c>
      <c r="J29" s="568">
        <f>'EntrySheetDD+SWOTotal+HO'!HW77</f>
        <v>0</v>
      </c>
      <c r="K29" s="568">
        <f>'EntrySheetDD+SWOTotal+HO'!HX77</f>
        <v>0</v>
      </c>
      <c r="L29" s="568">
        <f>'EntrySheetDD+SWOTotal+HO'!HY77</f>
        <v>0</v>
      </c>
      <c r="M29" s="506">
        <f t="shared" si="0"/>
        <v>0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'EntrySheetDD+SWOTotal+HO'!IA77</f>
        <v>0</v>
      </c>
      <c r="E30" s="518">
        <f>'EntrySheetDD+SWOTotal+HO'!IB77</f>
        <v>0</v>
      </c>
      <c r="F30" s="518">
        <f>'EntrySheetDD+SWOTotal+HO'!IC77</f>
        <v>0</v>
      </c>
      <c r="G30" s="568">
        <v>0</v>
      </c>
      <c r="H30" s="568">
        <f>'EntrySheetDD+SWOTotal+HO'!IE77</f>
        <v>0</v>
      </c>
      <c r="I30" s="568">
        <f>'EntrySheetDD+SWOTotal+HO'!IF77</f>
        <v>0</v>
      </c>
      <c r="J30" s="568">
        <f>'EntrySheetDD+SWOTotal+HO'!IG77</f>
        <v>0</v>
      </c>
      <c r="K30" s="568">
        <f>'EntrySheetDD+SWOTotal+HO'!IH77</f>
        <v>0</v>
      </c>
      <c r="L30" s="568">
        <f>'EntrySheetDD+SWOTotal+HO'!II77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1</v>
      </c>
      <c r="D31" s="518">
        <f>'EntrySheetDD+SWOTotal+HO'!IK77</f>
        <v>0</v>
      </c>
      <c r="E31" s="518">
        <f>'EntrySheetDD+SWOTotal+HO'!IL77</f>
        <v>0</v>
      </c>
      <c r="F31" s="518">
        <f>'EntrySheetDD+SWOTotal+HO'!IM77</f>
        <v>0</v>
      </c>
      <c r="G31" s="568">
        <v>10</v>
      </c>
      <c r="H31" s="568">
        <f>'EntrySheetDD+SWOTotal+HO'!IO77</f>
        <v>0</v>
      </c>
      <c r="I31" s="568">
        <f>'EntrySheetDD+SWOTotal+HO'!IP77</f>
        <v>0</v>
      </c>
      <c r="J31" s="568">
        <f>'EntrySheetDD+SWOTotal+HO'!IQ77</f>
        <v>0</v>
      </c>
      <c r="K31" s="568">
        <f>'EntrySheetDD+SWOTotal+HO'!IR77</f>
        <v>0</v>
      </c>
      <c r="L31" s="568">
        <f>'EntrySheetDD+SWOTotal+HO'!IS77</f>
        <v>0</v>
      </c>
      <c r="M31" s="506">
        <f t="shared" si="0"/>
        <v>0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1</v>
      </c>
      <c r="D32" s="518">
        <f>'EntrySheetDD+SWOTotal+HO'!IU77</f>
        <v>0</v>
      </c>
      <c r="E32" s="518">
        <f>'EntrySheetDD+SWOTotal+HO'!IV77</f>
        <v>0</v>
      </c>
      <c r="F32" s="518">
        <f>'EntrySheetDD+SWOTotal+HO'!IW77</f>
        <v>0</v>
      </c>
      <c r="G32" s="568">
        <v>10</v>
      </c>
      <c r="H32" s="568">
        <f>'EntrySheetDD+SWOTotal+HO'!IY77</f>
        <v>0</v>
      </c>
      <c r="I32" s="568">
        <f>'EntrySheetDD+SWOTotal+HO'!IZ77</f>
        <v>0</v>
      </c>
      <c r="J32" s="568">
        <f>'EntrySheetDD+SWOTotal+HO'!JA77</f>
        <v>0</v>
      </c>
      <c r="K32" s="568">
        <f>'EntrySheetDD+SWOTotal+HO'!JB77</f>
        <v>0</v>
      </c>
      <c r="L32" s="568">
        <f>'EntrySheetDD+SWOTotal+HO'!JC77</f>
        <v>0</v>
      </c>
      <c r="M32" s="506">
        <f t="shared" si="0"/>
        <v>0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1.5</v>
      </c>
      <c r="D33" s="518">
        <f>'EntrySheetDD+SWOTotal+HO'!JE77</f>
        <v>0</v>
      </c>
      <c r="E33" s="518">
        <f>'EntrySheetDD+SWOTotal+HO'!JF77</f>
        <v>0</v>
      </c>
      <c r="F33" s="518">
        <f>'EntrySheetDD+SWOTotal+HO'!JG77</f>
        <v>0</v>
      </c>
      <c r="G33" s="568">
        <v>15</v>
      </c>
      <c r="H33" s="568">
        <f>'EntrySheetDD+SWOTotal+HO'!JI77</f>
        <v>0</v>
      </c>
      <c r="I33" s="568">
        <f>'EntrySheetDD+SWOTotal+HO'!JJ77</f>
        <v>0</v>
      </c>
      <c r="J33" s="568">
        <f>'EntrySheetDD+SWOTotal+HO'!JK77</f>
        <v>35</v>
      </c>
      <c r="K33" s="568">
        <f>'EntrySheetDD+SWOTotal+HO'!JL77</f>
        <v>0</v>
      </c>
      <c r="L33" s="568">
        <f>'EntrySheetDD+SWOTotal+HO'!JM77</f>
        <v>0</v>
      </c>
      <c r="M33" s="506">
        <f t="shared" si="0"/>
        <v>0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0.5</v>
      </c>
      <c r="D34" s="518">
        <f>'EntrySheetDD+SWOTotal+HO'!JO77</f>
        <v>0</v>
      </c>
      <c r="E34" s="518">
        <f>'EntrySheetDD+SWOTotal+HO'!JP77</f>
        <v>0</v>
      </c>
      <c r="F34" s="518">
        <f>'EntrySheetDD+SWOTotal+HO'!JQ77</f>
        <v>0</v>
      </c>
      <c r="G34" s="568">
        <v>5</v>
      </c>
      <c r="H34" s="568">
        <f>'EntrySheetDD+SWOTotal+HO'!JS77</f>
        <v>0</v>
      </c>
      <c r="I34" s="568">
        <f>'EntrySheetDD+SWOTotal+HO'!JT77</f>
        <v>0</v>
      </c>
      <c r="J34" s="568">
        <f>'EntrySheetDD+SWOTotal+HO'!JU77</f>
        <v>0</v>
      </c>
      <c r="K34" s="568">
        <f>'EntrySheetDD+SWOTotal+HO'!JV77</f>
        <v>0</v>
      </c>
      <c r="L34" s="568">
        <f>'EntrySheetDD+SWOTotal+HO'!JW77</f>
        <v>0</v>
      </c>
      <c r="M34" s="506">
        <f t="shared" si="0"/>
        <v>0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1.2</v>
      </c>
      <c r="D35" s="518">
        <f>'EntrySheetDD+SWOTotal+HO'!JY77</f>
        <v>0</v>
      </c>
      <c r="E35" s="518">
        <f>'EntrySheetDD+SWOTotal+HO'!JZ77</f>
        <v>0</v>
      </c>
      <c r="F35" s="518">
        <f>'EntrySheetDD+SWOTotal+HO'!KA77</f>
        <v>0</v>
      </c>
      <c r="G35" s="568">
        <v>12</v>
      </c>
      <c r="H35" s="568">
        <f>'EntrySheetDD+SWOTotal+HO'!KC77</f>
        <v>0</v>
      </c>
      <c r="I35" s="568">
        <f>'EntrySheetDD+SWOTotal+HO'!KD77</f>
        <v>0</v>
      </c>
      <c r="J35" s="568">
        <f>'EntrySheetDD+SWOTotal+HO'!KE77</f>
        <v>0</v>
      </c>
      <c r="K35" s="568">
        <f>'EntrySheetDD+SWOTotal+HO'!KF77</f>
        <v>0</v>
      </c>
      <c r="L35" s="568">
        <f>'EntrySheetDD+SWOTotal+HO'!KG77</f>
        <v>0</v>
      </c>
      <c r="M35" s="506">
        <f t="shared" si="0"/>
        <v>0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0.5</v>
      </c>
      <c r="D36" s="518">
        <f>'EntrySheetDD+SWOTotal+HO'!KI77</f>
        <v>2</v>
      </c>
      <c r="E36" s="518">
        <f>'EntrySheetDD+SWOTotal+HO'!KJ77</f>
        <v>0</v>
      </c>
      <c r="F36" s="518">
        <f>'EntrySheetDD+SWOTotal+HO'!KK77</f>
        <v>0</v>
      </c>
      <c r="G36" s="568">
        <v>5</v>
      </c>
      <c r="H36" s="568">
        <f>'EntrySheetDD+SWOTotal+HO'!KM77</f>
        <v>0</v>
      </c>
      <c r="I36" s="568">
        <f>'EntrySheetDD+SWOTotal+HO'!KN77</f>
        <v>0</v>
      </c>
      <c r="J36" s="568">
        <f>'EntrySheetDD+SWOTotal+HO'!KO77</f>
        <v>1</v>
      </c>
      <c r="K36" s="568">
        <f>'EntrySheetDD+SWOTotal+HO'!KP77</f>
        <v>1</v>
      </c>
      <c r="L36" s="568">
        <f>'EntrySheetDD+SWOTotal+HO'!KQ77</f>
        <v>1</v>
      </c>
      <c r="M36" s="506">
        <f t="shared" si="0"/>
        <v>0</v>
      </c>
      <c r="N36" s="506">
        <f t="shared" si="1"/>
        <v>0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0.5</v>
      </c>
      <c r="D37" s="518">
        <f>'EntrySheetDD+SWOTotal+HO'!KS77</f>
        <v>0.4</v>
      </c>
      <c r="E37" s="518">
        <f>'EntrySheetDD+SWOTotal+HO'!KT77</f>
        <v>0</v>
      </c>
      <c r="F37" s="518">
        <f>'EntrySheetDD+SWOTotal+HO'!KU77</f>
        <v>0.4</v>
      </c>
      <c r="G37" s="568">
        <v>5</v>
      </c>
      <c r="H37" s="568">
        <f>'EntrySheetDD+SWOTotal+HO'!KW77</f>
        <v>0</v>
      </c>
      <c r="I37" s="568">
        <f>'EntrySheetDD+SWOTotal+HO'!KX77</f>
        <v>4</v>
      </c>
      <c r="J37" s="568">
        <f>'EntrySheetDD+SWOTotal+HO'!KY77</f>
        <v>0</v>
      </c>
      <c r="K37" s="568">
        <f>'EntrySheetDD+SWOTotal+HO'!KZ77</f>
        <v>4</v>
      </c>
      <c r="L37" s="568">
        <f>'EntrySheetDD+SWOTotal+HO'!LA77</f>
        <v>4</v>
      </c>
      <c r="M37" s="506">
        <f t="shared" si="0"/>
        <v>80</v>
      </c>
      <c r="N37" s="506">
        <f t="shared" si="1"/>
        <v>100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0.5</v>
      </c>
      <c r="D38" s="518">
        <f>'EntrySheetDD+SWOTotal+HO'!LC77</f>
        <v>0</v>
      </c>
      <c r="E38" s="518">
        <f>'EntrySheetDD+SWOTotal+HO'!LD77</f>
        <v>0</v>
      </c>
      <c r="F38" s="518">
        <f>'EntrySheetDD+SWOTotal+HO'!LE77</f>
        <v>0</v>
      </c>
      <c r="G38" s="568">
        <v>5</v>
      </c>
      <c r="H38" s="568">
        <f>'EntrySheetDD+SWOTotal+HO'!LG77</f>
        <v>0</v>
      </c>
      <c r="I38" s="568">
        <f>'EntrySheetDD+SWOTotal+HO'!LH77</f>
        <v>0</v>
      </c>
      <c r="J38" s="568">
        <f>'EntrySheetDD+SWOTotal+HO'!LI77</f>
        <v>0</v>
      </c>
      <c r="K38" s="568">
        <f>'EntrySheetDD+SWOTotal+HO'!LJ77</f>
        <v>0</v>
      </c>
      <c r="L38" s="568">
        <f>'EntrySheetDD+SWOTotal+HO'!LK77</f>
        <v>0</v>
      </c>
      <c r="M38" s="506">
        <f t="shared" si="0"/>
        <v>0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0.5</v>
      </c>
      <c r="D39" s="518">
        <f>'EntrySheetDD+SWOTotal+HO'!LM77</f>
        <v>0</v>
      </c>
      <c r="E39" s="518">
        <f>'EntrySheetDD+SWOTotal+HO'!LN77</f>
        <v>0</v>
      </c>
      <c r="F39" s="518">
        <f>'EntrySheetDD+SWOTotal+HO'!LO77</f>
        <v>0</v>
      </c>
      <c r="G39" s="568">
        <v>5</v>
      </c>
      <c r="H39" s="568">
        <f>'EntrySheetDD+SWOTotal+HO'!LQ77</f>
        <v>0</v>
      </c>
      <c r="I39" s="568">
        <f>'EntrySheetDD+SWOTotal+HO'!LR77</f>
        <v>0</v>
      </c>
      <c r="J39" s="568">
        <f>'EntrySheetDD+SWOTotal+HO'!LS77</f>
        <v>0</v>
      </c>
      <c r="K39" s="568">
        <f>'EntrySheetDD+SWOTotal+HO'!LT77</f>
        <v>0</v>
      </c>
      <c r="L39" s="568">
        <f>'EntrySheetDD+SWOTotal+HO'!LU77</f>
        <v>0</v>
      </c>
      <c r="M39" s="509">
        <f t="shared" si="0"/>
        <v>0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74.500000000000014</v>
      </c>
      <c r="D40" s="510">
        <f t="shared" ref="D40:L40" si="2">SUM(D7:D39)</f>
        <v>109.98</v>
      </c>
      <c r="E40" s="510">
        <f t="shared" si="2"/>
        <v>30.48</v>
      </c>
      <c r="F40" s="510">
        <f t="shared" si="2"/>
        <v>106.88000000000001</v>
      </c>
      <c r="G40" s="569">
        <f t="shared" si="2"/>
        <v>745</v>
      </c>
      <c r="H40" s="569">
        <f t="shared" si="2"/>
        <v>218</v>
      </c>
      <c r="I40" s="569">
        <f t="shared" si="2"/>
        <v>707</v>
      </c>
      <c r="J40" s="569">
        <f t="shared" si="2"/>
        <v>153</v>
      </c>
      <c r="K40" s="569">
        <f t="shared" si="2"/>
        <v>703</v>
      </c>
      <c r="L40" s="569">
        <f t="shared" si="2"/>
        <v>604</v>
      </c>
      <c r="M40" s="511">
        <f t="shared" si="0"/>
        <v>143.46308724832213</v>
      </c>
      <c r="N40" s="512">
        <f t="shared" si="1"/>
        <v>97.181305691944004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'EntrySheetDD+SWOTotal+HO'!MQ77</f>
        <v>0</v>
      </c>
      <c r="E41" s="528">
        <f>'EntrySheetDD+SWOTotal+HO'!MR77</f>
        <v>0</v>
      </c>
      <c r="F41" s="528">
        <f>'EntrySheetDD+SWOTotal+HO'!MS77</f>
        <v>0</v>
      </c>
      <c r="G41" s="570">
        <f>'EntrySheetDD+SWOTotal+HO'!MT77</f>
        <v>0</v>
      </c>
      <c r="H41" s="570">
        <f>'EntrySheetDD+SWOTotal+HO'!MU77</f>
        <v>0</v>
      </c>
      <c r="I41" s="570">
        <f>'EntrySheetDD+SWOTotal+HO'!MV77</f>
        <v>0</v>
      </c>
      <c r="J41" s="570">
        <f>'EntrySheetDD+SWOTotal+HO'!MW77</f>
        <v>0</v>
      </c>
      <c r="K41" s="570">
        <f>'EntrySheetDD+SWOTotal+HO'!MX77</f>
        <v>0</v>
      </c>
      <c r="L41" s="570">
        <f>'EntrySheetDD+SWOTotal+HO'!MY77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74.500000000000014</v>
      </c>
      <c r="D43" s="516">
        <f t="shared" si="3"/>
        <v>109.98</v>
      </c>
      <c r="E43" s="516">
        <f t="shared" si="3"/>
        <v>30.48</v>
      </c>
      <c r="F43" s="516">
        <f t="shared" si="3"/>
        <v>106.88000000000001</v>
      </c>
      <c r="G43" s="572">
        <f t="shared" si="3"/>
        <v>745</v>
      </c>
      <c r="H43" s="572">
        <f t="shared" si="3"/>
        <v>218</v>
      </c>
      <c r="I43" s="572">
        <f t="shared" si="3"/>
        <v>707</v>
      </c>
      <c r="J43" s="572">
        <f t="shared" si="3"/>
        <v>153</v>
      </c>
      <c r="K43" s="572">
        <f t="shared" si="3"/>
        <v>703</v>
      </c>
      <c r="L43" s="572">
        <f t="shared" si="3"/>
        <v>604</v>
      </c>
      <c r="M43" s="511">
        <f t="shared" si="0"/>
        <v>143.46308724832213</v>
      </c>
      <c r="N43" s="512">
        <f t="shared" si="1"/>
        <v>97.181305691944004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33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433</v>
      </c>
      <c r="B3" s="2004"/>
      <c r="C3" s="2024" t="s">
        <v>512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5</v>
      </c>
      <c r="D7" s="518">
        <f>'EntrySheetDD+SWOTotal+HO'!E78</f>
        <v>0</v>
      </c>
      <c r="E7" s="518">
        <f>'EntrySheetDD+SWOTotal+HO'!F78</f>
        <v>0</v>
      </c>
      <c r="F7" s="518">
        <f>'EntrySheetDD+SWOTotal+HO'!G78</f>
        <v>0</v>
      </c>
      <c r="G7" s="568">
        <v>0</v>
      </c>
      <c r="H7" s="568">
        <f>'EntrySheetDD+SWOTotal+HO'!I78</f>
        <v>0</v>
      </c>
      <c r="I7" s="568">
        <f>'EntrySheetDD+SWOTotal+HO'!J78</f>
        <v>0</v>
      </c>
      <c r="J7" s="568">
        <f>'EntrySheetDD+SWOTotal+HO'!K78</f>
        <v>0</v>
      </c>
      <c r="K7" s="568">
        <f>'EntrySheetDD+SWOTotal+HO'!L78</f>
        <v>0</v>
      </c>
      <c r="L7" s="568">
        <f>'EntrySheetDD+SWOTotal+HO'!M78</f>
        <v>0</v>
      </c>
      <c r="M7" s="514">
        <f>F7/C7*100</f>
        <v>0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1</v>
      </c>
      <c r="D8" s="518">
        <f>'EntrySheetDD+SWOTotal+HO'!O78</f>
        <v>0</v>
      </c>
      <c r="E8" s="518">
        <f>'EntrySheetDD+SWOTotal+HO'!P78</f>
        <v>0</v>
      </c>
      <c r="F8" s="518">
        <f>'EntrySheetDD+SWOTotal+HO'!Q78</f>
        <v>0</v>
      </c>
      <c r="G8" s="568">
        <v>0</v>
      </c>
      <c r="H8" s="568">
        <f>'EntrySheetDD+SWOTotal+HO'!S78</f>
        <v>0</v>
      </c>
      <c r="I8" s="568">
        <f>'EntrySheetDD+SWOTotal+HO'!T78</f>
        <v>0</v>
      </c>
      <c r="J8" s="568">
        <f>'EntrySheetDD+SWOTotal+HO'!U78</f>
        <v>0</v>
      </c>
      <c r="K8" s="568">
        <f>'EntrySheetDD+SWOTotal+HO'!V78</f>
        <v>0</v>
      </c>
      <c r="L8" s="568">
        <f>'EntrySheetDD+SWOTotal+HO'!W78</f>
        <v>0</v>
      </c>
      <c r="M8" s="506">
        <f t="shared" ref="M8:M43" si="0">F8/C8*100</f>
        <v>0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1</v>
      </c>
      <c r="D9" s="518">
        <f>'EntrySheetDD+SWOTotal+HO'!Y78</f>
        <v>0</v>
      </c>
      <c r="E9" s="518">
        <f>'EntrySheetDD+SWOTotal+HO'!Z78</f>
        <v>0</v>
      </c>
      <c r="F9" s="518">
        <f>'EntrySheetDD+SWOTotal+HO'!AA78</f>
        <v>0</v>
      </c>
      <c r="G9" s="568">
        <v>0</v>
      </c>
      <c r="H9" s="568">
        <f>'EntrySheetDD+SWOTotal+HO'!AC78</f>
        <v>0</v>
      </c>
      <c r="I9" s="568">
        <f>'EntrySheetDD+SWOTotal+HO'!AD78</f>
        <v>0</v>
      </c>
      <c r="J9" s="568">
        <f>'EntrySheetDD+SWOTotal+HO'!AE78</f>
        <v>0</v>
      </c>
      <c r="K9" s="568">
        <f>'EntrySheetDD+SWOTotal+HO'!AF78</f>
        <v>0</v>
      </c>
      <c r="L9" s="568">
        <f>'EntrySheetDD+SWOTotal+HO'!AG78</f>
        <v>0</v>
      </c>
      <c r="M9" s="506">
        <f t="shared" si="0"/>
        <v>0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1</v>
      </c>
      <c r="D10" s="518">
        <f>'EntrySheetDD+SWOTotal+HO'!AI78</f>
        <v>0</v>
      </c>
      <c r="E10" s="518">
        <f>'EntrySheetDD+SWOTotal+HO'!AJ78</f>
        <v>0</v>
      </c>
      <c r="F10" s="518">
        <f>'EntrySheetDD+SWOTotal+HO'!AK78</f>
        <v>0</v>
      </c>
      <c r="G10" s="568">
        <v>0</v>
      </c>
      <c r="H10" s="568">
        <f>'EntrySheetDD+SWOTotal+HO'!AM78</f>
        <v>0</v>
      </c>
      <c r="I10" s="568">
        <f>'EntrySheetDD+SWOTotal+HO'!AN78</f>
        <v>0</v>
      </c>
      <c r="J10" s="568">
        <f>'EntrySheetDD+SWOTotal+HO'!AO78</f>
        <v>0</v>
      </c>
      <c r="K10" s="568">
        <f>'EntrySheetDD+SWOTotal+HO'!AP78</f>
        <v>0</v>
      </c>
      <c r="L10" s="568">
        <f>'EntrySheetDD+SWOTotal+HO'!AQ78</f>
        <v>0</v>
      </c>
      <c r="M10" s="506">
        <f t="shared" si="0"/>
        <v>0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1</v>
      </c>
      <c r="D11" s="518">
        <f>'EntrySheetDD+SWOTotal+HO'!AS78</f>
        <v>0</v>
      </c>
      <c r="E11" s="518">
        <f>'EntrySheetDD+SWOTotal+HO'!AT78</f>
        <v>0</v>
      </c>
      <c r="F11" s="518">
        <f>'EntrySheetDD+SWOTotal+HO'!AU78</f>
        <v>0</v>
      </c>
      <c r="G11" s="568">
        <v>0</v>
      </c>
      <c r="H11" s="568">
        <f>'EntrySheetDD+SWOTotal+HO'!AW78</f>
        <v>0</v>
      </c>
      <c r="I11" s="568">
        <f>'EntrySheetDD+SWOTotal+HO'!AX78</f>
        <v>0</v>
      </c>
      <c r="J11" s="568">
        <f>'EntrySheetDD+SWOTotal+HO'!AY78</f>
        <v>0</v>
      </c>
      <c r="K11" s="568">
        <f>'EntrySheetDD+SWOTotal+HO'!AZ78</f>
        <v>0</v>
      </c>
      <c r="L11" s="568">
        <f>'EntrySheetDD+SWOTotal+HO'!BA78</f>
        <v>0</v>
      </c>
      <c r="M11" s="506">
        <f t="shared" si="0"/>
        <v>0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1</v>
      </c>
      <c r="D12" s="518">
        <f>'EntrySheetDD+SWOTotal+HO'!BC78</f>
        <v>3.17</v>
      </c>
      <c r="E12" s="518">
        <f>'EntrySheetDD+SWOTotal+HO'!BD78</f>
        <v>0</v>
      </c>
      <c r="F12" s="518">
        <f>'EntrySheetDD+SWOTotal+HO'!BE78</f>
        <v>3.17</v>
      </c>
      <c r="G12" s="568">
        <v>0</v>
      </c>
      <c r="H12" s="568">
        <f>'EntrySheetDD+SWOTotal+HO'!BG78</f>
        <v>1</v>
      </c>
      <c r="I12" s="568">
        <f>'EntrySheetDD+SWOTotal+HO'!BH78</f>
        <v>1</v>
      </c>
      <c r="J12" s="568">
        <f>'EntrySheetDD+SWOTotal+HO'!BI78</f>
        <v>0</v>
      </c>
      <c r="K12" s="568">
        <f>'EntrySheetDD+SWOTotal+HO'!BJ78</f>
        <v>1</v>
      </c>
      <c r="L12" s="568">
        <f>'EntrySheetDD+SWOTotal+HO'!BK78</f>
        <v>1</v>
      </c>
      <c r="M12" s="506">
        <f t="shared" si="0"/>
        <v>317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1</v>
      </c>
      <c r="D13" s="518">
        <f>'EntrySheetDD+SWOTotal+HO'!BM78</f>
        <v>0</v>
      </c>
      <c r="E13" s="518">
        <f>'EntrySheetDD+SWOTotal+HO'!BN78</f>
        <v>0</v>
      </c>
      <c r="F13" s="518">
        <f>'EntrySheetDD+SWOTotal+HO'!BO78</f>
        <v>0</v>
      </c>
      <c r="G13" s="568">
        <v>0</v>
      </c>
      <c r="H13" s="568">
        <f>'EntrySheetDD+SWOTotal+HO'!BQ78</f>
        <v>0</v>
      </c>
      <c r="I13" s="568">
        <f>'EntrySheetDD+SWOTotal+HO'!BR78</f>
        <v>0</v>
      </c>
      <c r="J13" s="568">
        <f>'EntrySheetDD+SWOTotal+HO'!BS78</f>
        <v>0</v>
      </c>
      <c r="K13" s="568">
        <f>'EntrySheetDD+SWOTotal+HO'!BT78</f>
        <v>0</v>
      </c>
      <c r="L13" s="568">
        <f>'EntrySheetDD+SWOTotal+HO'!BU78</f>
        <v>0</v>
      </c>
      <c r="M13" s="506">
        <f t="shared" si="0"/>
        <v>0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1</v>
      </c>
      <c r="D14" s="518">
        <f>'EntrySheetDD+SWOTotal+HO'!BW78</f>
        <v>0</v>
      </c>
      <c r="E14" s="518">
        <f>'EntrySheetDD+SWOTotal+HO'!BX78</f>
        <v>0</v>
      </c>
      <c r="F14" s="518">
        <f>'EntrySheetDD+SWOTotal+HO'!BY78</f>
        <v>0</v>
      </c>
      <c r="G14" s="568">
        <v>0</v>
      </c>
      <c r="H14" s="568">
        <f>'EntrySheetDD+SWOTotal+HO'!CA78</f>
        <v>0</v>
      </c>
      <c r="I14" s="568">
        <f>'EntrySheetDD+SWOTotal+HO'!CB78</f>
        <v>0</v>
      </c>
      <c r="J14" s="568">
        <f>'EntrySheetDD+SWOTotal+HO'!CC78</f>
        <v>0</v>
      </c>
      <c r="K14" s="568">
        <f>'EntrySheetDD+SWOTotal+HO'!CD78</f>
        <v>0</v>
      </c>
      <c r="L14" s="568">
        <f>'EntrySheetDD+SWOTotal+HO'!CE78</f>
        <v>0</v>
      </c>
      <c r="M14" s="506">
        <f t="shared" si="0"/>
        <v>0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1</v>
      </c>
      <c r="D15" s="518">
        <f>'EntrySheetDD+SWOTotal+HO'!CG78</f>
        <v>0</v>
      </c>
      <c r="E15" s="518">
        <f>'EntrySheetDD+SWOTotal+HO'!CH78</f>
        <v>0</v>
      </c>
      <c r="F15" s="518">
        <f>'EntrySheetDD+SWOTotal+HO'!CI78</f>
        <v>0</v>
      </c>
      <c r="G15" s="568">
        <v>0</v>
      </c>
      <c r="H15" s="568">
        <f>'EntrySheetDD+SWOTotal+HO'!CK78</f>
        <v>0</v>
      </c>
      <c r="I15" s="568">
        <f>'EntrySheetDD+SWOTotal+HO'!CL78</f>
        <v>0</v>
      </c>
      <c r="J15" s="568">
        <f>'EntrySheetDD+SWOTotal+HO'!CM78</f>
        <v>0</v>
      </c>
      <c r="K15" s="568">
        <f>'EntrySheetDD+SWOTotal+HO'!CN78</f>
        <v>0</v>
      </c>
      <c r="L15" s="568">
        <f>'EntrySheetDD+SWOTotal+HO'!CO78</f>
        <v>0</v>
      </c>
      <c r="M15" s="506">
        <f t="shared" si="0"/>
        <v>0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1</v>
      </c>
      <c r="D16" s="518">
        <f>'EntrySheetDD+SWOTotal+HO'!CQ78</f>
        <v>0</v>
      </c>
      <c r="E16" s="518">
        <f>'EntrySheetDD+SWOTotal+HO'!CR78</f>
        <v>0</v>
      </c>
      <c r="F16" s="518">
        <f>'EntrySheetDD+SWOTotal+HO'!CS78</f>
        <v>0</v>
      </c>
      <c r="G16" s="568">
        <v>0</v>
      </c>
      <c r="H16" s="568">
        <f>'EntrySheetDD+SWOTotal+HO'!CU78</f>
        <v>0</v>
      </c>
      <c r="I16" s="568">
        <f>'EntrySheetDD+SWOTotal+HO'!CV78</f>
        <v>0</v>
      </c>
      <c r="J16" s="568">
        <f>'EntrySheetDD+SWOTotal+HO'!CW78</f>
        <v>0</v>
      </c>
      <c r="K16" s="568">
        <f>'EntrySheetDD+SWOTotal+HO'!CX78</f>
        <v>0</v>
      </c>
      <c r="L16" s="568">
        <f>'EntrySheetDD+SWOTotal+HO'!CY78</f>
        <v>0</v>
      </c>
      <c r="M16" s="506">
        <f t="shared" si="0"/>
        <v>0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1</v>
      </c>
      <c r="D17" s="518">
        <f>'EntrySheetDD+SWOTotal+HO'!DA78</f>
        <v>0</v>
      </c>
      <c r="E17" s="518">
        <f>'EntrySheetDD+SWOTotal+HO'!DB78</f>
        <v>0</v>
      </c>
      <c r="F17" s="518">
        <f>'EntrySheetDD+SWOTotal+HO'!DC78</f>
        <v>0</v>
      </c>
      <c r="G17" s="568">
        <v>0</v>
      </c>
      <c r="H17" s="568">
        <f>'EntrySheetDD+SWOTotal+HO'!DE78</f>
        <v>0</v>
      </c>
      <c r="I17" s="568">
        <f>'EntrySheetDD+SWOTotal+HO'!DF78</f>
        <v>0</v>
      </c>
      <c r="J17" s="568">
        <f>'EntrySheetDD+SWOTotal+HO'!DG78</f>
        <v>0</v>
      </c>
      <c r="K17" s="568">
        <f>'EntrySheetDD+SWOTotal+HO'!DH78</f>
        <v>0</v>
      </c>
      <c r="L17" s="568">
        <f>'EntrySheetDD+SWOTotal+HO'!DI78</f>
        <v>0</v>
      </c>
      <c r="M17" s="506">
        <f t="shared" si="0"/>
        <v>0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1</v>
      </c>
      <c r="D18" s="518">
        <f>'EntrySheetDD+SWOTotal+HO'!DK78</f>
        <v>0</v>
      </c>
      <c r="E18" s="518">
        <f>'EntrySheetDD+SWOTotal+HO'!DL78</f>
        <v>0</v>
      </c>
      <c r="F18" s="518">
        <f>'EntrySheetDD+SWOTotal+HO'!DM78</f>
        <v>0</v>
      </c>
      <c r="G18" s="568">
        <v>0</v>
      </c>
      <c r="H18" s="568">
        <f>'EntrySheetDD+SWOTotal+HO'!DO78</f>
        <v>0</v>
      </c>
      <c r="I18" s="568">
        <f>'EntrySheetDD+SWOTotal+HO'!DP78</f>
        <v>0</v>
      </c>
      <c r="J18" s="568">
        <f>'EntrySheetDD+SWOTotal+HO'!DQ78</f>
        <v>0</v>
      </c>
      <c r="K18" s="568">
        <f>'EntrySheetDD+SWOTotal+HO'!DR78</f>
        <v>0</v>
      </c>
      <c r="L18" s="568">
        <f>'EntrySheetDD+SWOTotal+HO'!DS78</f>
        <v>0</v>
      </c>
      <c r="M18" s="506">
        <f t="shared" si="0"/>
        <v>0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1</v>
      </c>
      <c r="D19" s="518">
        <f>'EntrySheetDD+SWOTotal+HO'!DU78</f>
        <v>0</v>
      </c>
      <c r="E19" s="518">
        <f>'EntrySheetDD+SWOTotal+HO'!DV78</f>
        <v>0</v>
      </c>
      <c r="F19" s="518">
        <f>'EntrySheetDD+SWOTotal+HO'!DW78</f>
        <v>0</v>
      </c>
      <c r="G19" s="568">
        <v>0</v>
      </c>
      <c r="H19" s="568">
        <f>'EntrySheetDD+SWOTotal+HO'!DY78</f>
        <v>0</v>
      </c>
      <c r="I19" s="568">
        <f>'EntrySheetDD+SWOTotal+HO'!DZ78</f>
        <v>0</v>
      </c>
      <c r="J19" s="568">
        <f>'EntrySheetDD+SWOTotal+HO'!EA78</f>
        <v>0</v>
      </c>
      <c r="K19" s="568">
        <f>'EntrySheetDD+SWOTotal+HO'!EB78</f>
        <v>0</v>
      </c>
      <c r="L19" s="568">
        <f>'EntrySheetDD+SWOTotal+HO'!EC78</f>
        <v>0</v>
      </c>
      <c r="M19" s="506">
        <f t="shared" si="0"/>
        <v>0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1</v>
      </c>
      <c r="D20" s="518">
        <f>'EntrySheetDD+SWOTotal+HO'!EE78</f>
        <v>0</v>
      </c>
      <c r="E20" s="518">
        <f>'EntrySheetDD+SWOTotal+HO'!EF78</f>
        <v>0</v>
      </c>
      <c r="F20" s="518">
        <f>'EntrySheetDD+SWOTotal+HO'!EG78</f>
        <v>0</v>
      </c>
      <c r="G20" s="568">
        <v>0</v>
      </c>
      <c r="H20" s="568">
        <f>'EntrySheetDD+SWOTotal+HO'!EI78</f>
        <v>0</v>
      </c>
      <c r="I20" s="568">
        <f>'EntrySheetDD+SWOTotal+HO'!EJ78</f>
        <v>0</v>
      </c>
      <c r="J20" s="568">
        <f>'EntrySheetDD+SWOTotal+HO'!EK78</f>
        <v>0</v>
      </c>
      <c r="K20" s="568">
        <f>'EntrySheetDD+SWOTotal+HO'!EL78</f>
        <v>0</v>
      </c>
      <c r="L20" s="568">
        <f>'EntrySheetDD+SWOTotal+HO'!EM78</f>
        <v>0</v>
      </c>
      <c r="M20" s="506">
        <f t="shared" si="0"/>
        <v>0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1</v>
      </c>
      <c r="D21" s="518">
        <f>'EntrySheetDD+SWOTotal+HO'!EO78</f>
        <v>0</v>
      </c>
      <c r="E21" s="518">
        <f>'EntrySheetDD+SWOTotal+HO'!EP78</f>
        <v>0</v>
      </c>
      <c r="F21" s="518">
        <f>'EntrySheetDD+SWOTotal+HO'!EQ78</f>
        <v>0</v>
      </c>
      <c r="G21" s="568">
        <v>0</v>
      </c>
      <c r="H21" s="568">
        <f>'EntrySheetDD+SWOTotal+HO'!ES78</f>
        <v>0</v>
      </c>
      <c r="I21" s="568">
        <f>'EntrySheetDD+SWOTotal+HO'!ET78</f>
        <v>0</v>
      </c>
      <c r="J21" s="568">
        <f>'EntrySheetDD+SWOTotal+HO'!EU78</f>
        <v>0</v>
      </c>
      <c r="K21" s="568">
        <f>'EntrySheetDD+SWOTotal+HO'!EV78</f>
        <v>0</v>
      </c>
      <c r="L21" s="568">
        <f>'EntrySheetDD+SWOTotal+HO'!EW78</f>
        <v>0</v>
      </c>
      <c r="M21" s="506">
        <f t="shared" si="0"/>
        <v>0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1</v>
      </c>
      <c r="D22" s="518">
        <f>'EntrySheetDD+SWOTotal+HO'!EY78</f>
        <v>0</v>
      </c>
      <c r="E22" s="518">
        <f>'EntrySheetDD+SWOTotal+HO'!EZ78</f>
        <v>0</v>
      </c>
      <c r="F22" s="518">
        <f>'EntrySheetDD+SWOTotal+HO'!FA78</f>
        <v>0</v>
      </c>
      <c r="G22" s="568">
        <v>0</v>
      </c>
      <c r="H22" s="568">
        <f>'EntrySheetDD+SWOTotal+HO'!FC78</f>
        <v>0</v>
      </c>
      <c r="I22" s="568">
        <f>'EntrySheetDD+SWOTotal+HO'!FD78</f>
        <v>0</v>
      </c>
      <c r="J22" s="568">
        <f>'EntrySheetDD+SWOTotal+HO'!FE78</f>
        <v>0</v>
      </c>
      <c r="K22" s="568">
        <f>'EntrySheetDD+SWOTotal+HO'!FF78</f>
        <v>0</v>
      </c>
      <c r="L22" s="568">
        <f>'EntrySheetDD+SWOTotal+HO'!FG78</f>
        <v>0</v>
      </c>
      <c r="M22" s="506">
        <f t="shared" si="0"/>
        <v>0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1</v>
      </c>
      <c r="D23" s="518">
        <f>'EntrySheetDD+SWOTotal+HO'!FI78</f>
        <v>0</v>
      </c>
      <c r="E23" s="518">
        <f>'EntrySheetDD+SWOTotal+HO'!FJ78</f>
        <v>0</v>
      </c>
      <c r="F23" s="518">
        <f>'EntrySheetDD+SWOTotal+HO'!FK78</f>
        <v>0</v>
      </c>
      <c r="G23" s="568">
        <v>0</v>
      </c>
      <c r="H23" s="568">
        <f>'EntrySheetDD+SWOTotal+HO'!FM78</f>
        <v>0</v>
      </c>
      <c r="I23" s="568">
        <f>'EntrySheetDD+SWOTotal+HO'!FN78</f>
        <v>0</v>
      </c>
      <c r="J23" s="568">
        <f>'EntrySheetDD+SWOTotal+HO'!FO78</f>
        <v>0</v>
      </c>
      <c r="K23" s="568">
        <f>'EntrySheetDD+SWOTotal+HO'!FP78</f>
        <v>0</v>
      </c>
      <c r="L23" s="568">
        <f>'EntrySheetDD+SWOTotal+HO'!FQ78</f>
        <v>0</v>
      </c>
      <c r="M23" s="506">
        <f t="shared" si="0"/>
        <v>0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1</v>
      </c>
      <c r="D24" s="518">
        <f>'EntrySheetDD+SWOTotal+HO'!FS78</f>
        <v>0</v>
      </c>
      <c r="E24" s="518">
        <f>'EntrySheetDD+SWOTotal+HO'!FT78</f>
        <v>0</v>
      </c>
      <c r="F24" s="518">
        <f>'EntrySheetDD+SWOTotal+HO'!FU78</f>
        <v>0</v>
      </c>
      <c r="G24" s="568">
        <v>0</v>
      </c>
      <c r="H24" s="568">
        <f>'EntrySheetDD+SWOTotal+HO'!FW78</f>
        <v>0</v>
      </c>
      <c r="I24" s="568">
        <f>'EntrySheetDD+SWOTotal+HO'!FX78</f>
        <v>0</v>
      </c>
      <c r="J24" s="568">
        <f>'EntrySheetDD+SWOTotal+HO'!FY78</f>
        <v>0</v>
      </c>
      <c r="K24" s="568">
        <f>'EntrySheetDD+SWOTotal+HO'!FZ78</f>
        <v>0</v>
      </c>
      <c r="L24" s="568">
        <f>'EntrySheetDD+SWOTotal+HO'!GA78</f>
        <v>0</v>
      </c>
      <c r="M24" s="506">
        <f t="shared" si="0"/>
        <v>0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1</v>
      </c>
      <c r="D25" s="518">
        <f>'EntrySheetDD+SWOTotal+HO'!GC78</f>
        <v>0</v>
      </c>
      <c r="E25" s="518">
        <f>'EntrySheetDD+SWOTotal+HO'!GD78</f>
        <v>0</v>
      </c>
      <c r="F25" s="518">
        <f>'EntrySheetDD+SWOTotal+HO'!GE78</f>
        <v>0</v>
      </c>
      <c r="G25" s="568">
        <v>0</v>
      </c>
      <c r="H25" s="568">
        <f>'EntrySheetDD+SWOTotal+HO'!GG78</f>
        <v>0</v>
      </c>
      <c r="I25" s="568">
        <f>'EntrySheetDD+SWOTotal+HO'!GH78</f>
        <v>0</v>
      </c>
      <c r="J25" s="568">
        <f>'EntrySheetDD+SWOTotal+HO'!GI78</f>
        <v>0</v>
      </c>
      <c r="K25" s="568">
        <f>'EntrySheetDD+SWOTotal+HO'!GJ78</f>
        <v>0</v>
      </c>
      <c r="L25" s="568">
        <f>'EntrySheetDD+SWOTotal+HO'!GK78</f>
        <v>0</v>
      </c>
      <c r="M25" s="506">
        <f t="shared" si="0"/>
        <v>0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1</v>
      </c>
      <c r="D26" s="518">
        <f>'EntrySheetDD+SWOTotal+HO'!GM78</f>
        <v>0</v>
      </c>
      <c r="E26" s="518">
        <f>'EntrySheetDD+SWOTotal+HO'!GN78</f>
        <v>0</v>
      </c>
      <c r="F26" s="518">
        <f>'EntrySheetDD+SWOTotal+HO'!GO78</f>
        <v>0</v>
      </c>
      <c r="G26" s="568">
        <v>0</v>
      </c>
      <c r="H26" s="568">
        <f>'EntrySheetDD+SWOTotal+HO'!GQ78</f>
        <v>0</v>
      </c>
      <c r="I26" s="568">
        <f>'EntrySheetDD+SWOTotal+HO'!GR78</f>
        <v>0</v>
      </c>
      <c r="J26" s="568">
        <f>'EntrySheetDD+SWOTotal+HO'!GS78</f>
        <v>0</v>
      </c>
      <c r="K26" s="568">
        <f>'EntrySheetDD+SWOTotal+HO'!GT78</f>
        <v>0</v>
      </c>
      <c r="L26" s="568">
        <f>'EntrySheetDD+SWOTotal+HO'!GU78</f>
        <v>0</v>
      </c>
      <c r="M26" s="506">
        <f t="shared" si="0"/>
        <v>0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1</v>
      </c>
      <c r="D27" s="518">
        <f>'EntrySheetDD+SWOTotal+HO'!GW78</f>
        <v>0</v>
      </c>
      <c r="E27" s="518">
        <f>'EntrySheetDD+SWOTotal+HO'!GX78</f>
        <v>0</v>
      </c>
      <c r="F27" s="518">
        <f>'EntrySheetDD+SWOTotal+HO'!GY78</f>
        <v>0</v>
      </c>
      <c r="G27" s="568">
        <v>0</v>
      </c>
      <c r="H27" s="568">
        <f>'EntrySheetDD+SWOTotal+HO'!HA78</f>
        <v>0</v>
      </c>
      <c r="I27" s="568">
        <f>'EntrySheetDD+SWOTotal+HO'!HB78</f>
        <v>0</v>
      </c>
      <c r="J27" s="568">
        <f>'EntrySheetDD+SWOTotal+HO'!HC78</f>
        <v>0</v>
      </c>
      <c r="K27" s="568">
        <f>'EntrySheetDD+SWOTotal+HO'!HD78</f>
        <v>0</v>
      </c>
      <c r="L27" s="568">
        <f>'EntrySheetDD+SWOTotal+HO'!HE78</f>
        <v>0</v>
      </c>
      <c r="M27" s="506">
        <f t="shared" si="0"/>
        <v>0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1</v>
      </c>
      <c r="D28" s="518">
        <f>'EntrySheetDD+SWOTotal+HO'!HG78</f>
        <v>0</v>
      </c>
      <c r="E28" s="518">
        <f>'EntrySheetDD+SWOTotal+HO'!HH78</f>
        <v>0</v>
      </c>
      <c r="F28" s="518">
        <f>'EntrySheetDD+SWOTotal+HO'!HI78</f>
        <v>0</v>
      </c>
      <c r="G28" s="568">
        <v>0</v>
      </c>
      <c r="H28" s="568">
        <f>'EntrySheetDD+SWOTotal+HO'!HK78</f>
        <v>0</v>
      </c>
      <c r="I28" s="568">
        <f>'EntrySheetDD+SWOTotal+HO'!HL78</f>
        <v>0</v>
      </c>
      <c r="J28" s="568">
        <f>'EntrySheetDD+SWOTotal+HO'!HM78</f>
        <v>0</v>
      </c>
      <c r="K28" s="568">
        <f>'EntrySheetDD+SWOTotal+HO'!HN78</f>
        <v>0</v>
      </c>
      <c r="L28" s="568">
        <f>'EntrySheetDD+SWOTotal+HO'!HO78</f>
        <v>0</v>
      </c>
      <c r="M28" s="506">
        <f t="shared" si="0"/>
        <v>0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1</v>
      </c>
      <c r="D29" s="518">
        <f>'EntrySheetDD+SWOTotal+HO'!HQ78</f>
        <v>0</v>
      </c>
      <c r="E29" s="518">
        <f>'EntrySheetDD+SWOTotal+HO'!HR78</f>
        <v>0</v>
      </c>
      <c r="F29" s="518">
        <f>'EntrySheetDD+SWOTotal+HO'!HS78</f>
        <v>0</v>
      </c>
      <c r="G29" s="568">
        <v>0</v>
      </c>
      <c r="H29" s="568">
        <f>'EntrySheetDD+SWOTotal+HO'!HU78</f>
        <v>0</v>
      </c>
      <c r="I29" s="568">
        <f>'EntrySheetDD+SWOTotal+HO'!HV78</f>
        <v>0</v>
      </c>
      <c r="J29" s="568">
        <f>'EntrySheetDD+SWOTotal+HO'!HW78</f>
        <v>0</v>
      </c>
      <c r="K29" s="568">
        <f>'EntrySheetDD+SWOTotal+HO'!HX78</f>
        <v>0</v>
      </c>
      <c r="L29" s="568">
        <f>'EntrySheetDD+SWOTotal+HO'!HY78</f>
        <v>0</v>
      </c>
      <c r="M29" s="506">
        <f t="shared" si="0"/>
        <v>0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1</v>
      </c>
      <c r="D30" s="518">
        <f>'EntrySheetDD+SWOTotal+HO'!IA78</f>
        <v>0</v>
      </c>
      <c r="E30" s="518">
        <f>'EntrySheetDD+SWOTotal+HO'!IB78</f>
        <v>0</v>
      </c>
      <c r="F30" s="518">
        <f>'EntrySheetDD+SWOTotal+HO'!IC78</f>
        <v>0</v>
      </c>
      <c r="G30" s="568">
        <v>0</v>
      </c>
      <c r="H30" s="568">
        <f>'EntrySheetDD+SWOTotal+HO'!IE78</f>
        <v>0</v>
      </c>
      <c r="I30" s="568">
        <f>'EntrySheetDD+SWOTotal+HO'!IF78</f>
        <v>0</v>
      </c>
      <c r="J30" s="568">
        <f>'EntrySheetDD+SWOTotal+HO'!IG78</f>
        <v>0</v>
      </c>
      <c r="K30" s="568">
        <f>'EntrySheetDD+SWOTotal+HO'!IH78</f>
        <v>0</v>
      </c>
      <c r="L30" s="568">
        <f>'EntrySheetDD+SWOTotal+HO'!II78</f>
        <v>0</v>
      </c>
      <c r="M30" s="506">
        <f t="shared" si="0"/>
        <v>0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1</v>
      </c>
      <c r="D31" s="518">
        <f>'EntrySheetDD+SWOTotal+HO'!IK78</f>
        <v>0</v>
      </c>
      <c r="E31" s="518">
        <f>'EntrySheetDD+SWOTotal+HO'!IL78</f>
        <v>0</v>
      </c>
      <c r="F31" s="518">
        <f>'EntrySheetDD+SWOTotal+HO'!IM78</f>
        <v>0</v>
      </c>
      <c r="G31" s="568">
        <v>0</v>
      </c>
      <c r="H31" s="568">
        <f>'EntrySheetDD+SWOTotal+HO'!IO78</f>
        <v>0</v>
      </c>
      <c r="I31" s="568">
        <f>'EntrySheetDD+SWOTotal+HO'!IP78</f>
        <v>0</v>
      </c>
      <c r="J31" s="568">
        <f>'EntrySheetDD+SWOTotal+HO'!IQ78</f>
        <v>0</v>
      </c>
      <c r="K31" s="568">
        <f>'EntrySheetDD+SWOTotal+HO'!IR78</f>
        <v>0</v>
      </c>
      <c r="L31" s="568">
        <f>'EntrySheetDD+SWOTotal+HO'!IS78</f>
        <v>0</v>
      </c>
      <c r="M31" s="506">
        <f t="shared" si="0"/>
        <v>0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1</v>
      </c>
      <c r="D32" s="518">
        <f>'EntrySheetDD+SWOTotal+HO'!IU78</f>
        <v>0</v>
      </c>
      <c r="E32" s="518">
        <f>'EntrySheetDD+SWOTotal+HO'!IV78</f>
        <v>0</v>
      </c>
      <c r="F32" s="518">
        <f>'EntrySheetDD+SWOTotal+HO'!IW78</f>
        <v>0</v>
      </c>
      <c r="G32" s="568">
        <v>0</v>
      </c>
      <c r="H32" s="568">
        <f>'EntrySheetDD+SWOTotal+HO'!IY78</f>
        <v>0</v>
      </c>
      <c r="I32" s="568">
        <f>'EntrySheetDD+SWOTotal+HO'!IZ78</f>
        <v>0</v>
      </c>
      <c r="J32" s="568">
        <f>'EntrySheetDD+SWOTotal+HO'!JA78</f>
        <v>0</v>
      </c>
      <c r="K32" s="568">
        <f>'EntrySheetDD+SWOTotal+HO'!JB78</f>
        <v>0</v>
      </c>
      <c r="L32" s="568">
        <f>'EntrySheetDD+SWOTotal+HO'!JC78</f>
        <v>0</v>
      </c>
      <c r="M32" s="506">
        <f t="shared" si="0"/>
        <v>0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1</v>
      </c>
      <c r="D33" s="518">
        <f>'EntrySheetDD+SWOTotal+HO'!JE78</f>
        <v>0</v>
      </c>
      <c r="E33" s="518">
        <f>'EntrySheetDD+SWOTotal+HO'!JF78</f>
        <v>0</v>
      </c>
      <c r="F33" s="518">
        <f>'EntrySheetDD+SWOTotal+HO'!JG78</f>
        <v>0</v>
      </c>
      <c r="G33" s="568">
        <v>0</v>
      </c>
      <c r="H33" s="568">
        <f>'EntrySheetDD+SWOTotal+HO'!JI78</f>
        <v>0</v>
      </c>
      <c r="I33" s="568">
        <f>'EntrySheetDD+SWOTotal+HO'!JJ78</f>
        <v>0</v>
      </c>
      <c r="J33" s="568">
        <f>'EntrySheetDD+SWOTotal+HO'!JK78</f>
        <v>0</v>
      </c>
      <c r="K33" s="568">
        <f>'EntrySheetDD+SWOTotal+HO'!JL78</f>
        <v>0</v>
      </c>
      <c r="L33" s="568">
        <f>'EntrySheetDD+SWOTotal+HO'!JM78</f>
        <v>0</v>
      </c>
      <c r="M33" s="506">
        <f t="shared" si="0"/>
        <v>0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1</v>
      </c>
      <c r="D34" s="518">
        <f>'EntrySheetDD+SWOTotal+HO'!JO78</f>
        <v>0</v>
      </c>
      <c r="E34" s="518">
        <f>'EntrySheetDD+SWOTotal+HO'!JP78</f>
        <v>0</v>
      </c>
      <c r="F34" s="518">
        <f>'EntrySheetDD+SWOTotal+HO'!JQ78</f>
        <v>0</v>
      </c>
      <c r="G34" s="568">
        <v>0</v>
      </c>
      <c r="H34" s="568">
        <f>'EntrySheetDD+SWOTotal+HO'!JS78</f>
        <v>0</v>
      </c>
      <c r="I34" s="568">
        <f>'EntrySheetDD+SWOTotal+HO'!JT78</f>
        <v>0</v>
      </c>
      <c r="J34" s="568">
        <f>'EntrySheetDD+SWOTotal+HO'!JU78</f>
        <v>0</v>
      </c>
      <c r="K34" s="568">
        <f>'EntrySheetDD+SWOTotal+HO'!JV78</f>
        <v>0</v>
      </c>
      <c r="L34" s="568">
        <f>'EntrySheetDD+SWOTotal+HO'!JW78</f>
        <v>0</v>
      </c>
      <c r="M34" s="506">
        <f t="shared" si="0"/>
        <v>0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1</v>
      </c>
      <c r="D35" s="518">
        <f>'EntrySheetDD+SWOTotal+HO'!JY78</f>
        <v>0</v>
      </c>
      <c r="E35" s="518">
        <f>'EntrySheetDD+SWOTotal+HO'!JZ78</f>
        <v>0</v>
      </c>
      <c r="F35" s="518">
        <f>'EntrySheetDD+SWOTotal+HO'!KA78</f>
        <v>0</v>
      </c>
      <c r="G35" s="568">
        <v>0</v>
      </c>
      <c r="H35" s="568">
        <f>'EntrySheetDD+SWOTotal+HO'!KC78</f>
        <v>0</v>
      </c>
      <c r="I35" s="568">
        <f>'EntrySheetDD+SWOTotal+HO'!KD78</f>
        <v>0</v>
      </c>
      <c r="J35" s="568">
        <f>'EntrySheetDD+SWOTotal+HO'!KE78</f>
        <v>0</v>
      </c>
      <c r="K35" s="568">
        <f>'EntrySheetDD+SWOTotal+HO'!KF78</f>
        <v>0</v>
      </c>
      <c r="L35" s="568">
        <f>'EntrySheetDD+SWOTotal+HO'!KG78</f>
        <v>0</v>
      </c>
      <c r="M35" s="506">
        <f t="shared" si="0"/>
        <v>0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1</v>
      </c>
      <c r="D36" s="518">
        <f>'EntrySheetDD+SWOTotal+HO'!KI78</f>
        <v>0</v>
      </c>
      <c r="E36" s="518">
        <f>'EntrySheetDD+SWOTotal+HO'!KJ78</f>
        <v>0</v>
      </c>
      <c r="F36" s="518">
        <f>'EntrySheetDD+SWOTotal+HO'!KK78</f>
        <v>0</v>
      </c>
      <c r="G36" s="568">
        <v>0</v>
      </c>
      <c r="H36" s="568">
        <f>'EntrySheetDD+SWOTotal+HO'!KM78</f>
        <v>0</v>
      </c>
      <c r="I36" s="568">
        <f>'EntrySheetDD+SWOTotal+HO'!KN78</f>
        <v>0</v>
      </c>
      <c r="J36" s="568">
        <f>'EntrySheetDD+SWOTotal+HO'!KO78</f>
        <v>0</v>
      </c>
      <c r="K36" s="568">
        <f>'EntrySheetDD+SWOTotal+HO'!KP78</f>
        <v>0</v>
      </c>
      <c r="L36" s="568">
        <f>'EntrySheetDD+SWOTotal+HO'!KQ78</f>
        <v>0</v>
      </c>
      <c r="M36" s="506">
        <f t="shared" si="0"/>
        <v>0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1</v>
      </c>
      <c r="D37" s="518">
        <f>'EntrySheetDD+SWOTotal+HO'!KS78</f>
        <v>0</v>
      </c>
      <c r="E37" s="518">
        <f>'EntrySheetDD+SWOTotal+HO'!KT78</f>
        <v>0</v>
      </c>
      <c r="F37" s="518">
        <f>'EntrySheetDD+SWOTotal+HO'!KU78</f>
        <v>0</v>
      </c>
      <c r="G37" s="568">
        <v>0</v>
      </c>
      <c r="H37" s="568">
        <f>'EntrySheetDD+SWOTotal+HO'!KW78</f>
        <v>0</v>
      </c>
      <c r="I37" s="568">
        <f>'EntrySheetDD+SWOTotal+HO'!KX78</f>
        <v>0</v>
      </c>
      <c r="J37" s="568">
        <f>'EntrySheetDD+SWOTotal+HO'!KY78</f>
        <v>0</v>
      </c>
      <c r="K37" s="568">
        <f>'EntrySheetDD+SWOTotal+HO'!KZ78</f>
        <v>0</v>
      </c>
      <c r="L37" s="568">
        <f>'EntrySheetDD+SWOTotal+HO'!LA78</f>
        <v>0</v>
      </c>
      <c r="M37" s="506">
        <f t="shared" si="0"/>
        <v>0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1</v>
      </c>
      <c r="D38" s="518">
        <f>'EntrySheetDD+SWOTotal+HO'!LC78</f>
        <v>0</v>
      </c>
      <c r="E38" s="518">
        <f>'EntrySheetDD+SWOTotal+HO'!LD78</f>
        <v>0</v>
      </c>
      <c r="F38" s="518">
        <f>'EntrySheetDD+SWOTotal+HO'!LE78</f>
        <v>0</v>
      </c>
      <c r="G38" s="568">
        <v>0</v>
      </c>
      <c r="H38" s="568">
        <f>'EntrySheetDD+SWOTotal+HO'!LG78</f>
        <v>0</v>
      </c>
      <c r="I38" s="568">
        <f>'EntrySheetDD+SWOTotal+HO'!LH78</f>
        <v>0</v>
      </c>
      <c r="J38" s="568">
        <f>'EntrySheetDD+SWOTotal+HO'!LI78</f>
        <v>0</v>
      </c>
      <c r="K38" s="568">
        <f>'EntrySheetDD+SWOTotal+HO'!LJ78</f>
        <v>0</v>
      </c>
      <c r="L38" s="568">
        <f>'EntrySheetDD+SWOTotal+HO'!LK78</f>
        <v>0</v>
      </c>
      <c r="M38" s="506">
        <f t="shared" si="0"/>
        <v>0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1</v>
      </c>
      <c r="D39" s="518">
        <f>'EntrySheetDD+SWOTotal+HO'!LM78</f>
        <v>0</v>
      </c>
      <c r="E39" s="518">
        <f>'EntrySheetDD+SWOTotal+HO'!LN78</f>
        <v>0</v>
      </c>
      <c r="F39" s="518">
        <f>'EntrySheetDD+SWOTotal+HO'!LO78</f>
        <v>0</v>
      </c>
      <c r="G39" s="568">
        <v>0</v>
      </c>
      <c r="H39" s="568">
        <f>'EntrySheetDD+SWOTotal+HO'!LQ78</f>
        <v>0</v>
      </c>
      <c r="I39" s="568">
        <f>'EntrySheetDD+SWOTotal+HO'!LR78</f>
        <v>0</v>
      </c>
      <c r="J39" s="568">
        <f>'EntrySheetDD+SWOTotal+HO'!LS78</f>
        <v>0</v>
      </c>
      <c r="K39" s="568">
        <f>'EntrySheetDD+SWOTotal+HO'!LT78</f>
        <v>0</v>
      </c>
      <c r="L39" s="568">
        <f>'EntrySheetDD+SWOTotal+HO'!LU78</f>
        <v>0</v>
      </c>
      <c r="M39" s="509">
        <f t="shared" si="0"/>
        <v>0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37</v>
      </c>
      <c r="D40" s="510">
        <f t="shared" ref="D40:L40" si="2">SUM(D7:D39)</f>
        <v>3.17</v>
      </c>
      <c r="E40" s="510">
        <f t="shared" si="2"/>
        <v>0</v>
      </c>
      <c r="F40" s="510">
        <f t="shared" si="2"/>
        <v>3.17</v>
      </c>
      <c r="G40" s="569">
        <f t="shared" si="2"/>
        <v>0</v>
      </c>
      <c r="H40" s="569">
        <f t="shared" si="2"/>
        <v>1</v>
      </c>
      <c r="I40" s="569">
        <f t="shared" si="2"/>
        <v>1</v>
      </c>
      <c r="J40" s="569">
        <f t="shared" si="2"/>
        <v>0</v>
      </c>
      <c r="K40" s="569">
        <f t="shared" si="2"/>
        <v>1</v>
      </c>
      <c r="L40" s="569">
        <f t="shared" si="2"/>
        <v>1</v>
      </c>
      <c r="M40" s="511">
        <f t="shared" si="0"/>
        <v>8.5675675675675667</v>
      </c>
      <c r="N40" s="512">
        <f t="shared" si="1"/>
        <v>100</v>
      </c>
    </row>
    <row r="41" spans="1:14" ht="21.75" x14ac:dyDescent="0.25">
      <c r="A41" s="2027" t="s">
        <v>362</v>
      </c>
      <c r="B41" s="2028"/>
      <c r="C41" s="587">
        <v>25</v>
      </c>
      <c r="D41" s="528">
        <f>'EntrySheetDD+SWOTotal+HO'!MQ78</f>
        <v>20</v>
      </c>
      <c r="E41" s="528">
        <f>'EntrySheetDD+SWOTotal+HO'!MR78</f>
        <v>0</v>
      </c>
      <c r="F41" s="528">
        <f>'EntrySheetDD+SWOTotal+HO'!MS78</f>
        <v>0</v>
      </c>
      <c r="G41" s="570">
        <v>0</v>
      </c>
      <c r="H41" s="570">
        <f>'EntrySheetDD+SWOTotal+HO'!MU78</f>
        <v>0</v>
      </c>
      <c r="I41" s="570">
        <f>'EntrySheetDD+SWOTotal+HO'!MV78</f>
        <v>0</v>
      </c>
      <c r="J41" s="570">
        <f>'EntrySheetDD+SWOTotal+HO'!MW78</f>
        <v>0</v>
      </c>
      <c r="K41" s="570">
        <f>'EntrySheetDD+SWOTotal+HO'!MX78</f>
        <v>0</v>
      </c>
      <c r="L41" s="570">
        <f>'EntrySheetDD+SWOTotal+HO'!MY78</f>
        <v>0</v>
      </c>
      <c r="M41" s="514">
        <f t="shared" si="0"/>
        <v>0</v>
      </c>
      <c r="N41" s="514">
        <f t="shared" si="1"/>
        <v>0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0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62</v>
      </c>
      <c r="D43" s="516">
        <f t="shared" si="3"/>
        <v>23.17</v>
      </c>
      <c r="E43" s="516">
        <f t="shared" si="3"/>
        <v>0</v>
      </c>
      <c r="F43" s="516">
        <f t="shared" si="3"/>
        <v>3.17</v>
      </c>
      <c r="G43" s="516">
        <f t="shared" si="3"/>
        <v>0</v>
      </c>
      <c r="H43" s="572">
        <f t="shared" si="3"/>
        <v>1</v>
      </c>
      <c r="I43" s="572">
        <f t="shared" si="3"/>
        <v>1</v>
      </c>
      <c r="J43" s="572">
        <f t="shared" si="3"/>
        <v>0</v>
      </c>
      <c r="K43" s="572">
        <f t="shared" si="3"/>
        <v>1</v>
      </c>
      <c r="L43" s="572">
        <f t="shared" si="3"/>
        <v>1</v>
      </c>
      <c r="M43" s="511">
        <f t="shared" si="0"/>
        <v>5.1129032258064511</v>
      </c>
      <c r="N43" s="512">
        <f t="shared" si="1"/>
        <v>13.68148467846353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A2" sqref="A2:N2"/>
      <selection pane="topRight" activeCell="A2" sqref="A2:N2"/>
      <selection pane="bottomLeft" activeCell="A2" sqref="A2:N2"/>
      <selection pane="bottomRight" activeCell="C7" sqref="C7:C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434</v>
      </c>
      <c r="B3" s="2004"/>
      <c r="C3" s="2024" t="s">
        <v>553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145</v>
      </c>
      <c r="D7" s="518">
        <f>'EntrySheetDD+SWOTotal+HO'!E79+'EntrySheetDD+SWOTotal+HO'!E80+'EntrySheetDD+SWOTotal+HO'!E81</f>
        <v>323.3</v>
      </c>
      <c r="E7" s="518">
        <f>'EntrySheetDD+SWOTotal+HO'!F79+'EntrySheetDD+SWOTotal+HO'!F80+'EntrySheetDD+SWOTotal+HO'!F81</f>
        <v>71</v>
      </c>
      <c r="F7" s="518">
        <f>'EntrySheetDD+SWOTotal+HO'!G79+'EntrySheetDD+SWOTotal+HO'!G80+'EntrySheetDD+SWOTotal+HO'!G81</f>
        <v>322.13</v>
      </c>
      <c r="G7" s="568">
        <v>0</v>
      </c>
      <c r="H7" s="568">
        <f>'EntrySheetDD+SWOTotal+HO'!I79+'EntrySheetDD+SWOTotal+HO'!I80+'EntrySheetDD+SWOTotal+HO'!I81</f>
        <v>0</v>
      </c>
      <c r="I7" s="568">
        <f>'EntrySheetDD+SWOTotal+HO'!J79+'EntrySheetDD+SWOTotal+HO'!J80+'EntrySheetDD+SWOTotal+HO'!J81</f>
        <v>248</v>
      </c>
      <c r="J7" s="568">
        <f>'EntrySheetDD+SWOTotal+HO'!K79+'EntrySheetDD+SWOTotal+HO'!K80+'EntrySheetDD+SWOTotal+HO'!K81</f>
        <v>0</v>
      </c>
      <c r="K7" s="568">
        <f>'EntrySheetDD+SWOTotal+HO'!L79+'EntrySheetDD+SWOTotal+HO'!L80+'EntrySheetDD+SWOTotal+HO'!L81</f>
        <v>0</v>
      </c>
      <c r="L7" s="568">
        <f>'EntrySheetDD+SWOTotal+HO'!M79+'EntrySheetDD+SWOTotal+HO'!M80+'EntrySheetDD+SWOTotal+HO'!M81</f>
        <v>0</v>
      </c>
      <c r="M7" s="514">
        <f>F7/C7*100</f>
        <v>222.15862068965518</v>
      </c>
      <c r="N7" s="514">
        <f>F7/D7*100</f>
        <v>99.638107021342407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45</v>
      </c>
      <c r="D8" s="505">
        <f>'EntrySheetDD+SWOTotal+HO'!O79+'EntrySheetDD+SWOTotal+HO'!O80+'EntrySheetDD+SWOTotal+HO'!O81</f>
        <v>59.910000000000004</v>
      </c>
      <c r="E8" s="505">
        <f>'EntrySheetDD+SWOTotal+HO'!P79+'EntrySheetDD+SWOTotal+HO'!P80+'EntrySheetDD+SWOTotal+HO'!P81</f>
        <v>5.5800000000000054</v>
      </c>
      <c r="F8" s="505">
        <f>'EntrySheetDD+SWOTotal+HO'!Q79+'EntrySheetDD+SWOTotal+HO'!Q80+'EntrySheetDD+SWOTotal+HO'!Q81</f>
        <v>59.910000000000004</v>
      </c>
      <c r="G8" s="568">
        <v>0</v>
      </c>
      <c r="H8" s="571">
        <f>'EntrySheetDD+SWOTotal+HO'!S79+'EntrySheetDD+SWOTotal+HO'!S80+'EntrySheetDD+SWOTotal+HO'!S81</f>
        <v>3</v>
      </c>
      <c r="I8" s="571">
        <f>'EntrySheetDD+SWOTotal+HO'!T79+'EntrySheetDD+SWOTotal+HO'!T80+'EntrySheetDD+SWOTotal+HO'!T81</f>
        <v>51</v>
      </c>
      <c r="J8" s="571">
        <f>'EntrySheetDD+SWOTotal+HO'!U79+'EntrySheetDD+SWOTotal+HO'!U80+'EntrySheetDD+SWOTotal+HO'!U81</f>
        <v>0</v>
      </c>
      <c r="K8" s="571">
        <f>'EntrySheetDD+SWOTotal+HO'!V79+'EntrySheetDD+SWOTotal+HO'!V80+'EntrySheetDD+SWOTotal+HO'!V81</f>
        <v>51</v>
      </c>
      <c r="L8" s="571">
        <f>'EntrySheetDD+SWOTotal+HO'!W79+'EntrySheetDD+SWOTotal+HO'!W80+'EntrySheetDD+SWOTotal+HO'!W81</f>
        <v>51</v>
      </c>
      <c r="M8" s="506">
        <f t="shared" ref="M8:M43" si="0">F8/C8*100</f>
        <v>133.13333333333335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55</v>
      </c>
      <c r="D9" s="505">
        <f>'EntrySheetDD+SWOTotal+HO'!Y79+'EntrySheetDD+SWOTotal+HO'!Y80+'EntrySheetDD+SWOTotal+HO'!Y81</f>
        <v>65.84</v>
      </c>
      <c r="E9" s="505">
        <f>'EntrySheetDD+SWOTotal+HO'!Z79+'EntrySheetDD+SWOTotal+HO'!Z80+'EntrySheetDD+SWOTotal+HO'!Z81</f>
        <v>17.09</v>
      </c>
      <c r="F9" s="505">
        <f>'EntrySheetDD+SWOTotal+HO'!AA79+'EntrySheetDD+SWOTotal+HO'!AA80+'EntrySheetDD+SWOTotal+HO'!AA81</f>
        <v>65.84</v>
      </c>
      <c r="G9" s="568">
        <v>0</v>
      </c>
      <c r="H9" s="571">
        <f>'EntrySheetDD+SWOTotal+HO'!AC79+'EntrySheetDD+SWOTotal+HO'!AC80+'EntrySheetDD+SWOTotal+HO'!AC81</f>
        <v>33</v>
      </c>
      <c r="I9" s="571">
        <f>'EntrySheetDD+SWOTotal+HO'!AD79+'EntrySheetDD+SWOTotal+HO'!AD80+'EntrySheetDD+SWOTotal+HO'!AD81</f>
        <v>88</v>
      </c>
      <c r="J9" s="571">
        <f>'EntrySheetDD+SWOTotal+HO'!AE79+'EntrySheetDD+SWOTotal+HO'!AE80+'EntrySheetDD+SWOTotal+HO'!AE81</f>
        <v>0</v>
      </c>
      <c r="K9" s="571">
        <f>'EntrySheetDD+SWOTotal+HO'!AF79+'EntrySheetDD+SWOTotal+HO'!AF80+'EntrySheetDD+SWOTotal+HO'!AF81</f>
        <v>88</v>
      </c>
      <c r="L9" s="571">
        <f>'EntrySheetDD+SWOTotal+HO'!AG79+'EntrySheetDD+SWOTotal+HO'!AG80+'EntrySheetDD+SWOTotal+HO'!AG81</f>
        <v>88</v>
      </c>
      <c r="M9" s="506">
        <f t="shared" si="0"/>
        <v>119.70909090909092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60</v>
      </c>
      <c r="D10" s="505">
        <f>'EntrySheetDD+SWOTotal+HO'!AI79+'EntrySheetDD+SWOTotal+HO'!AI80+'EntrySheetDD+SWOTotal+HO'!AI81</f>
        <v>57.72</v>
      </c>
      <c r="E10" s="505">
        <f>'EntrySheetDD+SWOTotal+HO'!AJ79+'EntrySheetDD+SWOTotal+HO'!AJ80+'EntrySheetDD+SWOTotal+HO'!AJ81</f>
        <v>10</v>
      </c>
      <c r="F10" s="505">
        <f>'EntrySheetDD+SWOTotal+HO'!AK79+'EntrySheetDD+SWOTotal+HO'!AK80+'EntrySheetDD+SWOTotal+HO'!AK81</f>
        <v>57.72</v>
      </c>
      <c r="G10" s="568">
        <v>0</v>
      </c>
      <c r="H10" s="571">
        <f>'EntrySheetDD+SWOTotal+HO'!AM79+'EntrySheetDD+SWOTotal+HO'!AM80+'EntrySheetDD+SWOTotal+HO'!AM81</f>
        <v>0</v>
      </c>
      <c r="I10" s="571">
        <f>'EntrySheetDD+SWOTotal+HO'!AN79+'EntrySheetDD+SWOTotal+HO'!AN80+'EntrySheetDD+SWOTotal+HO'!AN81</f>
        <v>0</v>
      </c>
      <c r="J10" s="571">
        <f>'EntrySheetDD+SWOTotal+HO'!AO79+'EntrySheetDD+SWOTotal+HO'!AO80+'EntrySheetDD+SWOTotal+HO'!AO81</f>
        <v>0</v>
      </c>
      <c r="K10" s="571">
        <f>'EntrySheetDD+SWOTotal+HO'!AP79+'EntrySheetDD+SWOTotal+HO'!AP80+'EntrySheetDD+SWOTotal+HO'!AP81</f>
        <v>0</v>
      </c>
      <c r="L10" s="571">
        <f>'EntrySheetDD+SWOTotal+HO'!AQ79+'EntrySheetDD+SWOTotal+HO'!AQ80+'EntrySheetDD+SWOTotal+HO'!AQ81</f>
        <v>0</v>
      </c>
      <c r="M10" s="506">
        <f t="shared" si="0"/>
        <v>96.2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50</v>
      </c>
      <c r="D11" s="507">
        <f>'EntrySheetDD+SWOTotal+HO'!AS79+'EntrySheetDD+SWOTotal+HO'!AS80+'EntrySheetDD+SWOTotal+HO'!AS81</f>
        <v>51.61</v>
      </c>
      <c r="E11" s="507">
        <f>'EntrySheetDD+SWOTotal+HO'!AT79+'EntrySheetDD+SWOTotal+HO'!AT80+'EntrySheetDD+SWOTotal+HO'!AT81</f>
        <v>8</v>
      </c>
      <c r="F11" s="507">
        <f>'EntrySheetDD+SWOTotal+HO'!AU79+'EntrySheetDD+SWOTotal+HO'!AU80+'EntrySheetDD+SWOTotal+HO'!AU81</f>
        <v>51.47</v>
      </c>
      <c r="G11" s="568">
        <v>0</v>
      </c>
      <c r="H11" s="580">
        <f>'EntrySheetDD+SWOTotal+HO'!AW79+'EntrySheetDD+SWOTotal+HO'!AW80+'EntrySheetDD+SWOTotal+HO'!AW81</f>
        <v>12</v>
      </c>
      <c r="I11" s="580">
        <f>'EntrySheetDD+SWOTotal+HO'!AX79+'EntrySheetDD+SWOTotal+HO'!AX80+'EntrySheetDD+SWOTotal+HO'!AX81</f>
        <v>52</v>
      </c>
      <c r="J11" s="580">
        <f>'EntrySheetDD+SWOTotal+HO'!AY79+'EntrySheetDD+SWOTotal+HO'!AY80+'EntrySheetDD+SWOTotal+HO'!AY81</f>
        <v>0</v>
      </c>
      <c r="K11" s="580">
        <f>'EntrySheetDD+SWOTotal+HO'!AZ79+'EntrySheetDD+SWOTotal+HO'!AZ80+'EntrySheetDD+SWOTotal+HO'!AZ81</f>
        <v>52</v>
      </c>
      <c r="L11" s="580">
        <f>'EntrySheetDD+SWOTotal+HO'!BA79+'EntrySheetDD+SWOTotal+HO'!BA80+'EntrySheetDD+SWOTotal+HO'!BA81</f>
        <v>52</v>
      </c>
      <c r="M11" s="506">
        <f t="shared" si="0"/>
        <v>102.93999999999998</v>
      </c>
      <c r="N11" s="506">
        <f t="shared" si="1"/>
        <v>99.728734741329191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75</v>
      </c>
      <c r="D12" s="507">
        <f>'EntrySheetDD+SWOTotal+HO'!BC79+'EntrySheetDD+SWOTotal+HO'!BC80+'EntrySheetDD+SWOTotal+HO'!BC81</f>
        <v>97.01</v>
      </c>
      <c r="E12" s="507">
        <f>'EntrySheetDD+SWOTotal+HO'!BD79+'EntrySheetDD+SWOTotal+HO'!BD80+'EntrySheetDD+SWOTotal+HO'!BD81</f>
        <v>7.26</v>
      </c>
      <c r="F12" s="507">
        <f>'EntrySheetDD+SWOTotal+HO'!BE79+'EntrySheetDD+SWOTotal+HO'!BE80+'EntrySheetDD+SWOTotal+HO'!BE81</f>
        <v>97.01</v>
      </c>
      <c r="G12" s="568">
        <v>0</v>
      </c>
      <c r="H12" s="580">
        <f>'EntrySheetDD+SWOTotal+HO'!BG79+'EntrySheetDD+SWOTotal+HO'!BG80+'EntrySheetDD+SWOTotal+HO'!BG81</f>
        <v>49</v>
      </c>
      <c r="I12" s="580">
        <f>'EntrySheetDD+SWOTotal+HO'!BH79+'EntrySheetDD+SWOTotal+HO'!BH80+'EntrySheetDD+SWOTotal+HO'!BH81</f>
        <v>125</v>
      </c>
      <c r="J12" s="580">
        <f>'EntrySheetDD+SWOTotal+HO'!BI79+'EntrySheetDD+SWOTotal+HO'!BI80+'EntrySheetDD+SWOTotal+HO'!BI81</f>
        <v>0</v>
      </c>
      <c r="K12" s="580">
        <f>'EntrySheetDD+SWOTotal+HO'!BJ79+'EntrySheetDD+SWOTotal+HO'!BJ80+'EntrySheetDD+SWOTotal+HO'!BJ81</f>
        <v>125</v>
      </c>
      <c r="L12" s="580">
        <f>'EntrySheetDD+SWOTotal+HO'!BK79+'EntrySheetDD+SWOTotal+HO'!BK80+'EntrySheetDD+SWOTotal+HO'!BK81</f>
        <v>125</v>
      </c>
      <c r="M12" s="506">
        <f t="shared" si="0"/>
        <v>129.34666666666666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35</v>
      </c>
      <c r="D13" s="505">
        <f>'EntrySheetDD+SWOTotal+HO'!BM79+'EntrySheetDD+SWOTotal+HO'!BM80+'EntrySheetDD+SWOTotal+HO'!BM81</f>
        <v>30.36</v>
      </c>
      <c r="E13" s="505">
        <f>'EntrySheetDD+SWOTotal+HO'!BN79+'EntrySheetDD+SWOTotal+HO'!BN80+'EntrySheetDD+SWOTotal+HO'!BN81</f>
        <v>3.54</v>
      </c>
      <c r="F13" s="505">
        <f>'EntrySheetDD+SWOTotal+HO'!BO79+'EntrySheetDD+SWOTotal+HO'!BO80+'EntrySheetDD+SWOTotal+HO'!BO81</f>
        <v>30.36</v>
      </c>
      <c r="G13" s="568">
        <v>0</v>
      </c>
      <c r="H13" s="571">
        <f>'EntrySheetDD+SWOTotal+HO'!BQ79+'EntrySheetDD+SWOTotal+HO'!BQ80+'EntrySheetDD+SWOTotal+HO'!BQ81</f>
        <v>0</v>
      </c>
      <c r="I13" s="571">
        <f>'EntrySheetDD+SWOTotal+HO'!BR79+'EntrySheetDD+SWOTotal+HO'!BR80+'EntrySheetDD+SWOTotal+HO'!BR81</f>
        <v>0</v>
      </c>
      <c r="J13" s="571">
        <f>'EntrySheetDD+SWOTotal+HO'!BS79+'EntrySheetDD+SWOTotal+HO'!BS80+'EntrySheetDD+SWOTotal+HO'!BS81</f>
        <v>0</v>
      </c>
      <c r="K13" s="571">
        <f>'EntrySheetDD+SWOTotal+HO'!BT79+'EntrySheetDD+SWOTotal+HO'!BT80+'EntrySheetDD+SWOTotal+HO'!BT81</f>
        <v>0</v>
      </c>
      <c r="L13" s="571">
        <f>'EntrySheetDD+SWOTotal+HO'!BU79+'EntrySheetDD+SWOTotal+HO'!BU80+'EntrySheetDD+SWOTotal+HO'!BU81</f>
        <v>0</v>
      </c>
      <c r="M13" s="506">
        <f t="shared" si="0"/>
        <v>86.742857142857147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40</v>
      </c>
      <c r="D14" s="505">
        <f>'EntrySheetDD+SWOTotal+HO'!BW79+'EntrySheetDD+SWOTotal+HO'!BW80+'EntrySheetDD+SWOTotal+HO'!BW81</f>
        <v>75.740000000000009</v>
      </c>
      <c r="E14" s="505">
        <f>'EntrySheetDD+SWOTotal+HO'!BX79+'EntrySheetDD+SWOTotal+HO'!BX80+'EntrySheetDD+SWOTotal+HO'!BX81</f>
        <v>24.42</v>
      </c>
      <c r="F14" s="505">
        <f>'EntrySheetDD+SWOTotal+HO'!BY79+'EntrySheetDD+SWOTotal+HO'!BY80+'EntrySheetDD+SWOTotal+HO'!BY81</f>
        <v>75.53</v>
      </c>
      <c r="G14" s="568">
        <v>0</v>
      </c>
      <c r="H14" s="571">
        <f>'EntrySheetDD+SWOTotal+HO'!CA79+'EntrySheetDD+SWOTotal+HO'!CA80+'EntrySheetDD+SWOTotal+HO'!CA81</f>
        <v>65</v>
      </c>
      <c r="I14" s="571">
        <f>'EntrySheetDD+SWOTotal+HO'!CB79+'EntrySheetDD+SWOTotal+HO'!CB80+'EntrySheetDD+SWOTotal+HO'!CB81</f>
        <v>85</v>
      </c>
      <c r="J14" s="571">
        <f>'EntrySheetDD+SWOTotal+HO'!CC79+'EntrySheetDD+SWOTotal+HO'!CC80+'EntrySheetDD+SWOTotal+HO'!CC81</f>
        <v>0</v>
      </c>
      <c r="K14" s="571">
        <f>'EntrySheetDD+SWOTotal+HO'!CD79+'EntrySheetDD+SWOTotal+HO'!CD80+'EntrySheetDD+SWOTotal+HO'!CD81</f>
        <v>85</v>
      </c>
      <c r="L14" s="571">
        <f>'EntrySheetDD+SWOTotal+HO'!CE79+'EntrySheetDD+SWOTotal+HO'!CE80+'EntrySheetDD+SWOTotal+HO'!CE81</f>
        <v>85</v>
      </c>
      <c r="M14" s="506">
        <f t="shared" si="0"/>
        <v>188.82499999999999</v>
      </c>
      <c r="N14" s="506">
        <f t="shared" si="1"/>
        <v>99.722735674676514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65</v>
      </c>
      <c r="D15" s="505">
        <f>'EntrySheetDD+SWOTotal+HO'!CG79+'EntrySheetDD+SWOTotal+HO'!CG80+'EntrySheetDD+SWOTotal+HO'!CG81</f>
        <v>218.67000000000002</v>
      </c>
      <c r="E15" s="505">
        <f>'EntrySheetDD+SWOTotal+HO'!CH79+'EntrySheetDD+SWOTotal+HO'!CH80+'EntrySheetDD+SWOTotal+HO'!CH81</f>
        <v>35.58</v>
      </c>
      <c r="F15" s="505">
        <f>'EntrySheetDD+SWOTotal+HO'!CI79+'EntrySheetDD+SWOTotal+HO'!CI80+'EntrySheetDD+SWOTotal+HO'!CI81</f>
        <v>218.63</v>
      </c>
      <c r="G15" s="568">
        <v>0</v>
      </c>
      <c r="H15" s="571">
        <f>'EntrySheetDD+SWOTotal+HO'!CK79+'EntrySheetDD+SWOTotal+HO'!CK80+'EntrySheetDD+SWOTotal+HO'!CK81</f>
        <v>0</v>
      </c>
      <c r="I15" s="571">
        <f>'EntrySheetDD+SWOTotal+HO'!CL79+'EntrySheetDD+SWOTotal+HO'!CL80+'EntrySheetDD+SWOTotal+HO'!CL81</f>
        <v>0</v>
      </c>
      <c r="J15" s="571">
        <f>'EntrySheetDD+SWOTotal+HO'!CM79+'EntrySheetDD+SWOTotal+HO'!CM80+'EntrySheetDD+SWOTotal+HO'!CM81</f>
        <v>0</v>
      </c>
      <c r="K15" s="571">
        <f>'EntrySheetDD+SWOTotal+HO'!CN79+'EntrySheetDD+SWOTotal+HO'!CN80+'EntrySheetDD+SWOTotal+HO'!CN81</f>
        <v>0</v>
      </c>
      <c r="L15" s="571">
        <f>'EntrySheetDD+SWOTotal+HO'!CO79+'EntrySheetDD+SWOTotal+HO'!CO80+'EntrySheetDD+SWOTotal+HO'!CO81</f>
        <v>0</v>
      </c>
      <c r="M15" s="506">
        <f t="shared" si="0"/>
        <v>336.35384615384612</v>
      </c>
      <c r="N15" s="506">
        <f t="shared" si="1"/>
        <v>99.981707595920781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60</v>
      </c>
      <c r="D16" s="505">
        <f>'EntrySheetDD+SWOTotal+HO'!CQ79+'EntrySheetDD+SWOTotal+HO'!CQ80+'EntrySheetDD+SWOTotal+HO'!CQ81</f>
        <v>57.13</v>
      </c>
      <c r="E16" s="505">
        <f>'EntrySheetDD+SWOTotal+HO'!CR79+'EntrySheetDD+SWOTotal+HO'!CR80+'EntrySheetDD+SWOTotal+HO'!CR81</f>
        <v>22.01</v>
      </c>
      <c r="F16" s="505">
        <f>'EntrySheetDD+SWOTotal+HO'!CS79+'EntrySheetDD+SWOTotal+HO'!CS80+'EntrySheetDD+SWOTotal+HO'!CS81</f>
        <v>57.13</v>
      </c>
      <c r="G16" s="568">
        <v>0</v>
      </c>
      <c r="H16" s="571">
        <f>'EntrySheetDD+SWOTotal+HO'!CU79+'EntrySheetDD+SWOTotal+HO'!CU80+'EntrySheetDD+SWOTotal+HO'!CU81</f>
        <v>0</v>
      </c>
      <c r="I16" s="571">
        <f>'EntrySheetDD+SWOTotal+HO'!CV79+'EntrySheetDD+SWOTotal+HO'!CV80+'EntrySheetDD+SWOTotal+HO'!CV81</f>
        <v>0</v>
      </c>
      <c r="J16" s="571">
        <f>'EntrySheetDD+SWOTotal+HO'!CW79+'EntrySheetDD+SWOTotal+HO'!CW80+'EntrySheetDD+SWOTotal+HO'!CW81</f>
        <v>0</v>
      </c>
      <c r="K16" s="571">
        <f>'EntrySheetDD+SWOTotal+HO'!CX79+'EntrySheetDD+SWOTotal+HO'!CX80+'EntrySheetDD+SWOTotal+HO'!CX81</f>
        <v>0</v>
      </c>
      <c r="L16" s="571">
        <f>'EntrySheetDD+SWOTotal+HO'!CY79+'EntrySheetDD+SWOTotal+HO'!CY80+'EntrySheetDD+SWOTotal+HO'!CY81</f>
        <v>0</v>
      </c>
      <c r="M16" s="506">
        <f t="shared" si="0"/>
        <v>95.216666666666669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50</v>
      </c>
      <c r="D17" s="505">
        <f>'EntrySheetDD+SWOTotal+HO'!DA79+'EntrySheetDD+SWOTotal+HO'!DA80+'EntrySheetDD+SWOTotal+HO'!DA81</f>
        <v>56</v>
      </c>
      <c r="E17" s="505">
        <f>'EntrySheetDD+SWOTotal+HO'!DB79+'EntrySheetDD+SWOTotal+HO'!DB80+'EntrySheetDD+SWOTotal+HO'!DB81</f>
        <v>5.1100000000000003</v>
      </c>
      <c r="F17" s="505">
        <f>'EntrySheetDD+SWOTotal+HO'!DC79+'EntrySheetDD+SWOTotal+HO'!DC80+'EntrySheetDD+SWOTotal+HO'!DC81</f>
        <v>48.980000000000004</v>
      </c>
      <c r="G17" s="568">
        <v>0</v>
      </c>
      <c r="H17" s="571">
        <f>'EntrySheetDD+SWOTotal+HO'!DE79+'EntrySheetDD+SWOTotal+HO'!DE80+'EntrySheetDD+SWOTotal+HO'!DE81</f>
        <v>16</v>
      </c>
      <c r="I17" s="571">
        <f>'EntrySheetDD+SWOTotal+HO'!DF79+'EntrySheetDD+SWOTotal+HO'!DF80+'EntrySheetDD+SWOTotal+HO'!DF81</f>
        <v>39</v>
      </c>
      <c r="J17" s="571">
        <f>'EntrySheetDD+SWOTotal+HO'!DG79+'EntrySheetDD+SWOTotal+HO'!DG80+'EntrySheetDD+SWOTotal+HO'!DG81</f>
        <v>0</v>
      </c>
      <c r="K17" s="571">
        <f>'EntrySheetDD+SWOTotal+HO'!DH79+'EntrySheetDD+SWOTotal+HO'!DH80+'EntrySheetDD+SWOTotal+HO'!DH81</f>
        <v>39</v>
      </c>
      <c r="L17" s="571">
        <f>'EntrySheetDD+SWOTotal+HO'!DI79+'EntrySheetDD+SWOTotal+HO'!DI80+'EntrySheetDD+SWOTotal+HO'!DI81</f>
        <v>39</v>
      </c>
      <c r="M17" s="506">
        <f t="shared" si="0"/>
        <v>97.960000000000008</v>
      </c>
      <c r="N17" s="506">
        <f t="shared" si="1"/>
        <v>87.464285714285722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20</v>
      </c>
      <c r="D18" s="505">
        <f>'EntrySheetDD+SWOTotal+HO'!DK79+'EntrySheetDD+SWOTotal+HO'!DK80+'EntrySheetDD+SWOTotal+HO'!DK81</f>
        <v>85.22</v>
      </c>
      <c r="E18" s="505">
        <f>'EntrySheetDD+SWOTotal+HO'!DL79+'EntrySheetDD+SWOTotal+HO'!DL80+'EntrySheetDD+SWOTotal+HO'!DL81</f>
        <v>9.1</v>
      </c>
      <c r="F18" s="505">
        <f>'EntrySheetDD+SWOTotal+HO'!DM79+'EntrySheetDD+SWOTotal+HO'!DM80+'EntrySheetDD+SWOTotal+HO'!DM81</f>
        <v>85.22</v>
      </c>
      <c r="G18" s="568">
        <v>0</v>
      </c>
      <c r="H18" s="571">
        <f>'EntrySheetDD+SWOTotal+HO'!DO79+'EntrySheetDD+SWOTotal+HO'!DO80+'EntrySheetDD+SWOTotal+HO'!DO81</f>
        <v>34</v>
      </c>
      <c r="I18" s="571">
        <f>'EntrySheetDD+SWOTotal+HO'!DP79+'EntrySheetDD+SWOTotal+HO'!DP80+'EntrySheetDD+SWOTotal+HO'!DP81</f>
        <v>77</v>
      </c>
      <c r="J18" s="571">
        <f>'EntrySheetDD+SWOTotal+HO'!DQ79+'EntrySheetDD+SWOTotal+HO'!DQ80+'EntrySheetDD+SWOTotal+HO'!DQ81</f>
        <v>0</v>
      </c>
      <c r="K18" s="571">
        <f>'EntrySheetDD+SWOTotal+HO'!DR79+'EntrySheetDD+SWOTotal+HO'!DR80+'EntrySheetDD+SWOTotal+HO'!DR81</f>
        <v>77</v>
      </c>
      <c r="L18" s="571">
        <f>'EntrySheetDD+SWOTotal+HO'!DS79+'EntrySheetDD+SWOTotal+HO'!DS80+'EntrySheetDD+SWOTotal+HO'!DS81</f>
        <v>77</v>
      </c>
      <c r="M18" s="506">
        <f t="shared" si="0"/>
        <v>426.1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60</v>
      </c>
      <c r="D19" s="505">
        <f>'EntrySheetDD+SWOTotal+HO'!DU79+'EntrySheetDD+SWOTotal+HO'!DU80+'EntrySheetDD+SWOTotal+HO'!DU81</f>
        <v>96.06</v>
      </c>
      <c r="E19" s="505">
        <f>'EntrySheetDD+SWOTotal+HO'!DV79+'EntrySheetDD+SWOTotal+HO'!DV80+'EntrySheetDD+SWOTotal+HO'!DV81</f>
        <v>20.76</v>
      </c>
      <c r="F19" s="505">
        <f>'EntrySheetDD+SWOTotal+HO'!DW79+'EntrySheetDD+SWOTotal+HO'!DW80+'EntrySheetDD+SWOTotal+HO'!DW81</f>
        <v>95.81</v>
      </c>
      <c r="G19" s="568">
        <v>0</v>
      </c>
      <c r="H19" s="571">
        <f>'EntrySheetDD+SWOTotal+HO'!DY79+'EntrySheetDD+SWOTotal+HO'!DY80+'EntrySheetDD+SWOTotal+HO'!DY81</f>
        <v>0</v>
      </c>
      <c r="I19" s="571">
        <f>'EntrySheetDD+SWOTotal+HO'!DZ79+'EntrySheetDD+SWOTotal+HO'!DZ80+'EntrySheetDD+SWOTotal+HO'!DZ81</f>
        <v>150</v>
      </c>
      <c r="J19" s="571">
        <f>'EntrySheetDD+SWOTotal+HO'!EA79+'EntrySheetDD+SWOTotal+HO'!EA80+'EntrySheetDD+SWOTotal+HO'!EA81</f>
        <v>0</v>
      </c>
      <c r="K19" s="571">
        <f>'EntrySheetDD+SWOTotal+HO'!EB79+'EntrySheetDD+SWOTotal+HO'!EB80+'EntrySheetDD+SWOTotal+HO'!EB81</f>
        <v>150</v>
      </c>
      <c r="L19" s="571">
        <f>'EntrySheetDD+SWOTotal+HO'!EC79+'EntrySheetDD+SWOTotal+HO'!EC80+'EntrySheetDD+SWOTotal+HO'!EC81</f>
        <v>150</v>
      </c>
      <c r="M19" s="506">
        <f t="shared" si="0"/>
        <v>159.68333333333334</v>
      </c>
      <c r="N19" s="506">
        <f t="shared" si="1"/>
        <v>99.739745992088274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65</v>
      </c>
      <c r="D20" s="505">
        <f>'EntrySheetDD+SWOTotal+HO'!EE79+'EntrySheetDD+SWOTotal+HO'!EE80+'EntrySheetDD+SWOTotal+HO'!EE81</f>
        <v>113.36</v>
      </c>
      <c r="E20" s="505">
        <f>'EntrySheetDD+SWOTotal+HO'!EF79+'EntrySheetDD+SWOTotal+HO'!EF80+'EntrySheetDD+SWOTotal+HO'!EF81</f>
        <v>31.04</v>
      </c>
      <c r="F20" s="505">
        <f>'EntrySheetDD+SWOTotal+HO'!EG79+'EntrySheetDD+SWOTotal+HO'!EG80+'EntrySheetDD+SWOTotal+HO'!EG81</f>
        <v>110.18</v>
      </c>
      <c r="G20" s="568">
        <v>0</v>
      </c>
      <c r="H20" s="571">
        <f>'EntrySheetDD+SWOTotal+HO'!EI79+'EntrySheetDD+SWOTotal+HO'!EI80+'EntrySheetDD+SWOTotal+HO'!EI81</f>
        <v>0</v>
      </c>
      <c r="I20" s="571">
        <f>'EntrySheetDD+SWOTotal+HO'!EJ79+'EntrySheetDD+SWOTotal+HO'!EJ80+'EntrySheetDD+SWOTotal+HO'!EJ81</f>
        <v>0</v>
      </c>
      <c r="J20" s="571">
        <f>'EntrySheetDD+SWOTotal+HO'!EK79+'EntrySheetDD+SWOTotal+HO'!EK80+'EntrySheetDD+SWOTotal+HO'!EK81</f>
        <v>0</v>
      </c>
      <c r="K20" s="571">
        <f>'EntrySheetDD+SWOTotal+HO'!EL79+'EntrySheetDD+SWOTotal+HO'!EL80+'EntrySheetDD+SWOTotal+HO'!EL81</f>
        <v>0</v>
      </c>
      <c r="L20" s="571">
        <f>'EntrySheetDD+SWOTotal+HO'!EM79+'EntrySheetDD+SWOTotal+HO'!EM80+'EntrySheetDD+SWOTotal+HO'!EM81</f>
        <v>0</v>
      </c>
      <c r="M20" s="506">
        <f t="shared" si="0"/>
        <v>169.50769230769231</v>
      </c>
      <c r="N20" s="506">
        <f t="shared" si="1"/>
        <v>97.194777699364863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40</v>
      </c>
      <c r="D21" s="505">
        <f>'EntrySheetDD+SWOTotal+HO'!EO79+'EntrySheetDD+SWOTotal+HO'!EO80+'EntrySheetDD+SWOTotal+HO'!EO81</f>
        <v>96.3</v>
      </c>
      <c r="E21" s="505">
        <f>'EntrySheetDD+SWOTotal+HO'!EP79+'EntrySheetDD+SWOTotal+HO'!EP80+'EntrySheetDD+SWOTotal+HO'!EP81</f>
        <v>17.79</v>
      </c>
      <c r="F21" s="505">
        <f>'EntrySheetDD+SWOTotal+HO'!EQ79+'EntrySheetDD+SWOTotal+HO'!EQ80+'EntrySheetDD+SWOTotal+HO'!EQ81</f>
        <v>96.3</v>
      </c>
      <c r="G21" s="568">
        <v>0</v>
      </c>
      <c r="H21" s="571">
        <f>'EntrySheetDD+SWOTotal+HO'!ES79+'EntrySheetDD+SWOTotal+HO'!ES80+'EntrySheetDD+SWOTotal+HO'!ES81</f>
        <v>0</v>
      </c>
      <c r="I21" s="571">
        <f>'EntrySheetDD+SWOTotal+HO'!ET79+'EntrySheetDD+SWOTotal+HO'!ET80+'EntrySheetDD+SWOTotal+HO'!ET81</f>
        <v>0</v>
      </c>
      <c r="J21" s="571">
        <f>'EntrySheetDD+SWOTotal+HO'!EU79+'EntrySheetDD+SWOTotal+HO'!EU80+'EntrySheetDD+SWOTotal+HO'!EU81</f>
        <v>0</v>
      </c>
      <c r="K21" s="571">
        <f>'EntrySheetDD+SWOTotal+HO'!EV79+'EntrySheetDD+SWOTotal+HO'!EV80+'EntrySheetDD+SWOTotal+HO'!EV81</f>
        <v>0</v>
      </c>
      <c r="L21" s="571">
        <f>'EntrySheetDD+SWOTotal+HO'!EW79+'EntrySheetDD+SWOTotal+HO'!EW80+'EntrySheetDD+SWOTotal+HO'!EW81</f>
        <v>0</v>
      </c>
      <c r="M21" s="506">
        <f t="shared" si="0"/>
        <v>240.74999999999997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82</v>
      </c>
      <c r="D22" s="505">
        <f>'EntrySheetDD+SWOTotal+HO'!EY79+'EntrySheetDD+SWOTotal+HO'!EY80+'EntrySheetDD+SWOTotal+HO'!EY81</f>
        <v>132.38999999999999</v>
      </c>
      <c r="E22" s="505">
        <f>'EntrySheetDD+SWOTotal+HO'!EZ79+'EntrySheetDD+SWOTotal+HO'!EZ80+'EntrySheetDD+SWOTotal+HO'!EZ81</f>
        <v>10.379999999999999</v>
      </c>
      <c r="F22" s="505">
        <f>'EntrySheetDD+SWOTotal+HO'!FA79+'EntrySheetDD+SWOTotal+HO'!FA80+'EntrySheetDD+SWOTotal+HO'!FA81</f>
        <v>132.37</v>
      </c>
      <c r="G22" s="568">
        <v>0</v>
      </c>
      <c r="H22" s="571">
        <f>'EntrySheetDD+SWOTotal+HO'!FC79+'EntrySheetDD+SWOTotal+HO'!FC80+'EntrySheetDD+SWOTotal+HO'!FC81</f>
        <v>4</v>
      </c>
      <c r="I22" s="571">
        <f>'EntrySheetDD+SWOTotal+HO'!FD79+'EntrySheetDD+SWOTotal+HO'!FD80+'EntrySheetDD+SWOTotal+HO'!FD81</f>
        <v>150</v>
      </c>
      <c r="J22" s="571">
        <f>'EntrySheetDD+SWOTotal+HO'!FE79+'EntrySheetDD+SWOTotal+HO'!FE80+'EntrySheetDD+SWOTotal+HO'!FE81</f>
        <v>0</v>
      </c>
      <c r="K22" s="571">
        <f>'EntrySheetDD+SWOTotal+HO'!FF79+'EntrySheetDD+SWOTotal+HO'!FF80+'EntrySheetDD+SWOTotal+HO'!FF81</f>
        <v>122</v>
      </c>
      <c r="L22" s="571">
        <f>'EntrySheetDD+SWOTotal+HO'!FG79+'EntrySheetDD+SWOTotal+HO'!FG80+'EntrySheetDD+SWOTotal+HO'!FG81</f>
        <v>99</v>
      </c>
      <c r="M22" s="506">
        <f t="shared" si="0"/>
        <v>161.42682926829269</v>
      </c>
      <c r="N22" s="506">
        <f t="shared" si="1"/>
        <v>99.984893118815634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30</v>
      </c>
      <c r="D23" s="505">
        <f>'EntrySheetDD+SWOTotal+HO'!FI79+'EntrySheetDD+SWOTotal+HO'!FI80+'EntrySheetDD+SWOTotal+HO'!FI81</f>
        <v>55.15</v>
      </c>
      <c r="E23" s="505">
        <f>'EntrySheetDD+SWOTotal+HO'!FJ79+'EntrySheetDD+SWOTotal+HO'!FJ80+'EntrySheetDD+SWOTotal+HO'!FJ81</f>
        <v>2.75</v>
      </c>
      <c r="F23" s="505">
        <f>'EntrySheetDD+SWOTotal+HO'!FK79+'EntrySheetDD+SWOTotal+HO'!FK80+'EntrySheetDD+SWOTotal+HO'!FK81</f>
        <v>55.11</v>
      </c>
      <c r="G23" s="568">
        <v>0</v>
      </c>
      <c r="H23" s="571">
        <f>'EntrySheetDD+SWOTotal+HO'!FM79+'EntrySheetDD+SWOTotal+HO'!FM80+'EntrySheetDD+SWOTotal+HO'!FM81</f>
        <v>4</v>
      </c>
      <c r="I23" s="571">
        <f>'EntrySheetDD+SWOTotal+HO'!FN79+'EntrySheetDD+SWOTotal+HO'!FN80+'EntrySheetDD+SWOTotal+HO'!FN81</f>
        <v>27</v>
      </c>
      <c r="J23" s="571">
        <f>'EntrySheetDD+SWOTotal+HO'!FO79+'EntrySheetDD+SWOTotal+HO'!FO80+'EntrySheetDD+SWOTotal+HO'!FO81</f>
        <v>0</v>
      </c>
      <c r="K23" s="571">
        <f>'EntrySheetDD+SWOTotal+HO'!FP79+'EntrySheetDD+SWOTotal+HO'!FP80+'EntrySheetDD+SWOTotal+HO'!FP81</f>
        <v>27</v>
      </c>
      <c r="L23" s="571">
        <f>'EntrySheetDD+SWOTotal+HO'!FQ79+'EntrySheetDD+SWOTotal+HO'!FQ80+'EntrySheetDD+SWOTotal+HO'!FQ81</f>
        <v>27</v>
      </c>
      <c r="M23" s="506">
        <f t="shared" si="0"/>
        <v>183.7</v>
      </c>
      <c r="N23" s="506">
        <f t="shared" si="1"/>
        <v>99.927470534904799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3</v>
      </c>
      <c r="D24" s="505">
        <f>'EntrySheetDD+SWOTotal+HO'!FS79+'EntrySheetDD+SWOTotal+HO'!FS80+'EntrySheetDD+SWOTotal+HO'!FS81</f>
        <v>2.15</v>
      </c>
      <c r="E24" s="505">
        <f>'EntrySheetDD+SWOTotal+HO'!FT79+'EntrySheetDD+SWOTotal+HO'!FT80+'EntrySheetDD+SWOTotal+HO'!FT81</f>
        <v>0</v>
      </c>
      <c r="F24" s="505">
        <f>'EntrySheetDD+SWOTotal+HO'!FU79+'EntrySheetDD+SWOTotal+HO'!FU80+'EntrySheetDD+SWOTotal+HO'!FU81</f>
        <v>2.15</v>
      </c>
      <c r="G24" s="568">
        <v>0</v>
      </c>
      <c r="H24" s="571">
        <f>'EntrySheetDD+SWOTotal+HO'!FW79+'EntrySheetDD+SWOTotal+HO'!FW80+'EntrySheetDD+SWOTotal+HO'!FW81</f>
        <v>0</v>
      </c>
      <c r="I24" s="571">
        <f>'EntrySheetDD+SWOTotal+HO'!FX79+'EntrySheetDD+SWOTotal+HO'!FX80+'EntrySheetDD+SWOTotal+HO'!FX81</f>
        <v>1</v>
      </c>
      <c r="J24" s="571">
        <f>'EntrySheetDD+SWOTotal+HO'!FY79+'EntrySheetDD+SWOTotal+HO'!FY80+'EntrySheetDD+SWOTotal+HO'!FY81</f>
        <v>1</v>
      </c>
      <c r="K24" s="571">
        <f>'EntrySheetDD+SWOTotal+HO'!FZ79+'EntrySheetDD+SWOTotal+HO'!FZ80+'EntrySheetDD+SWOTotal+HO'!FZ81</f>
        <v>1</v>
      </c>
      <c r="L24" s="571">
        <f>'EntrySheetDD+SWOTotal+HO'!GA79+'EntrySheetDD+SWOTotal+HO'!GA80+'EntrySheetDD+SWOTotal+HO'!GA81</f>
        <v>0</v>
      </c>
      <c r="M24" s="506">
        <f t="shared" si="0"/>
        <v>71.666666666666671</v>
      </c>
      <c r="N24" s="506">
        <f t="shared" si="1"/>
        <v>100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100</v>
      </c>
      <c r="D25" s="507">
        <f>'EntrySheetDD+SWOTotal+HO'!GC79+'EntrySheetDD+SWOTotal+HO'!GC80+'EntrySheetDD+SWOTotal+HO'!GC81</f>
        <v>131.36000000000001</v>
      </c>
      <c r="E25" s="507">
        <f>'EntrySheetDD+SWOTotal+HO'!GD79+'EntrySheetDD+SWOTotal+HO'!GD80+'EntrySheetDD+SWOTotal+HO'!GD81</f>
        <v>30.71</v>
      </c>
      <c r="F25" s="507">
        <f>'EntrySheetDD+SWOTotal+HO'!GE79+'EntrySheetDD+SWOTotal+HO'!GE80+'EntrySheetDD+SWOTotal+HO'!GE81</f>
        <v>121.58000000000001</v>
      </c>
      <c r="G25" s="568">
        <v>0</v>
      </c>
      <c r="H25" s="580">
        <f>'EntrySheetDD+SWOTotal+HO'!GG79+'EntrySheetDD+SWOTotal+HO'!GG80+'EntrySheetDD+SWOTotal+HO'!GG81</f>
        <v>0</v>
      </c>
      <c r="I25" s="580">
        <f>'EntrySheetDD+SWOTotal+HO'!GH79+'EntrySheetDD+SWOTotal+HO'!GH80+'EntrySheetDD+SWOTotal+HO'!GH81</f>
        <v>0</v>
      </c>
      <c r="J25" s="580">
        <f>'EntrySheetDD+SWOTotal+HO'!GI79+'EntrySheetDD+SWOTotal+HO'!GI80+'EntrySheetDD+SWOTotal+HO'!GI81</f>
        <v>0</v>
      </c>
      <c r="K25" s="580">
        <f>'EntrySheetDD+SWOTotal+HO'!GJ79+'EntrySheetDD+SWOTotal+HO'!GJ80+'EntrySheetDD+SWOTotal+HO'!GJ81</f>
        <v>0</v>
      </c>
      <c r="L25" s="580">
        <f>'EntrySheetDD+SWOTotal+HO'!GK79+'EntrySheetDD+SWOTotal+HO'!GK80+'EntrySheetDD+SWOTotal+HO'!GK81</f>
        <v>0</v>
      </c>
      <c r="M25" s="506">
        <f t="shared" si="0"/>
        <v>121.58000000000003</v>
      </c>
      <c r="N25" s="506">
        <f t="shared" si="1"/>
        <v>92.554811205846534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20</v>
      </c>
      <c r="D26" s="507">
        <f>'EntrySheetDD+SWOTotal+HO'!GM79+'EntrySheetDD+SWOTotal+HO'!GM80+'EntrySheetDD+SWOTotal+HO'!GM81</f>
        <v>24.32</v>
      </c>
      <c r="E26" s="507">
        <f>'EntrySheetDD+SWOTotal+HO'!GN79+'EntrySheetDD+SWOTotal+HO'!GN80+'EntrySheetDD+SWOTotal+HO'!GN81</f>
        <v>0.85</v>
      </c>
      <c r="F26" s="507">
        <f>'EntrySheetDD+SWOTotal+HO'!GO79+'EntrySheetDD+SWOTotal+HO'!GO80+'EntrySheetDD+SWOTotal+HO'!GO81</f>
        <v>24.32</v>
      </c>
      <c r="G26" s="568">
        <v>0</v>
      </c>
      <c r="H26" s="580">
        <f>'EntrySheetDD+SWOTotal+HO'!GQ79+'EntrySheetDD+SWOTotal+HO'!GQ80+'EntrySheetDD+SWOTotal+HO'!GQ81</f>
        <v>3</v>
      </c>
      <c r="I26" s="580">
        <f>'EntrySheetDD+SWOTotal+HO'!GR79+'EntrySheetDD+SWOTotal+HO'!GR80+'EntrySheetDD+SWOTotal+HO'!GR81</f>
        <v>23</v>
      </c>
      <c r="J26" s="580">
        <f>'EntrySheetDD+SWOTotal+HO'!GS79+'EntrySheetDD+SWOTotal+HO'!GS80+'EntrySheetDD+SWOTotal+HO'!GS81</f>
        <v>0</v>
      </c>
      <c r="K26" s="580">
        <f>'EntrySheetDD+SWOTotal+HO'!GT79+'EntrySheetDD+SWOTotal+HO'!GT80+'EntrySheetDD+SWOTotal+HO'!GT81</f>
        <v>23</v>
      </c>
      <c r="L26" s="580">
        <f>'EntrySheetDD+SWOTotal+HO'!GU79+'EntrySheetDD+SWOTotal+HO'!GU80+'EntrySheetDD+SWOTotal+HO'!GU81</f>
        <v>23</v>
      </c>
      <c r="M26" s="506">
        <f t="shared" si="0"/>
        <v>121.6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10</v>
      </c>
      <c r="D27" s="505">
        <f>'EntrySheetDD+SWOTotal+HO'!GW79+'EntrySheetDD+SWOTotal+HO'!GW80+'EntrySheetDD+SWOTotal+HO'!GW81</f>
        <v>2.46</v>
      </c>
      <c r="E27" s="505">
        <f>'EntrySheetDD+SWOTotal+HO'!GX79+'EntrySheetDD+SWOTotal+HO'!GX80+'EntrySheetDD+SWOTotal+HO'!GX81</f>
        <v>1</v>
      </c>
      <c r="F27" s="505">
        <f>'EntrySheetDD+SWOTotal+HO'!GY79+'EntrySheetDD+SWOTotal+HO'!GY80+'EntrySheetDD+SWOTotal+HO'!GY81</f>
        <v>1.73</v>
      </c>
      <c r="G27" s="568">
        <v>0</v>
      </c>
      <c r="H27" s="571">
        <f>'EntrySheetDD+SWOTotal+HO'!HA79+'EntrySheetDD+SWOTotal+HO'!HA80+'EntrySheetDD+SWOTotal+HO'!HA81</f>
        <v>0</v>
      </c>
      <c r="I27" s="571">
        <f>'EntrySheetDD+SWOTotal+HO'!HB79+'EntrySheetDD+SWOTotal+HO'!HB80+'EntrySheetDD+SWOTotal+HO'!HB81</f>
        <v>3</v>
      </c>
      <c r="J27" s="571">
        <f>'EntrySheetDD+SWOTotal+HO'!HC79+'EntrySheetDD+SWOTotal+HO'!HC80+'EntrySheetDD+SWOTotal+HO'!HC81</f>
        <v>0</v>
      </c>
      <c r="K27" s="571">
        <f>'EntrySheetDD+SWOTotal+HO'!HD79+'EntrySheetDD+SWOTotal+HO'!HD80+'EntrySheetDD+SWOTotal+HO'!HD81</f>
        <v>3</v>
      </c>
      <c r="L27" s="571">
        <f>'EntrySheetDD+SWOTotal+HO'!HE79+'EntrySheetDD+SWOTotal+HO'!HE80+'EntrySheetDD+SWOTotal+HO'!HE81</f>
        <v>3</v>
      </c>
      <c r="M27" s="506">
        <f t="shared" si="0"/>
        <v>17.299999999999997</v>
      </c>
      <c r="N27" s="506">
        <f t="shared" si="1"/>
        <v>70.325203252032523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5</v>
      </c>
      <c r="D28" s="507">
        <f>'EntrySheetDD+SWOTotal+HO'!HG79+'EntrySheetDD+SWOTotal+HO'!HG80+'EntrySheetDD+SWOTotal+HO'!HG81</f>
        <v>4.8499999999999996</v>
      </c>
      <c r="E28" s="507">
        <f>'EntrySheetDD+SWOTotal+HO'!HH79+'EntrySheetDD+SWOTotal+HO'!HH80+'EntrySheetDD+SWOTotal+HO'!HH81</f>
        <v>0.73</v>
      </c>
      <c r="F28" s="507">
        <f>'EntrySheetDD+SWOTotal+HO'!HI79+'EntrySheetDD+SWOTotal+HO'!HI80+'EntrySheetDD+SWOTotal+HO'!HI81</f>
        <v>4.8499999999999996</v>
      </c>
      <c r="G28" s="568">
        <v>0</v>
      </c>
      <c r="H28" s="580">
        <f>'EntrySheetDD+SWOTotal+HO'!HK79+'EntrySheetDD+SWOTotal+HO'!HK80+'EntrySheetDD+SWOTotal+HO'!HK81</f>
        <v>3</v>
      </c>
      <c r="I28" s="580">
        <f>'EntrySheetDD+SWOTotal+HO'!HL79+'EntrySheetDD+SWOTotal+HO'!HL80+'EntrySheetDD+SWOTotal+HO'!HL81</f>
        <v>3</v>
      </c>
      <c r="J28" s="580">
        <f>'EntrySheetDD+SWOTotal+HO'!HM79+'EntrySheetDD+SWOTotal+HO'!HM80+'EntrySheetDD+SWOTotal+HO'!HM81</f>
        <v>0</v>
      </c>
      <c r="K28" s="580">
        <f>'EntrySheetDD+SWOTotal+HO'!HN79+'EntrySheetDD+SWOTotal+HO'!HN80+'EntrySheetDD+SWOTotal+HO'!HN81</f>
        <v>3</v>
      </c>
      <c r="L28" s="580">
        <f>'EntrySheetDD+SWOTotal+HO'!HO79+'EntrySheetDD+SWOTotal+HO'!HO80+'EntrySheetDD+SWOTotal+HO'!HO81</f>
        <v>3</v>
      </c>
      <c r="M28" s="506">
        <f t="shared" si="0"/>
        <v>97</v>
      </c>
      <c r="N28" s="506">
        <f t="shared" si="1"/>
        <v>100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10</v>
      </c>
      <c r="D29" s="507">
        <f>'EntrySheetDD+SWOTotal+HO'!HQ79+'EntrySheetDD+SWOTotal+HO'!HQ80+'EntrySheetDD+SWOTotal+HO'!HQ81</f>
        <v>11.77</v>
      </c>
      <c r="E29" s="507">
        <f>'EntrySheetDD+SWOTotal+HO'!HR79+'EntrySheetDD+SWOTotal+HO'!HR80+'EntrySheetDD+SWOTotal+HO'!HR81</f>
        <v>0.73</v>
      </c>
      <c r="F29" s="507">
        <f>'EntrySheetDD+SWOTotal+HO'!HS79+'EntrySheetDD+SWOTotal+HO'!HS80+'EntrySheetDD+SWOTotal+HO'!HS81</f>
        <v>11.759999999999998</v>
      </c>
      <c r="G29" s="568">
        <v>0</v>
      </c>
      <c r="H29" s="580">
        <f>'EntrySheetDD+SWOTotal+HO'!HU79+'EntrySheetDD+SWOTotal+HO'!HU80+'EntrySheetDD+SWOTotal+HO'!HU81</f>
        <v>1</v>
      </c>
      <c r="I29" s="580">
        <f>'EntrySheetDD+SWOTotal+HO'!HV79+'EntrySheetDD+SWOTotal+HO'!HV80+'EntrySheetDD+SWOTotal+HO'!HV81</f>
        <v>7</v>
      </c>
      <c r="J29" s="580">
        <f>'EntrySheetDD+SWOTotal+HO'!HW79+'EntrySheetDD+SWOTotal+HO'!HW80+'EntrySheetDD+SWOTotal+HO'!HW81</f>
        <v>0</v>
      </c>
      <c r="K29" s="580">
        <f>'EntrySheetDD+SWOTotal+HO'!HX79+'EntrySheetDD+SWOTotal+HO'!HX80+'EntrySheetDD+SWOTotal+HO'!HX81</f>
        <v>7</v>
      </c>
      <c r="L29" s="580">
        <f>'EntrySheetDD+SWOTotal+HO'!HY79+'EntrySheetDD+SWOTotal+HO'!HY80+'EntrySheetDD+SWOTotal+HO'!HY81</f>
        <v>7</v>
      </c>
      <c r="M29" s="506">
        <f t="shared" si="0"/>
        <v>117.59999999999997</v>
      </c>
      <c r="N29" s="506">
        <f t="shared" si="1"/>
        <v>99.915038232795226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07">
        <f>'EntrySheetDD+SWOTotal+HO'!IA79+'EntrySheetDD+SWOTotal+HO'!IA80+'EntrySheetDD+SWOTotal+HO'!IA81</f>
        <v>0</v>
      </c>
      <c r="E30" s="507">
        <f>'EntrySheetDD+SWOTotal+HO'!IB79+'EntrySheetDD+SWOTotal+HO'!IB80+'EntrySheetDD+SWOTotal+HO'!IB81</f>
        <v>0</v>
      </c>
      <c r="F30" s="507">
        <f>'EntrySheetDD+SWOTotal+HO'!IC79+'EntrySheetDD+SWOTotal+HO'!IC80+'EntrySheetDD+SWOTotal+HO'!IC81</f>
        <v>0</v>
      </c>
      <c r="G30" s="568">
        <v>0</v>
      </c>
      <c r="H30" s="580">
        <f>'EntrySheetDD+SWOTotal+HO'!IE79+'EntrySheetDD+SWOTotal+HO'!IE80+'EntrySheetDD+SWOTotal+HO'!IE81</f>
        <v>0</v>
      </c>
      <c r="I30" s="580">
        <f>'EntrySheetDD+SWOTotal+HO'!IF79+'EntrySheetDD+SWOTotal+HO'!IF80+'EntrySheetDD+SWOTotal+HO'!IF81</f>
        <v>0</v>
      </c>
      <c r="J30" s="580">
        <f>'EntrySheetDD+SWOTotal+HO'!IG79+'EntrySheetDD+SWOTotal+HO'!IG80+'EntrySheetDD+SWOTotal+HO'!IG81</f>
        <v>0</v>
      </c>
      <c r="K30" s="580">
        <f>'EntrySheetDD+SWOTotal+HO'!IH79+'EntrySheetDD+SWOTotal+HO'!IH80+'EntrySheetDD+SWOTotal+HO'!IH81</f>
        <v>0</v>
      </c>
      <c r="L30" s="580">
        <f>'EntrySheetDD+SWOTotal+HO'!II79+'EntrySheetDD+SWOTotal+HO'!II80+'EntrySheetDD+SWOTotal+HO'!II81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20</v>
      </c>
      <c r="D31" s="507">
        <f>'EntrySheetDD+SWOTotal+HO'!IK79+'EntrySheetDD+SWOTotal+HO'!IK80+'EntrySheetDD+SWOTotal+HO'!IK81</f>
        <v>39.54</v>
      </c>
      <c r="E31" s="507">
        <f>'EntrySheetDD+SWOTotal+HO'!IL79+'EntrySheetDD+SWOTotal+HO'!IL80+'EntrySheetDD+SWOTotal+HO'!IL81</f>
        <v>6.77</v>
      </c>
      <c r="F31" s="507">
        <f>'EntrySheetDD+SWOTotal+HO'!IM79+'EntrySheetDD+SWOTotal+HO'!IM80+'EntrySheetDD+SWOTotal+HO'!IM81</f>
        <v>39.54</v>
      </c>
      <c r="G31" s="568">
        <v>0</v>
      </c>
      <c r="H31" s="580">
        <f>'EntrySheetDD+SWOTotal+HO'!IO79+'EntrySheetDD+SWOTotal+HO'!IO80+'EntrySheetDD+SWOTotal+HO'!IO81</f>
        <v>10</v>
      </c>
      <c r="I31" s="580">
        <f>'EntrySheetDD+SWOTotal+HO'!IP79+'EntrySheetDD+SWOTotal+HO'!IP80+'EntrySheetDD+SWOTotal+HO'!IP81</f>
        <v>59</v>
      </c>
      <c r="J31" s="580">
        <f>'EntrySheetDD+SWOTotal+HO'!IQ79+'EntrySheetDD+SWOTotal+HO'!IQ80+'EntrySheetDD+SWOTotal+HO'!IQ81</f>
        <v>0</v>
      </c>
      <c r="K31" s="580">
        <f>'EntrySheetDD+SWOTotal+HO'!IR79+'EntrySheetDD+SWOTotal+HO'!IR80+'EntrySheetDD+SWOTotal+HO'!IR81</f>
        <v>59</v>
      </c>
      <c r="L31" s="580">
        <f>'EntrySheetDD+SWOTotal+HO'!IS79+'EntrySheetDD+SWOTotal+HO'!IS80+'EntrySheetDD+SWOTotal+HO'!IS81</f>
        <v>59</v>
      </c>
      <c r="M31" s="506">
        <f t="shared" si="0"/>
        <v>197.7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10</v>
      </c>
      <c r="D32" s="507">
        <f>'EntrySheetDD+SWOTotal+HO'!IU79+'EntrySheetDD+SWOTotal+HO'!IU80+'EntrySheetDD+SWOTotal+HO'!IU81</f>
        <v>9.17</v>
      </c>
      <c r="E32" s="507">
        <f>'EntrySheetDD+SWOTotal+HO'!IV79+'EntrySheetDD+SWOTotal+HO'!IV80+'EntrySheetDD+SWOTotal+HO'!IV81</f>
        <v>1.9100000000000001</v>
      </c>
      <c r="F32" s="507">
        <f>'EntrySheetDD+SWOTotal+HO'!IW79+'EntrySheetDD+SWOTotal+HO'!IW80+'EntrySheetDD+SWOTotal+HO'!IW81</f>
        <v>9.17</v>
      </c>
      <c r="G32" s="568">
        <v>0</v>
      </c>
      <c r="H32" s="580">
        <f>'EntrySheetDD+SWOTotal+HO'!IY79+'EntrySheetDD+SWOTotal+HO'!IY80+'EntrySheetDD+SWOTotal+HO'!IY81</f>
        <v>2</v>
      </c>
      <c r="I32" s="580">
        <f>'EntrySheetDD+SWOTotal+HO'!IZ79+'EntrySheetDD+SWOTotal+HO'!IZ80+'EntrySheetDD+SWOTotal+HO'!IZ81</f>
        <v>6</v>
      </c>
      <c r="J32" s="580">
        <f>'EntrySheetDD+SWOTotal+HO'!JA79+'EntrySheetDD+SWOTotal+HO'!JA80+'EntrySheetDD+SWOTotal+HO'!JA81</f>
        <v>0</v>
      </c>
      <c r="K32" s="580">
        <f>'EntrySheetDD+SWOTotal+HO'!JB79+'EntrySheetDD+SWOTotal+HO'!JB80+'EntrySheetDD+SWOTotal+HO'!JB81</f>
        <v>6</v>
      </c>
      <c r="L32" s="580">
        <f>'EntrySheetDD+SWOTotal+HO'!JC79+'EntrySheetDD+SWOTotal+HO'!JC80+'EntrySheetDD+SWOTotal+HO'!JC81</f>
        <v>6</v>
      </c>
      <c r="M32" s="506">
        <f t="shared" si="0"/>
        <v>91.7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15</v>
      </c>
      <c r="D33" s="507">
        <f>'EntrySheetDD+SWOTotal+HO'!JE79+'EntrySheetDD+SWOTotal+HO'!JE80+'EntrySheetDD+SWOTotal+HO'!JE81</f>
        <v>44</v>
      </c>
      <c r="E33" s="507">
        <f>'EntrySheetDD+SWOTotal+HO'!JF79+'EntrySheetDD+SWOTotal+HO'!JF80+'EntrySheetDD+SWOTotal+HO'!JF81</f>
        <v>2.25</v>
      </c>
      <c r="F33" s="507">
        <f>'EntrySheetDD+SWOTotal+HO'!JG79+'EntrySheetDD+SWOTotal+HO'!JG80+'EntrySheetDD+SWOTotal+HO'!JG81</f>
        <v>43.81</v>
      </c>
      <c r="G33" s="568">
        <v>0</v>
      </c>
      <c r="H33" s="580">
        <f>'EntrySheetDD+SWOTotal+HO'!JI79+'EntrySheetDD+SWOTotal+HO'!JI80+'EntrySheetDD+SWOTotal+HO'!JI81</f>
        <v>8</v>
      </c>
      <c r="I33" s="580">
        <f>'EntrySheetDD+SWOTotal+HO'!JJ79+'EntrySheetDD+SWOTotal+HO'!JJ80+'EntrySheetDD+SWOTotal+HO'!JJ81</f>
        <v>77</v>
      </c>
      <c r="J33" s="580">
        <f>'EntrySheetDD+SWOTotal+HO'!JK79+'EntrySheetDD+SWOTotal+HO'!JK80+'EntrySheetDD+SWOTotal+HO'!JK81</f>
        <v>0</v>
      </c>
      <c r="K33" s="580">
        <f>'EntrySheetDD+SWOTotal+HO'!JL79+'EntrySheetDD+SWOTotal+HO'!JL80+'EntrySheetDD+SWOTotal+HO'!JL81</f>
        <v>77</v>
      </c>
      <c r="L33" s="580">
        <f>'EntrySheetDD+SWOTotal+HO'!JM79+'EntrySheetDD+SWOTotal+HO'!JM80+'EntrySheetDD+SWOTotal+HO'!JM81</f>
        <v>69</v>
      </c>
      <c r="M33" s="506">
        <f t="shared" si="0"/>
        <v>292.06666666666672</v>
      </c>
      <c r="N33" s="506">
        <f t="shared" si="1"/>
        <v>99.568181818181827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5</v>
      </c>
      <c r="D34" s="507">
        <f>'EntrySheetDD+SWOTotal+HO'!JO79+'EntrySheetDD+SWOTotal+HO'!JO80+'EntrySheetDD+SWOTotal+HO'!JO81</f>
        <v>18.510000000000002</v>
      </c>
      <c r="E34" s="507">
        <f>'EntrySheetDD+SWOTotal+HO'!JP79+'EntrySheetDD+SWOTotal+HO'!JP80+'EntrySheetDD+SWOTotal+HO'!JP81</f>
        <v>1.25</v>
      </c>
      <c r="F34" s="507">
        <f>'EntrySheetDD+SWOTotal+HO'!JQ79+'EntrySheetDD+SWOTotal+HO'!JQ80+'EntrySheetDD+SWOTotal+HO'!JQ81</f>
        <v>18.510000000000002</v>
      </c>
      <c r="G34" s="568">
        <v>0</v>
      </c>
      <c r="H34" s="580">
        <f>'EntrySheetDD+SWOTotal+HO'!JS79+'EntrySheetDD+SWOTotal+HO'!JS80+'EntrySheetDD+SWOTotal+HO'!JS81</f>
        <v>0</v>
      </c>
      <c r="I34" s="580">
        <f>'EntrySheetDD+SWOTotal+HO'!JT79+'EntrySheetDD+SWOTotal+HO'!JT80+'EntrySheetDD+SWOTotal+HO'!JT81</f>
        <v>0</v>
      </c>
      <c r="J34" s="580">
        <f>'EntrySheetDD+SWOTotal+HO'!JU79+'EntrySheetDD+SWOTotal+HO'!JU80+'EntrySheetDD+SWOTotal+HO'!JU81</f>
        <v>0</v>
      </c>
      <c r="K34" s="580">
        <f>'EntrySheetDD+SWOTotal+HO'!JV79+'EntrySheetDD+SWOTotal+HO'!JV80+'EntrySheetDD+SWOTotal+HO'!JV81</f>
        <v>0</v>
      </c>
      <c r="L34" s="580">
        <f>'EntrySheetDD+SWOTotal+HO'!JW79+'EntrySheetDD+SWOTotal+HO'!JW80+'EntrySheetDD+SWOTotal+HO'!JW81</f>
        <v>0</v>
      </c>
      <c r="M34" s="506">
        <f t="shared" si="0"/>
        <v>370.20000000000005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5</v>
      </c>
      <c r="D35" s="505">
        <f>'EntrySheetDD+SWOTotal+HO'!JY79+'EntrySheetDD+SWOTotal+HO'!JY80+'EntrySheetDD+SWOTotal+HO'!JY81</f>
        <v>43.9</v>
      </c>
      <c r="E35" s="505">
        <f>'EntrySheetDD+SWOTotal+HO'!JZ79+'EntrySheetDD+SWOTotal+HO'!JZ80+'EntrySheetDD+SWOTotal+HO'!JZ81</f>
        <v>0.9</v>
      </c>
      <c r="F35" s="505">
        <f>'EntrySheetDD+SWOTotal+HO'!KA79+'EntrySheetDD+SWOTotal+HO'!KA80+'EntrySheetDD+SWOTotal+HO'!KA81</f>
        <v>43.9</v>
      </c>
      <c r="G35" s="568">
        <v>0</v>
      </c>
      <c r="H35" s="571">
        <f>'EntrySheetDD+SWOTotal+HO'!KC79+'EntrySheetDD+SWOTotal+HO'!KC80+'EntrySheetDD+SWOTotal+HO'!KC81</f>
        <v>2</v>
      </c>
      <c r="I35" s="571">
        <f>'EntrySheetDD+SWOTotal+HO'!KD79+'EntrySheetDD+SWOTotal+HO'!KD80+'EntrySheetDD+SWOTotal+HO'!KD81</f>
        <v>40</v>
      </c>
      <c r="J35" s="571">
        <f>'EntrySheetDD+SWOTotal+HO'!KE79+'EntrySheetDD+SWOTotal+HO'!KE80+'EntrySheetDD+SWOTotal+HO'!KE81</f>
        <v>0</v>
      </c>
      <c r="K35" s="571">
        <f>'EntrySheetDD+SWOTotal+HO'!KF79+'EntrySheetDD+SWOTotal+HO'!KF80+'EntrySheetDD+SWOTotal+HO'!KF81</f>
        <v>40</v>
      </c>
      <c r="L35" s="571">
        <f>'EntrySheetDD+SWOTotal+HO'!KG79+'EntrySheetDD+SWOTotal+HO'!KG80+'EntrySheetDD+SWOTotal+HO'!KG81</f>
        <v>40</v>
      </c>
      <c r="M35" s="506">
        <f t="shared" si="0"/>
        <v>877.99999999999989</v>
      </c>
      <c r="N35" s="506">
        <f t="shared" si="1"/>
        <v>100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25</v>
      </c>
      <c r="D36" s="507">
        <f>'EntrySheetDD+SWOTotal+HO'!KI79+'EntrySheetDD+SWOTotal+HO'!KI80+'EntrySheetDD+SWOTotal+HO'!KI81</f>
        <v>132</v>
      </c>
      <c r="E36" s="507">
        <f>'EntrySheetDD+SWOTotal+HO'!KJ79+'EntrySheetDD+SWOTotal+HO'!KJ80+'EntrySheetDD+SWOTotal+HO'!KJ81</f>
        <v>38.79</v>
      </c>
      <c r="F36" s="507">
        <f>'EntrySheetDD+SWOTotal+HO'!KK79+'EntrySheetDD+SWOTotal+HO'!KK80+'EntrySheetDD+SWOTotal+HO'!KK81</f>
        <v>131.62</v>
      </c>
      <c r="G36" s="568">
        <v>0</v>
      </c>
      <c r="H36" s="580">
        <f>'EntrySheetDD+SWOTotal+HO'!KM79+'EntrySheetDD+SWOTotal+HO'!KM80+'EntrySheetDD+SWOTotal+HO'!KM81</f>
        <v>41</v>
      </c>
      <c r="I36" s="580">
        <f>'EntrySheetDD+SWOTotal+HO'!KN79+'EntrySheetDD+SWOTotal+HO'!KN80+'EntrySheetDD+SWOTotal+HO'!KN81</f>
        <v>175</v>
      </c>
      <c r="J36" s="580">
        <f>'EntrySheetDD+SWOTotal+HO'!KO79+'EntrySheetDD+SWOTotal+HO'!KO80+'EntrySheetDD+SWOTotal+HO'!KO81</f>
        <v>0</v>
      </c>
      <c r="K36" s="580">
        <f>'EntrySheetDD+SWOTotal+HO'!KP79+'EntrySheetDD+SWOTotal+HO'!KP80+'EntrySheetDD+SWOTotal+HO'!KP81</f>
        <v>175</v>
      </c>
      <c r="L36" s="580">
        <f>'EntrySheetDD+SWOTotal+HO'!KQ79+'EntrySheetDD+SWOTotal+HO'!KQ80+'EntrySheetDD+SWOTotal+HO'!KQ81</f>
        <v>175</v>
      </c>
      <c r="M36" s="506">
        <f t="shared" si="0"/>
        <v>526.48</v>
      </c>
      <c r="N36" s="506">
        <f t="shared" si="1"/>
        <v>99.712121212121218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15</v>
      </c>
      <c r="D37" s="507">
        <f>'EntrySheetDD+SWOTotal+HO'!KS79+'EntrySheetDD+SWOTotal+HO'!KS80+'EntrySheetDD+SWOTotal+HO'!KS81</f>
        <v>24</v>
      </c>
      <c r="E37" s="507">
        <f>'EntrySheetDD+SWOTotal+HO'!KT79+'EntrySheetDD+SWOTotal+HO'!KT80+'EntrySheetDD+SWOTotal+HO'!KT81</f>
        <v>4</v>
      </c>
      <c r="F37" s="507">
        <f>'EntrySheetDD+SWOTotal+HO'!KU79+'EntrySheetDD+SWOTotal+HO'!KU80+'EntrySheetDD+SWOTotal+HO'!KU81</f>
        <v>23.88</v>
      </c>
      <c r="G37" s="568">
        <v>0</v>
      </c>
      <c r="H37" s="580">
        <f>'EntrySheetDD+SWOTotal+HO'!KW79+'EntrySheetDD+SWOTotal+HO'!KW80+'EntrySheetDD+SWOTotal+HO'!KW81</f>
        <v>0</v>
      </c>
      <c r="I37" s="580">
        <f>'EntrySheetDD+SWOTotal+HO'!KX79+'EntrySheetDD+SWOTotal+HO'!KX80+'EntrySheetDD+SWOTotal+HO'!KX81</f>
        <v>23</v>
      </c>
      <c r="J37" s="580">
        <f>'EntrySheetDD+SWOTotal+HO'!KY79+'EntrySheetDD+SWOTotal+HO'!KY80+'EntrySheetDD+SWOTotal+HO'!KY81</f>
        <v>0</v>
      </c>
      <c r="K37" s="580">
        <f>'EntrySheetDD+SWOTotal+HO'!KZ79+'EntrySheetDD+SWOTotal+HO'!KZ80+'EntrySheetDD+SWOTotal+HO'!KZ81</f>
        <v>23</v>
      </c>
      <c r="L37" s="580">
        <f>'EntrySheetDD+SWOTotal+HO'!LA79+'EntrySheetDD+SWOTotal+HO'!LA80+'EntrySheetDD+SWOTotal+HO'!LA81</f>
        <v>23</v>
      </c>
      <c r="M37" s="506">
        <f t="shared" si="0"/>
        <v>159.19999999999999</v>
      </c>
      <c r="N37" s="506">
        <f t="shared" si="1"/>
        <v>99.5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10</v>
      </c>
      <c r="D38" s="507">
        <f>'EntrySheetDD+SWOTotal+HO'!LC79+'EntrySheetDD+SWOTotal+HO'!LC80+'EntrySheetDD+SWOTotal+HO'!LC81</f>
        <v>0</v>
      </c>
      <c r="E38" s="507">
        <f>'EntrySheetDD+SWOTotal+HO'!LD79+'EntrySheetDD+SWOTotal+HO'!LD80+'EntrySheetDD+SWOTotal+HO'!LD81</f>
        <v>0</v>
      </c>
      <c r="F38" s="507">
        <f>'EntrySheetDD+SWOTotal+HO'!LE79+'EntrySheetDD+SWOTotal+HO'!LE80+'EntrySheetDD+SWOTotal+HO'!LE81</f>
        <v>0</v>
      </c>
      <c r="G38" s="568">
        <v>0</v>
      </c>
      <c r="H38" s="580">
        <f>'EntrySheetDD+SWOTotal+HO'!LG79+'EntrySheetDD+SWOTotal+HO'!LG80+'EntrySheetDD+SWOTotal+HO'!LG81</f>
        <v>0</v>
      </c>
      <c r="I38" s="580">
        <f>'EntrySheetDD+SWOTotal+HO'!LH79+'EntrySheetDD+SWOTotal+HO'!LH80+'EntrySheetDD+SWOTotal+HO'!LH81</f>
        <v>0</v>
      </c>
      <c r="J38" s="580">
        <f>'EntrySheetDD+SWOTotal+HO'!LI79+'EntrySheetDD+SWOTotal+HO'!LI80+'EntrySheetDD+SWOTotal+HO'!LI81</f>
        <v>0</v>
      </c>
      <c r="K38" s="580">
        <f>'EntrySheetDD+SWOTotal+HO'!LJ79+'EntrySheetDD+SWOTotal+HO'!LJ80+'EntrySheetDD+SWOTotal+HO'!LJ81</f>
        <v>0</v>
      </c>
      <c r="L38" s="580">
        <f>'EntrySheetDD+SWOTotal+HO'!LK79+'EntrySheetDD+SWOTotal+HO'!LK80+'EntrySheetDD+SWOTotal+HO'!LK81</f>
        <v>0</v>
      </c>
      <c r="M38" s="506">
        <f t="shared" si="0"/>
        <v>0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4.95</v>
      </c>
      <c r="D39" s="529">
        <f>'EntrySheetDD+SWOTotal+HO'!LM79+'EntrySheetDD+SWOTotal+HO'!LM80+'EntrySheetDD+SWOTotal+HO'!LM81</f>
        <v>19.59</v>
      </c>
      <c r="E39" s="529">
        <f>'EntrySheetDD+SWOTotal+HO'!LN79+'EntrySheetDD+SWOTotal+HO'!LN80+'EntrySheetDD+SWOTotal+HO'!LN81</f>
        <v>1.63</v>
      </c>
      <c r="F39" s="529">
        <f>'EntrySheetDD+SWOTotal+HO'!LO79+'EntrySheetDD+SWOTotal+HO'!LO80+'EntrySheetDD+SWOTotal+HO'!LO81</f>
        <v>14.440000000000001</v>
      </c>
      <c r="G39" s="568">
        <v>0</v>
      </c>
      <c r="H39" s="581">
        <f>'EntrySheetDD+SWOTotal+HO'!LQ79+'EntrySheetDD+SWOTotal+HO'!LQ80+'EntrySheetDD+SWOTotal+HO'!LQ81</f>
        <v>0</v>
      </c>
      <c r="I39" s="581">
        <f>'EntrySheetDD+SWOTotal+HO'!LR79+'EntrySheetDD+SWOTotal+HO'!LR80+'EntrySheetDD+SWOTotal+HO'!LR81</f>
        <v>0</v>
      </c>
      <c r="J39" s="581">
        <f>'EntrySheetDD+SWOTotal+HO'!LS79+'EntrySheetDD+SWOTotal+HO'!LS80+'EntrySheetDD+SWOTotal+HO'!LS81</f>
        <v>0</v>
      </c>
      <c r="K39" s="581">
        <f>'EntrySheetDD+SWOTotal+HO'!LT79+'EntrySheetDD+SWOTotal+HO'!LT80+'EntrySheetDD+SWOTotal+HO'!LT81</f>
        <v>0</v>
      </c>
      <c r="L39" s="581">
        <f>'EntrySheetDD+SWOTotal+HO'!LU79+'EntrySheetDD+SWOTotal+HO'!LU80+'EntrySheetDD+SWOTotal+HO'!LU81</f>
        <v>0</v>
      </c>
      <c r="M39" s="509">
        <f t="shared" si="0"/>
        <v>291.71717171717171</v>
      </c>
      <c r="N39" s="509">
        <f t="shared" si="1"/>
        <v>73.711077080142942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1234.95</v>
      </c>
      <c r="D40" s="510">
        <f>SUM(D7:D39)</f>
        <v>2179.3900000000003</v>
      </c>
      <c r="E40" s="510">
        <f t="shared" ref="E40:L40" si="2">SUM(E7:E39)</f>
        <v>392.93000000000006</v>
      </c>
      <c r="F40" s="510">
        <f t="shared" si="2"/>
        <v>2150.96</v>
      </c>
      <c r="G40" s="569">
        <f t="shared" si="2"/>
        <v>0</v>
      </c>
      <c r="H40" s="569">
        <f t="shared" si="2"/>
        <v>290</v>
      </c>
      <c r="I40" s="569">
        <f t="shared" si="2"/>
        <v>1509</v>
      </c>
      <c r="J40" s="569">
        <f t="shared" si="2"/>
        <v>1</v>
      </c>
      <c r="K40" s="569">
        <f t="shared" si="2"/>
        <v>1233</v>
      </c>
      <c r="L40" s="569">
        <f t="shared" si="2"/>
        <v>1201</v>
      </c>
      <c r="M40" s="511">
        <f t="shared" si="0"/>
        <v>174.17385319243695</v>
      </c>
      <c r="N40" s="512">
        <f t="shared" si="1"/>
        <v>98.695506540821043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'EntrySheetDD+SWOTotal+HO'!MQ79+'EntrySheetDD+SWOTotal+HO'!MQ80+'EntrySheetDD+SWOTotal+HO'!MQ81</f>
        <v>53.95</v>
      </c>
      <c r="E41" s="528">
        <f>'EntrySheetDD+SWOTotal+HO'!MR79+'EntrySheetDD+SWOTotal+HO'!MR80+'EntrySheetDD+SWOTotal+HO'!MR81</f>
        <v>0</v>
      </c>
      <c r="F41" s="528">
        <f>'EntrySheetDD+SWOTotal+HO'!MS79+'EntrySheetDD+SWOTotal+HO'!MS80+'EntrySheetDD+SWOTotal+HO'!MS81</f>
        <v>46.89</v>
      </c>
      <c r="G41" s="570">
        <f>'EntrySheetDD+SWOTotal+HO'!MT79+'EntrySheetDD+SWOTotal+HO'!MT80+'EntrySheetDD+SWOTotal+HO'!MT81</f>
        <v>0</v>
      </c>
      <c r="H41" s="570">
        <f>'EntrySheetDD+SWOTotal+HO'!MU79+'EntrySheetDD+SWOTotal+HO'!MU80+'EntrySheetDD+SWOTotal+HO'!MU81</f>
        <v>360</v>
      </c>
      <c r="I41" s="570">
        <f>'EntrySheetDD+SWOTotal+HO'!MV79+'EntrySheetDD+SWOTotal+HO'!MV80+'EntrySheetDD+SWOTotal+HO'!MV81</f>
        <v>590</v>
      </c>
      <c r="J41" s="570">
        <f>'EntrySheetDD+SWOTotal+HO'!MW79+'EntrySheetDD+SWOTotal+HO'!MW80+'EntrySheetDD+SWOTotal+HO'!MW81</f>
        <v>0</v>
      </c>
      <c r="K41" s="570">
        <f>'EntrySheetDD+SWOTotal+HO'!MX79+'EntrySheetDD+SWOTotal+HO'!MX80+'EntrySheetDD+SWOTotal+HO'!MX81</f>
        <v>0</v>
      </c>
      <c r="L41" s="570">
        <f>'EntrySheetDD+SWOTotal+HO'!MY79+'EntrySheetDD+SWOTotal+HO'!MY80+'EntrySheetDD+SWOTotal+HO'!MY81</f>
        <v>0</v>
      </c>
      <c r="M41" s="514" t="e">
        <f t="shared" si="0"/>
        <v>#DIV/0!</v>
      </c>
      <c r="N41" s="514">
        <f t="shared" si="1"/>
        <v>86.913809082483766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1234.95</v>
      </c>
      <c r="D43" s="516">
        <f t="shared" si="3"/>
        <v>2233.34</v>
      </c>
      <c r="E43" s="516">
        <f t="shared" si="3"/>
        <v>392.93000000000006</v>
      </c>
      <c r="F43" s="516">
        <f t="shared" si="3"/>
        <v>2197.85</v>
      </c>
      <c r="G43" s="572">
        <f t="shared" si="3"/>
        <v>0</v>
      </c>
      <c r="H43" s="572">
        <f t="shared" si="3"/>
        <v>650</v>
      </c>
      <c r="I43" s="572">
        <f t="shared" si="3"/>
        <v>2099</v>
      </c>
      <c r="J43" s="572">
        <f t="shared" si="3"/>
        <v>1</v>
      </c>
      <c r="K43" s="572">
        <f t="shared" si="3"/>
        <v>1233</v>
      </c>
      <c r="L43" s="572">
        <f t="shared" si="3"/>
        <v>1201</v>
      </c>
      <c r="M43" s="511">
        <f t="shared" si="0"/>
        <v>177.97076804728934</v>
      </c>
      <c r="N43" s="512">
        <f t="shared" si="1"/>
        <v>98.410900265969346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A2" sqref="A2:N2"/>
      <selection pane="topRight" activeCell="A2" sqref="A2:N2"/>
      <selection pane="bottomLeft" activeCell="A2" sqref="A2:N2"/>
      <selection pane="bottomRight" activeCell="C7" sqref="C7:C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55.5" customHeight="1" thickBot="1" x14ac:dyDescent="0.3">
      <c r="A3" s="2003" t="s">
        <v>435</v>
      </c>
      <c r="B3" s="2004"/>
      <c r="C3" s="2024" t="s">
        <v>513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8</v>
      </c>
      <c r="D7" s="518">
        <f>'EntrySheetDD+SWOTotal+HO'!E82</f>
        <v>6.86</v>
      </c>
      <c r="E7" s="518">
        <f>'EntrySheetDD+SWOTotal+HO'!F82</f>
        <v>0</v>
      </c>
      <c r="F7" s="518">
        <f>'EntrySheetDD+SWOTotal+HO'!G82</f>
        <v>6.86</v>
      </c>
      <c r="G7" s="568">
        <v>0</v>
      </c>
      <c r="H7" s="568">
        <f>'EntrySheetDD+SWOTotal+HO'!I82</f>
        <v>0</v>
      </c>
      <c r="I7" s="568">
        <f>'EntrySheetDD+SWOTotal+HO'!J82</f>
        <v>0</v>
      </c>
      <c r="J7" s="568">
        <f>'EntrySheetDD+SWOTotal+HO'!K82</f>
        <v>0</v>
      </c>
      <c r="K7" s="568">
        <f>'EntrySheetDD+SWOTotal+HO'!L82</f>
        <v>0</v>
      </c>
      <c r="L7" s="568">
        <f>'EntrySheetDD+SWOTotal+HO'!M82</f>
        <v>0</v>
      </c>
      <c r="M7" s="514">
        <f>F7/C7*100</f>
        <v>85.75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1</v>
      </c>
      <c r="D8" s="518">
        <f>'EntrySheetDD+SWOTotal+HO'!O82</f>
        <v>0.12</v>
      </c>
      <c r="E8" s="518">
        <f>'EntrySheetDD+SWOTotal+HO'!P82</f>
        <v>0</v>
      </c>
      <c r="F8" s="518">
        <f>'EntrySheetDD+SWOTotal+HO'!Q82</f>
        <v>0.12</v>
      </c>
      <c r="G8" s="568">
        <v>0</v>
      </c>
      <c r="H8" s="568">
        <f>'EntrySheetDD+SWOTotal+HO'!S82</f>
        <v>0</v>
      </c>
      <c r="I8" s="568">
        <f>'EntrySheetDD+SWOTotal+HO'!T82</f>
        <v>2</v>
      </c>
      <c r="J8" s="568">
        <f>'EntrySheetDD+SWOTotal+HO'!U82</f>
        <v>0</v>
      </c>
      <c r="K8" s="568">
        <f>'EntrySheetDD+SWOTotal+HO'!V82</f>
        <v>2</v>
      </c>
      <c r="L8" s="568">
        <f>'EntrySheetDD+SWOTotal+HO'!W82</f>
        <v>2</v>
      </c>
      <c r="M8" s="506">
        <f t="shared" ref="M8:M43" si="0">F8/C8*100</f>
        <v>12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0.5</v>
      </c>
      <c r="D9" s="518">
        <f>'EntrySheetDD+SWOTotal+HO'!Y82</f>
        <v>0</v>
      </c>
      <c r="E9" s="518">
        <f>'EntrySheetDD+SWOTotal+HO'!Z82</f>
        <v>0</v>
      </c>
      <c r="F9" s="518">
        <f>'EntrySheetDD+SWOTotal+HO'!AA82</f>
        <v>0</v>
      </c>
      <c r="G9" s="568">
        <v>0</v>
      </c>
      <c r="H9" s="568">
        <f>'EntrySheetDD+SWOTotal+HO'!AC82</f>
        <v>0</v>
      </c>
      <c r="I9" s="568">
        <f>'EntrySheetDD+SWOTotal+HO'!AD82</f>
        <v>0</v>
      </c>
      <c r="J9" s="568">
        <f>'EntrySheetDD+SWOTotal+HO'!AE82</f>
        <v>0</v>
      </c>
      <c r="K9" s="568">
        <f>'EntrySheetDD+SWOTotal+HO'!AF82</f>
        <v>0</v>
      </c>
      <c r="L9" s="568">
        <f>'EntrySheetDD+SWOTotal+HO'!AG82</f>
        <v>0</v>
      </c>
      <c r="M9" s="506">
        <f t="shared" si="0"/>
        <v>0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2</v>
      </c>
      <c r="D10" s="518">
        <f>'EntrySheetDD+SWOTotal+HO'!AI82</f>
        <v>2.34</v>
      </c>
      <c r="E10" s="518">
        <f>'EntrySheetDD+SWOTotal+HO'!AJ82</f>
        <v>0.24</v>
      </c>
      <c r="F10" s="518">
        <f>'EntrySheetDD+SWOTotal+HO'!AK82</f>
        <v>2.34</v>
      </c>
      <c r="G10" s="568">
        <v>0</v>
      </c>
      <c r="H10" s="568">
        <f>'EntrySheetDD+SWOTotal+HO'!AM82</f>
        <v>0</v>
      </c>
      <c r="I10" s="568">
        <f>'EntrySheetDD+SWOTotal+HO'!AN82</f>
        <v>0</v>
      </c>
      <c r="J10" s="568">
        <f>'EntrySheetDD+SWOTotal+HO'!AO82</f>
        <v>0</v>
      </c>
      <c r="K10" s="568">
        <f>'EntrySheetDD+SWOTotal+HO'!AP82</f>
        <v>0</v>
      </c>
      <c r="L10" s="568">
        <f>'EntrySheetDD+SWOTotal+HO'!AQ82</f>
        <v>0</v>
      </c>
      <c r="M10" s="506">
        <f t="shared" si="0"/>
        <v>117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0.75</v>
      </c>
      <c r="D11" s="518">
        <f>'EntrySheetDD+SWOTotal+HO'!AS82</f>
        <v>0.79</v>
      </c>
      <c r="E11" s="518">
        <f>'EntrySheetDD+SWOTotal+HO'!AT82</f>
        <v>0.5</v>
      </c>
      <c r="F11" s="518">
        <f>'EntrySheetDD+SWOTotal+HO'!AU82</f>
        <v>0.79</v>
      </c>
      <c r="G11" s="568">
        <v>0</v>
      </c>
      <c r="H11" s="568">
        <f>'EntrySheetDD+SWOTotal+HO'!AW82</f>
        <v>1</v>
      </c>
      <c r="I11" s="568">
        <f>'EntrySheetDD+SWOTotal+HO'!AX82</f>
        <v>2</v>
      </c>
      <c r="J11" s="568">
        <f>'EntrySheetDD+SWOTotal+HO'!AY82</f>
        <v>0</v>
      </c>
      <c r="K11" s="568">
        <f>'EntrySheetDD+SWOTotal+HO'!AZ82</f>
        <v>2</v>
      </c>
      <c r="L11" s="568">
        <f>'EntrySheetDD+SWOTotal+HO'!BA82</f>
        <v>2</v>
      </c>
      <c r="M11" s="506">
        <f t="shared" si="0"/>
        <v>105.33333333333334</v>
      </c>
      <c r="N11" s="506">
        <f t="shared" si="1"/>
        <v>100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1</v>
      </c>
      <c r="D12" s="518">
        <f>'EntrySheetDD+SWOTotal+HO'!BC82</f>
        <v>0.5</v>
      </c>
      <c r="E12" s="518">
        <f>'EntrySheetDD+SWOTotal+HO'!BD82</f>
        <v>0</v>
      </c>
      <c r="F12" s="518">
        <f>'EntrySheetDD+SWOTotal+HO'!BE82</f>
        <v>0.5</v>
      </c>
      <c r="G12" s="568">
        <v>0</v>
      </c>
      <c r="H12" s="568">
        <f>'EntrySheetDD+SWOTotal+HO'!BG82</f>
        <v>0</v>
      </c>
      <c r="I12" s="568">
        <f>'EntrySheetDD+SWOTotal+HO'!BH82</f>
        <v>1</v>
      </c>
      <c r="J12" s="568">
        <f>'EntrySheetDD+SWOTotal+HO'!BI82</f>
        <v>0</v>
      </c>
      <c r="K12" s="568">
        <f>'EntrySheetDD+SWOTotal+HO'!BJ82</f>
        <v>1</v>
      </c>
      <c r="L12" s="568">
        <f>'EntrySheetDD+SWOTotal+HO'!BK82</f>
        <v>1</v>
      </c>
      <c r="M12" s="506">
        <f t="shared" si="0"/>
        <v>50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1</v>
      </c>
      <c r="D13" s="518">
        <f>'EntrySheetDD+SWOTotal+HO'!BM82</f>
        <v>0</v>
      </c>
      <c r="E13" s="518">
        <f>'EntrySheetDD+SWOTotal+HO'!BN82</f>
        <v>0</v>
      </c>
      <c r="F13" s="518">
        <f>'EntrySheetDD+SWOTotal+HO'!BO82</f>
        <v>0</v>
      </c>
      <c r="G13" s="568">
        <v>0</v>
      </c>
      <c r="H13" s="568">
        <f>'EntrySheetDD+SWOTotal+HO'!BQ82</f>
        <v>0</v>
      </c>
      <c r="I13" s="568">
        <f>'EntrySheetDD+SWOTotal+HO'!BR82</f>
        <v>0</v>
      </c>
      <c r="J13" s="568">
        <f>'EntrySheetDD+SWOTotal+HO'!BS82</f>
        <v>0</v>
      </c>
      <c r="K13" s="568">
        <f>'EntrySheetDD+SWOTotal+HO'!BT82</f>
        <v>0</v>
      </c>
      <c r="L13" s="568">
        <f>'EntrySheetDD+SWOTotal+HO'!BU82</f>
        <v>0</v>
      </c>
      <c r="M13" s="506">
        <f t="shared" si="0"/>
        <v>0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1.25</v>
      </c>
      <c r="D14" s="518">
        <f>'EntrySheetDD+SWOTotal+HO'!BW82</f>
        <v>0</v>
      </c>
      <c r="E14" s="518">
        <f>'EntrySheetDD+SWOTotal+HO'!BX82</f>
        <v>0</v>
      </c>
      <c r="F14" s="518">
        <f>'EntrySheetDD+SWOTotal+HO'!BY82</f>
        <v>0</v>
      </c>
      <c r="G14" s="568">
        <v>0</v>
      </c>
      <c r="H14" s="568">
        <f>'EntrySheetDD+SWOTotal+HO'!CA82</f>
        <v>0</v>
      </c>
      <c r="I14" s="568">
        <f>'EntrySheetDD+SWOTotal+HO'!CB82</f>
        <v>0</v>
      </c>
      <c r="J14" s="568">
        <f>'EntrySheetDD+SWOTotal+HO'!CC82</f>
        <v>0</v>
      </c>
      <c r="K14" s="568">
        <f>'EntrySheetDD+SWOTotal+HO'!CD82</f>
        <v>0</v>
      </c>
      <c r="L14" s="568">
        <f>'EntrySheetDD+SWOTotal+HO'!CE82</f>
        <v>0</v>
      </c>
      <c r="M14" s="506">
        <f t="shared" si="0"/>
        <v>0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1</v>
      </c>
      <c r="D15" s="518">
        <f>'EntrySheetDD+SWOTotal+HO'!CG82</f>
        <v>0</v>
      </c>
      <c r="E15" s="518">
        <f>'EntrySheetDD+SWOTotal+HO'!CH82</f>
        <v>0</v>
      </c>
      <c r="F15" s="518">
        <f>'EntrySheetDD+SWOTotal+HO'!CI82</f>
        <v>0</v>
      </c>
      <c r="G15" s="568">
        <v>0</v>
      </c>
      <c r="H15" s="568">
        <f>'EntrySheetDD+SWOTotal+HO'!CK82</f>
        <v>0</v>
      </c>
      <c r="I15" s="568">
        <f>'EntrySheetDD+SWOTotal+HO'!CL82</f>
        <v>0</v>
      </c>
      <c r="J15" s="568">
        <f>'EntrySheetDD+SWOTotal+HO'!CM82</f>
        <v>0</v>
      </c>
      <c r="K15" s="568">
        <f>'EntrySheetDD+SWOTotal+HO'!CN82</f>
        <v>0</v>
      </c>
      <c r="L15" s="568">
        <f>'EntrySheetDD+SWOTotal+HO'!CO82</f>
        <v>0</v>
      </c>
      <c r="M15" s="506">
        <f t="shared" si="0"/>
        <v>0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2</v>
      </c>
      <c r="D16" s="518">
        <f>'EntrySheetDD+SWOTotal+HO'!CQ82</f>
        <v>0</v>
      </c>
      <c r="E16" s="518">
        <f>'EntrySheetDD+SWOTotal+HO'!CR82</f>
        <v>0</v>
      </c>
      <c r="F16" s="518">
        <f>'EntrySheetDD+SWOTotal+HO'!CS82</f>
        <v>0</v>
      </c>
      <c r="G16" s="568">
        <v>0</v>
      </c>
      <c r="H16" s="568">
        <f>'EntrySheetDD+SWOTotal+HO'!CU82</f>
        <v>0</v>
      </c>
      <c r="I16" s="568">
        <f>'EntrySheetDD+SWOTotal+HO'!CV82</f>
        <v>0</v>
      </c>
      <c r="J16" s="568">
        <f>'EntrySheetDD+SWOTotal+HO'!CW82</f>
        <v>0</v>
      </c>
      <c r="K16" s="568">
        <f>'EntrySheetDD+SWOTotal+HO'!CX82</f>
        <v>0</v>
      </c>
      <c r="L16" s="568">
        <f>'EntrySheetDD+SWOTotal+HO'!CY82</f>
        <v>0</v>
      </c>
      <c r="M16" s="506">
        <f t="shared" si="0"/>
        <v>0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1</v>
      </c>
      <c r="D17" s="518">
        <f>'EntrySheetDD+SWOTotal+HO'!DA82</f>
        <v>1</v>
      </c>
      <c r="E17" s="518">
        <f>'EntrySheetDD+SWOTotal+HO'!DB82</f>
        <v>0</v>
      </c>
      <c r="F17" s="518">
        <f>'EntrySheetDD+SWOTotal+HO'!DC82</f>
        <v>0</v>
      </c>
      <c r="G17" s="568">
        <v>0</v>
      </c>
      <c r="H17" s="568">
        <f>'EntrySheetDD+SWOTotal+HO'!DE82</f>
        <v>0</v>
      </c>
      <c r="I17" s="568">
        <f>'EntrySheetDD+SWOTotal+HO'!DF82</f>
        <v>0</v>
      </c>
      <c r="J17" s="568">
        <f>'EntrySheetDD+SWOTotal+HO'!DG82</f>
        <v>0</v>
      </c>
      <c r="K17" s="568">
        <f>'EntrySheetDD+SWOTotal+HO'!DH82</f>
        <v>0</v>
      </c>
      <c r="L17" s="568">
        <f>'EntrySheetDD+SWOTotal+HO'!DI82</f>
        <v>0</v>
      </c>
      <c r="M17" s="506">
        <f t="shared" si="0"/>
        <v>0</v>
      </c>
      <c r="N17" s="506">
        <f t="shared" si="1"/>
        <v>0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1</v>
      </c>
      <c r="D18" s="518">
        <f>'EntrySheetDD+SWOTotal+HO'!DK82</f>
        <v>0</v>
      </c>
      <c r="E18" s="518">
        <f>'EntrySheetDD+SWOTotal+HO'!DL82</f>
        <v>0</v>
      </c>
      <c r="F18" s="518">
        <f>'EntrySheetDD+SWOTotal+HO'!DM82</f>
        <v>0</v>
      </c>
      <c r="G18" s="568">
        <v>0</v>
      </c>
      <c r="H18" s="568">
        <f>'EntrySheetDD+SWOTotal+HO'!DO82</f>
        <v>0</v>
      </c>
      <c r="I18" s="568">
        <f>'EntrySheetDD+SWOTotal+HO'!DP82</f>
        <v>0</v>
      </c>
      <c r="J18" s="568">
        <f>'EntrySheetDD+SWOTotal+HO'!DQ82</f>
        <v>0</v>
      </c>
      <c r="K18" s="568">
        <f>'EntrySheetDD+SWOTotal+HO'!DR82</f>
        <v>0</v>
      </c>
      <c r="L18" s="568">
        <f>'EntrySheetDD+SWOTotal+HO'!DS82</f>
        <v>0</v>
      </c>
      <c r="M18" s="506">
        <f t="shared" si="0"/>
        <v>0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2</v>
      </c>
      <c r="D19" s="518">
        <f>'EntrySheetDD+SWOTotal+HO'!DU82</f>
        <v>1.0900000000000001</v>
      </c>
      <c r="E19" s="518">
        <f>'EntrySheetDD+SWOTotal+HO'!DV82</f>
        <v>0.19</v>
      </c>
      <c r="F19" s="518">
        <f>'EntrySheetDD+SWOTotal+HO'!DW82</f>
        <v>1.0900000000000001</v>
      </c>
      <c r="G19" s="568">
        <v>0</v>
      </c>
      <c r="H19" s="568">
        <f>'EntrySheetDD+SWOTotal+HO'!DY82</f>
        <v>0</v>
      </c>
      <c r="I19" s="568">
        <f>'EntrySheetDD+SWOTotal+HO'!DZ82</f>
        <v>14</v>
      </c>
      <c r="J19" s="568">
        <f>'EntrySheetDD+SWOTotal+HO'!EA82</f>
        <v>0</v>
      </c>
      <c r="K19" s="568">
        <f>'EntrySheetDD+SWOTotal+HO'!EB82</f>
        <v>14</v>
      </c>
      <c r="L19" s="568">
        <f>'EntrySheetDD+SWOTotal+HO'!EC82</f>
        <v>14</v>
      </c>
      <c r="M19" s="506">
        <f t="shared" si="0"/>
        <v>54.500000000000007</v>
      </c>
      <c r="N19" s="506">
        <f t="shared" si="1"/>
        <v>100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2</v>
      </c>
      <c r="D20" s="518">
        <f>'EntrySheetDD+SWOTotal+HO'!EE82</f>
        <v>0</v>
      </c>
      <c r="E20" s="518">
        <f>'EntrySheetDD+SWOTotal+HO'!EF82</f>
        <v>0</v>
      </c>
      <c r="F20" s="518">
        <f>'EntrySheetDD+SWOTotal+HO'!EG82</f>
        <v>0</v>
      </c>
      <c r="G20" s="568">
        <v>0</v>
      </c>
      <c r="H20" s="568">
        <f>'EntrySheetDD+SWOTotal+HO'!EI82</f>
        <v>0</v>
      </c>
      <c r="I20" s="568">
        <f>'EntrySheetDD+SWOTotal+HO'!EJ82</f>
        <v>0</v>
      </c>
      <c r="J20" s="568">
        <f>'EntrySheetDD+SWOTotal+HO'!EK82</f>
        <v>0</v>
      </c>
      <c r="K20" s="568">
        <f>'EntrySheetDD+SWOTotal+HO'!EL82</f>
        <v>0</v>
      </c>
      <c r="L20" s="568">
        <f>'EntrySheetDD+SWOTotal+HO'!EM82</f>
        <v>0</v>
      </c>
      <c r="M20" s="506">
        <f t="shared" si="0"/>
        <v>0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1</v>
      </c>
      <c r="D21" s="518">
        <f>'EntrySheetDD+SWOTotal+HO'!EO82</f>
        <v>14.56</v>
      </c>
      <c r="E21" s="518">
        <f>'EntrySheetDD+SWOTotal+HO'!EP82</f>
        <v>0.18</v>
      </c>
      <c r="F21" s="518">
        <f>'EntrySheetDD+SWOTotal+HO'!EQ82</f>
        <v>14.56</v>
      </c>
      <c r="G21" s="568">
        <v>0</v>
      </c>
      <c r="H21" s="568">
        <f>'EntrySheetDD+SWOTotal+HO'!ES82</f>
        <v>0</v>
      </c>
      <c r="I21" s="568">
        <f>'EntrySheetDD+SWOTotal+HO'!ET82</f>
        <v>0</v>
      </c>
      <c r="J21" s="568">
        <f>'EntrySheetDD+SWOTotal+HO'!EU82</f>
        <v>0</v>
      </c>
      <c r="K21" s="568">
        <f>'EntrySheetDD+SWOTotal+HO'!EV82</f>
        <v>0</v>
      </c>
      <c r="L21" s="568">
        <f>'EntrySheetDD+SWOTotal+HO'!EW82</f>
        <v>0</v>
      </c>
      <c r="M21" s="506">
        <f t="shared" si="0"/>
        <v>1456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6.45</v>
      </c>
      <c r="D22" s="518">
        <f>'EntrySheetDD+SWOTotal+HO'!EY82</f>
        <v>8.57</v>
      </c>
      <c r="E22" s="518">
        <f>'EntrySheetDD+SWOTotal+HO'!EZ82</f>
        <v>5.8</v>
      </c>
      <c r="F22" s="518">
        <f>'EntrySheetDD+SWOTotal+HO'!FA82</f>
        <v>6.16</v>
      </c>
      <c r="G22" s="568">
        <v>0</v>
      </c>
      <c r="H22" s="568">
        <f>'EntrySheetDD+SWOTotal+HO'!FC82</f>
        <v>2</v>
      </c>
      <c r="I22" s="568">
        <f>'EntrySheetDD+SWOTotal+HO'!FD82</f>
        <v>7</v>
      </c>
      <c r="J22" s="568">
        <f>'EntrySheetDD+SWOTotal+HO'!FE82</f>
        <v>0</v>
      </c>
      <c r="K22" s="568">
        <f>'EntrySheetDD+SWOTotal+HO'!FF82</f>
        <v>7</v>
      </c>
      <c r="L22" s="568">
        <f>'EntrySheetDD+SWOTotal+HO'!FG82</f>
        <v>7</v>
      </c>
      <c r="M22" s="506">
        <f t="shared" si="0"/>
        <v>95.503875968992247</v>
      </c>
      <c r="N22" s="506">
        <f t="shared" si="1"/>
        <v>71.878646441073514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2</v>
      </c>
      <c r="D23" s="518">
        <f>'EntrySheetDD+SWOTotal+HO'!FI82</f>
        <v>1.31</v>
      </c>
      <c r="E23" s="518">
        <f>'EntrySheetDD+SWOTotal+HO'!FJ82</f>
        <v>0.54</v>
      </c>
      <c r="F23" s="518">
        <f>'EntrySheetDD+SWOTotal+HO'!FK82</f>
        <v>1.23</v>
      </c>
      <c r="G23" s="568">
        <v>0</v>
      </c>
      <c r="H23" s="568">
        <f>'EntrySheetDD+SWOTotal+HO'!FM82</f>
        <v>1</v>
      </c>
      <c r="I23" s="568">
        <f>'EntrySheetDD+SWOTotal+HO'!FN82</f>
        <v>2</v>
      </c>
      <c r="J23" s="568">
        <f>'EntrySheetDD+SWOTotal+HO'!FO82</f>
        <v>0</v>
      </c>
      <c r="K23" s="568">
        <f>'EntrySheetDD+SWOTotal+HO'!FP82</f>
        <v>2</v>
      </c>
      <c r="L23" s="568">
        <f>'EntrySheetDD+SWOTotal+HO'!FQ82</f>
        <v>2</v>
      </c>
      <c r="M23" s="506">
        <f t="shared" si="0"/>
        <v>61.5</v>
      </c>
      <c r="N23" s="506">
        <f t="shared" si="1"/>
        <v>93.89312977099236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1</v>
      </c>
      <c r="D24" s="518">
        <f>'EntrySheetDD+SWOTotal+HO'!FS82</f>
        <v>0</v>
      </c>
      <c r="E24" s="518">
        <f>'EntrySheetDD+SWOTotal+HO'!FT82</f>
        <v>0</v>
      </c>
      <c r="F24" s="518">
        <f>'EntrySheetDD+SWOTotal+HO'!FU82</f>
        <v>0</v>
      </c>
      <c r="G24" s="568">
        <v>0</v>
      </c>
      <c r="H24" s="568">
        <f>'EntrySheetDD+SWOTotal+HO'!FW82</f>
        <v>0</v>
      </c>
      <c r="I24" s="568">
        <f>'EntrySheetDD+SWOTotal+HO'!FX82</f>
        <v>0</v>
      </c>
      <c r="J24" s="568">
        <f>'EntrySheetDD+SWOTotal+HO'!FY82</f>
        <v>0</v>
      </c>
      <c r="K24" s="568">
        <f>'EntrySheetDD+SWOTotal+HO'!FZ82</f>
        <v>0</v>
      </c>
      <c r="L24" s="568">
        <f>'EntrySheetDD+SWOTotal+HO'!GA82</f>
        <v>0</v>
      </c>
      <c r="M24" s="506">
        <f t="shared" si="0"/>
        <v>0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1.5</v>
      </c>
      <c r="D25" s="518">
        <f>'EntrySheetDD+SWOTotal+HO'!GC82</f>
        <v>1.07</v>
      </c>
      <c r="E25" s="518">
        <f>'EntrySheetDD+SWOTotal+HO'!GD82</f>
        <v>0</v>
      </c>
      <c r="F25" s="518">
        <f>'EntrySheetDD+SWOTotal+HO'!GE82</f>
        <v>1.07</v>
      </c>
      <c r="G25" s="568">
        <v>0</v>
      </c>
      <c r="H25" s="568">
        <f>'EntrySheetDD+SWOTotal+HO'!GG82</f>
        <v>0</v>
      </c>
      <c r="I25" s="568">
        <f>'EntrySheetDD+SWOTotal+HO'!GH82</f>
        <v>0</v>
      </c>
      <c r="J25" s="568">
        <f>'EntrySheetDD+SWOTotal+HO'!GI82</f>
        <v>0</v>
      </c>
      <c r="K25" s="568">
        <f>'EntrySheetDD+SWOTotal+HO'!GJ82</f>
        <v>0</v>
      </c>
      <c r="L25" s="568">
        <f>'EntrySheetDD+SWOTotal+HO'!GK82</f>
        <v>0</v>
      </c>
      <c r="M25" s="506">
        <f t="shared" si="0"/>
        <v>71.333333333333343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1</v>
      </c>
      <c r="D26" s="518">
        <f>'EntrySheetDD+SWOTotal+HO'!GM82</f>
        <v>0</v>
      </c>
      <c r="E26" s="518">
        <f>'EntrySheetDD+SWOTotal+HO'!GN82</f>
        <v>0</v>
      </c>
      <c r="F26" s="518">
        <f>'EntrySheetDD+SWOTotal+HO'!GO82</f>
        <v>0</v>
      </c>
      <c r="G26" s="568">
        <v>0</v>
      </c>
      <c r="H26" s="568">
        <f>'EntrySheetDD+SWOTotal+HO'!GQ82</f>
        <v>0</v>
      </c>
      <c r="I26" s="568">
        <f>'EntrySheetDD+SWOTotal+HO'!GR82</f>
        <v>0</v>
      </c>
      <c r="J26" s="568">
        <f>'EntrySheetDD+SWOTotal+HO'!GS82</f>
        <v>0</v>
      </c>
      <c r="K26" s="568">
        <f>'EntrySheetDD+SWOTotal+HO'!GT82</f>
        <v>0</v>
      </c>
      <c r="L26" s="568">
        <f>'EntrySheetDD+SWOTotal+HO'!GU82</f>
        <v>0</v>
      </c>
      <c r="M26" s="506">
        <f t="shared" si="0"/>
        <v>0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1</v>
      </c>
      <c r="D27" s="518">
        <f>'EntrySheetDD+SWOTotal+HO'!GW82</f>
        <v>0</v>
      </c>
      <c r="E27" s="518">
        <f>'EntrySheetDD+SWOTotal+HO'!GX82</f>
        <v>0</v>
      </c>
      <c r="F27" s="518">
        <f>'EntrySheetDD+SWOTotal+HO'!GY82</f>
        <v>0</v>
      </c>
      <c r="G27" s="568">
        <v>0</v>
      </c>
      <c r="H27" s="568">
        <f>'EntrySheetDD+SWOTotal+HO'!HA82</f>
        <v>0</v>
      </c>
      <c r="I27" s="568">
        <f>'EntrySheetDD+SWOTotal+HO'!HB82</f>
        <v>0</v>
      </c>
      <c r="J27" s="568">
        <f>'EntrySheetDD+SWOTotal+HO'!HC82</f>
        <v>0</v>
      </c>
      <c r="K27" s="568">
        <f>'EntrySheetDD+SWOTotal+HO'!HD82</f>
        <v>0</v>
      </c>
      <c r="L27" s="568">
        <f>'EntrySheetDD+SWOTotal+HO'!HE82</f>
        <v>0</v>
      </c>
      <c r="M27" s="506">
        <f t="shared" si="0"/>
        <v>0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1</v>
      </c>
      <c r="D28" s="518">
        <f>'EntrySheetDD+SWOTotal+HO'!HG82</f>
        <v>0</v>
      </c>
      <c r="E28" s="518">
        <f>'EntrySheetDD+SWOTotal+HO'!HH82</f>
        <v>0</v>
      </c>
      <c r="F28" s="518">
        <f>'EntrySheetDD+SWOTotal+HO'!HI82</f>
        <v>0</v>
      </c>
      <c r="G28" s="568">
        <v>0</v>
      </c>
      <c r="H28" s="568">
        <f>'EntrySheetDD+SWOTotal+HO'!HK82</f>
        <v>0</v>
      </c>
      <c r="I28" s="568">
        <f>'EntrySheetDD+SWOTotal+HO'!HL82</f>
        <v>0</v>
      </c>
      <c r="J28" s="568">
        <f>'EntrySheetDD+SWOTotal+HO'!HM82</f>
        <v>0</v>
      </c>
      <c r="K28" s="568">
        <f>'EntrySheetDD+SWOTotal+HO'!HN82</f>
        <v>0</v>
      </c>
      <c r="L28" s="568">
        <f>'EntrySheetDD+SWOTotal+HO'!HO82</f>
        <v>0</v>
      </c>
      <c r="M28" s="506">
        <f t="shared" si="0"/>
        <v>0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1</v>
      </c>
      <c r="D29" s="518">
        <f>'EntrySheetDD+SWOTotal+HO'!HQ82</f>
        <v>0</v>
      </c>
      <c r="E29" s="518">
        <f>'EntrySheetDD+SWOTotal+HO'!HR82</f>
        <v>0</v>
      </c>
      <c r="F29" s="518">
        <f>'EntrySheetDD+SWOTotal+HO'!HS82</f>
        <v>0</v>
      </c>
      <c r="G29" s="568">
        <v>0</v>
      </c>
      <c r="H29" s="568">
        <f>'EntrySheetDD+SWOTotal+HO'!HU82</f>
        <v>0</v>
      </c>
      <c r="I29" s="568">
        <f>'EntrySheetDD+SWOTotal+HO'!HV82</f>
        <v>0</v>
      </c>
      <c r="J29" s="568">
        <f>'EntrySheetDD+SWOTotal+HO'!HW82</f>
        <v>0</v>
      </c>
      <c r="K29" s="568">
        <f>'EntrySheetDD+SWOTotal+HO'!HX82</f>
        <v>0</v>
      </c>
      <c r="L29" s="568">
        <f>'EntrySheetDD+SWOTotal+HO'!HY82</f>
        <v>0</v>
      </c>
      <c r="M29" s="506">
        <f t="shared" si="0"/>
        <v>0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1</v>
      </c>
      <c r="D30" s="518">
        <f>'EntrySheetDD+SWOTotal+HO'!IA82</f>
        <v>0</v>
      </c>
      <c r="E30" s="518">
        <f>'EntrySheetDD+SWOTotal+HO'!IB82</f>
        <v>0</v>
      </c>
      <c r="F30" s="518">
        <f>'EntrySheetDD+SWOTotal+HO'!IC82</f>
        <v>0</v>
      </c>
      <c r="G30" s="568">
        <v>0</v>
      </c>
      <c r="H30" s="568">
        <f>'EntrySheetDD+SWOTotal+HO'!IE82</f>
        <v>0</v>
      </c>
      <c r="I30" s="568">
        <f>'EntrySheetDD+SWOTotal+HO'!IF82</f>
        <v>0</v>
      </c>
      <c r="J30" s="568">
        <f>'EntrySheetDD+SWOTotal+HO'!IG82</f>
        <v>0</v>
      </c>
      <c r="K30" s="568">
        <f>'EntrySheetDD+SWOTotal+HO'!IH82</f>
        <v>0</v>
      </c>
      <c r="L30" s="568">
        <f>'EntrySheetDD+SWOTotal+HO'!II82</f>
        <v>0</v>
      </c>
      <c r="M30" s="506">
        <f t="shared" si="0"/>
        <v>0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1</v>
      </c>
      <c r="D31" s="518">
        <f>'EntrySheetDD+SWOTotal+HO'!IK82</f>
        <v>0</v>
      </c>
      <c r="E31" s="518">
        <f>'EntrySheetDD+SWOTotal+HO'!IL82</f>
        <v>0</v>
      </c>
      <c r="F31" s="518">
        <f>'EntrySheetDD+SWOTotal+HO'!IM82</f>
        <v>0</v>
      </c>
      <c r="G31" s="568">
        <v>0</v>
      </c>
      <c r="H31" s="568">
        <f>'EntrySheetDD+SWOTotal+HO'!IO82</f>
        <v>0</v>
      </c>
      <c r="I31" s="568">
        <f>'EntrySheetDD+SWOTotal+HO'!IP82</f>
        <v>0</v>
      </c>
      <c r="J31" s="568">
        <f>'EntrySheetDD+SWOTotal+HO'!IQ82</f>
        <v>0</v>
      </c>
      <c r="K31" s="568">
        <f>'EntrySheetDD+SWOTotal+HO'!IR82</f>
        <v>0</v>
      </c>
      <c r="L31" s="568">
        <f>'EntrySheetDD+SWOTotal+HO'!IS82</f>
        <v>0</v>
      </c>
      <c r="M31" s="506">
        <f t="shared" si="0"/>
        <v>0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1</v>
      </c>
      <c r="D32" s="518">
        <f>'EntrySheetDD+SWOTotal+HO'!IU82</f>
        <v>0</v>
      </c>
      <c r="E32" s="518">
        <f>'EntrySheetDD+SWOTotal+HO'!IV82</f>
        <v>0</v>
      </c>
      <c r="F32" s="518">
        <f>'EntrySheetDD+SWOTotal+HO'!IW82</f>
        <v>0</v>
      </c>
      <c r="G32" s="568">
        <v>0</v>
      </c>
      <c r="H32" s="568">
        <f>'EntrySheetDD+SWOTotal+HO'!IY82</f>
        <v>0</v>
      </c>
      <c r="I32" s="568">
        <f>'EntrySheetDD+SWOTotal+HO'!IZ82</f>
        <v>0</v>
      </c>
      <c r="J32" s="568">
        <f>'EntrySheetDD+SWOTotal+HO'!JA82</f>
        <v>0</v>
      </c>
      <c r="K32" s="568">
        <f>'EntrySheetDD+SWOTotal+HO'!JB82</f>
        <v>0</v>
      </c>
      <c r="L32" s="568">
        <f>'EntrySheetDD+SWOTotal+HO'!JC82</f>
        <v>0</v>
      </c>
      <c r="M32" s="506">
        <f t="shared" si="0"/>
        <v>0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1</v>
      </c>
      <c r="D33" s="518">
        <f>'EntrySheetDD+SWOTotal+HO'!JE82</f>
        <v>0.47</v>
      </c>
      <c r="E33" s="518">
        <f>'EntrySheetDD+SWOTotal+HO'!JF82</f>
        <v>0.05</v>
      </c>
      <c r="F33" s="518">
        <f>'EntrySheetDD+SWOTotal+HO'!JG82</f>
        <v>0.47</v>
      </c>
      <c r="G33" s="568">
        <v>0</v>
      </c>
      <c r="H33" s="568">
        <f>'EntrySheetDD+SWOTotal+HO'!JI82</f>
        <v>1</v>
      </c>
      <c r="I33" s="568">
        <f>'EntrySheetDD+SWOTotal+HO'!JJ82</f>
        <v>1</v>
      </c>
      <c r="J33" s="568">
        <f>'EntrySheetDD+SWOTotal+HO'!JK82</f>
        <v>0</v>
      </c>
      <c r="K33" s="568">
        <f>'EntrySheetDD+SWOTotal+HO'!JL82</f>
        <v>1</v>
      </c>
      <c r="L33" s="568">
        <f>'EntrySheetDD+SWOTotal+HO'!JM82</f>
        <v>1</v>
      </c>
      <c r="M33" s="506">
        <f t="shared" si="0"/>
        <v>47</v>
      </c>
      <c r="N33" s="506">
        <f t="shared" si="1"/>
        <v>100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1</v>
      </c>
      <c r="D34" s="518">
        <f>'EntrySheetDD+SWOTotal+HO'!JO82</f>
        <v>0</v>
      </c>
      <c r="E34" s="518">
        <f>'EntrySheetDD+SWOTotal+HO'!JP82</f>
        <v>0</v>
      </c>
      <c r="F34" s="518">
        <f>'EntrySheetDD+SWOTotal+HO'!JQ82</f>
        <v>0</v>
      </c>
      <c r="G34" s="568">
        <v>0</v>
      </c>
      <c r="H34" s="568">
        <f>'EntrySheetDD+SWOTotal+HO'!JS82</f>
        <v>0</v>
      </c>
      <c r="I34" s="568">
        <f>'EntrySheetDD+SWOTotal+HO'!JT82</f>
        <v>0</v>
      </c>
      <c r="J34" s="568">
        <f>'EntrySheetDD+SWOTotal+HO'!JU82</f>
        <v>0</v>
      </c>
      <c r="K34" s="568">
        <f>'EntrySheetDD+SWOTotal+HO'!JV82</f>
        <v>0</v>
      </c>
      <c r="L34" s="568">
        <f>'EntrySheetDD+SWOTotal+HO'!JW82</f>
        <v>0</v>
      </c>
      <c r="M34" s="506">
        <f t="shared" si="0"/>
        <v>0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1</v>
      </c>
      <c r="D35" s="518">
        <f>'EntrySheetDD+SWOTotal+HO'!JY82</f>
        <v>0</v>
      </c>
      <c r="E35" s="518">
        <f>'EntrySheetDD+SWOTotal+HO'!JZ82</f>
        <v>0</v>
      </c>
      <c r="F35" s="518">
        <f>'EntrySheetDD+SWOTotal+HO'!KA82</f>
        <v>0</v>
      </c>
      <c r="G35" s="568">
        <v>0</v>
      </c>
      <c r="H35" s="568">
        <f>'EntrySheetDD+SWOTotal+HO'!KC82</f>
        <v>0</v>
      </c>
      <c r="I35" s="568">
        <f>'EntrySheetDD+SWOTotal+HO'!KD82</f>
        <v>0</v>
      </c>
      <c r="J35" s="568">
        <f>'EntrySheetDD+SWOTotal+HO'!KE82</f>
        <v>0</v>
      </c>
      <c r="K35" s="568">
        <f>'EntrySheetDD+SWOTotal+HO'!KF82</f>
        <v>0</v>
      </c>
      <c r="L35" s="568">
        <f>'EntrySheetDD+SWOTotal+HO'!KG82</f>
        <v>0</v>
      </c>
      <c r="M35" s="506">
        <f t="shared" si="0"/>
        <v>0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1</v>
      </c>
      <c r="D36" s="518">
        <f>'EntrySheetDD+SWOTotal+HO'!KI82</f>
        <v>0.75</v>
      </c>
      <c r="E36" s="518">
        <f>'EntrySheetDD+SWOTotal+HO'!KJ82</f>
        <v>0</v>
      </c>
      <c r="F36" s="518">
        <f>'EntrySheetDD+SWOTotal+HO'!KK82</f>
        <v>0.4</v>
      </c>
      <c r="G36" s="568">
        <v>0</v>
      </c>
      <c r="H36" s="568">
        <f>'EntrySheetDD+SWOTotal+HO'!KM82</f>
        <v>2</v>
      </c>
      <c r="I36" s="568">
        <f>'EntrySheetDD+SWOTotal+HO'!KN82</f>
        <v>2</v>
      </c>
      <c r="J36" s="568">
        <f>'EntrySheetDD+SWOTotal+HO'!KO82</f>
        <v>0</v>
      </c>
      <c r="K36" s="568">
        <f>'EntrySheetDD+SWOTotal+HO'!KP82</f>
        <v>2</v>
      </c>
      <c r="L36" s="568">
        <f>'EntrySheetDD+SWOTotal+HO'!KQ82</f>
        <v>2</v>
      </c>
      <c r="M36" s="506">
        <f t="shared" si="0"/>
        <v>40</v>
      </c>
      <c r="N36" s="506">
        <f t="shared" si="1"/>
        <v>53.333333333333336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1</v>
      </c>
      <c r="D37" s="518">
        <f>'EntrySheetDD+SWOTotal+HO'!KS82</f>
        <v>1</v>
      </c>
      <c r="E37" s="518">
        <f>'EntrySheetDD+SWOTotal+HO'!KT82</f>
        <v>0.5</v>
      </c>
      <c r="F37" s="518">
        <f>'EntrySheetDD+SWOTotal+HO'!KU82</f>
        <v>0.5</v>
      </c>
      <c r="G37" s="568">
        <v>0</v>
      </c>
      <c r="H37" s="568">
        <f>'EntrySheetDD+SWOTotal+HO'!KW82</f>
        <v>0</v>
      </c>
      <c r="I37" s="568">
        <f>'EntrySheetDD+SWOTotal+HO'!KX82</f>
        <v>0</v>
      </c>
      <c r="J37" s="568">
        <f>'EntrySheetDD+SWOTotal+HO'!KY82</f>
        <v>0</v>
      </c>
      <c r="K37" s="568">
        <f>'EntrySheetDD+SWOTotal+HO'!KZ82</f>
        <v>0</v>
      </c>
      <c r="L37" s="568">
        <f>'EntrySheetDD+SWOTotal+HO'!LA82</f>
        <v>0</v>
      </c>
      <c r="M37" s="506">
        <f t="shared" si="0"/>
        <v>50</v>
      </c>
      <c r="N37" s="506">
        <f t="shared" si="1"/>
        <v>50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1</v>
      </c>
      <c r="D38" s="518">
        <f>'EntrySheetDD+SWOTotal+HO'!LC82</f>
        <v>0</v>
      </c>
      <c r="E38" s="518">
        <f>'EntrySheetDD+SWOTotal+HO'!LD82</f>
        <v>0</v>
      </c>
      <c r="F38" s="518">
        <f>'EntrySheetDD+SWOTotal+HO'!LE82</f>
        <v>0</v>
      </c>
      <c r="G38" s="568">
        <v>0</v>
      </c>
      <c r="H38" s="568">
        <f>'EntrySheetDD+SWOTotal+HO'!LG82</f>
        <v>0</v>
      </c>
      <c r="I38" s="568">
        <f>'EntrySheetDD+SWOTotal+HO'!LH82</f>
        <v>0</v>
      </c>
      <c r="J38" s="568">
        <f>'EntrySheetDD+SWOTotal+HO'!LI82</f>
        <v>0</v>
      </c>
      <c r="K38" s="568">
        <f>'EntrySheetDD+SWOTotal+HO'!LJ82</f>
        <v>0</v>
      </c>
      <c r="L38" s="568">
        <f>'EntrySheetDD+SWOTotal+HO'!LK82</f>
        <v>0</v>
      </c>
      <c r="M38" s="506">
        <f t="shared" si="0"/>
        <v>0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1</v>
      </c>
      <c r="D39" s="518">
        <f>'EntrySheetDD+SWOTotal+HO'!LM82</f>
        <v>0</v>
      </c>
      <c r="E39" s="518">
        <f>'EntrySheetDD+SWOTotal+HO'!LN82</f>
        <v>0</v>
      </c>
      <c r="F39" s="518">
        <f>'EntrySheetDD+SWOTotal+HO'!LO82</f>
        <v>0</v>
      </c>
      <c r="G39" s="568">
        <v>0</v>
      </c>
      <c r="H39" s="568">
        <f>'EntrySheetDD+SWOTotal+HO'!LQ82</f>
        <v>0</v>
      </c>
      <c r="I39" s="568">
        <f>'EntrySheetDD+SWOTotal+HO'!LR82</f>
        <v>0</v>
      </c>
      <c r="J39" s="568">
        <f>'EntrySheetDD+SWOTotal+HO'!LS82</f>
        <v>0</v>
      </c>
      <c r="K39" s="568">
        <f>'EntrySheetDD+SWOTotal+HO'!LT82</f>
        <v>0</v>
      </c>
      <c r="L39" s="568">
        <f>'EntrySheetDD+SWOTotal+HO'!LU82</f>
        <v>0</v>
      </c>
      <c r="M39" s="509">
        <f t="shared" si="0"/>
        <v>0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50.45</v>
      </c>
      <c r="D40" s="510">
        <f t="shared" ref="D40:L40" si="2">SUM(D7:D39)</f>
        <v>40.43</v>
      </c>
      <c r="E40" s="510">
        <f t="shared" si="2"/>
        <v>8</v>
      </c>
      <c r="F40" s="510">
        <f t="shared" si="2"/>
        <v>36.089999999999996</v>
      </c>
      <c r="G40" s="569">
        <f t="shared" si="2"/>
        <v>0</v>
      </c>
      <c r="H40" s="569">
        <f t="shared" si="2"/>
        <v>7</v>
      </c>
      <c r="I40" s="569">
        <f t="shared" si="2"/>
        <v>31</v>
      </c>
      <c r="J40" s="569">
        <f t="shared" si="2"/>
        <v>0</v>
      </c>
      <c r="K40" s="569">
        <f t="shared" si="2"/>
        <v>31</v>
      </c>
      <c r="L40" s="569">
        <f t="shared" si="2"/>
        <v>31</v>
      </c>
      <c r="M40" s="511">
        <f t="shared" si="0"/>
        <v>71.536174430128824</v>
      </c>
      <c r="N40" s="512">
        <f t="shared" si="1"/>
        <v>89.265396982438773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'EntrySheetDD+SWOTotal+HO'!MQ82</f>
        <v>0</v>
      </c>
      <c r="E41" s="528">
        <f>'EntrySheetDD+SWOTotal+HO'!MR82</f>
        <v>0</v>
      </c>
      <c r="F41" s="528">
        <f>'EntrySheetDD+SWOTotal+HO'!MS82</f>
        <v>0</v>
      </c>
      <c r="G41" s="570">
        <v>0</v>
      </c>
      <c r="H41" s="570">
        <f>'EntrySheetDD+SWOTotal+HO'!MU82</f>
        <v>0</v>
      </c>
      <c r="I41" s="570">
        <f>'EntrySheetDD+SWOTotal+HO'!MV82</f>
        <v>0</v>
      </c>
      <c r="J41" s="570">
        <f>'EntrySheetDD+SWOTotal+HO'!MW82</f>
        <v>0</v>
      </c>
      <c r="K41" s="570">
        <f>'EntrySheetDD+SWOTotal+HO'!MX82</f>
        <v>0</v>
      </c>
      <c r="L41" s="570">
        <f>'EntrySheetDD+SWOTotal+HO'!MY82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50.45</v>
      </c>
      <c r="D43" s="516">
        <f t="shared" si="3"/>
        <v>40.43</v>
      </c>
      <c r="E43" s="516">
        <f t="shared" si="3"/>
        <v>8</v>
      </c>
      <c r="F43" s="516">
        <f t="shared" si="3"/>
        <v>36.089999999999996</v>
      </c>
      <c r="G43" s="572">
        <f t="shared" si="3"/>
        <v>0</v>
      </c>
      <c r="H43" s="572">
        <f t="shared" si="3"/>
        <v>7</v>
      </c>
      <c r="I43" s="572">
        <f t="shared" si="3"/>
        <v>31</v>
      </c>
      <c r="J43" s="572">
        <f t="shared" si="3"/>
        <v>0</v>
      </c>
      <c r="K43" s="572">
        <f t="shared" si="3"/>
        <v>31</v>
      </c>
      <c r="L43" s="572">
        <f t="shared" si="3"/>
        <v>31</v>
      </c>
      <c r="M43" s="511">
        <f t="shared" si="0"/>
        <v>71.536174430128824</v>
      </c>
      <c r="N43" s="512">
        <f t="shared" si="1"/>
        <v>89.265396982438773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8" activePane="bottomRight" state="frozen"/>
      <selection activeCell="A2" sqref="A2:N2"/>
      <selection pane="topRight" activeCell="A2" sqref="A2:N2"/>
      <selection pane="bottomLeft" activeCell="A2" sqref="A2:N2"/>
      <selection pane="bottomRight" activeCell="L34" sqref="L34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436</v>
      </c>
      <c r="B3" s="2004"/>
      <c r="C3" s="2024" t="s">
        <v>552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5">
        <v>0</v>
      </c>
      <c r="D7" s="518">
        <f>'EntrySheetDD+SWOTotal+HO'!E83</f>
        <v>0</v>
      </c>
      <c r="E7" s="518">
        <f>'EntrySheetDD+SWOTotal+HO'!F83</f>
        <v>0</v>
      </c>
      <c r="F7" s="518">
        <f>'EntrySheetDD+SWOTotal+HO'!G83</f>
        <v>0</v>
      </c>
      <c r="G7" s="568">
        <v>0</v>
      </c>
      <c r="H7" s="568">
        <f>'EntrySheetDD+SWOTotal+HO'!I83</f>
        <v>0</v>
      </c>
      <c r="I7" s="568">
        <f>'EntrySheetDD+SWOTotal+HO'!J83</f>
        <v>0</v>
      </c>
      <c r="J7" s="568">
        <f>'EntrySheetDD+SWOTotal+HO'!K83</f>
        <v>0</v>
      </c>
      <c r="K7" s="568">
        <f>'EntrySheetDD+SWOTotal+HO'!L83</f>
        <v>0</v>
      </c>
      <c r="L7" s="568">
        <f>'EntrySheetDD+SWOTotal+HO'!M83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5">
        <v>0</v>
      </c>
      <c r="D8" s="518">
        <f>'EntrySheetDD+SWOTotal+HO'!O83</f>
        <v>0</v>
      </c>
      <c r="E8" s="518">
        <f>'EntrySheetDD+SWOTotal+HO'!P83</f>
        <v>0</v>
      </c>
      <c r="F8" s="518">
        <f>'EntrySheetDD+SWOTotal+HO'!Q83</f>
        <v>0</v>
      </c>
      <c r="G8" s="568">
        <v>0</v>
      </c>
      <c r="H8" s="568">
        <f>'EntrySheetDD+SWOTotal+HO'!S83</f>
        <v>0</v>
      </c>
      <c r="I8" s="568">
        <f>'EntrySheetDD+SWOTotal+HO'!T83</f>
        <v>0</v>
      </c>
      <c r="J8" s="568">
        <f>'EntrySheetDD+SWOTotal+HO'!U83</f>
        <v>0</v>
      </c>
      <c r="K8" s="568">
        <f>'EntrySheetDD+SWOTotal+HO'!V83</f>
        <v>0</v>
      </c>
      <c r="L8" s="568">
        <f>'EntrySheetDD+SWOTotal+HO'!W83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5">
        <v>0</v>
      </c>
      <c r="D9" s="518">
        <f>'EntrySheetDD+SWOTotal+HO'!Y83</f>
        <v>0</v>
      </c>
      <c r="E9" s="518">
        <f>'EntrySheetDD+SWOTotal+HO'!Z83</f>
        <v>0</v>
      </c>
      <c r="F9" s="518">
        <f>'EntrySheetDD+SWOTotal+HO'!AA83</f>
        <v>0</v>
      </c>
      <c r="G9" s="568">
        <v>0</v>
      </c>
      <c r="H9" s="568">
        <f>'EntrySheetDD+SWOTotal+HO'!AC83</f>
        <v>0</v>
      </c>
      <c r="I9" s="568">
        <f>'EntrySheetDD+SWOTotal+HO'!AD83</f>
        <v>0</v>
      </c>
      <c r="J9" s="568">
        <f>'EntrySheetDD+SWOTotal+HO'!AE83</f>
        <v>0</v>
      </c>
      <c r="K9" s="568">
        <f>'EntrySheetDD+SWOTotal+HO'!AF83</f>
        <v>0</v>
      </c>
      <c r="L9" s="568">
        <f>'EntrySheetDD+SWOTotal+HO'!AG83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5">
        <v>0</v>
      </c>
      <c r="D10" s="518">
        <f>'EntrySheetDD+SWOTotal+HO'!AI83</f>
        <v>0</v>
      </c>
      <c r="E10" s="518">
        <f>'EntrySheetDD+SWOTotal+HO'!AJ83</f>
        <v>0</v>
      </c>
      <c r="F10" s="518">
        <f>'EntrySheetDD+SWOTotal+HO'!AK83</f>
        <v>0</v>
      </c>
      <c r="G10" s="568">
        <v>0</v>
      </c>
      <c r="H10" s="568">
        <f>'EntrySheetDD+SWOTotal+HO'!AM83</f>
        <v>0</v>
      </c>
      <c r="I10" s="568">
        <f>'EntrySheetDD+SWOTotal+HO'!AN83</f>
        <v>0</v>
      </c>
      <c r="J10" s="568">
        <f>'EntrySheetDD+SWOTotal+HO'!AO83</f>
        <v>0</v>
      </c>
      <c r="K10" s="568">
        <f>'EntrySheetDD+SWOTotal+HO'!AP83</f>
        <v>0</v>
      </c>
      <c r="L10" s="568">
        <f>'EntrySheetDD+SWOTotal+HO'!AQ83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5">
        <v>0</v>
      </c>
      <c r="D11" s="518">
        <f>'EntrySheetDD+SWOTotal+HO'!AS83</f>
        <v>0</v>
      </c>
      <c r="E11" s="518">
        <f>'EntrySheetDD+SWOTotal+HO'!AT83</f>
        <v>0</v>
      </c>
      <c r="F11" s="518">
        <f>'EntrySheetDD+SWOTotal+HO'!AU83</f>
        <v>0</v>
      </c>
      <c r="G11" s="568">
        <v>0</v>
      </c>
      <c r="H11" s="568">
        <f>'EntrySheetDD+SWOTotal+HO'!AW83</f>
        <v>0</v>
      </c>
      <c r="I11" s="568">
        <f>'EntrySheetDD+SWOTotal+HO'!AX83</f>
        <v>0</v>
      </c>
      <c r="J11" s="568">
        <f>'EntrySheetDD+SWOTotal+HO'!AY83</f>
        <v>0</v>
      </c>
      <c r="K11" s="568">
        <f>'EntrySheetDD+SWOTotal+HO'!AZ83</f>
        <v>0</v>
      </c>
      <c r="L11" s="568">
        <f>'EntrySheetDD+SWOTotal+HO'!BA83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5">
        <v>0</v>
      </c>
      <c r="D12" s="518">
        <f>'EntrySheetDD+SWOTotal+HO'!BC83</f>
        <v>0</v>
      </c>
      <c r="E12" s="518">
        <f>'EntrySheetDD+SWOTotal+HO'!BD83</f>
        <v>0</v>
      </c>
      <c r="F12" s="518">
        <f>'EntrySheetDD+SWOTotal+HO'!BE83</f>
        <v>0</v>
      </c>
      <c r="G12" s="568">
        <v>0</v>
      </c>
      <c r="H12" s="568">
        <f>'EntrySheetDD+SWOTotal+HO'!BG83</f>
        <v>0</v>
      </c>
      <c r="I12" s="568">
        <f>'EntrySheetDD+SWOTotal+HO'!BH83</f>
        <v>0</v>
      </c>
      <c r="J12" s="568">
        <f>'EntrySheetDD+SWOTotal+HO'!BI83</f>
        <v>0</v>
      </c>
      <c r="K12" s="568">
        <f>'EntrySheetDD+SWOTotal+HO'!BJ83</f>
        <v>0</v>
      </c>
      <c r="L12" s="568">
        <f>'EntrySheetDD+SWOTotal+HO'!BK83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5">
        <v>0</v>
      </c>
      <c r="D13" s="518">
        <f>'EntrySheetDD+SWOTotal+HO'!BM83</f>
        <v>0</v>
      </c>
      <c r="E13" s="518">
        <f>'EntrySheetDD+SWOTotal+HO'!BN83</f>
        <v>0</v>
      </c>
      <c r="F13" s="518">
        <f>'EntrySheetDD+SWOTotal+HO'!BO83</f>
        <v>0</v>
      </c>
      <c r="G13" s="568">
        <v>0</v>
      </c>
      <c r="H13" s="568">
        <f>'EntrySheetDD+SWOTotal+HO'!BQ83</f>
        <v>0</v>
      </c>
      <c r="I13" s="568">
        <f>'EntrySheetDD+SWOTotal+HO'!BR83</f>
        <v>0</v>
      </c>
      <c r="J13" s="568">
        <f>'EntrySheetDD+SWOTotal+HO'!BS83</f>
        <v>0</v>
      </c>
      <c r="K13" s="568">
        <f>'EntrySheetDD+SWOTotal+HO'!BT83</f>
        <v>0</v>
      </c>
      <c r="L13" s="568">
        <f>'EntrySheetDD+SWOTotal+HO'!BU83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5">
        <v>0</v>
      </c>
      <c r="D14" s="518">
        <f>'EntrySheetDD+SWOTotal+HO'!BW83</f>
        <v>0</v>
      </c>
      <c r="E14" s="518">
        <f>'EntrySheetDD+SWOTotal+HO'!BX83</f>
        <v>0</v>
      </c>
      <c r="F14" s="518">
        <f>'EntrySheetDD+SWOTotal+HO'!BY83</f>
        <v>0</v>
      </c>
      <c r="G14" s="568">
        <v>0</v>
      </c>
      <c r="H14" s="568">
        <f>'EntrySheetDD+SWOTotal+HO'!CA83</f>
        <v>0</v>
      </c>
      <c r="I14" s="568">
        <f>'EntrySheetDD+SWOTotal+HO'!CB83</f>
        <v>0</v>
      </c>
      <c r="J14" s="568">
        <f>'EntrySheetDD+SWOTotal+HO'!CC83</f>
        <v>0</v>
      </c>
      <c r="K14" s="568">
        <f>'EntrySheetDD+SWOTotal+HO'!CD83</f>
        <v>0</v>
      </c>
      <c r="L14" s="568">
        <f>'EntrySheetDD+SWOTotal+HO'!CE83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5">
        <v>0</v>
      </c>
      <c r="D15" s="518">
        <f>'EntrySheetDD+SWOTotal+HO'!CG83</f>
        <v>0</v>
      </c>
      <c r="E15" s="518">
        <f>'EntrySheetDD+SWOTotal+HO'!CH83</f>
        <v>0</v>
      </c>
      <c r="F15" s="518">
        <f>'EntrySheetDD+SWOTotal+HO'!CI83</f>
        <v>0</v>
      </c>
      <c r="G15" s="568">
        <v>0</v>
      </c>
      <c r="H15" s="568">
        <f>'EntrySheetDD+SWOTotal+HO'!CK83</f>
        <v>0</v>
      </c>
      <c r="I15" s="568">
        <f>'EntrySheetDD+SWOTotal+HO'!CL83</f>
        <v>0</v>
      </c>
      <c r="J15" s="568">
        <f>'EntrySheetDD+SWOTotal+HO'!CM83</f>
        <v>0</v>
      </c>
      <c r="K15" s="568">
        <f>'EntrySheetDD+SWOTotal+HO'!CN83</f>
        <v>0</v>
      </c>
      <c r="L15" s="568">
        <f>'EntrySheetDD+SWOTotal+HO'!CO83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5">
        <v>0</v>
      </c>
      <c r="D16" s="518">
        <f>'EntrySheetDD+SWOTotal+HO'!CQ83</f>
        <v>0</v>
      </c>
      <c r="E16" s="518">
        <f>'EntrySheetDD+SWOTotal+HO'!CR83</f>
        <v>0</v>
      </c>
      <c r="F16" s="518">
        <f>'EntrySheetDD+SWOTotal+HO'!CS83</f>
        <v>0</v>
      </c>
      <c r="G16" s="568">
        <v>0</v>
      </c>
      <c r="H16" s="568">
        <f>'EntrySheetDD+SWOTotal+HO'!CU83</f>
        <v>0</v>
      </c>
      <c r="I16" s="568">
        <f>'EntrySheetDD+SWOTotal+HO'!CV83</f>
        <v>0</v>
      </c>
      <c r="J16" s="568">
        <f>'EntrySheetDD+SWOTotal+HO'!CW83</f>
        <v>0</v>
      </c>
      <c r="K16" s="568">
        <f>'EntrySheetDD+SWOTotal+HO'!CX83</f>
        <v>0</v>
      </c>
      <c r="L16" s="568">
        <f>'EntrySheetDD+SWOTotal+HO'!CY83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5">
        <v>0</v>
      </c>
      <c r="D17" s="518">
        <f>'EntrySheetDD+SWOTotal+HO'!DA83</f>
        <v>0</v>
      </c>
      <c r="E17" s="518">
        <f>'EntrySheetDD+SWOTotal+HO'!DB83</f>
        <v>0</v>
      </c>
      <c r="F17" s="518">
        <f>'EntrySheetDD+SWOTotal+HO'!DC83</f>
        <v>0</v>
      </c>
      <c r="G17" s="568">
        <v>0</v>
      </c>
      <c r="H17" s="568">
        <f>'EntrySheetDD+SWOTotal+HO'!DE83</f>
        <v>0</v>
      </c>
      <c r="I17" s="568">
        <f>'EntrySheetDD+SWOTotal+HO'!DF83</f>
        <v>0</v>
      </c>
      <c r="J17" s="568">
        <f>'EntrySheetDD+SWOTotal+HO'!DG83</f>
        <v>0</v>
      </c>
      <c r="K17" s="568">
        <f>'EntrySheetDD+SWOTotal+HO'!DH83</f>
        <v>0</v>
      </c>
      <c r="L17" s="568">
        <f>'EntrySheetDD+SWOTotal+HO'!DI83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5">
        <v>0</v>
      </c>
      <c r="D18" s="518">
        <f>'EntrySheetDD+SWOTotal+HO'!DK83</f>
        <v>0</v>
      </c>
      <c r="E18" s="518">
        <f>'EntrySheetDD+SWOTotal+HO'!DL83</f>
        <v>0</v>
      </c>
      <c r="F18" s="518">
        <f>'EntrySheetDD+SWOTotal+HO'!DM83</f>
        <v>0</v>
      </c>
      <c r="G18" s="568">
        <v>0</v>
      </c>
      <c r="H18" s="568">
        <f>'EntrySheetDD+SWOTotal+HO'!DO83</f>
        <v>0</v>
      </c>
      <c r="I18" s="568">
        <f>'EntrySheetDD+SWOTotal+HO'!DP83</f>
        <v>0</v>
      </c>
      <c r="J18" s="568">
        <f>'EntrySheetDD+SWOTotal+HO'!DQ83</f>
        <v>0</v>
      </c>
      <c r="K18" s="568">
        <f>'EntrySheetDD+SWOTotal+HO'!DR83</f>
        <v>0</v>
      </c>
      <c r="L18" s="568">
        <f>'EntrySheetDD+SWOTotal+HO'!DS83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5">
        <v>0</v>
      </c>
      <c r="D19" s="518">
        <f>'EntrySheetDD+SWOTotal+HO'!DU83</f>
        <v>0</v>
      </c>
      <c r="E19" s="518">
        <f>'EntrySheetDD+SWOTotal+HO'!DV83</f>
        <v>0</v>
      </c>
      <c r="F19" s="518">
        <f>'EntrySheetDD+SWOTotal+HO'!DW83</f>
        <v>0</v>
      </c>
      <c r="G19" s="568">
        <v>0</v>
      </c>
      <c r="H19" s="568">
        <f>'EntrySheetDD+SWOTotal+HO'!DY83</f>
        <v>0</v>
      </c>
      <c r="I19" s="568">
        <f>'EntrySheetDD+SWOTotal+HO'!DZ83</f>
        <v>0</v>
      </c>
      <c r="J19" s="568">
        <f>'EntrySheetDD+SWOTotal+HO'!EA83</f>
        <v>0</v>
      </c>
      <c r="K19" s="568">
        <f>'EntrySheetDD+SWOTotal+HO'!EB83</f>
        <v>0</v>
      </c>
      <c r="L19" s="568">
        <f>'EntrySheetDD+SWOTotal+HO'!EC83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5">
        <v>0</v>
      </c>
      <c r="D20" s="518">
        <f>'EntrySheetDD+SWOTotal+HO'!EE83</f>
        <v>0</v>
      </c>
      <c r="E20" s="518">
        <f>'EntrySheetDD+SWOTotal+HO'!EF83</f>
        <v>0</v>
      </c>
      <c r="F20" s="518">
        <f>'EntrySheetDD+SWOTotal+HO'!EG83</f>
        <v>0</v>
      </c>
      <c r="G20" s="568">
        <v>0</v>
      </c>
      <c r="H20" s="568">
        <f>'EntrySheetDD+SWOTotal+HO'!EI83</f>
        <v>0</v>
      </c>
      <c r="I20" s="568">
        <f>'EntrySheetDD+SWOTotal+HO'!EJ83</f>
        <v>0</v>
      </c>
      <c r="J20" s="568">
        <f>'EntrySheetDD+SWOTotal+HO'!EK83</f>
        <v>0</v>
      </c>
      <c r="K20" s="568">
        <f>'EntrySheetDD+SWOTotal+HO'!EL83</f>
        <v>0</v>
      </c>
      <c r="L20" s="568">
        <f>'EntrySheetDD+SWOTotal+HO'!EM83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5">
        <v>0</v>
      </c>
      <c r="D21" s="518">
        <f>'EntrySheetDD+SWOTotal+HO'!EO83</f>
        <v>0</v>
      </c>
      <c r="E21" s="518">
        <f>'EntrySheetDD+SWOTotal+HO'!EP83</f>
        <v>0</v>
      </c>
      <c r="F21" s="518">
        <f>'EntrySheetDD+SWOTotal+HO'!EQ83</f>
        <v>0</v>
      </c>
      <c r="G21" s="568">
        <v>0</v>
      </c>
      <c r="H21" s="568">
        <f>'EntrySheetDD+SWOTotal+HO'!ES83</f>
        <v>0</v>
      </c>
      <c r="I21" s="568">
        <f>'EntrySheetDD+SWOTotal+HO'!ET83</f>
        <v>0</v>
      </c>
      <c r="J21" s="568">
        <f>'EntrySheetDD+SWOTotal+HO'!EU83</f>
        <v>0</v>
      </c>
      <c r="K21" s="568">
        <f>'EntrySheetDD+SWOTotal+HO'!EV83</f>
        <v>0</v>
      </c>
      <c r="L21" s="568">
        <f>'EntrySheetDD+SWOTotal+HO'!EW83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5">
        <v>0</v>
      </c>
      <c r="D22" s="518">
        <f>'EntrySheetDD+SWOTotal+HO'!EY83</f>
        <v>0</v>
      </c>
      <c r="E22" s="518">
        <f>'EntrySheetDD+SWOTotal+HO'!EZ83</f>
        <v>0</v>
      </c>
      <c r="F22" s="518">
        <f>'EntrySheetDD+SWOTotal+HO'!FA83</f>
        <v>0</v>
      </c>
      <c r="G22" s="568">
        <v>0</v>
      </c>
      <c r="H22" s="568">
        <f>'EntrySheetDD+SWOTotal+HO'!FC83</f>
        <v>0</v>
      </c>
      <c r="I22" s="568">
        <f>'EntrySheetDD+SWOTotal+HO'!FD83</f>
        <v>0</v>
      </c>
      <c r="J22" s="568">
        <f>'EntrySheetDD+SWOTotal+HO'!FE83</f>
        <v>0</v>
      </c>
      <c r="K22" s="568">
        <f>'EntrySheetDD+SWOTotal+HO'!FF83</f>
        <v>0</v>
      </c>
      <c r="L22" s="568">
        <f>'EntrySheetDD+SWOTotal+HO'!FG83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5">
        <v>0</v>
      </c>
      <c r="D23" s="518">
        <f>'EntrySheetDD+SWOTotal+HO'!FI83</f>
        <v>0</v>
      </c>
      <c r="E23" s="518">
        <f>'EntrySheetDD+SWOTotal+HO'!FJ83</f>
        <v>0</v>
      </c>
      <c r="F23" s="518">
        <f>'EntrySheetDD+SWOTotal+HO'!FK83</f>
        <v>0</v>
      </c>
      <c r="G23" s="568">
        <v>0</v>
      </c>
      <c r="H23" s="568">
        <f>'EntrySheetDD+SWOTotal+HO'!FM83</f>
        <v>0</v>
      </c>
      <c r="I23" s="568">
        <f>'EntrySheetDD+SWOTotal+HO'!FN83</f>
        <v>0</v>
      </c>
      <c r="J23" s="568">
        <f>'EntrySheetDD+SWOTotal+HO'!FO83</f>
        <v>0</v>
      </c>
      <c r="K23" s="568">
        <f>'EntrySheetDD+SWOTotal+HO'!FP83</f>
        <v>0</v>
      </c>
      <c r="L23" s="568">
        <f>'EntrySheetDD+SWOTotal+HO'!FQ83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5">
        <v>0</v>
      </c>
      <c r="D24" s="518">
        <f>'EntrySheetDD+SWOTotal+HO'!FS83</f>
        <v>0</v>
      </c>
      <c r="E24" s="518">
        <f>'EntrySheetDD+SWOTotal+HO'!FT83</f>
        <v>0</v>
      </c>
      <c r="F24" s="518">
        <f>'EntrySheetDD+SWOTotal+HO'!FU83</f>
        <v>0</v>
      </c>
      <c r="G24" s="568">
        <v>0</v>
      </c>
      <c r="H24" s="568">
        <f>'EntrySheetDD+SWOTotal+HO'!FW83</f>
        <v>0</v>
      </c>
      <c r="I24" s="568">
        <f>'EntrySheetDD+SWOTotal+HO'!FX83</f>
        <v>0</v>
      </c>
      <c r="J24" s="568">
        <f>'EntrySheetDD+SWOTotal+HO'!FY83</f>
        <v>0</v>
      </c>
      <c r="K24" s="568">
        <f>'EntrySheetDD+SWOTotal+HO'!FZ83</f>
        <v>0</v>
      </c>
      <c r="L24" s="568">
        <f>'EntrySheetDD+SWOTotal+HO'!GA83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5">
        <v>0</v>
      </c>
      <c r="D25" s="518">
        <f>'EntrySheetDD+SWOTotal+HO'!GC83</f>
        <v>0</v>
      </c>
      <c r="E25" s="518">
        <f>'EntrySheetDD+SWOTotal+HO'!GD83</f>
        <v>0</v>
      </c>
      <c r="F25" s="518">
        <f>'EntrySheetDD+SWOTotal+HO'!GE83</f>
        <v>0</v>
      </c>
      <c r="G25" s="568">
        <v>0</v>
      </c>
      <c r="H25" s="568">
        <f>'EntrySheetDD+SWOTotal+HO'!GG83</f>
        <v>0</v>
      </c>
      <c r="I25" s="568">
        <f>'EntrySheetDD+SWOTotal+HO'!GH83</f>
        <v>0</v>
      </c>
      <c r="J25" s="568">
        <f>'EntrySheetDD+SWOTotal+HO'!GI83</f>
        <v>0</v>
      </c>
      <c r="K25" s="568">
        <f>'EntrySheetDD+SWOTotal+HO'!GJ83</f>
        <v>0</v>
      </c>
      <c r="L25" s="568">
        <f>'EntrySheetDD+SWOTotal+HO'!GK83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5">
        <v>0</v>
      </c>
      <c r="D26" s="518">
        <f>'EntrySheetDD+SWOTotal+HO'!GM83</f>
        <v>0</v>
      </c>
      <c r="E26" s="518">
        <f>'EntrySheetDD+SWOTotal+HO'!GN83</f>
        <v>0</v>
      </c>
      <c r="F26" s="518">
        <f>'EntrySheetDD+SWOTotal+HO'!GO83</f>
        <v>0</v>
      </c>
      <c r="G26" s="568">
        <v>0</v>
      </c>
      <c r="H26" s="568">
        <f>'EntrySheetDD+SWOTotal+HO'!GQ83</f>
        <v>0</v>
      </c>
      <c r="I26" s="568">
        <f>'EntrySheetDD+SWOTotal+HO'!GR83</f>
        <v>0</v>
      </c>
      <c r="J26" s="568">
        <f>'EntrySheetDD+SWOTotal+HO'!GS83</f>
        <v>0</v>
      </c>
      <c r="K26" s="568">
        <f>'EntrySheetDD+SWOTotal+HO'!GT83</f>
        <v>0</v>
      </c>
      <c r="L26" s="568">
        <f>'EntrySheetDD+SWOTotal+HO'!GU83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5">
        <v>0</v>
      </c>
      <c r="D27" s="518">
        <f>'EntrySheetDD+SWOTotal+HO'!GW83</f>
        <v>0</v>
      </c>
      <c r="E27" s="518">
        <f>'EntrySheetDD+SWOTotal+HO'!GX83</f>
        <v>0</v>
      </c>
      <c r="F27" s="518">
        <f>'EntrySheetDD+SWOTotal+HO'!GY83</f>
        <v>0</v>
      </c>
      <c r="G27" s="568">
        <v>0</v>
      </c>
      <c r="H27" s="568">
        <f>'EntrySheetDD+SWOTotal+HO'!HA83</f>
        <v>0</v>
      </c>
      <c r="I27" s="568">
        <f>'EntrySheetDD+SWOTotal+HO'!HB83</f>
        <v>0</v>
      </c>
      <c r="J27" s="568">
        <f>'EntrySheetDD+SWOTotal+HO'!HC83</f>
        <v>0</v>
      </c>
      <c r="K27" s="568">
        <f>'EntrySheetDD+SWOTotal+HO'!HD83</f>
        <v>0</v>
      </c>
      <c r="L27" s="568">
        <f>'EntrySheetDD+SWOTotal+HO'!HE83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5">
        <v>0</v>
      </c>
      <c r="D28" s="518">
        <f>'EntrySheetDD+SWOTotal+HO'!HG83</f>
        <v>0</v>
      </c>
      <c r="E28" s="518">
        <f>'EntrySheetDD+SWOTotal+HO'!HH83</f>
        <v>0</v>
      </c>
      <c r="F28" s="518">
        <f>'EntrySheetDD+SWOTotal+HO'!HI83</f>
        <v>0</v>
      </c>
      <c r="G28" s="568">
        <v>0</v>
      </c>
      <c r="H28" s="568">
        <f>'EntrySheetDD+SWOTotal+HO'!HK83</f>
        <v>0</v>
      </c>
      <c r="I28" s="568">
        <f>'EntrySheetDD+SWOTotal+HO'!HL83</f>
        <v>0</v>
      </c>
      <c r="J28" s="568">
        <f>'EntrySheetDD+SWOTotal+HO'!HM83</f>
        <v>0</v>
      </c>
      <c r="K28" s="568">
        <f>'EntrySheetDD+SWOTotal+HO'!HN83</f>
        <v>0</v>
      </c>
      <c r="L28" s="568">
        <f>'EntrySheetDD+SWOTotal+HO'!HO83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5">
        <v>0</v>
      </c>
      <c r="D29" s="518">
        <f>'EntrySheetDD+SWOTotal+HO'!HQ83</f>
        <v>0</v>
      </c>
      <c r="E29" s="518">
        <f>'EntrySheetDD+SWOTotal+HO'!HR83</f>
        <v>0</v>
      </c>
      <c r="F29" s="518">
        <f>'EntrySheetDD+SWOTotal+HO'!HS83</f>
        <v>0</v>
      </c>
      <c r="G29" s="568">
        <v>0</v>
      </c>
      <c r="H29" s="568">
        <f>'EntrySheetDD+SWOTotal+HO'!HU83</f>
        <v>0</v>
      </c>
      <c r="I29" s="568">
        <f>'EntrySheetDD+SWOTotal+HO'!HV83</f>
        <v>0</v>
      </c>
      <c r="J29" s="568">
        <f>'EntrySheetDD+SWOTotal+HO'!HW83</f>
        <v>0</v>
      </c>
      <c r="K29" s="568">
        <f>'EntrySheetDD+SWOTotal+HO'!HX83</f>
        <v>0</v>
      </c>
      <c r="L29" s="568">
        <f>'EntrySheetDD+SWOTotal+HO'!HY83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5">
        <v>0</v>
      </c>
      <c r="D30" s="518">
        <f>'EntrySheetDD+SWOTotal+HO'!IA83</f>
        <v>0</v>
      </c>
      <c r="E30" s="518">
        <f>'EntrySheetDD+SWOTotal+HO'!IB83</f>
        <v>0</v>
      </c>
      <c r="F30" s="518">
        <f>'EntrySheetDD+SWOTotal+HO'!IC83</f>
        <v>0</v>
      </c>
      <c r="G30" s="568">
        <v>0</v>
      </c>
      <c r="H30" s="568">
        <f>'EntrySheetDD+SWOTotal+HO'!IE83</f>
        <v>0</v>
      </c>
      <c r="I30" s="568">
        <f>'EntrySheetDD+SWOTotal+HO'!IF83</f>
        <v>0</v>
      </c>
      <c r="J30" s="568">
        <f>'EntrySheetDD+SWOTotal+HO'!IG83</f>
        <v>0</v>
      </c>
      <c r="K30" s="568">
        <f>'EntrySheetDD+SWOTotal+HO'!IH83</f>
        <v>0</v>
      </c>
      <c r="L30" s="568">
        <f>'EntrySheetDD+SWOTotal+HO'!II83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5">
        <v>0</v>
      </c>
      <c r="D31" s="518">
        <f>'EntrySheetDD+SWOTotal+HO'!IK83</f>
        <v>0</v>
      </c>
      <c r="E31" s="518">
        <f>'EntrySheetDD+SWOTotal+HO'!IL83</f>
        <v>0</v>
      </c>
      <c r="F31" s="518">
        <f>'EntrySheetDD+SWOTotal+HO'!IM83</f>
        <v>0</v>
      </c>
      <c r="G31" s="568">
        <v>0</v>
      </c>
      <c r="H31" s="568">
        <f>'EntrySheetDD+SWOTotal+HO'!IO83</f>
        <v>0</v>
      </c>
      <c r="I31" s="568">
        <f>'EntrySheetDD+SWOTotal+HO'!IP83</f>
        <v>0</v>
      </c>
      <c r="J31" s="568">
        <f>'EntrySheetDD+SWOTotal+HO'!IQ83</f>
        <v>0</v>
      </c>
      <c r="K31" s="568">
        <f>'EntrySheetDD+SWOTotal+HO'!IR83</f>
        <v>0</v>
      </c>
      <c r="L31" s="568">
        <f>'EntrySheetDD+SWOTotal+HO'!IS83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5">
        <v>0</v>
      </c>
      <c r="D32" s="518">
        <f>'EntrySheetDD+SWOTotal+HO'!IU83</f>
        <v>0</v>
      </c>
      <c r="E32" s="518">
        <f>'EntrySheetDD+SWOTotal+HO'!IV83</f>
        <v>0</v>
      </c>
      <c r="F32" s="518">
        <f>'EntrySheetDD+SWOTotal+HO'!IW83</f>
        <v>0</v>
      </c>
      <c r="G32" s="568">
        <v>0</v>
      </c>
      <c r="H32" s="568">
        <f>'EntrySheetDD+SWOTotal+HO'!IY83</f>
        <v>0</v>
      </c>
      <c r="I32" s="568">
        <f>'EntrySheetDD+SWOTotal+HO'!IZ83</f>
        <v>0</v>
      </c>
      <c r="J32" s="568">
        <f>'EntrySheetDD+SWOTotal+HO'!JA83</f>
        <v>0</v>
      </c>
      <c r="K32" s="568">
        <f>'EntrySheetDD+SWOTotal+HO'!JB83</f>
        <v>0</v>
      </c>
      <c r="L32" s="568">
        <f>'EntrySheetDD+SWOTotal+HO'!JC83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5">
        <v>0</v>
      </c>
      <c r="D33" s="518">
        <f>'EntrySheetDD+SWOTotal+HO'!JE83</f>
        <v>0</v>
      </c>
      <c r="E33" s="518">
        <f>'EntrySheetDD+SWOTotal+HO'!JF83</f>
        <v>0</v>
      </c>
      <c r="F33" s="518">
        <f>'EntrySheetDD+SWOTotal+HO'!JG83</f>
        <v>0</v>
      </c>
      <c r="G33" s="568">
        <v>0</v>
      </c>
      <c r="H33" s="568">
        <f>'EntrySheetDD+SWOTotal+HO'!JI83</f>
        <v>0</v>
      </c>
      <c r="I33" s="568">
        <f>'EntrySheetDD+SWOTotal+HO'!JJ83</f>
        <v>0</v>
      </c>
      <c r="J33" s="568">
        <f>'EntrySheetDD+SWOTotal+HO'!JK83</f>
        <v>0</v>
      </c>
      <c r="K33" s="568">
        <f>'EntrySheetDD+SWOTotal+HO'!JL83</f>
        <v>0</v>
      </c>
      <c r="L33" s="568">
        <f>'EntrySheetDD+SWOTotal+HO'!JM83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5">
        <v>0</v>
      </c>
      <c r="D34" s="518">
        <f>'EntrySheetDD+SWOTotal+HO'!JO83</f>
        <v>0</v>
      </c>
      <c r="E34" s="518">
        <f>'EntrySheetDD+SWOTotal+HO'!JP83</f>
        <v>0</v>
      </c>
      <c r="F34" s="518">
        <f>'EntrySheetDD+SWOTotal+HO'!JQ83</f>
        <v>0</v>
      </c>
      <c r="G34" s="568">
        <v>0</v>
      </c>
      <c r="H34" s="568">
        <f>'EntrySheetDD+SWOTotal+HO'!JS83</f>
        <v>0</v>
      </c>
      <c r="I34" s="568">
        <f>'EntrySheetDD+SWOTotal+HO'!JT83</f>
        <v>0</v>
      </c>
      <c r="J34" s="568">
        <f>'EntrySheetDD+SWOTotal+HO'!JU83</f>
        <v>0</v>
      </c>
      <c r="K34" s="568">
        <f>'EntrySheetDD+SWOTotal+HO'!JV83</f>
        <v>0</v>
      </c>
      <c r="L34" s="568">
        <f>'EntrySheetDD+SWOTotal+HO'!JW83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5">
        <v>0</v>
      </c>
      <c r="D35" s="518">
        <f>'EntrySheetDD+SWOTotal+HO'!JY83</f>
        <v>0</v>
      </c>
      <c r="E35" s="518">
        <f>'EntrySheetDD+SWOTotal+HO'!JZ83</f>
        <v>0</v>
      </c>
      <c r="F35" s="518">
        <f>'EntrySheetDD+SWOTotal+HO'!KA83</f>
        <v>0</v>
      </c>
      <c r="G35" s="568">
        <v>0</v>
      </c>
      <c r="H35" s="568">
        <f>'EntrySheetDD+SWOTotal+HO'!KC83</f>
        <v>0</v>
      </c>
      <c r="I35" s="568">
        <f>'EntrySheetDD+SWOTotal+HO'!KD83</f>
        <v>0</v>
      </c>
      <c r="J35" s="568">
        <f>'EntrySheetDD+SWOTotal+HO'!KE83</f>
        <v>0</v>
      </c>
      <c r="K35" s="568">
        <f>'EntrySheetDD+SWOTotal+HO'!KF83</f>
        <v>0</v>
      </c>
      <c r="L35" s="568">
        <f>'EntrySheetDD+SWOTotal+HO'!KG83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5">
        <v>0</v>
      </c>
      <c r="D36" s="518">
        <f>'EntrySheetDD+SWOTotal+HO'!KI83</f>
        <v>0</v>
      </c>
      <c r="E36" s="518">
        <f>'EntrySheetDD+SWOTotal+HO'!KJ83</f>
        <v>0</v>
      </c>
      <c r="F36" s="518">
        <f>'EntrySheetDD+SWOTotal+HO'!KK83</f>
        <v>0</v>
      </c>
      <c r="G36" s="568">
        <v>0</v>
      </c>
      <c r="H36" s="568">
        <f>'EntrySheetDD+SWOTotal+HO'!KM83</f>
        <v>0</v>
      </c>
      <c r="I36" s="568">
        <f>'EntrySheetDD+SWOTotal+HO'!KN83</f>
        <v>0</v>
      </c>
      <c r="J36" s="568">
        <f>'EntrySheetDD+SWOTotal+HO'!KO83</f>
        <v>0</v>
      </c>
      <c r="K36" s="568">
        <f>'EntrySheetDD+SWOTotal+HO'!KP83</f>
        <v>0</v>
      </c>
      <c r="L36" s="568">
        <f>'EntrySheetDD+SWOTotal+HO'!KQ83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5">
        <v>0</v>
      </c>
      <c r="D37" s="518">
        <f>'EntrySheetDD+SWOTotal+HO'!KS83</f>
        <v>0</v>
      </c>
      <c r="E37" s="518">
        <f>'EntrySheetDD+SWOTotal+HO'!KT83</f>
        <v>0</v>
      </c>
      <c r="F37" s="518">
        <f>'EntrySheetDD+SWOTotal+HO'!KU83</f>
        <v>0</v>
      </c>
      <c r="G37" s="568">
        <v>0</v>
      </c>
      <c r="H37" s="568">
        <f>'EntrySheetDD+SWOTotal+HO'!KW83</f>
        <v>0</v>
      </c>
      <c r="I37" s="568">
        <f>'EntrySheetDD+SWOTotal+HO'!KX83</f>
        <v>0</v>
      </c>
      <c r="J37" s="568">
        <f>'EntrySheetDD+SWOTotal+HO'!KY83</f>
        <v>0</v>
      </c>
      <c r="K37" s="568">
        <f>'EntrySheetDD+SWOTotal+HO'!KZ83</f>
        <v>0</v>
      </c>
      <c r="L37" s="568">
        <f>'EntrySheetDD+SWOTotal+HO'!LA83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5">
        <v>0</v>
      </c>
      <c r="D38" s="518">
        <f>'EntrySheetDD+SWOTotal+HO'!LC83</f>
        <v>0</v>
      </c>
      <c r="E38" s="518">
        <f>'EntrySheetDD+SWOTotal+HO'!LD83</f>
        <v>0</v>
      </c>
      <c r="F38" s="518">
        <f>'EntrySheetDD+SWOTotal+HO'!LE83</f>
        <v>0</v>
      </c>
      <c r="G38" s="568">
        <v>0</v>
      </c>
      <c r="H38" s="568">
        <f>'EntrySheetDD+SWOTotal+HO'!LG83</f>
        <v>0</v>
      </c>
      <c r="I38" s="568">
        <f>'EntrySheetDD+SWOTotal+HO'!LH83</f>
        <v>0</v>
      </c>
      <c r="J38" s="568">
        <f>'EntrySheetDD+SWOTotal+HO'!LI83</f>
        <v>0</v>
      </c>
      <c r="K38" s="568">
        <f>'EntrySheetDD+SWOTotal+HO'!LJ83</f>
        <v>0</v>
      </c>
      <c r="L38" s="568">
        <f>'EntrySheetDD+SWOTotal+HO'!LK83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</v>
      </c>
      <c r="D39" s="518">
        <f>'EntrySheetDD+SWOTotal+HO'!LM83</f>
        <v>0</v>
      </c>
      <c r="E39" s="518">
        <f>'EntrySheetDD+SWOTotal+HO'!LN83</f>
        <v>0</v>
      </c>
      <c r="F39" s="518">
        <f>'EntrySheetDD+SWOTotal+HO'!LO83</f>
        <v>0</v>
      </c>
      <c r="G39" s="568">
        <v>0</v>
      </c>
      <c r="H39" s="568">
        <f>'EntrySheetDD+SWOTotal+HO'!LQ83</f>
        <v>0</v>
      </c>
      <c r="I39" s="568">
        <f>'EntrySheetDD+SWOTotal+HO'!LR83</f>
        <v>0</v>
      </c>
      <c r="J39" s="568">
        <f>'EntrySheetDD+SWOTotal+HO'!LS83</f>
        <v>0</v>
      </c>
      <c r="K39" s="568">
        <f>'EntrySheetDD+SWOTotal+HO'!LT83</f>
        <v>0</v>
      </c>
      <c r="L39" s="568">
        <f>'EntrySheetDD+SWOTotal+HO'!LU83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2.1</v>
      </c>
      <c r="D41" s="528">
        <f>'EntrySheetDD+SWOTotal+HO'!MQ83</f>
        <v>0</v>
      </c>
      <c r="E41" s="528">
        <f>'EntrySheetDD+SWOTotal+HO'!MR83</f>
        <v>0</v>
      </c>
      <c r="F41" s="528">
        <f>'EntrySheetDD+SWOTotal+HO'!MS83</f>
        <v>0</v>
      </c>
      <c r="G41" s="570">
        <v>0</v>
      </c>
      <c r="H41" s="570">
        <f>'EntrySheetDD+SWOTotal+HO'!MU83</f>
        <v>0</v>
      </c>
      <c r="I41" s="570">
        <f>'EntrySheetDD+SWOTotal+HO'!MV83</f>
        <v>0</v>
      </c>
      <c r="J41" s="570">
        <f>'EntrySheetDD+SWOTotal+HO'!MW83</f>
        <v>0</v>
      </c>
      <c r="K41" s="570">
        <f>'EntrySheetDD+SWOTotal+HO'!MX83</f>
        <v>0</v>
      </c>
      <c r="L41" s="570">
        <f>'EntrySheetDD+SWOTotal+HO'!MY83</f>
        <v>0</v>
      </c>
      <c r="M41" s="514">
        <f t="shared" si="0"/>
        <v>0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2.1</v>
      </c>
      <c r="D43" s="516">
        <f t="shared" si="3"/>
        <v>0</v>
      </c>
      <c r="E43" s="516">
        <f t="shared" si="3"/>
        <v>0</v>
      </c>
      <c r="F43" s="516">
        <f t="shared" si="3"/>
        <v>0</v>
      </c>
      <c r="G43" s="572">
        <f t="shared" si="3"/>
        <v>0</v>
      </c>
      <c r="H43" s="572">
        <f t="shared" si="3"/>
        <v>0</v>
      </c>
      <c r="I43" s="572">
        <f t="shared" si="3"/>
        <v>0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>
        <f t="shared" si="0"/>
        <v>0</v>
      </c>
      <c r="N43" s="512" t="e">
        <f t="shared" si="1"/>
        <v>#DIV/0!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A2" sqref="A2:N2"/>
      <selection pane="topRight" activeCell="A2" sqref="A2:N2"/>
      <selection pane="bottomLeft" activeCell="A2" sqref="A2:N2"/>
      <selection pane="bottomRight" activeCell="C7" sqref="C7:C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437</v>
      </c>
      <c r="B3" s="2004"/>
      <c r="C3" s="2024" t="s">
        <v>514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47.872340399999999</v>
      </c>
      <c r="D7" s="518">
        <f>'EntrySheetDD+SWOTotal+HO'!E84+'EntrySheetDD+SWOTotal+HO'!E85</f>
        <v>145</v>
      </c>
      <c r="E7" s="518">
        <f>'EntrySheetDD+SWOTotal+HO'!F84+'EntrySheetDD+SWOTotal+HO'!F85</f>
        <v>10</v>
      </c>
      <c r="F7" s="518">
        <f>'EntrySheetDD+SWOTotal+HO'!G84+'EntrySheetDD+SWOTotal+HO'!G85</f>
        <v>145</v>
      </c>
      <c r="G7" s="568">
        <v>750</v>
      </c>
      <c r="H7" s="568">
        <f>'EntrySheetDD+SWOTotal+HO'!I84+'EntrySheetDD+SWOTotal+HO'!I85</f>
        <v>200</v>
      </c>
      <c r="I7" s="568">
        <f>'EntrySheetDD+SWOTotal+HO'!J84+'EntrySheetDD+SWOTotal+HO'!J85</f>
        <v>2900</v>
      </c>
      <c r="J7" s="568">
        <f>'EntrySheetDD+SWOTotal+HO'!K84+'EntrySheetDD+SWOTotal+HO'!K85</f>
        <v>200</v>
      </c>
      <c r="K7" s="568">
        <f>'EntrySheetDD+SWOTotal+HO'!L84+'EntrySheetDD+SWOTotal+HO'!L85</f>
        <v>2900</v>
      </c>
      <c r="L7" s="568">
        <f>'EntrySheetDD+SWOTotal+HO'!M84+'EntrySheetDD+SWOTotal+HO'!M85</f>
        <v>2900</v>
      </c>
      <c r="M7" s="514">
        <f>F7/C7*100</f>
        <v>302.88888905042961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4.7872340399999995</v>
      </c>
      <c r="D8" s="505">
        <f>'EntrySheetDD+SWOTotal+HO'!O84+'EntrySheetDD+SWOTotal+HO'!O85</f>
        <v>7.15</v>
      </c>
      <c r="E8" s="505">
        <f>'EntrySheetDD+SWOTotal+HO'!P84+'EntrySheetDD+SWOTotal+HO'!P85</f>
        <v>0.65</v>
      </c>
      <c r="F8" s="505">
        <f>'EntrySheetDD+SWOTotal+HO'!Q84+'EntrySheetDD+SWOTotal+HO'!Q85</f>
        <v>7.15</v>
      </c>
      <c r="G8" s="571">
        <v>75</v>
      </c>
      <c r="H8" s="571">
        <f>'EntrySheetDD+SWOTotal+HO'!S84+'EntrySheetDD+SWOTotal+HO'!S85</f>
        <v>13</v>
      </c>
      <c r="I8" s="571">
        <f>'EntrySheetDD+SWOTotal+HO'!T84+'EntrySheetDD+SWOTotal+HO'!T85</f>
        <v>143</v>
      </c>
      <c r="J8" s="571">
        <f>'EntrySheetDD+SWOTotal+HO'!U84+'EntrySheetDD+SWOTotal+HO'!U85</f>
        <v>0</v>
      </c>
      <c r="K8" s="571">
        <f>'EntrySheetDD+SWOTotal+HO'!V84+'EntrySheetDD+SWOTotal+HO'!V85</f>
        <v>133</v>
      </c>
      <c r="L8" s="571">
        <f>'EntrySheetDD+SWOTotal+HO'!W84+'EntrySheetDD+SWOTotal+HO'!W85</f>
        <v>133</v>
      </c>
      <c r="M8" s="506">
        <f t="shared" ref="M8:M43" si="0">F8/C8*100</f>
        <v>149.35555563521189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3.7021276575999997</v>
      </c>
      <c r="D9" s="505">
        <f>'EntrySheetDD+SWOTotal+HO'!Y84+'EntrySheetDD+SWOTotal+HO'!Y85</f>
        <v>3.15</v>
      </c>
      <c r="E9" s="505">
        <f>'EntrySheetDD+SWOTotal+HO'!Z84+'EntrySheetDD+SWOTotal+HO'!Z85</f>
        <v>0</v>
      </c>
      <c r="F9" s="505">
        <f>'EntrySheetDD+SWOTotal+HO'!AA84+'EntrySheetDD+SWOTotal+HO'!AA85</f>
        <v>3.15</v>
      </c>
      <c r="G9" s="571">
        <v>58</v>
      </c>
      <c r="H9" s="571">
        <f>'EntrySheetDD+SWOTotal+HO'!AC84+'EntrySheetDD+SWOTotal+HO'!AC85</f>
        <v>20</v>
      </c>
      <c r="I9" s="571">
        <f>'EntrySheetDD+SWOTotal+HO'!AD84+'EntrySheetDD+SWOTotal+HO'!AD85</f>
        <v>63</v>
      </c>
      <c r="J9" s="571">
        <f>'EntrySheetDD+SWOTotal+HO'!AE84+'EntrySheetDD+SWOTotal+HO'!AE85</f>
        <v>0</v>
      </c>
      <c r="K9" s="571">
        <f>'EntrySheetDD+SWOTotal+HO'!AF84+'EntrySheetDD+SWOTotal+HO'!AF85</f>
        <v>63</v>
      </c>
      <c r="L9" s="571">
        <f>'EntrySheetDD+SWOTotal+HO'!AG84+'EntrySheetDD+SWOTotal+HO'!AG85</f>
        <v>63</v>
      </c>
      <c r="M9" s="506">
        <f t="shared" si="0"/>
        <v>85.086206941931039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3.9574468063999997</v>
      </c>
      <c r="D10" s="505">
        <f>'EntrySheetDD+SWOTotal+HO'!AI84+'EntrySheetDD+SWOTotal+HO'!AI85</f>
        <v>6.75</v>
      </c>
      <c r="E10" s="505">
        <f>'EntrySheetDD+SWOTotal+HO'!AJ84+'EntrySheetDD+SWOTotal+HO'!AJ85</f>
        <v>0.6</v>
      </c>
      <c r="F10" s="505">
        <f>'EntrySheetDD+SWOTotal+HO'!AK84+'EntrySheetDD+SWOTotal+HO'!AK85</f>
        <v>6.75</v>
      </c>
      <c r="G10" s="571">
        <v>62</v>
      </c>
      <c r="H10" s="571">
        <f>'EntrySheetDD+SWOTotal+HO'!AM84+'EntrySheetDD+SWOTotal+HO'!AM85</f>
        <v>12</v>
      </c>
      <c r="I10" s="571">
        <f>'EntrySheetDD+SWOTotal+HO'!AN84+'EntrySheetDD+SWOTotal+HO'!AN85</f>
        <v>135</v>
      </c>
      <c r="J10" s="571">
        <f>'EntrySheetDD+SWOTotal+HO'!AO84+'EntrySheetDD+SWOTotal+HO'!AO85</f>
        <v>0</v>
      </c>
      <c r="K10" s="571">
        <f>'EntrySheetDD+SWOTotal+HO'!AP84+'EntrySheetDD+SWOTotal+HO'!AP85</f>
        <v>135</v>
      </c>
      <c r="L10" s="571">
        <f>'EntrySheetDD+SWOTotal+HO'!AQ84+'EntrySheetDD+SWOTotal+HO'!AQ85</f>
        <v>135</v>
      </c>
      <c r="M10" s="506">
        <f t="shared" si="0"/>
        <v>170.56451622000003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1.7872340416000001</v>
      </c>
      <c r="D11" s="507">
        <f>'EntrySheetDD+SWOTotal+HO'!AS84+'EntrySheetDD+SWOTotal+HO'!AS85</f>
        <v>1.85</v>
      </c>
      <c r="E11" s="507">
        <f>'EntrySheetDD+SWOTotal+HO'!AT84+'EntrySheetDD+SWOTotal+HO'!AT85</f>
        <v>0.2</v>
      </c>
      <c r="F11" s="507">
        <f>'EntrySheetDD+SWOTotal+HO'!AU84+'EntrySheetDD+SWOTotal+HO'!AU85</f>
        <v>1.85</v>
      </c>
      <c r="G11" s="580">
        <v>28</v>
      </c>
      <c r="H11" s="580">
        <f>'EntrySheetDD+SWOTotal+HO'!AW84+'EntrySheetDD+SWOTotal+HO'!AW85</f>
        <v>4</v>
      </c>
      <c r="I11" s="580">
        <f>'EntrySheetDD+SWOTotal+HO'!AX84+'EntrySheetDD+SWOTotal+HO'!AX85</f>
        <v>37</v>
      </c>
      <c r="J11" s="580">
        <f>'EntrySheetDD+SWOTotal+HO'!AY84+'EntrySheetDD+SWOTotal+HO'!AY85</f>
        <v>0</v>
      </c>
      <c r="K11" s="580">
        <f>'EntrySheetDD+SWOTotal+HO'!AZ84+'EntrySheetDD+SWOTotal+HO'!AZ85</f>
        <v>37</v>
      </c>
      <c r="L11" s="580">
        <f>'EntrySheetDD+SWOTotal+HO'!BA84+'EntrySheetDD+SWOTotal+HO'!BA85</f>
        <v>37</v>
      </c>
      <c r="M11" s="506">
        <f t="shared" si="0"/>
        <v>103.5119048171111</v>
      </c>
      <c r="N11" s="506">
        <f t="shared" si="1"/>
        <v>100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2.4255319136</v>
      </c>
      <c r="D12" s="507">
        <f>'EntrySheetDD+SWOTotal+HO'!BC84+'EntrySheetDD+SWOTotal+HO'!BC85</f>
        <v>3.05</v>
      </c>
      <c r="E12" s="507">
        <f>'EntrySheetDD+SWOTotal+HO'!BD84+'EntrySheetDD+SWOTotal+HO'!BD85</f>
        <v>1.45</v>
      </c>
      <c r="F12" s="507">
        <f>'EntrySheetDD+SWOTotal+HO'!BE84+'EntrySheetDD+SWOTotal+HO'!BE85</f>
        <v>3.05</v>
      </c>
      <c r="G12" s="580">
        <v>38</v>
      </c>
      <c r="H12" s="580">
        <f>'EntrySheetDD+SWOTotal+HO'!BG84+'EntrySheetDD+SWOTotal+HO'!BG85</f>
        <v>29</v>
      </c>
      <c r="I12" s="580">
        <f>'EntrySheetDD+SWOTotal+HO'!BH84+'EntrySheetDD+SWOTotal+HO'!BH85</f>
        <v>61</v>
      </c>
      <c r="J12" s="580">
        <f>'EntrySheetDD+SWOTotal+HO'!BI84+'EntrySheetDD+SWOTotal+HO'!BI85</f>
        <v>0</v>
      </c>
      <c r="K12" s="580">
        <f>'EntrySheetDD+SWOTotal+HO'!BJ84+'EntrySheetDD+SWOTotal+HO'!BJ85</f>
        <v>61</v>
      </c>
      <c r="L12" s="580">
        <f>'EntrySheetDD+SWOTotal+HO'!BK84+'EntrySheetDD+SWOTotal+HO'!BK85</f>
        <v>61</v>
      </c>
      <c r="M12" s="506">
        <f t="shared" si="0"/>
        <v>125.74561410215203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1.276595744</v>
      </c>
      <c r="D13" s="505">
        <f>'EntrySheetDD+SWOTotal+HO'!BM84+'EntrySheetDD+SWOTotal+HO'!BM85</f>
        <v>1.45</v>
      </c>
      <c r="E13" s="505">
        <f>'EntrySheetDD+SWOTotal+HO'!BN84+'EntrySheetDD+SWOTotal+HO'!BN85</f>
        <v>0.4</v>
      </c>
      <c r="F13" s="505">
        <f>'EntrySheetDD+SWOTotal+HO'!BO84+'EntrySheetDD+SWOTotal+HO'!BO85</f>
        <v>1.45</v>
      </c>
      <c r="G13" s="571">
        <v>20</v>
      </c>
      <c r="H13" s="571">
        <f>'EntrySheetDD+SWOTotal+HO'!BQ84+'EntrySheetDD+SWOTotal+HO'!BQ85</f>
        <v>0</v>
      </c>
      <c r="I13" s="571">
        <f>'EntrySheetDD+SWOTotal+HO'!BR84+'EntrySheetDD+SWOTotal+HO'!BR85</f>
        <v>29</v>
      </c>
      <c r="J13" s="571">
        <f>'EntrySheetDD+SWOTotal+HO'!BS84+'EntrySheetDD+SWOTotal+HO'!BS85</f>
        <v>0</v>
      </c>
      <c r="K13" s="571">
        <f>'EntrySheetDD+SWOTotal+HO'!BT84+'EntrySheetDD+SWOTotal+HO'!BT85</f>
        <v>29</v>
      </c>
      <c r="L13" s="571">
        <f>'EntrySheetDD+SWOTotal+HO'!BU84+'EntrySheetDD+SWOTotal+HO'!BU85</f>
        <v>29</v>
      </c>
      <c r="M13" s="506">
        <f t="shared" si="0"/>
        <v>113.58333339391112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2.4255319136</v>
      </c>
      <c r="D14" s="505">
        <f>'EntrySheetDD+SWOTotal+HO'!BW84+'EntrySheetDD+SWOTotal+HO'!BW85</f>
        <v>4</v>
      </c>
      <c r="E14" s="505">
        <f>'EntrySheetDD+SWOTotal+HO'!BX84+'EntrySheetDD+SWOTotal+HO'!BX85</f>
        <v>0.5</v>
      </c>
      <c r="F14" s="505">
        <f>'EntrySheetDD+SWOTotal+HO'!BY84+'EntrySheetDD+SWOTotal+HO'!BY85</f>
        <v>4</v>
      </c>
      <c r="G14" s="571">
        <v>38</v>
      </c>
      <c r="H14" s="571">
        <f>'EntrySheetDD+SWOTotal+HO'!CA84+'EntrySheetDD+SWOTotal+HO'!CA85</f>
        <v>10</v>
      </c>
      <c r="I14" s="571">
        <f>'EntrySheetDD+SWOTotal+HO'!CB84+'EntrySheetDD+SWOTotal+HO'!CB85</f>
        <v>80</v>
      </c>
      <c r="J14" s="571">
        <f>'EntrySheetDD+SWOTotal+HO'!CC84+'EntrySheetDD+SWOTotal+HO'!CC85</f>
        <v>0</v>
      </c>
      <c r="K14" s="571">
        <f>'EntrySheetDD+SWOTotal+HO'!CD84+'EntrySheetDD+SWOTotal+HO'!CD85</f>
        <v>80</v>
      </c>
      <c r="L14" s="571">
        <f>'EntrySheetDD+SWOTotal+HO'!CE84+'EntrySheetDD+SWOTotal+HO'!CE85</f>
        <v>80</v>
      </c>
      <c r="M14" s="506">
        <f t="shared" si="0"/>
        <v>164.91228078970761</v>
      </c>
      <c r="N14" s="506">
        <f t="shared" si="1"/>
        <v>100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6.702127656</v>
      </c>
      <c r="D15" s="505">
        <f>'EntrySheetDD+SWOTotal+HO'!CG84+'EntrySheetDD+SWOTotal+HO'!CG85</f>
        <v>10.5</v>
      </c>
      <c r="E15" s="505">
        <f>'EntrySheetDD+SWOTotal+HO'!CH84+'EntrySheetDD+SWOTotal+HO'!CH85</f>
        <v>0.93</v>
      </c>
      <c r="F15" s="505">
        <f>'EntrySheetDD+SWOTotal+HO'!CI84+'EntrySheetDD+SWOTotal+HO'!CI85</f>
        <v>8.6300000000000008</v>
      </c>
      <c r="G15" s="571">
        <v>105</v>
      </c>
      <c r="H15" s="571">
        <f>'EntrySheetDD+SWOTotal+HO'!CK84+'EntrySheetDD+SWOTotal+HO'!CK85</f>
        <v>18</v>
      </c>
      <c r="I15" s="571">
        <f>'EntrySheetDD+SWOTotal+HO'!CL84+'EntrySheetDD+SWOTotal+HO'!CL85</f>
        <v>172</v>
      </c>
      <c r="J15" s="571">
        <f>'EntrySheetDD+SWOTotal+HO'!CM84+'EntrySheetDD+SWOTotal+HO'!CM85</f>
        <v>0</v>
      </c>
      <c r="K15" s="571">
        <f>'EntrySheetDD+SWOTotal+HO'!CN84+'EntrySheetDD+SWOTotal+HO'!CN85</f>
        <v>172</v>
      </c>
      <c r="L15" s="571">
        <f>'EntrySheetDD+SWOTotal+HO'!CO84+'EntrySheetDD+SWOTotal+HO'!CO85</f>
        <v>163</v>
      </c>
      <c r="M15" s="506">
        <f t="shared" si="0"/>
        <v>128.76507943375407</v>
      </c>
      <c r="N15" s="506">
        <f t="shared" si="1"/>
        <v>82.190476190476204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3.3191489344000003</v>
      </c>
      <c r="D16" s="505">
        <f>'EntrySheetDD+SWOTotal+HO'!CQ84+'EntrySheetDD+SWOTotal+HO'!CQ85</f>
        <v>7.5</v>
      </c>
      <c r="E16" s="505">
        <f>'EntrySheetDD+SWOTotal+HO'!CR84+'EntrySheetDD+SWOTotal+HO'!CR85</f>
        <v>3.5</v>
      </c>
      <c r="F16" s="505">
        <f>'EntrySheetDD+SWOTotal+HO'!CS84+'EntrySheetDD+SWOTotal+HO'!CS85</f>
        <v>7.5</v>
      </c>
      <c r="G16" s="571">
        <v>52</v>
      </c>
      <c r="H16" s="571">
        <f>'EntrySheetDD+SWOTotal+HO'!CU84+'EntrySheetDD+SWOTotal+HO'!CU85</f>
        <v>70</v>
      </c>
      <c r="I16" s="571">
        <f>'EntrySheetDD+SWOTotal+HO'!CV84+'EntrySheetDD+SWOTotal+HO'!CV85</f>
        <v>150</v>
      </c>
      <c r="J16" s="571">
        <f>'EntrySheetDD+SWOTotal+HO'!CW84+'EntrySheetDD+SWOTotal+HO'!CW85</f>
        <v>0</v>
      </c>
      <c r="K16" s="571">
        <f>'EntrySheetDD+SWOTotal+HO'!CX84+'EntrySheetDD+SWOTotal+HO'!CX85</f>
        <v>150</v>
      </c>
      <c r="L16" s="571">
        <f>'EntrySheetDD+SWOTotal+HO'!CY84+'EntrySheetDD+SWOTotal+HO'!CY85</f>
        <v>150</v>
      </c>
      <c r="M16" s="506">
        <f t="shared" si="0"/>
        <v>225.96153858205125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3.7021276575999997</v>
      </c>
      <c r="D17" s="505">
        <f>'EntrySheetDD+SWOTotal+HO'!DA84+'EntrySheetDD+SWOTotal+HO'!DA85</f>
        <v>4.5</v>
      </c>
      <c r="E17" s="505">
        <f>'EntrySheetDD+SWOTotal+HO'!DB84+'EntrySheetDD+SWOTotal+HO'!DB85</f>
        <v>0.85</v>
      </c>
      <c r="F17" s="505">
        <f>'EntrySheetDD+SWOTotal+HO'!DC84+'EntrySheetDD+SWOTotal+HO'!DC85</f>
        <v>4.5</v>
      </c>
      <c r="G17" s="571">
        <v>58</v>
      </c>
      <c r="H17" s="571">
        <f>'EntrySheetDD+SWOTotal+HO'!DE84+'EntrySheetDD+SWOTotal+HO'!DE85</f>
        <v>17</v>
      </c>
      <c r="I17" s="571">
        <f>'EntrySheetDD+SWOTotal+HO'!DF84+'EntrySheetDD+SWOTotal+HO'!DF85</f>
        <v>90</v>
      </c>
      <c r="J17" s="571">
        <f>'EntrySheetDD+SWOTotal+HO'!DG84+'EntrySheetDD+SWOTotal+HO'!DG85</f>
        <v>0</v>
      </c>
      <c r="K17" s="571">
        <f>'EntrySheetDD+SWOTotal+HO'!DH84+'EntrySheetDD+SWOTotal+HO'!DH85</f>
        <v>90</v>
      </c>
      <c r="L17" s="571">
        <f>'EntrySheetDD+SWOTotal+HO'!DI84+'EntrySheetDD+SWOTotal+HO'!DI85</f>
        <v>90</v>
      </c>
      <c r="M17" s="506">
        <f t="shared" si="0"/>
        <v>121.55172420275863</v>
      </c>
      <c r="N17" s="506">
        <f t="shared" si="1"/>
        <v>100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1.276595744</v>
      </c>
      <c r="D18" s="505">
        <f>'EntrySheetDD+SWOTotal+HO'!DK84+'EntrySheetDD+SWOTotal+HO'!DK85</f>
        <v>4.5</v>
      </c>
      <c r="E18" s="505">
        <f>'EntrySheetDD+SWOTotal+HO'!DL84+'EntrySheetDD+SWOTotal+HO'!DL85</f>
        <v>1</v>
      </c>
      <c r="F18" s="505">
        <f>'EntrySheetDD+SWOTotal+HO'!DM84+'EntrySheetDD+SWOTotal+HO'!DM85</f>
        <v>4.5</v>
      </c>
      <c r="G18" s="571">
        <v>20</v>
      </c>
      <c r="H18" s="571">
        <f>'EntrySheetDD+SWOTotal+HO'!DO84+'EntrySheetDD+SWOTotal+HO'!DO85</f>
        <v>0</v>
      </c>
      <c r="I18" s="571">
        <f>'EntrySheetDD+SWOTotal+HO'!DP84+'EntrySheetDD+SWOTotal+HO'!DP85</f>
        <v>90</v>
      </c>
      <c r="J18" s="571">
        <f>'EntrySheetDD+SWOTotal+HO'!DQ84+'EntrySheetDD+SWOTotal+HO'!DQ85</f>
        <v>0</v>
      </c>
      <c r="K18" s="571">
        <f>'EntrySheetDD+SWOTotal+HO'!DR84+'EntrySheetDD+SWOTotal+HO'!DR85</f>
        <v>90</v>
      </c>
      <c r="L18" s="571">
        <f>'EntrySheetDD+SWOTotal+HO'!DS84+'EntrySheetDD+SWOTotal+HO'!DS85</f>
        <v>90</v>
      </c>
      <c r="M18" s="506">
        <f t="shared" si="0"/>
        <v>352.500000188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2.9999999983999999</v>
      </c>
      <c r="D19" s="505">
        <f>'EntrySheetDD+SWOTotal+HO'!DU84+'EntrySheetDD+SWOTotal+HO'!DU85</f>
        <v>10</v>
      </c>
      <c r="E19" s="505">
        <f>'EntrySheetDD+SWOTotal+HO'!DV84+'EntrySheetDD+SWOTotal+HO'!DV85</f>
        <v>1.2</v>
      </c>
      <c r="F19" s="505">
        <f>'EntrySheetDD+SWOTotal+HO'!DW84+'EntrySheetDD+SWOTotal+HO'!DW85</f>
        <v>10</v>
      </c>
      <c r="G19" s="571">
        <v>47</v>
      </c>
      <c r="H19" s="571">
        <f>'EntrySheetDD+SWOTotal+HO'!DY84+'EntrySheetDD+SWOTotal+HO'!DY85</f>
        <v>24</v>
      </c>
      <c r="I19" s="571">
        <f>'EntrySheetDD+SWOTotal+HO'!DZ84+'EntrySheetDD+SWOTotal+HO'!DZ85</f>
        <v>24</v>
      </c>
      <c r="J19" s="571">
        <f>'EntrySheetDD+SWOTotal+HO'!EA84+'EntrySheetDD+SWOTotal+HO'!EA85</f>
        <v>0</v>
      </c>
      <c r="K19" s="571">
        <f>'EntrySheetDD+SWOTotal+HO'!EB84+'EntrySheetDD+SWOTotal+HO'!EB85</f>
        <v>24</v>
      </c>
      <c r="L19" s="571">
        <f>'EntrySheetDD+SWOTotal+HO'!EC84+'EntrySheetDD+SWOTotal+HO'!EC85</f>
        <v>24</v>
      </c>
      <c r="M19" s="506">
        <f t="shared" si="0"/>
        <v>333.33333351111116</v>
      </c>
      <c r="N19" s="506">
        <f t="shared" si="1"/>
        <v>100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6.702127656</v>
      </c>
      <c r="D20" s="505">
        <f>'EntrySheetDD+SWOTotal+HO'!EE84+'EntrySheetDD+SWOTotal+HO'!EE85</f>
        <v>11.65</v>
      </c>
      <c r="E20" s="505">
        <f>'EntrySheetDD+SWOTotal+HO'!EF84+'EntrySheetDD+SWOTotal+HO'!EF85</f>
        <v>1.65</v>
      </c>
      <c r="F20" s="505">
        <f>'EntrySheetDD+SWOTotal+HO'!EG84+'EntrySheetDD+SWOTotal+HO'!EG85</f>
        <v>11.65</v>
      </c>
      <c r="G20" s="571">
        <v>105</v>
      </c>
      <c r="H20" s="571">
        <f>'EntrySheetDD+SWOTotal+HO'!EI84+'EntrySheetDD+SWOTotal+HO'!EI85</f>
        <v>33</v>
      </c>
      <c r="I20" s="571">
        <f>'EntrySheetDD+SWOTotal+HO'!EJ84+'EntrySheetDD+SWOTotal+HO'!EJ85</f>
        <v>233</v>
      </c>
      <c r="J20" s="571">
        <f>'EntrySheetDD+SWOTotal+HO'!EK84+'EntrySheetDD+SWOTotal+HO'!EK85</f>
        <v>0</v>
      </c>
      <c r="K20" s="571">
        <f>'EntrySheetDD+SWOTotal+HO'!EL84+'EntrySheetDD+SWOTotal+HO'!EL85</f>
        <v>233</v>
      </c>
      <c r="L20" s="571">
        <f>'EntrySheetDD+SWOTotal+HO'!EM84+'EntrySheetDD+SWOTotal+HO'!EM85</f>
        <v>233</v>
      </c>
      <c r="M20" s="506">
        <f t="shared" si="0"/>
        <v>173.82539691810371</v>
      </c>
      <c r="N20" s="506">
        <f t="shared" si="1"/>
        <v>100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1.6595744672000001</v>
      </c>
      <c r="D21" s="505">
        <f>'EntrySheetDD+SWOTotal+HO'!EO84+'EntrySheetDD+SWOTotal+HO'!EO85</f>
        <v>2</v>
      </c>
      <c r="E21" s="505">
        <f>'EntrySheetDD+SWOTotal+HO'!EP84+'EntrySheetDD+SWOTotal+HO'!EP85</f>
        <v>0.25</v>
      </c>
      <c r="F21" s="505">
        <f>'EntrySheetDD+SWOTotal+HO'!EQ84+'EntrySheetDD+SWOTotal+HO'!EQ85</f>
        <v>2</v>
      </c>
      <c r="G21" s="571">
        <v>26</v>
      </c>
      <c r="H21" s="571">
        <f>'EntrySheetDD+SWOTotal+HO'!ES84+'EntrySheetDD+SWOTotal+HO'!ES85</f>
        <v>20</v>
      </c>
      <c r="I21" s="571">
        <f>'EntrySheetDD+SWOTotal+HO'!ET84+'EntrySheetDD+SWOTotal+HO'!ET85</f>
        <v>40</v>
      </c>
      <c r="J21" s="571">
        <f>'EntrySheetDD+SWOTotal+HO'!EU84+'EntrySheetDD+SWOTotal+HO'!EU85</f>
        <v>0</v>
      </c>
      <c r="K21" s="571">
        <f>'EntrySheetDD+SWOTotal+HO'!EV84+'EntrySheetDD+SWOTotal+HO'!EV85</f>
        <v>40</v>
      </c>
      <c r="L21" s="571">
        <f>'EntrySheetDD+SWOTotal+HO'!EW84+'EntrySheetDD+SWOTotal+HO'!EW85</f>
        <v>40</v>
      </c>
      <c r="M21" s="506">
        <f t="shared" si="0"/>
        <v>120.512820577094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2.4255319136</v>
      </c>
      <c r="D22" s="505">
        <f>'EntrySheetDD+SWOTotal+HO'!EY84+'EntrySheetDD+SWOTotal+HO'!EY85</f>
        <v>3.75</v>
      </c>
      <c r="E22" s="505">
        <f>'EntrySheetDD+SWOTotal+HO'!EZ84+'EntrySheetDD+SWOTotal+HO'!EZ85</f>
        <v>0.35</v>
      </c>
      <c r="F22" s="505">
        <f>'EntrySheetDD+SWOTotal+HO'!FA84+'EntrySheetDD+SWOTotal+HO'!FA85</f>
        <v>3.1</v>
      </c>
      <c r="G22" s="571">
        <v>38</v>
      </c>
      <c r="H22" s="571">
        <f>'EntrySheetDD+SWOTotal+HO'!FC84+'EntrySheetDD+SWOTotal+HO'!FC85</f>
        <v>7</v>
      </c>
      <c r="I22" s="571">
        <f>'EntrySheetDD+SWOTotal+HO'!FD84+'EntrySheetDD+SWOTotal+HO'!FD85</f>
        <v>62</v>
      </c>
      <c r="J22" s="571">
        <f>'EntrySheetDD+SWOTotal+HO'!FE84+'EntrySheetDD+SWOTotal+HO'!FE85</f>
        <v>0</v>
      </c>
      <c r="K22" s="571">
        <f>'EntrySheetDD+SWOTotal+HO'!FF84+'EntrySheetDD+SWOTotal+HO'!FF85</f>
        <v>62</v>
      </c>
      <c r="L22" s="571">
        <f>'EntrySheetDD+SWOTotal+HO'!FG84+'EntrySheetDD+SWOTotal+HO'!FG85</f>
        <v>62</v>
      </c>
      <c r="M22" s="506">
        <f t="shared" si="0"/>
        <v>127.8070176120234</v>
      </c>
      <c r="N22" s="506">
        <f t="shared" si="1"/>
        <v>82.666666666666671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0.70212765920000009</v>
      </c>
      <c r="D23" s="505">
        <f>'EntrySheetDD+SWOTotal+HO'!FI84+'EntrySheetDD+SWOTotal+HO'!FI85</f>
        <v>1.05</v>
      </c>
      <c r="E23" s="505">
        <f>'EntrySheetDD+SWOTotal+HO'!FJ84+'EntrySheetDD+SWOTotal+HO'!FJ85</f>
        <v>0.25</v>
      </c>
      <c r="F23" s="505">
        <f>'EntrySheetDD+SWOTotal+HO'!FK84+'EntrySheetDD+SWOTotal+HO'!FK85</f>
        <v>1.05</v>
      </c>
      <c r="G23" s="571">
        <v>11</v>
      </c>
      <c r="H23" s="571">
        <f>'EntrySheetDD+SWOTotal+HO'!FM84+'EntrySheetDD+SWOTotal+HO'!FM85</f>
        <v>5</v>
      </c>
      <c r="I23" s="571">
        <f>'EntrySheetDD+SWOTotal+HO'!FN84+'EntrySheetDD+SWOTotal+HO'!FN85</f>
        <v>21</v>
      </c>
      <c r="J23" s="571">
        <f>'EntrySheetDD+SWOTotal+HO'!FO84+'EntrySheetDD+SWOTotal+HO'!FO85</f>
        <v>0</v>
      </c>
      <c r="K23" s="571">
        <f>'EntrySheetDD+SWOTotal+HO'!FP84+'EntrySheetDD+SWOTotal+HO'!FP85</f>
        <v>21</v>
      </c>
      <c r="L23" s="571">
        <f>'EntrySheetDD+SWOTotal+HO'!FQ84+'EntrySheetDD+SWOTotal+HO'!FQ85</f>
        <v>21</v>
      </c>
      <c r="M23" s="506">
        <f t="shared" si="0"/>
        <v>149.5454546252121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0.25531914880000001</v>
      </c>
      <c r="D24" s="505">
        <f>'EntrySheetDD+SWOTotal+HO'!FS84+'EntrySheetDD+SWOTotal+HO'!FS85</f>
        <v>0.05</v>
      </c>
      <c r="E24" s="505">
        <f>'EntrySheetDD+SWOTotal+HO'!FT84+'EntrySheetDD+SWOTotal+HO'!FT85</f>
        <v>0</v>
      </c>
      <c r="F24" s="505">
        <f>'EntrySheetDD+SWOTotal+HO'!FU84+'EntrySheetDD+SWOTotal+HO'!FU85</f>
        <v>0.05</v>
      </c>
      <c r="G24" s="571">
        <v>4</v>
      </c>
      <c r="H24" s="571">
        <f>'EntrySheetDD+SWOTotal+HO'!FW84+'EntrySheetDD+SWOTotal+HO'!FW85</f>
        <v>0</v>
      </c>
      <c r="I24" s="571">
        <f>'EntrySheetDD+SWOTotal+HO'!FX84+'EntrySheetDD+SWOTotal+HO'!FX85</f>
        <v>80</v>
      </c>
      <c r="J24" s="571">
        <f>'EntrySheetDD+SWOTotal+HO'!FY84+'EntrySheetDD+SWOTotal+HO'!FY85</f>
        <v>1</v>
      </c>
      <c r="K24" s="571">
        <f>'EntrySheetDD+SWOTotal+HO'!FZ84+'EntrySheetDD+SWOTotal+HO'!FZ85</f>
        <v>1</v>
      </c>
      <c r="L24" s="571">
        <f>'EntrySheetDD+SWOTotal+HO'!GA84+'EntrySheetDD+SWOTotal+HO'!GA85</f>
        <v>0</v>
      </c>
      <c r="M24" s="506">
        <f t="shared" si="0"/>
        <v>19.583333343777777</v>
      </c>
      <c r="N24" s="506">
        <f t="shared" si="1"/>
        <v>100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1.276595744</v>
      </c>
      <c r="D25" s="507">
        <f>'EntrySheetDD+SWOTotal+HO'!GC84+'EntrySheetDD+SWOTotal+HO'!GC85</f>
        <v>2.1</v>
      </c>
      <c r="E25" s="507">
        <f>'EntrySheetDD+SWOTotal+HO'!GD84+'EntrySheetDD+SWOTotal+HO'!GD85</f>
        <v>1.1000000000000001</v>
      </c>
      <c r="F25" s="507">
        <f>'EntrySheetDD+SWOTotal+HO'!GE84+'EntrySheetDD+SWOTotal+HO'!GE85</f>
        <v>2.1</v>
      </c>
      <c r="G25" s="580">
        <v>20</v>
      </c>
      <c r="H25" s="580">
        <f>'EntrySheetDD+SWOTotal+HO'!GG84+'EntrySheetDD+SWOTotal+HO'!GG85</f>
        <v>22</v>
      </c>
      <c r="I25" s="580">
        <f>'EntrySheetDD+SWOTotal+HO'!GH84+'EntrySheetDD+SWOTotal+HO'!GH85</f>
        <v>42</v>
      </c>
      <c r="J25" s="580">
        <f>'EntrySheetDD+SWOTotal+HO'!GI84+'EntrySheetDD+SWOTotal+HO'!GI85</f>
        <v>0</v>
      </c>
      <c r="K25" s="580">
        <f>'EntrySheetDD+SWOTotal+HO'!GJ84+'EntrySheetDD+SWOTotal+HO'!GJ85</f>
        <v>42</v>
      </c>
      <c r="L25" s="580">
        <f>'EntrySheetDD+SWOTotal+HO'!GK84+'EntrySheetDD+SWOTotal+HO'!GK85</f>
        <v>42</v>
      </c>
      <c r="M25" s="506">
        <f t="shared" si="0"/>
        <v>164.50000008773333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0.82978723360000006</v>
      </c>
      <c r="D26" s="507">
        <f>'EntrySheetDD+SWOTotal+HO'!GM84+'EntrySheetDD+SWOTotal+HO'!GM85</f>
        <v>1.05</v>
      </c>
      <c r="E26" s="507">
        <f>'EntrySheetDD+SWOTotal+HO'!GN84+'EntrySheetDD+SWOTotal+HO'!GN85</f>
        <v>0.35</v>
      </c>
      <c r="F26" s="507">
        <f>'EntrySheetDD+SWOTotal+HO'!GO84+'EntrySheetDD+SWOTotal+HO'!GO85</f>
        <v>1.05</v>
      </c>
      <c r="G26" s="580">
        <v>13</v>
      </c>
      <c r="H26" s="580">
        <f>'EntrySheetDD+SWOTotal+HO'!GQ84+'EntrySheetDD+SWOTotal+HO'!GQ85</f>
        <v>7</v>
      </c>
      <c r="I26" s="580">
        <f>'EntrySheetDD+SWOTotal+HO'!GR84+'EntrySheetDD+SWOTotal+HO'!GR85</f>
        <v>21</v>
      </c>
      <c r="J26" s="580">
        <f>'EntrySheetDD+SWOTotal+HO'!GS84+'EntrySheetDD+SWOTotal+HO'!GS85</f>
        <v>0</v>
      </c>
      <c r="K26" s="580">
        <f>'EntrySheetDD+SWOTotal+HO'!GT84+'EntrySheetDD+SWOTotal+HO'!GT85</f>
        <v>21</v>
      </c>
      <c r="L26" s="580">
        <f>'EntrySheetDD+SWOTotal+HO'!GU84+'EntrySheetDD+SWOTotal+HO'!GU85</f>
        <v>21</v>
      </c>
      <c r="M26" s="506">
        <f t="shared" si="0"/>
        <v>126.5384616059487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0.31914893599999999</v>
      </c>
      <c r="D27" s="505">
        <f>'EntrySheetDD+SWOTotal+HO'!GW84+'EntrySheetDD+SWOTotal+HO'!GW85</f>
        <v>0.2</v>
      </c>
      <c r="E27" s="505">
        <f>'EntrySheetDD+SWOTotal+HO'!GX84+'EntrySheetDD+SWOTotal+HO'!GX85</f>
        <v>0</v>
      </c>
      <c r="F27" s="505">
        <f>'EntrySheetDD+SWOTotal+HO'!GY84+'EntrySheetDD+SWOTotal+HO'!GY85</f>
        <v>0.2</v>
      </c>
      <c r="G27" s="571">
        <v>5</v>
      </c>
      <c r="H27" s="571">
        <f>'EntrySheetDD+SWOTotal+HO'!HA84+'EntrySheetDD+SWOTotal+HO'!HA85</f>
        <v>4</v>
      </c>
      <c r="I27" s="571">
        <f>'EntrySheetDD+SWOTotal+HO'!HB84+'EntrySheetDD+SWOTotal+HO'!HB85</f>
        <v>4</v>
      </c>
      <c r="J27" s="571">
        <f>'EntrySheetDD+SWOTotal+HO'!HC84+'EntrySheetDD+SWOTotal+HO'!HC85</f>
        <v>0</v>
      </c>
      <c r="K27" s="571">
        <f>'EntrySheetDD+SWOTotal+HO'!HD84+'EntrySheetDD+SWOTotal+HO'!HD85</f>
        <v>4</v>
      </c>
      <c r="L27" s="571">
        <f>'EntrySheetDD+SWOTotal+HO'!HE84+'EntrySheetDD+SWOTotal+HO'!HE85</f>
        <v>4</v>
      </c>
      <c r="M27" s="506">
        <f t="shared" si="0"/>
        <v>62.666666700088889</v>
      </c>
      <c r="N27" s="506">
        <f t="shared" si="1"/>
        <v>100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0.19148936160000002</v>
      </c>
      <c r="D28" s="507">
        <f>'EntrySheetDD+SWOTotal+HO'!HG84+'EntrySheetDD+SWOTotal+HO'!HG85</f>
        <v>0.35</v>
      </c>
      <c r="E28" s="507">
        <f>'EntrySheetDD+SWOTotal+HO'!HH84+'EntrySheetDD+SWOTotal+HO'!HH85</f>
        <v>0.15</v>
      </c>
      <c r="F28" s="507">
        <f>'EntrySheetDD+SWOTotal+HO'!HI84+'EntrySheetDD+SWOTotal+HO'!HI85</f>
        <v>0.35</v>
      </c>
      <c r="G28" s="580">
        <v>3</v>
      </c>
      <c r="H28" s="580">
        <f>'EntrySheetDD+SWOTotal+HO'!HK84+'EntrySheetDD+SWOTotal+HO'!HK85</f>
        <v>7</v>
      </c>
      <c r="I28" s="580">
        <f>'EntrySheetDD+SWOTotal+HO'!HL84+'EntrySheetDD+SWOTotal+HO'!HL85</f>
        <v>7</v>
      </c>
      <c r="J28" s="580">
        <f>'EntrySheetDD+SWOTotal+HO'!HM84+'EntrySheetDD+SWOTotal+HO'!HM85</f>
        <v>0</v>
      </c>
      <c r="K28" s="580">
        <f>'EntrySheetDD+SWOTotal+HO'!HN84+'EntrySheetDD+SWOTotal+HO'!HN85</f>
        <v>7</v>
      </c>
      <c r="L28" s="580">
        <f>'EntrySheetDD+SWOTotal+HO'!HO84+'EntrySheetDD+SWOTotal+HO'!HO85</f>
        <v>7</v>
      </c>
      <c r="M28" s="506">
        <f t="shared" si="0"/>
        <v>182.77777787525923</v>
      </c>
      <c r="N28" s="506">
        <f t="shared" si="1"/>
        <v>100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3.8297872320000002</v>
      </c>
      <c r="D29" s="507">
        <f>'EntrySheetDD+SWOTotal+HO'!HQ84+'EntrySheetDD+SWOTotal+HO'!HQ85</f>
        <v>0.85</v>
      </c>
      <c r="E29" s="507">
        <f>'EntrySheetDD+SWOTotal+HO'!HR84+'EntrySheetDD+SWOTotal+HO'!HR85</f>
        <v>0.2</v>
      </c>
      <c r="F29" s="507">
        <f>'EntrySheetDD+SWOTotal+HO'!HS84+'EntrySheetDD+SWOTotal+HO'!HS85</f>
        <v>0.85000000000000009</v>
      </c>
      <c r="G29" s="580">
        <v>60</v>
      </c>
      <c r="H29" s="580">
        <f>'EntrySheetDD+SWOTotal+HO'!HU84+'EntrySheetDD+SWOTotal+HO'!HU85</f>
        <v>4</v>
      </c>
      <c r="I29" s="580">
        <f>'EntrySheetDD+SWOTotal+HO'!HV84+'EntrySheetDD+SWOTotal+HO'!HV85</f>
        <v>17</v>
      </c>
      <c r="J29" s="580">
        <f>'EntrySheetDD+SWOTotal+HO'!HW84+'EntrySheetDD+SWOTotal+HO'!HW85</f>
        <v>4</v>
      </c>
      <c r="K29" s="580">
        <f>'EntrySheetDD+SWOTotal+HO'!HX84+'EntrySheetDD+SWOTotal+HO'!HX85</f>
        <v>17</v>
      </c>
      <c r="L29" s="580">
        <f>'EntrySheetDD+SWOTotal+HO'!HY84+'EntrySheetDD+SWOTotal+HO'!HY85</f>
        <v>17</v>
      </c>
      <c r="M29" s="506">
        <f t="shared" si="0"/>
        <v>22.194444456281484</v>
      </c>
      <c r="N29" s="506">
        <f t="shared" si="1"/>
        <v>100.00000000000003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07">
        <f>'EntrySheetDD+SWOTotal+HO'!IA84+'EntrySheetDD+SWOTotal+HO'!IA85</f>
        <v>0</v>
      </c>
      <c r="E30" s="507">
        <f>'EntrySheetDD+SWOTotal+HO'!IB84+'EntrySheetDD+SWOTotal+HO'!IB85</f>
        <v>0</v>
      </c>
      <c r="F30" s="507">
        <f>'EntrySheetDD+SWOTotal+HO'!IC84+'EntrySheetDD+SWOTotal+HO'!IC85</f>
        <v>0</v>
      </c>
      <c r="G30" s="580">
        <v>0</v>
      </c>
      <c r="H30" s="580">
        <f>'EntrySheetDD+SWOTotal+HO'!IE84+'EntrySheetDD+SWOTotal+HO'!IE85</f>
        <v>0</v>
      </c>
      <c r="I30" s="580">
        <f>'EntrySheetDD+SWOTotal+HO'!IF84+'EntrySheetDD+SWOTotal+HO'!IF85</f>
        <v>0</v>
      </c>
      <c r="J30" s="580">
        <f>'EntrySheetDD+SWOTotal+HO'!IG84+'EntrySheetDD+SWOTotal+HO'!IG85</f>
        <v>0</v>
      </c>
      <c r="K30" s="580">
        <f>'EntrySheetDD+SWOTotal+HO'!IH84+'EntrySheetDD+SWOTotal+HO'!IH85</f>
        <v>0</v>
      </c>
      <c r="L30" s="580">
        <f>'EntrySheetDD+SWOTotal+HO'!II84+'EntrySheetDD+SWOTotal+HO'!II85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0.51063829760000001</v>
      </c>
      <c r="D31" s="507">
        <f>'EntrySheetDD+SWOTotal+HO'!IK84+'EntrySheetDD+SWOTotal+HO'!IK85</f>
        <v>0.7</v>
      </c>
      <c r="E31" s="507">
        <f>'EntrySheetDD+SWOTotal+HO'!IL84+'EntrySheetDD+SWOTotal+HO'!IL85</f>
        <v>0.15</v>
      </c>
      <c r="F31" s="507">
        <f>'EntrySheetDD+SWOTotal+HO'!IM84+'EntrySheetDD+SWOTotal+HO'!IM85</f>
        <v>0.7</v>
      </c>
      <c r="G31" s="580">
        <v>8</v>
      </c>
      <c r="H31" s="580">
        <f>'EntrySheetDD+SWOTotal+HO'!IO84+'EntrySheetDD+SWOTotal+HO'!IO85</f>
        <v>3</v>
      </c>
      <c r="I31" s="580">
        <f>'EntrySheetDD+SWOTotal+HO'!IP84+'EntrySheetDD+SWOTotal+HO'!IP85</f>
        <v>14</v>
      </c>
      <c r="J31" s="580">
        <f>'EntrySheetDD+SWOTotal+HO'!IQ84+'EntrySheetDD+SWOTotal+HO'!IQ85</f>
        <v>0</v>
      </c>
      <c r="K31" s="580">
        <f>'EntrySheetDD+SWOTotal+HO'!IR84+'EntrySheetDD+SWOTotal+HO'!IR85</f>
        <v>14</v>
      </c>
      <c r="L31" s="580">
        <f>'EntrySheetDD+SWOTotal+HO'!IS84+'EntrySheetDD+SWOTotal+HO'!IS85</f>
        <v>14</v>
      </c>
      <c r="M31" s="506">
        <f t="shared" si="0"/>
        <v>137.08333340644444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1.276595744</v>
      </c>
      <c r="D32" s="507">
        <f>'EntrySheetDD+SWOTotal+HO'!IU84+'EntrySheetDD+SWOTotal+HO'!IU85</f>
        <v>0.85</v>
      </c>
      <c r="E32" s="507">
        <f>'EntrySheetDD+SWOTotal+HO'!IV84+'EntrySheetDD+SWOTotal+HO'!IV85</f>
        <v>0.2</v>
      </c>
      <c r="F32" s="507">
        <f>'EntrySheetDD+SWOTotal+HO'!IW84+'EntrySheetDD+SWOTotal+HO'!IW85</f>
        <v>0.85</v>
      </c>
      <c r="G32" s="580">
        <v>20</v>
      </c>
      <c r="H32" s="580">
        <f>'EntrySheetDD+SWOTotal+HO'!IY84+'EntrySheetDD+SWOTotal+HO'!IY85</f>
        <v>4</v>
      </c>
      <c r="I32" s="580">
        <f>'EntrySheetDD+SWOTotal+HO'!IZ84+'EntrySheetDD+SWOTotal+HO'!IZ85</f>
        <v>17</v>
      </c>
      <c r="J32" s="580">
        <f>'EntrySheetDD+SWOTotal+HO'!JA84+'EntrySheetDD+SWOTotal+HO'!JA85</f>
        <v>0</v>
      </c>
      <c r="K32" s="580">
        <f>'EntrySheetDD+SWOTotal+HO'!JB84+'EntrySheetDD+SWOTotal+HO'!JB85</f>
        <v>17</v>
      </c>
      <c r="L32" s="580">
        <f>'EntrySheetDD+SWOTotal+HO'!JC84+'EntrySheetDD+SWOTotal+HO'!JC85</f>
        <v>17</v>
      </c>
      <c r="M32" s="506">
        <f t="shared" si="0"/>
        <v>66.58333336884445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1.7872340416000001</v>
      </c>
      <c r="D33" s="507">
        <f>'EntrySheetDD+SWOTotal+HO'!JE84+'EntrySheetDD+SWOTotal+HO'!JE85</f>
        <v>2.7</v>
      </c>
      <c r="E33" s="507">
        <f>'EntrySheetDD+SWOTotal+HO'!JF84+'EntrySheetDD+SWOTotal+HO'!JF85</f>
        <v>0.7</v>
      </c>
      <c r="F33" s="507">
        <f>'EntrySheetDD+SWOTotal+HO'!JG84+'EntrySheetDD+SWOTotal+HO'!JG85</f>
        <v>2.7</v>
      </c>
      <c r="G33" s="580">
        <v>28</v>
      </c>
      <c r="H33" s="580">
        <f>'EntrySheetDD+SWOTotal+HO'!JI84+'EntrySheetDD+SWOTotal+HO'!JI85</f>
        <v>14</v>
      </c>
      <c r="I33" s="580">
        <f>'EntrySheetDD+SWOTotal+HO'!JJ84+'EntrySheetDD+SWOTotal+HO'!JJ85</f>
        <v>54</v>
      </c>
      <c r="J33" s="580">
        <f>'EntrySheetDD+SWOTotal+HO'!JK84+'EntrySheetDD+SWOTotal+HO'!JK85</f>
        <v>0</v>
      </c>
      <c r="K33" s="580">
        <f>'EntrySheetDD+SWOTotal+HO'!JL84+'EntrySheetDD+SWOTotal+HO'!JL85</f>
        <v>54</v>
      </c>
      <c r="L33" s="580">
        <f>'EntrySheetDD+SWOTotal+HO'!JM84+'EntrySheetDD+SWOTotal+HO'!JM85</f>
        <v>49</v>
      </c>
      <c r="M33" s="506">
        <f t="shared" si="0"/>
        <v>151.07142865200001</v>
      </c>
      <c r="N33" s="506">
        <f t="shared" si="1"/>
        <v>100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0.31914893599999999</v>
      </c>
      <c r="D34" s="507">
        <f>'EntrySheetDD+SWOTotal+HO'!JO84+'EntrySheetDD+SWOTotal+HO'!JO85</f>
        <v>0.15</v>
      </c>
      <c r="E34" s="507">
        <f>'EntrySheetDD+SWOTotal+HO'!JP84+'EntrySheetDD+SWOTotal+HO'!JP85</f>
        <v>0</v>
      </c>
      <c r="F34" s="507">
        <f>'EntrySheetDD+SWOTotal+HO'!JQ84+'EntrySheetDD+SWOTotal+HO'!JQ85</f>
        <v>0.15</v>
      </c>
      <c r="G34" s="580">
        <v>5</v>
      </c>
      <c r="H34" s="580">
        <f>'EntrySheetDD+SWOTotal+HO'!JS84+'EntrySheetDD+SWOTotal+HO'!JS85</f>
        <v>1</v>
      </c>
      <c r="I34" s="580">
        <f>'EntrySheetDD+SWOTotal+HO'!JT84+'EntrySheetDD+SWOTotal+HO'!JT85</f>
        <v>3</v>
      </c>
      <c r="J34" s="580">
        <f>'EntrySheetDD+SWOTotal+HO'!JU84+'EntrySheetDD+SWOTotal+HO'!JU85</f>
        <v>0</v>
      </c>
      <c r="K34" s="580">
        <f>'EntrySheetDD+SWOTotal+HO'!JV84+'EntrySheetDD+SWOTotal+HO'!JV85</f>
        <v>3</v>
      </c>
      <c r="L34" s="580">
        <f>'EntrySheetDD+SWOTotal+HO'!JW84+'EntrySheetDD+SWOTotal+HO'!JW85</f>
        <v>3</v>
      </c>
      <c r="M34" s="506">
        <f t="shared" si="0"/>
        <v>47.000000025066669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1.276595744</v>
      </c>
      <c r="D35" s="505">
        <f>'EntrySheetDD+SWOTotal+HO'!JY84+'EntrySheetDD+SWOTotal+HO'!JY85</f>
        <v>1.45</v>
      </c>
      <c r="E35" s="505">
        <f>'EntrySheetDD+SWOTotal+HO'!JZ84+'EntrySheetDD+SWOTotal+HO'!JZ85</f>
        <v>0</v>
      </c>
      <c r="F35" s="505">
        <f>'EntrySheetDD+SWOTotal+HO'!KA84+'EntrySheetDD+SWOTotal+HO'!KA85</f>
        <v>1.45</v>
      </c>
      <c r="G35" s="571">
        <v>20</v>
      </c>
      <c r="H35" s="571">
        <f>'EntrySheetDD+SWOTotal+HO'!KC84+'EntrySheetDD+SWOTotal+HO'!KC85</f>
        <v>0</v>
      </c>
      <c r="I35" s="571">
        <f>'EntrySheetDD+SWOTotal+HO'!KD84+'EntrySheetDD+SWOTotal+HO'!KD85</f>
        <v>29</v>
      </c>
      <c r="J35" s="571">
        <f>'EntrySheetDD+SWOTotal+HO'!KE84+'EntrySheetDD+SWOTotal+HO'!KE85</f>
        <v>0</v>
      </c>
      <c r="K35" s="571">
        <f>'EntrySheetDD+SWOTotal+HO'!KF84+'EntrySheetDD+SWOTotal+HO'!KF85</f>
        <v>29</v>
      </c>
      <c r="L35" s="571">
        <f>'EntrySheetDD+SWOTotal+HO'!KG84+'EntrySheetDD+SWOTotal+HO'!KG85</f>
        <v>29</v>
      </c>
      <c r="M35" s="506">
        <f t="shared" si="0"/>
        <v>113.58333339391112</v>
      </c>
      <c r="N35" s="506">
        <f t="shared" si="1"/>
        <v>100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2.234042552</v>
      </c>
      <c r="D36" s="507">
        <f>'EntrySheetDD+SWOTotal+HO'!KI84+'EntrySheetDD+SWOTotal+HO'!KI85</f>
        <v>4</v>
      </c>
      <c r="E36" s="507">
        <f>'EntrySheetDD+SWOTotal+HO'!KJ84+'EntrySheetDD+SWOTotal+HO'!KJ85</f>
        <v>0.45</v>
      </c>
      <c r="F36" s="507">
        <f>'EntrySheetDD+SWOTotal+HO'!KK84+'EntrySheetDD+SWOTotal+HO'!KK85</f>
        <v>0.85</v>
      </c>
      <c r="G36" s="580">
        <v>35</v>
      </c>
      <c r="H36" s="580">
        <f>'EntrySheetDD+SWOTotal+HO'!KM84+'EntrySheetDD+SWOTotal+HO'!KM85</f>
        <v>9</v>
      </c>
      <c r="I36" s="580">
        <f>'EntrySheetDD+SWOTotal+HO'!KN84+'EntrySheetDD+SWOTotal+HO'!KN85</f>
        <v>17</v>
      </c>
      <c r="J36" s="580">
        <f>'EntrySheetDD+SWOTotal+HO'!KO84+'EntrySheetDD+SWOTotal+HO'!KO85</f>
        <v>5</v>
      </c>
      <c r="K36" s="580">
        <f>'EntrySheetDD+SWOTotal+HO'!KP84+'EntrySheetDD+SWOTotal+HO'!KP85</f>
        <v>17</v>
      </c>
      <c r="L36" s="580">
        <f>'EntrySheetDD+SWOTotal+HO'!KQ84+'EntrySheetDD+SWOTotal+HO'!KQ85</f>
        <v>17</v>
      </c>
      <c r="M36" s="506">
        <f t="shared" si="0"/>
        <v>38.047619067911107</v>
      </c>
      <c r="N36" s="506">
        <f t="shared" si="1"/>
        <v>21.25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1.1489361696</v>
      </c>
      <c r="D37" s="507">
        <f>'EntrySheetDD+SWOTotal+HO'!KS84+'EntrySheetDD+SWOTotal+HO'!KS85</f>
        <v>2.63</v>
      </c>
      <c r="E37" s="507">
        <f>'EntrySheetDD+SWOTotal+HO'!KT84+'EntrySheetDD+SWOTotal+HO'!KT85</f>
        <v>0.25</v>
      </c>
      <c r="F37" s="507">
        <f>'EntrySheetDD+SWOTotal+HO'!KU84+'EntrySheetDD+SWOTotal+HO'!KU85</f>
        <v>2.63</v>
      </c>
      <c r="G37" s="580">
        <v>18</v>
      </c>
      <c r="H37" s="580">
        <f>'EntrySheetDD+SWOTotal+HO'!KW84+'EntrySheetDD+SWOTotal+HO'!KW85</f>
        <v>5</v>
      </c>
      <c r="I37" s="580">
        <f>'EntrySheetDD+SWOTotal+HO'!KX84+'EntrySheetDD+SWOTotal+HO'!KX85</f>
        <v>52</v>
      </c>
      <c r="J37" s="580">
        <f>'EntrySheetDD+SWOTotal+HO'!KY84+'EntrySheetDD+SWOTotal+HO'!KY85</f>
        <v>0</v>
      </c>
      <c r="K37" s="580">
        <f>'EntrySheetDD+SWOTotal+HO'!KZ84+'EntrySheetDD+SWOTotal+HO'!KZ85</f>
        <v>41</v>
      </c>
      <c r="L37" s="580">
        <f>'EntrySheetDD+SWOTotal+HO'!LA84+'EntrySheetDD+SWOTotal+HO'!LA85</f>
        <v>41</v>
      </c>
      <c r="M37" s="506">
        <f t="shared" si="0"/>
        <v>228.90740752949137</v>
      </c>
      <c r="N37" s="506">
        <f t="shared" si="1"/>
        <v>100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6.3829787200000002E-2</v>
      </c>
      <c r="D38" s="507">
        <f>'EntrySheetDD+SWOTotal+HO'!LC84+'EntrySheetDD+SWOTotal+HO'!LC85</f>
        <v>0</v>
      </c>
      <c r="E38" s="507">
        <f>'EntrySheetDD+SWOTotal+HO'!LD84+'EntrySheetDD+SWOTotal+HO'!LD85</f>
        <v>0</v>
      </c>
      <c r="F38" s="507">
        <f>'EntrySheetDD+SWOTotal+HO'!LE84+'EntrySheetDD+SWOTotal+HO'!LE85</f>
        <v>0</v>
      </c>
      <c r="G38" s="580">
        <v>1</v>
      </c>
      <c r="H38" s="580">
        <f>'EntrySheetDD+SWOTotal+HO'!LG84+'EntrySheetDD+SWOTotal+HO'!LG85</f>
        <v>0</v>
      </c>
      <c r="I38" s="580">
        <f>'EntrySheetDD+SWOTotal+HO'!LH84+'EntrySheetDD+SWOTotal+HO'!LH85</f>
        <v>0</v>
      </c>
      <c r="J38" s="580">
        <f>'EntrySheetDD+SWOTotal+HO'!LI84+'EntrySheetDD+SWOTotal+HO'!LI85</f>
        <v>0</v>
      </c>
      <c r="K38" s="580">
        <f>'EntrySheetDD+SWOTotal+HO'!LJ84+'EntrySheetDD+SWOTotal+HO'!LJ85</f>
        <v>0</v>
      </c>
      <c r="L38" s="580">
        <f>'EntrySheetDD+SWOTotal+HO'!LK84+'EntrySheetDD+SWOTotal+HO'!LK85</f>
        <v>0</v>
      </c>
      <c r="M38" s="506">
        <f t="shared" si="0"/>
        <v>0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0.19148936160000002</v>
      </c>
      <c r="D39" s="529">
        <f>'EntrySheetDD+SWOTotal+HO'!LM84+'EntrySheetDD+SWOTotal+HO'!LM85</f>
        <v>1.55</v>
      </c>
      <c r="E39" s="529">
        <f>'EntrySheetDD+SWOTotal+HO'!LN84+'EntrySheetDD+SWOTotal+HO'!LN85</f>
        <v>0.75</v>
      </c>
      <c r="F39" s="529">
        <f>'EntrySheetDD+SWOTotal+HO'!LO84+'EntrySheetDD+SWOTotal+HO'!LO85</f>
        <v>1.2</v>
      </c>
      <c r="G39" s="581">
        <v>3</v>
      </c>
      <c r="H39" s="581">
        <f>'EntrySheetDD+SWOTotal+HO'!LQ84+'EntrySheetDD+SWOTotal+HO'!LQ85</f>
        <v>9</v>
      </c>
      <c r="I39" s="581">
        <f>'EntrySheetDD+SWOTotal+HO'!LR84+'EntrySheetDD+SWOTotal+HO'!LR85</f>
        <v>24</v>
      </c>
      <c r="J39" s="581">
        <f>'EntrySheetDD+SWOTotal+HO'!LS84+'EntrySheetDD+SWOTotal+HO'!LS85</f>
        <v>0</v>
      </c>
      <c r="K39" s="581">
        <f>'EntrySheetDD+SWOTotal+HO'!LT84+'EntrySheetDD+SWOTotal+HO'!LT85</f>
        <v>20</v>
      </c>
      <c r="L39" s="581">
        <f>'EntrySheetDD+SWOTotal+HO'!LU84+'EntrySheetDD+SWOTotal+HO'!LU85</f>
        <v>20</v>
      </c>
      <c r="M39" s="509">
        <f t="shared" si="0"/>
        <v>626.66666700088876</v>
      </c>
      <c r="N39" s="509">
        <f t="shared" si="1"/>
        <v>77.41935483870968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113.23404249280007</v>
      </c>
      <c r="D40" s="510">
        <f t="shared" ref="D40:L40" si="2">SUM(D7:D39)</f>
        <v>246.48</v>
      </c>
      <c r="E40" s="510">
        <f t="shared" si="2"/>
        <v>28.079999999999995</v>
      </c>
      <c r="F40" s="510">
        <f t="shared" si="2"/>
        <v>240.45999999999995</v>
      </c>
      <c r="G40" s="569">
        <f t="shared" si="2"/>
        <v>1774</v>
      </c>
      <c r="H40" s="569">
        <f t="shared" si="2"/>
        <v>571</v>
      </c>
      <c r="I40" s="569">
        <f t="shared" si="2"/>
        <v>4711</v>
      </c>
      <c r="J40" s="569">
        <f t="shared" si="2"/>
        <v>210</v>
      </c>
      <c r="K40" s="569">
        <f t="shared" si="2"/>
        <v>4607</v>
      </c>
      <c r="L40" s="569">
        <f t="shared" si="2"/>
        <v>4592</v>
      </c>
      <c r="M40" s="511">
        <f t="shared" si="0"/>
        <v>212.35663295805188</v>
      </c>
      <c r="N40" s="512">
        <f t="shared" si="1"/>
        <v>97.557611165206083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'EntrySheetDD+SWOTotal+HO'!MQ84+'EntrySheetDD+SWOTotal+HO'!MQ85</f>
        <v>0</v>
      </c>
      <c r="E41" s="528">
        <f>'EntrySheetDD+SWOTotal+HO'!MR84+'EntrySheetDD+SWOTotal+HO'!MR85</f>
        <v>0</v>
      </c>
      <c r="F41" s="528">
        <f>'EntrySheetDD+SWOTotal+HO'!MS84+'EntrySheetDD+SWOTotal+HO'!MS85</f>
        <v>0</v>
      </c>
      <c r="G41" s="570">
        <f>'EntrySheetDD+SWOTotal+HO'!MT84+'EntrySheetDD+SWOTotal+HO'!MT85</f>
        <v>0</v>
      </c>
      <c r="H41" s="570">
        <f>'EntrySheetDD+SWOTotal+HO'!MU84+'EntrySheetDD+SWOTotal+HO'!MU85</f>
        <v>0</v>
      </c>
      <c r="I41" s="570">
        <f>'EntrySheetDD+SWOTotal+HO'!MV84+'EntrySheetDD+SWOTotal+HO'!MV85</f>
        <v>0</v>
      </c>
      <c r="J41" s="570">
        <f>'EntrySheetDD+SWOTotal+HO'!MW84+'EntrySheetDD+SWOTotal+HO'!MW85</f>
        <v>0</v>
      </c>
      <c r="K41" s="570">
        <f>'EntrySheetDD+SWOTotal+HO'!MX84+'EntrySheetDD+SWOTotal+HO'!MX85</f>
        <v>0</v>
      </c>
      <c r="L41" s="570">
        <f>'EntrySheetDD+SWOTotal+HO'!MY84+'EntrySheetDD+SWOTotal+HO'!MY85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113.23404249280007</v>
      </c>
      <c r="D43" s="516">
        <f t="shared" si="3"/>
        <v>246.48</v>
      </c>
      <c r="E43" s="516">
        <f t="shared" si="3"/>
        <v>28.079999999999995</v>
      </c>
      <c r="F43" s="516">
        <f t="shared" si="3"/>
        <v>240.45999999999995</v>
      </c>
      <c r="G43" s="572">
        <f t="shared" si="3"/>
        <v>1774</v>
      </c>
      <c r="H43" s="572">
        <f t="shared" si="3"/>
        <v>571</v>
      </c>
      <c r="I43" s="572">
        <f t="shared" si="3"/>
        <v>4711</v>
      </c>
      <c r="J43" s="572">
        <f t="shared" si="3"/>
        <v>210</v>
      </c>
      <c r="K43" s="572">
        <f t="shared" si="3"/>
        <v>4607</v>
      </c>
      <c r="L43" s="572">
        <f t="shared" si="3"/>
        <v>4592</v>
      </c>
      <c r="M43" s="511">
        <f t="shared" si="0"/>
        <v>212.35663295805188</v>
      </c>
      <c r="N43" s="512">
        <f t="shared" si="1"/>
        <v>97.557611165206083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A2" sqref="A2:N2"/>
      <selection pane="topRight" activeCell="A2" sqref="A2:N2"/>
      <selection pane="bottomLeft" activeCell="A2" sqref="A2:N2"/>
      <selection pane="bottomRight" activeCell="C7" sqref="C7:C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438</v>
      </c>
      <c r="B3" s="2004"/>
      <c r="C3" s="2024" t="s">
        <v>515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30</v>
      </c>
      <c r="D7" s="518">
        <f>'EntrySheetDD+SWOTotal+HO'!E88+'EntrySheetDD+SWOTotal+HO'!E89</f>
        <v>24.61</v>
      </c>
      <c r="E7" s="518">
        <f>'EntrySheetDD+SWOTotal+HO'!F88+'EntrySheetDD+SWOTotal+HO'!F89</f>
        <v>1.9700000000000002</v>
      </c>
      <c r="F7" s="518">
        <f>'EntrySheetDD+SWOTotal+HO'!G88+'EntrySheetDD+SWOTotal+HO'!G89</f>
        <v>24.61</v>
      </c>
      <c r="G7" s="568">
        <v>0</v>
      </c>
      <c r="H7" s="568">
        <f>'EntrySheetDD+SWOTotal+HO'!I88+'EntrySheetDD+SWOTotal+HO'!I89</f>
        <v>0</v>
      </c>
      <c r="I7" s="568">
        <f>'EntrySheetDD+SWOTotal+HO'!J88+'EntrySheetDD+SWOTotal+HO'!J89</f>
        <v>0</v>
      </c>
      <c r="J7" s="568">
        <f>'EntrySheetDD+SWOTotal+HO'!K88+'EntrySheetDD+SWOTotal+HO'!K89</f>
        <v>0</v>
      </c>
      <c r="K7" s="568">
        <f>'EntrySheetDD+SWOTotal+HO'!L88+'EntrySheetDD+SWOTotal+HO'!L89</f>
        <v>0</v>
      </c>
      <c r="L7" s="568">
        <f>'EntrySheetDD+SWOTotal+HO'!M88+'EntrySheetDD+SWOTotal+HO'!M89</f>
        <v>0</v>
      </c>
      <c r="M7" s="514">
        <f>F7/C7*100</f>
        <v>82.033333333333331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23</v>
      </c>
      <c r="D8" s="505">
        <f>'EntrySheetDD+SWOTotal+HO'!O88+'EntrySheetDD+SWOTotal+HO'!O89</f>
        <v>19.489999999999998</v>
      </c>
      <c r="E8" s="505">
        <f>'EntrySheetDD+SWOTotal+HO'!P88+'EntrySheetDD+SWOTotal+HO'!P89</f>
        <v>0.64</v>
      </c>
      <c r="F8" s="505">
        <f>'EntrySheetDD+SWOTotal+HO'!Q88+'EntrySheetDD+SWOTotal+HO'!Q89</f>
        <v>19.489999999999998</v>
      </c>
      <c r="G8" s="568">
        <v>0</v>
      </c>
      <c r="H8" s="571">
        <f>'EntrySheetDD+SWOTotal+HO'!S88+'EntrySheetDD+SWOTotal+HO'!S89</f>
        <v>5</v>
      </c>
      <c r="I8" s="571">
        <f>'EntrySheetDD+SWOTotal+HO'!T88+'EntrySheetDD+SWOTotal+HO'!T89</f>
        <v>6</v>
      </c>
      <c r="J8" s="571">
        <f>'EntrySheetDD+SWOTotal+HO'!U88+'EntrySheetDD+SWOTotal+HO'!U89</f>
        <v>4</v>
      </c>
      <c r="K8" s="571">
        <f>'EntrySheetDD+SWOTotal+HO'!V88+'EntrySheetDD+SWOTotal+HO'!V89</f>
        <v>6</v>
      </c>
      <c r="L8" s="571">
        <f>'EntrySheetDD+SWOTotal+HO'!W88+'EntrySheetDD+SWOTotal+HO'!W89</f>
        <v>6</v>
      </c>
      <c r="M8" s="506">
        <f t="shared" ref="M8:M43" si="0">F8/C8*100</f>
        <v>84.739130434782609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20</v>
      </c>
      <c r="D9" s="505">
        <f>'EntrySheetDD+SWOTotal+HO'!Y88+'EntrySheetDD+SWOTotal+HO'!Y89</f>
        <v>19.48</v>
      </c>
      <c r="E9" s="505">
        <f>'EntrySheetDD+SWOTotal+HO'!Z88+'EntrySheetDD+SWOTotal+HO'!Z89</f>
        <v>6</v>
      </c>
      <c r="F9" s="505">
        <f>'EntrySheetDD+SWOTotal+HO'!AA88+'EntrySheetDD+SWOTotal+HO'!AA89</f>
        <v>19.48</v>
      </c>
      <c r="G9" s="568">
        <v>0</v>
      </c>
      <c r="H9" s="571">
        <f>'EntrySheetDD+SWOTotal+HO'!AC88+'EntrySheetDD+SWOTotal+HO'!AC89</f>
        <v>0</v>
      </c>
      <c r="I9" s="571">
        <f>'EntrySheetDD+SWOTotal+HO'!AD88+'EntrySheetDD+SWOTotal+HO'!AD89</f>
        <v>0</v>
      </c>
      <c r="J9" s="571">
        <f>'EntrySheetDD+SWOTotal+HO'!AE88+'EntrySheetDD+SWOTotal+HO'!AE89</f>
        <v>0</v>
      </c>
      <c r="K9" s="571">
        <f>'EntrySheetDD+SWOTotal+HO'!AF88+'EntrySheetDD+SWOTotal+HO'!AF89</f>
        <v>0</v>
      </c>
      <c r="L9" s="571">
        <f>'EntrySheetDD+SWOTotal+HO'!AG88+'EntrySheetDD+SWOTotal+HO'!AG89</f>
        <v>0</v>
      </c>
      <c r="M9" s="506">
        <f t="shared" si="0"/>
        <v>97.399999999999991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15</v>
      </c>
      <c r="D10" s="505">
        <f>'EntrySheetDD+SWOTotal+HO'!AI88+'EntrySheetDD+SWOTotal+HO'!AI89</f>
        <v>8.86</v>
      </c>
      <c r="E10" s="505">
        <f>'EntrySheetDD+SWOTotal+HO'!AJ88+'EntrySheetDD+SWOTotal+HO'!AJ89</f>
        <v>0.56999999999999995</v>
      </c>
      <c r="F10" s="505">
        <f>'EntrySheetDD+SWOTotal+HO'!AK88+'EntrySheetDD+SWOTotal+HO'!AK89</f>
        <v>8.86</v>
      </c>
      <c r="G10" s="568">
        <v>0</v>
      </c>
      <c r="H10" s="571">
        <f>'EntrySheetDD+SWOTotal+HO'!AM88+'EntrySheetDD+SWOTotal+HO'!AM89</f>
        <v>3</v>
      </c>
      <c r="I10" s="571">
        <f>'EntrySheetDD+SWOTotal+HO'!AN88+'EntrySheetDD+SWOTotal+HO'!AN89</f>
        <v>3</v>
      </c>
      <c r="J10" s="571">
        <f>'EntrySheetDD+SWOTotal+HO'!AO88+'EntrySheetDD+SWOTotal+HO'!AO89</f>
        <v>0</v>
      </c>
      <c r="K10" s="571">
        <f>'EntrySheetDD+SWOTotal+HO'!AP88+'EntrySheetDD+SWOTotal+HO'!AP89</f>
        <v>0</v>
      </c>
      <c r="L10" s="571">
        <f>'EntrySheetDD+SWOTotal+HO'!AQ88+'EntrySheetDD+SWOTotal+HO'!AQ89</f>
        <v>0</v>
      </c>
      <c r="M10" s="506">
        <f t="shared" si="0"/>
        <v>59.06666666666667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30</v>
      </c>
      <c r="D11" s="507">
        <f>'EntrySheetDD+SWOTotal+HO'!AS88+'EntrySheetDD+SWOTotal+HO'!AS89</f>
        <v>34.159999999999997</v>
      </c>
      <c r="E11" s="507">
        <f>'EntrySheetDD+SWOTotal+HO'!AT88+'EntrySheetDD+SWOTotal+HO'!AT89</f>
        <v>3.53</v>
      </c>
      <c r="F11" s="507">
        <f>'EntrySheetDD+SWOTotal+HO'!AU88+'EntrySheetDD+SWOTotal+HO'!AU89</f>
        <v>34.14</v>
      </c>
      <c r="G11" s="568">
        <v>0</v>
      </c>
      <c r="H11" s="580">
        <f>'EntrySheetDD+SWOTotal+HO'!AW88+'EntrySheetDD+SWOTotal+HO'!AW89</f>
        <v>10</v>
      </c>
      <c r="I11" s="580">
        <f>'EntrySheetDD+SWOTotal+HO'!AX88+'EntrySheetDD+SWOTotal+HO'!AX89</f>
        <v>10</v>
      </c>
      <c r="J11" s="580">
        <f>'EntrySheetDD+SWOTotal+HO'!AY88+'EntrySheetDD+SWOTotal+HO'!AY89</f>
        <v>0</v>
      </c>
      <c r="K11" s="580">
        <f>'EntrySheetDD+SWOTotal+HO'!AZ88+'EntrySheetDD+SWOTotal+HO'!AZ89</f>
        <v>10</v>
      </c>
      <c r="L11" s="580">
        <f>'EntrySheetDD+SWOTotal+HO'!BA88+'EntrySheetDD+SWOTotal+HO'!BA89</f>
        <v>10</v>
      </c>
      <c r="M11" s="506">
        <f t="shared" si="0"/>
        <v>113.80000000000001</v>
      </c>
      <c r="N11" s="506">
        <f t="shared" si="1"/>
        <v>99.941451990632331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15</v>
      </c>
      <c r="D12" s="507">
        <f>'EntrySheetDD+SWOTotal+HO'!BC88+'EntrySheetDD+SWOTotal+HO'!BC89</f>
        <v>16.169999999999998</v>
      </c>
      <c r="E12" s="507">
        <f>'EntrySheetDD+SWOTotal+HO'!BD88+'EntrySheetDD+SWOTotal+HO'!BD89</f>
        <v>0.2</v>
      </c>
      <c r="F12" s="507">
        <f>'EntrySheetDD+SWOTotal+HO'!BE88+'EntrySheetDD+SWOTotal+HO'!BE89</f>
        <v>16.169999999999998</v>
      </c>
      <c r="G12" s="568">
        <v>0</v>
      </c>
      <c r="H12" s="580">
        <f>'EntrySheetDD+SWOTotal+HO'!BG88+'EntrySheetDD+SWOTotal+HO'!BG89</f>
        <v>0</v>
      </c>
      <c r="I12" s="580">
        <f>'EntrySheetDD+SWOTotal+HO'!BH88+'EntrySheetDD+SWOTotal+HO'!BH89</f>
        <v>5</v>
      </c>
      <c r="J12" s="580">
        <f>'EntrySheetDD+SWOTotal+HO'!BI88+'EntrySheetDD+SWOTotal+HO'!BI89</f>
        <v>0</v>
      </c>
      <c r="K12" s="580">
        <f>'EntrySheetDD+SWOTotal+HO'!BJ88+'EntrySheetDD+SWOTotal+HO'!BJ89</f>
        <v>5</v>
      </c>
      <c r="L12" s="580">
        <f>'EntrySheetDD+SWOTotal+HO'!BK88+'EntrySheetDD+SWOTotal+HO'!BK89</f>
        <v>5</v>
      </c>
      <c r="M12" s="506">
        <f t="shared" si="0"/>
        <v>107.79999999999998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15</v>
      </c>
      <c r="D13" s="505">
        <f>'EntrySheetDD+SWOTotal+HO'!BM88+'EntrySheetDD+SWOTotal+HO'!BM89</f>
        <v>12.77</v>
      </c>
      <c r="E13" s="505">
        <f>'EntrySheetDD+SWOTotal+HO'!BN88+'EntrySheetDD+SWOTotal+HO'!BN89</f>
        <v>0</v>
      </c>
      <c r="F13" s="505">
        <f>'EntrySheetDD+SWOTotal+HO'!BO88+'EntrySheetDD+SWOTotal+HO'!BO89</f>
        <v>12.77</v>
      </c>
      <c r="G13" s="568">
        <v>0</v>
      </c>
      <c r="H13" s="571">
        <f>'EntrySheetDD+SWOTotal+HO'!BQ88+'EntrySheetDD+SWOTotal+HO'!BQ89</f>
        <v>0</v>
      </c>
      <c r="I13" s="571">
        <f>'EntrySheetDD+SWOTotal+HO'!BR88+'EntrySheetDD+SWOTotal+HO'!BR89</f>
        <v>0</v>
      </c>
      <c r="J13" s="571">
        <f>'EntrySheetDD+SWOTotal+HO'!BS88+'EntrySheetDD+SWOTotal+HO'!BS89</f>
        <v>0</v>
      </c>
      <c r="K13" s="571">
        <f>'EntrySheetDD+SWOTotal+HO'!BT88+'EntrySheetDD+SWOTotal+HO'!BT89</f>
        <v>0</v>
      </c>
      <c r="L13" s="571">
        <f>'EntrySheetDD+SWOTotal+HO'!BU88+'EntrySheetDD+SWOTotal+HO'!BU89</f>
        <v>0</v>
      </c>
      <c r="M13" s="506">
        <f t="shared" si="0"/>
        <v>85.133333333333326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30</v>
      </c>
      <c r="D14" s="505">
        <f>'EntrySheetDD+SWOTotal+HO'!BW88+'EntrySheetDD+SWOTotal+HO'!BW89</f>
        <v>26.52</v>
      </c>
      <c r="E14" s="505">
        <f>'EntrySheetDD+SWOTotal+HO'!BX88+'EntrySheetDD+SWOTotal+HO'!BX89</f>
        <v>0.51</v>
      </c>
      <c r="F14" s="505">
        <f>'EntrySheetDD+SWOTotal+HO'!BY88+'EntrySheetDD+SWOTotal+HO'!BY89</f>
        <v>24.8</v>
      </c>
      <c r="G14" s="568">
        <v>0</v>
      </c>
      <c r="H14" s="571">
        <f>'EntrySheetDD+SWOTotal+HO'!CA88+'EntrySheetDD+SWOTotal+HO'!CA89</f>
        <v>0</v>
      </c>
      <c r="I14" s="571">
        <f>'EntrySheetDD+SWOTotal+HO'!CB88+'EntrySheetDD+SWOTotal+HO'!CB89</f>
        <v>0</v>
      </c>
      <c r="J14" s="571">
        <f>'EntrySheetDD+SWOTotal+HO'!CC88+'EntrySheetDD+SWOTotal+HO'!CC89</f>
        <v>0</v>
      </c>
      <c r="K14" s="571">
        <f>'EntrySheetDD+SWOTotal+HO'!CD88+'EntrySheetDD+SWOTotal+HO'!CD89</f>
        <v>0</v>
      </c>
      <c r="L14" s="571">
        <f>'EntrySheetDD+SWOTotal+HO'!CE88+'EntrySheetDD+SWOTotal+HO'!CE89</f>
        <v>0</v>
      </c>
      <c r="M14" s="506">
        <f t="shared" si="0"/>
        <v>82.666666666666671</v>
      </c>
      <c r="N14" s="506">
        <f t="shared" si="1"/>
        <v>93.51432880844645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15</v>
      </c>
      <c r="D15" s="505">
        <f>'EntrySheetDD+SWOTotal+HO'!CG88+'EntrySheetDD+SWOTotal+HO'!CG89</f>
        <v>13.120000000000001</v>
      </c>
      <c r="E15" s="505">
        <f>'EntrySheetDD+SWOTotal+HO'!CH88+'EntrySheetDD+SWOTotal+HO'!CH89</f>
        <v>0</v>
      </c>
      <c r="F15" s="505">
        <f>'EntrySheetDD+SWOTotal+HO'!CI88+'EntrySheetDD+SWOTotal+HO'!CI89</f>
        <v>10.92</v>
      </c>
      <c r="G15" s="568">
        <v>0</v>
      </c>
      <c r="H15" s="571">
        <f>'EntrySheetDD+SWOTotal+HO'!CK88+'EntrySheetDD+SWOTotal+HO'!CK89</f>
        <v>0</v>
      </c>
      <c r="I15" s="571">
        <f>'EntrySheetDD+SWOTotal+HO'!CL88+'EntrySheetDD+SWOTotal+HO'!CL89</f>
        <v>0</v>
      </c>
      <c r="J15" s="571">
        <f>'EntrySheetDD+SWOTotal+HO'!CM88+'EntrySheetDD+SWOTotal+HO'!CM89</f>
        <v>0</v>
      </c>
      <c r="K15" s="571">
        <f>'EntrySheetDD+SWOTotal+HO'!CN88+'EntrySheetDD+SWOTotal+HO'!CN89</f>
        <v>0</v>
      </c>
      <c r="L15" s="571">
        <f>'EntrySheetDD+SWOTotal+HO'!CO88+'EntrySheetDD+SWOTotal+HO'!CO89</f>
        <v>0</v>
      </c>
      <c r="M15" s="506">
        <f t="shared" si="0"/>
        <v>72.8</v>
      </c>
      <c r="N15" s="506">
        <f t="shared" si="1"/>
        <v>83.231707317073173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15</v>
      </c>
      <c r="D16" s="505">
        <f>'EntrySheetDD+SWOTotal+HO'!CQ88+'EntrySheetDD+SWOTotal+HO'!CQ89</f>
        <v>14.57</v>
      </c>
      <c r="E16" s="505">
        <f>'EntrySheetDD+SWOTotal+HO'!CR88+'EntrySheetDD+SWOTotal+HO'!CR89</f>
        <v>0.56999999999999995</v>
      </c>
      <c r="F16" s="505">
        <f>'EntrySheetDD+SWOTotal+HO'!CS88+'EntrySheetDD+SWOTotal+HO'!CS89</f>
        <v>14.57</v>
      </c>
      <c r="G16" s="568">
        <v>0</v>
      </c>
      <c r="H16" s="571">
        <f>'EntrySheetDD+SWOTotal+HO'!CU88+'EntrySheetDD+SWOTotal+HO'!CU89</f>
        <v>0</v>
      </c>
      <c r="I16" s="571">
        <f>'EntrySheetDD+SWOTotal+HO'!CV88+'EntrySheetDD+SWOTotal+HO'!CV89</f>
        <v>0</v>
      </c>
      <c r="J16" s="571">
        <f>'EntrySheetDD+SWOTotal+HO'!CW88+'EntrySheetDD+SWOTotal+HO'!CW89</f>
        <v>0</v>
      </c>
      <c r="K16" s="571">
        <f>'EntrySheetDD+SWOTotal+HO'!CX88+'EntrySheetDD+SWOTotal+HO'!CX89</f>
        <v>0</v>
      </c>
      <c r="L16" s="571">
        <f>'EntrySheetDD+SWOTotal+HO'!CY88+'EntrySheetDD+SWOTotal+HO'!CY89</f>
        <v>0</v>
      </c>
      <c r="M16" s="506">
        <f t="shared" si="0"/>
        <v>97.13333333333334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30</v>
      </c>
      <c r="D17" s="505">
        <f>'EntrySheetDD+SWOTotal+HO'!DA88+'EntrySheetDD+SWOTotal+HO'!DA89</f>
        <v>19.8</v>
      </c>
      <c r="E17" s="505">
        <f>'EntrySheetDD+SWOTotal+HO'!DB88+'EntrySheetDD+SWOTotal+HO'!DB89</f>
        <v>13.14</v>
      </c>
      <c r="F17" s="505">
        <f>'EntrySheetDD+SWOTotal+HO'!DC88+'EntrySheetDD+SWOTotal+HO'!DC89</f>
        <v>18.72</v>
      </c>
      <c r="G17" s="568">
        <v>0</v>
      </c>
      <c r="H17" s="571">
        <f>'EntrySheetDD+SWOTotal+HO'!DE88+'EntrySheetDD+SWOTotal+HO'!DE89</f>
        <v>0</v>
      </c>
      <c r="I17" s="571">
        <f>'EntrySheetDD+SWOTotal+HO'!DF88+'EntrySheetDD+SWOTotal+HO'!DF89</f>
        <v>0</v>
      </c>
      <c r="J17" s="571">
        <f>'EntrySheetDD+SWOTotal+HO'!DG88+'EntrySheetDD+SWOTotal+HO'!DG89</f>
        <v>0</v>
      </c>
      <c r="K17" s="571">
        <f>'EntrySheetDD+SWOTotal+HO'!DH88+'EntrySheetDD+SWOTotal+HO'!DH89</f>
        <v>0</v>
      </c>
      <c r="L17" s="571">
        <f>'EntrySheetDD+SWOTotal+HO'!DI88+'EntrySheetDD+SWOTotal+HO'!DI89</f>
        <v>0</v>
      </c>
      <c r="M17" s="506">
        <f t="shared" si="0"/>
        <v>62.4</v>
      </c>
      <c r="N17" s="506">
        <f t="shared" si="1"/>
        <v>94.545454545454533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5</v>
      </c>
      <c r="D18" s="505">
        <f>'EntrySheetDD+SWOTotal+HO'!DK88+'EntrySheetDD+SWOTotal+HO'!DK89</f>
        <v>2.4900000000000002</v>
      </c>
      <c r="E18" s="505">
        <f>'EntrySheetDD+SWOTotal+HO'!DL88+'EntrySheetDD+SWOTotal+HO'!DL89</f>
        <v>0.31</v>
      </c>
      <c r="F18" s="505">
        <f>'EntrySheetDD+SWOTotal+HO'!DM88+'EntrySheetDD+SWOTotal+HO'!DM89</f>
        <v>2.4900000000000002</v>
      </c>
      <c r="G18" s="568">
        <v>0</v>
      </c>
      <c r="H18" s="571">
        <f>'EntrySheetDD+SWOTotal+HO'!DO88+'EntrySheetDD+SWOTotal+HO'!DO89</f>
        <v>0</v>
      </c>
      <c r="I18" s="571">
        <f>'EntrySheetDD+SWOTotal+HO'!DP88+'EntrySheetDD+SWOTotal+HO'!DP89</f>
        <v>0</v>
      </c>
      <c r="J18" s="571">
        <f>'EntrySheetDD+SWOTotal+HO'!DQ88+'EntrySheetDD+SWOTotal+HO'!DQ89</f>
        <v>0</v>
      </c>
      <c r="K18" s="571">
        <f>'EntrySheetDD+SWOTotal+HO'!DR88+'EntrySheetDD+SWOTotal+HO'!DR89</f>
        <v>0</v>
      </c>
      <c r="L18" s="571">
        <f>'EntrySheetDD+SWOTotal+HO'!DS88+'EntrySheetDD+SWOTotal+HO'!DS89</f>
        <v>0</v>
      </c>
      <c r="M18" s="506">
        <f t="shared" si="0"/>
        <v>49.800000000000004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10</v>
      </c>
      <c r="D19" s="505">
        <f>'EntrySheetDD+SWOTotal+HO'!DU88+'EntrySheetDD+SWOTotal+HO'!DU89</f>
        <v>9.69</v>
      </c>
      <c r="E19" s="505">
        <f>'EntrySheetDD+SWOTotal+HO'!DV88+'EntrySheetDD+SWOTotal+HO'!DV89</f>
        <v>1.1200000000000001</v>
      </c>
      <c r="F19" s="505">
        <f>'EntrySheetDD+SWOTotal+HO'!DW88+'EntrySheetDD+SWOTotal+HO'!DW89</f>
        <v>9.68</v>
      </c>
      <c r="G19" s="568">
        <v>0</v>
      </c>
      <c r="H19" s="571">
        <f>'EntrySheetDD+SWOTotal+HO'!DY88+'EntrySheetDD+SWOTotal+HO'!DY89</f>
        <v>0</v>
      </c>
      <c r="I19" s="571">
        <f>'EntrySheetDD+SWOTotal+HO'!DZ88+'EntrySheetDD+SWOTotal+HO'!DZ89</f>
        <v>4</v>
      </c>
      <c r="J19" s="571">
        <f>'EntrySheetDD+SWOTotal+HO'!EA88+'EntrySheetDD+SWOTotal+HO'!EA89</f>
        <v>0</v>
      </c>
      <c r="K19" s="571">
        <f>'EntrySheetDD+SWOTotal+HO'!EB88+'EntrySheetDD+SWOTotal+HO'!EB89</f>
        <v>4</v>
      </c>
      <c r="L19" s="571">
        <f>'EntrySheetDD+SWOTotal+HO'!EC88+'EntrySheetDD+SWOTotal+HO'!EC89</f>
        <v>4</v>
      </c>
      <c r="M19" s="506">
        <f t="shared" si="0"/>
        <v>96.8</v>
      </c>
      <c r="N19" s="506">
        <f t="shared" si="1"/>
        <v>99.896800825593402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20</v>
      </c>
      <c r="D20" s="505">
        <f>'EntrySheetDD+SWOTotal+HO'!EE88+'EntrySheetDD+SWOTotal+HO'!EE89</f>
        <v>9.82</v>
      </c>
      <c r="E20" s="505">
        <f>'EntrySheetDD+SWOTotal+HO'!EF88+'EntrySheetDD+SWOTotal+HO'!EF89</f>
        <v>0</v>
      </c>
      <c r="F20" s="505">
        <f>'EntrySheetDD+SWOTotal+HO'!EG88+'EntrySheetDD+SWOTotal+HO'!EG89</f>
        <v>9.8000000000000007</v>
      </c>
      <c r="G20" s="568">
        <v>0</v>
      </c>
      <c r="H20" s="571">
        <f>'EntrySheetDD+SWOTotal+HO'!EI88+'EntrySheetDD+SWOTotal+HO'!EI89</f>
        <v>0</v>
      </c>
      <c r="I20" s="571">
        <f>'EntrySheetDD+SWOTotal+HO'!EJ88+'EntrySheetDD+SWOTotal+HO'!EJ89</f>
        <v>0</v>
      </c>
      <c r="J20" s="571">
        <f>'EntrySheetDD+SWOTotal+HO'!EK88+'EntrySheetDD+SWOTotal+HO'!EK89</f>
        <v>0</v>
      </c>
      <c r="K20" s="571">
        <f>'EntrySheetDD+SWOTotal+HO'!EL88+'EntrySheetDD+SWOTotal+HO'!EL89</f>
        <v>0</v>
      </c>
      <c r="L20" s="571">
        <f>'EntrySheetDD+SWOTotal+HO'!EM88+'EntrySheetDD+SWOTotal+HO'!EM89</f>
        <v>0</v>
      </c>
      <c r="M20" s="506">
        <f t="shared" si="0"/>
        <v>49.000000000000007</v>
      </c>
      <c r="N20" s="506">
        <f t="shared" si="1"/>
        <v>99.796334012219972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10</v>
      </c>
      <c r="D21" s="505">
        <f>'EntrySheetDD+SWOTotal+HO'!EO88+'EntrySheetDD+SWOTotal+HO'!EO89</f>
        <v>9.35</v>
      </c>
      <c r="E21" s="505">
        <f>'EntrySheetDD+SWOTotal+HO'!EP88+'EntrySheetDD+SWOTotal+HO'!EP89</f>
        <v>1.05</v>
      </c>
      <c r="F21" s="505">
        <f>'EntrySheetDD+SWOTotal+HO'!EQ88+'EntrySheetDD+SWOTotal+HO'!EQ89</f>
        <v>9.35</v>
      </c>
      <c r="G21" s="568">
        <v>0</v>
      </c>
      <c r="H21" s="571">
        <f>'EntrySheetDD+SWOTotal+HO'!ES88+'EntrySheetDD+SWOTotal+HO'!ES89</f>
        <v>0</v>
      </c>
      <c r="I21" s="571">
        <f>'EntrySheetDD+SWOTotal+HO'!ET88+'EntrySheetDD+SWOTotal+HO'!ET89</f>
        <v>0</v>
      </c>
      <c r="J21" s="571">
        <f>'EntrySheetDD+SWOTotal+HO'!EU88+'EntrySheetDD+SWOTotal+HO'!EU89</f>
        <v>0</v>
      </c>
      <c r="K21" s="571">
        <f>'EntrySheetDD+SWOTotal+HO'!EV88+'EntrySheetDD+SWOTotal+HO'!EV89</f>
        <v>0</v>
      </c>
      <c r="L21" s="571">
        <f>'EntrySheetDD+SWOTotal+HO'!EW88+'EntrySheetDD+SWOTotal+HO'!EW89</f>
        <v>0</v>
      </c>
      <c r="M21" s="506">
        <f t="shared" si="0"/>
        <v>93.5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15</v>
      </c>
      <c r="D22" s="505">
        <f>'EntrySheetDD+SWOTotal+HO'!EY88+'EntrySheetDD+SWOTotal+HO'!EY89</f>
        <v>8.3000000000000007</v>
      </c>
      <c r="E22" s="505">
        <f>'EntrySheetDD+SWOTotal+HO'!EZ88+'EntrySheetDD+SWOTotal+HO'!EZ89</f>
        <v>0.99</v>
      </c>
      <c r="F22" s="505">
        <f>'EntrySheetDD+SWOTotal+HO'!FA88+'EntrySheetDD+SWOTotal+HO'!FA89</f>
        <v>8.3000000000000007</v>
      </c>
      <c r="G22" s="568">
        <v>0</v>
      </c>
      <c r="H22" s="571">
        <f>'EntrySheetDD+SWOTotal+HO'!FC88+'EntrySheetDD+SWOTotal+HO'!FC89</f>
        <v>0</v>
      </c>
      <c r="I22" s="571">
        <f>'EntrySheetDD+SWOTotal+HO'!FD88+'EntrySheetDD+SWOTotal+HO'!FD89</f>
        <v>3</v>
      </c>
      <c r="J22" s="571">
        <f>'EntrySheetDD+SWOTotal+HO'!FE88+'EntrySheetDD+SWOTotal+HO'!FE89</f>
        <v>0</v>
      </c>
      <c r="K22" s="571">
        <f>'EntrySheetDD+SWOTotal+HO'!FF88+'EntrySheetDD+SWOTotal+HO'!FF89</f>
        <v>0</v>
      </c>
      <c r="L22" s="571">
        <f>'EntrySheetDD+SWOTotal+HO'!FG88+'EntrySheetDD+SWOTotal+HO'!FG89</f>
        <v>0</v>
      </c>
      <c r="M22" s="506">
        <f t="shared" si="0"/>
        <v>55.333333333333336</v>
      </c>
      <c r="N22" s="506">
        <f t="shared" si="1"/>
        <v>100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18.5</v>
      </c>
      <c r="D23" s="505">
        <f>'EntrySheetDD+SWOTotal+HO'!FI88+'EntrySheetDD+SWOTotal+HO'!FI89</f>
        <v>16.64</v>
      </c>
      <c r="E23" s="505">
        <f>'EntrySheetDD+SWOTotal+HO'!FJ88+'EntrySheetDD+SWOTotal+HO'!FJ89</f>
        <v>0.16</v>
      </c>
      <c r="F23" s="505">
        <f>'EntrySheetDD+SWOTotal+HO'!FK88+'EntrySheetDD+SWOTotal+HO'!FK89</f>
        <v>16.63</v>
      </c>
      <c r="G23" s="568">
        <v>0</v>
      </c>
      <c r="H23" s="571">
        <f>'EntrySheetDD+SWOTotal+HO'!FM88+'EntrySheetDD+SWOTotal+HO'!FM89</f>
        <v>0</v>
      </c>
      <c r="I23" s="571">
        <f>'EntrySheetDD+SWOTotal+HO'!FN88+'EntrySheetDD+SWOTotal+HO'!FN89</f>
        <v>0</v>
      </c>
      <c r="J23" s="571">
        <f>'EntrySheetDD+SWOTotal+HO'!FO88+'EntrySheetDD+SWOTotal+HO'!FO89</f>
        <v>0</v>
      </c>
      <c r="K23" s="571">
        <f>'EntrySheetDD+SWOTotal+HO'!FP88+'EntrySheetDD+SWOTotal+HO'!FP89</f>
        <v>0</v>
      </c>
      <c r="L23" s="571">
        <f>'EntrySheetDD+SWOTotal+HO'!FQ88+'EntrySheetDD+SWOTotal+HO'!FQ89</f>
        <v>0</v>
      </c>
      <c r="M23" s="506">
        <f t="shared" si="0"/>
        <v>89.891891891891888</v>
      </c>
      <c r="N23" s="506">
        <f t="shared" si="1"/>
        <v>99.93990384615384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5</v>
      </c>
      <c r="D24" s="505">
        <f>'EntrySheetDD+SWOTotal+HO'!FS88+'EntrySheetDD+SWOTotal+HO'!FS89</f>
        <v>0</v>
      </c>
      <c r="E24" s="505">
        <f>'EntrySheetDD+SWOTotal+HO'!FT88+'EntrySheetDD+SWOTotal+HO'!FT89</f>
        <v>0</v>
      </c>
      <c r="F24" s="505">
        <f>'EntrySheetDD+SWOTotal+HO'!FU88+'EntrySheetDD+SWOTotal+HO'!FU89</f>
        <v>0</v>
      </c>
      <c r="G24" s="568">
        <v>0</v>
      </c>
      <c r="H24" s="571">
        <f>'EntrySheetDD+SWOTotal+HO'!FW88+'EntrySheetDD+SWOTotal+HO'!FW89</f>
        <v>0</v>
      </c>
      <c r="I24" s="571">
        <f>'EntrySheetDD+SWOTotal+HO'!FX88+'EntrySheetDD+SWOTotal+HO'!FX89</f>
        <v>0</v>
      </c>
      <c r="J24" s="571">
        <f>'EntrySheetDD+SWOTotal+HO'!FY88+'EntrySheetDD+SWOTotal+HO'!FY89</f>
        <v>0</v>
      </c>
      <c r="K24" s="571">
        <f>'EntrySheetDD+SWOTotal+HO'!FZ88+'EntrySheetDD+SWOTotal+HO'!FZ89</f>
        <v>0</v>
      </c>
      <c r="L24" s="571">
        <f>'EntrySheetDD+SWOTotal+HO'!GA88+'EntrySheetDD+SWOTotal+HO'!GA89</f>
        <v>0</v>
      </c>
      <c r="M24" s="506">
        <f t="shared" si="0"/>
        <v>0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30</v>
      </c>
      <c r="D25" s="507">
        <f>'EntrySheetDD+SWOTotal+HO'!GC88+'EntrySheetDD+SWOTotal+HO'!GC89</f>
        <v>30.62</v>
      </c>
      <c r="E25" s="507">
        <f>'EntrySheetDD+SWOTotal+HO'!GD88+'EntrySheetDD+SWOTotal+HO'!GD89</f>
        <v>0</v>
      </c>
      <c r="F25" s="507">
        <f>'EntrySheetDD+SWOTotal+HO'!GE88+'EntrySheetDD+SWOTotal+HO'!GE89</f>
        <v>30.62</v>
      </c>
      <c r="G25" s="568">
        <v>0</v>
      </c>
      <c r="H25" s="580">
        <f>'EntrySheetDD+SWOTotal+HO'!GG88+'EntrySheetDD+SWOTotal+HO'!GG89</f>
        <v>5</v>
      </c>
      <c r="I25" s="580">
        <f>'EntrySheetDD+SWOTotal+HO'!GH88+'EntrySheetDD+SWOTotal+HO'!GH89</f>
        <v>5</v>
      </c>
      <c r="J25" s="580">
        <f>'EntrySheetDD+SWOTotal+HO'!GI88+'EntrySheetDD+SWOTotal+HO'!GI89</f>
        <v>0</v>
      </c>
      <c r="K25" s="580">
        <f>'EntrySheetDD+SWOTotal+HO'!GJ88+'EntrySheetDD+SWOTotal+HO'!GJ89</f>
        <v>5</v>
      </c>
      <c r="L25" s="580">
        <f>'EntrySheetDD+SWOTotal+HO'!GK88+'EntrySheetDD+SWOTotal+HO'!GK89</f>
        <v>5</v>
      </c>
      <c r="M25" s="506">
        <f t="shared" si="0"/>
        <v>102.06666666666666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10</v>
      </c>
      <c r="D26" s="507">
        <f>'EntrySheetDD+SWOTotal+HO'!GM88+'EntrySheetDD+SWOTotal+HO'!GM89</f>
        <v>6.62</v>
      </c>
      <c r="E26" s="507">
        <f>'EntrySheetDD+SWOTotal+HO'!GN88+'EntrySheetDD+SWOTotal+HO'!GN89</f>
        <v>0</v>
      </c>
      <c r="F26" s="507">
        <f>'EntrySheetDD+SWOTotal+HO'!GO88+'EntrySheetDD+SWOTotal+HO'!GO89</f>
        <v>6.62</v>
      </c>
      <c r="G26" s="568">
        <v>0</v>
      </c>
      <c r="H26" s="580">
        <f>'EntrySheetDD+SWOTotal+HO'!GQ88+'EntrySheetDD+SWOTotal+HO'!GQ89</f>
        <v>0</v>
      </c>
      <c r="I26" s="580">
        <f>'EntrySheetDD+SWOTotal+HO'!GR88+'EntrySheetDD+SWOTotal+HO'!GR89</f>
        <v>0</v>
      </c>
      <c r="J26" s="580">
        <f>'EntrySheetDD+SWOTotal+HO'!GS88+'EntrySheetDD+SWOTotal+HO'!GS89</f>
        <v>0</v>
      </c>
      <c r="K26" s="580">
        <f>'EntrySheetDD+SWOTotal+HO'!GT88+'EntrySheetDD+SWOTotal+HO'!GT89</f>
        <v>1</v>
      </c>
      <c r="L26" s="580">
        <f>'EntrySheetDD+SWOTotal+HO'!GU88+'EntrySheetDD+SWOTotal+HO'!GU89</f>
        <v>1</v>
      </c>
      <c r="M26" s="506">
        <f t="shared" si="0"/>
        <v>66.2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5</v>
      </c>
      <c r="D27" s="505">
        <f>'EntrySheetDD+SWOTotal+HO'!GW88+'EntrySheetDD+SWOTotal+HO'!GW89</f>
        <v>0</v>
      </c>
      <c r="E27" s="505">
        <f>'EntrySheetDD+SWOTotal+HO'!GX88+'EntrySheetDD+SWOTotal+HO'!GX89</f>
        <v>0</v>
      </c>
      <c r="F27" s="505">
        <f>'EntrySheetDD+SWOTotal+HO'!GY88+'EntrySheetDD+SWOTotal+HO'!GY89</f>
        <v>0</v>
      </c>
      <c r="G27" s="568">
        <v>0</v>
      </c>
      <c r="H27" s="571">
        <f>'EntrySheetDD+SWOTotal+HO'!HA88+'EntrySheetDD+SWOTotal+HO'!HA89</f>
        <v>0</v>
      </c>
      <c r="I27" s="571">
        <f>'EntrySheetDD+SWOTotal+HO'!HB88+'EntrySheetDD+SWOTotal+HO'!HB89</f>
        <v>0</v>
      </c>
      <c r="J27" s="571">
        <f>'EntrySheetDD+SWOTotal+HO'!HC88+'EntrySheetDD+SWOTotal+HO'!HC89</f>
        <v>0</v>
      </c>
      <c r="K27" s="571">
        <f>'EntrySheetDD+SWOTotal+HO'!HD88+'EntrySheetDD+SWOTotal+HO'!HD89</f>
        <v>0</v>
      </c>
      <c r="L27" s="571">
        <f>'EntrySheetDD+SWOTotal+HO'!HE88+'EntrySheetDD+SWOTotal+HO'!HE89</f>
        <v>0</v>
      </c>
      <c r="M27" s="506">
        <f t="shared" si="0"/>
        <v>0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3.05</v>
      </c>
      <c r="D28" s="507">
        <f>'EntrySheetDD+SWOTotal+HO'!HG88+'EntrySheetDD+SWOTotal+HO'!HG89</f>
        <v>0</v>
      </c>
      <c r="E28" s="507">
        <f>'EntrySheetDD+SWOTotal+HO'!HH88+'EntrySheetDD+SWOTotal+HO'!HH89</f>
        <v>0</v>
      </c>
      <c r="F28" s="507">
        <f>'EntrySheetDD+SWOTotal+HO'!HI88+'EntrySheetDD+SWOTotal+HO'!HI89</f>
        <v>0</v>
      </c>
      <c r="G28" s="568">
        <v>0</v>
      </c>
      <c r="H28" s="580">
        <f>'EntrySheetDD+SWOTotal+HO'!HK88+'EntrySheetDD+SWOTotal+HO'!HK89</f>
        <v>0</v>
      </c>
      <c r="I28" s="580">
        <f>'EntrySheetDD+SWOTotal+HO'!HL88+'EntrySheetDD+SWOTotal+HO'!HL89</f>
        <v>0</v>
      </c>
      <c r="J28" s="580">
        <f>'EntrySheetDD+SWOTotal+HO'!HM88+'EntrySheetDD+SWOTotal+HO'!HM89</f>
        <v>0</v>
      </c>
      <c r="K28" s="580">
        <f>'EntrySheetDD+SWOTotal+HO'!HN88+'EntrySheetDD+SWOTotal+HO'!HN89</f>
        <v>0</v>
      </c>
      <c r="L28" s="580">
        <f>'EntrySheetDD+SWOTotal+HO'!HO88+'EntrySheetDD+SWOTotal+HO'!HO89</f>
        <v>0</v>
      </c>
      <c r="M28" s="506">
        <f t="shared" si="0"/>
        <v>0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10</v>
      </c>
      <c r="D29" s="507">
        <f>'EntrySheetDD+SWOTotal+HO'!HQ88+'EntrySheetDD+SWOTotal+HO'!HQ89</f>
        <v>9.8000000000000007</v>
      </c>
      <c r="E29" s="507">
        <f>'EntrySheetDD+SWOTotal+HO'!HR88+'EntrySheetDD+SWOTotal+HO'!HR89</f>
        <v>0</v>
      </c>
      <c r="F29" s="507">
        <f>'EntrySheetDD+SWOTotal+HO'!HS88+'EntrySheetDD+SWOTotal+HO'!HS89</f>
        <v>9.5600000000000023</v>
      </c>
      <c r="G29" s="568">
        <v>0</v>
      </c>
      <c r="H29" s="580">
        <f>'EntrySheetDD+SWOTotal+HO'!HU88+'EntrySheetDD+SWOTotal+HO'!HU89</f>
        <v>0</v>
      </c>
      <c r="I29" s="580">
        <f>'EntrySheetDD+SWOTotal+HO'!HV88+'EntrySheetDD+SWOTotal+HO'!HV89</f>
        <v>3</v>
      </c>
      <c r="J29" s="580">
        <f>'EntrySheetDD+SWOTotal+HO'!HW88+'EntrySheetDD+SWOTotal+HO'!HW89</f>
        <v>0</v>
      </c>
      <c r="K29" s="580">
        <f>'EntrySheetDD+SWOTotal+HO'!HX88+'EntrySheetDD+SWOTotal+HO'!HX89</f>
        <v>3</v>
      </c>
      <c r="L29" s="580">
        <f>'EntrySheetDD+SWOTotal+HO'!HY88+'EntrySheetDD+SWOTotal+HO'!HY89</f>
        <v>3</v>
      </c>
      <c r="M29" s="506">
        <f t="shared" si="0"/>
        <v>95.600000000000023</v>
      </c>
      <c r="N29" s="506">
        <f t="shared" si="1"/>
        <v>97.551020408163282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07">
        <f>'EntrySheetDD+SWOTotal+HO'!IA88+'EntrySheetDD+SWOTotal+HO'!IA89</f>
        <v>0</v>
      </c>
      <c r="E30" s="507">
        <f>'EntrySheetDD+SWOTotal+HO'!IB88+'EntrySheetDD+SWOTotal+HO'!IB89</f>
        <v>0</v>
      </c>
      <c r="F30" s="507">
        <f>'EntrySheetDD+SWOTotal+HO'!IC88+'EntrySheetDD+SWOTotal+HO'!IC89</f>
        <v>0</v>
      </c>
      <c r="G30" s="568">
        <v>0</v>
      </c>
      <c r="H30" s="580">
        <f>'EntrySheetDD+SWOTotal+HO'!IE88+'EntrySheetDD+SWOTotal+HO'!IE89</f>
        <v>0</v>
      </c>
      <c r="I30" s="580">
        <f>'EntrySheetDD+SWOTotal+HO'!IF88+'EntrySheetDD+SWOTotal+HO'!IF89</f>
        <v>0</v>
      </c>
      <c r="J30" s="580">
        <f>'EntrySheetDD+SWOTotal+HO'!IG88+'EntrySheetDD+SWOTotal+HO'!IG89</f>
        <v>0</v>
      </c>
      <c r="K30" s="580">
        <f>'EntrySheetDD+SWOTotal+HO'!IH88+'EntrySheetDD+SWOTotal+HO'!IH89</f>
        <v>0</v>
      </c>
      <c r="L30" s="580">
        <f>'EntrySheetDD+SWOTotal+HO'!II88+'EntrySheetDD+SWOTotal+HO'!II89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13.5</v>
      </c>
      <c r="D31" s="507">
        <f>'EntrySheetDD+SWOTotal+HO'!IK88+'EntrySheetDD+SWOTotal+HO'!IK89</f>
        <v>3.49</v>
      </c>
      <c r="E31" s="507">
        <f>'EntrySheetDD+SWOTotal+HO'!IL88+'EntrySheetDD+SWOTotal+HO'!IL89</f>
        <v>1.01</v>
      </c>
      <c r="F31" s="507">
        <f>'EntrySheetDD+SWOTotal+HO'!IM88+'EntrySheetDD+SWOTotal+HO'!IM89</f>
        <v>3.49</v>
      </c>
      <c r="G31" s="568">
        <v>0</v>
      </c>
      <c r="H31" s="580">
        <f>'EntrySheetDD+SWOTotal+HO'!IO88+'EntrySheetDD+SWOTotal+HO'!IO89</f>
        <v>0</v>
      </c>
      <c r="I31" s="580">
        <f>'EntrySheetDD+SWOTotal+HO'!IP88+'EntrySheetDD+SWOTotal+HO'!IP89</f>
        <v>0</v>
      </c>
      <c r="J31" s="580">
        <f>'EntrySheetDD+SWOTotal+HO'!IQ88+'EntrySheetDD+SWOTotal+HO'!IQ89</f>
        <v>0</v>
      </c>
      <c r="K31" s="580">
        <f>'EntrySheetDD+SWOTotal+HO'!IR88+'EntrySheetDD+SWOTotal+HO'!IR89</f>
        <v>0</v>
      </c>
      <c r="L31" s="580">
        <f>'EntrySheetDD+SWOTotal+HO'!IS88+'EntrySheetDD+SWOTotal+HO'!IS89</f>
        <v>0</v>
      </c>
      <c r="M31" s="506">
        <f t="shared" si="0"/>
        <v>25.851851851851855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5</v>
      </c>
      <c r="D32" s="507">
        <f>'EntrySheetDD+SWOTotal+HO'!IU88+'EntrySheetDD+SWOTotal+HO'!IU89</f>
        <v>0</v>
      </c>
      <c r="E32" s="507">
        <f>'EntrySheetDD+SWOTotal+HO'!IV88+'EntrySheetDD+SWOTotal+HO'!IV89</f>
        <v>0</v>
      </c>
      <c r="F32" s="507">
        <f>'EntrySheetDD+SWOTotal+HO'!IW88+'EntrySheetDD+SWOTotal+HO'!IW89</f>
        <v>0</v>
      </c>
      <c r="G32" s="568">
        <v>0</v>
      </c>
      <c r="H32" s="580">
        <f>'EntrySheetDD+SWOTotal+HO'!IY88+'EntrySheetDD+SWOTotal+HO'!IY89</f>
        <v>0</v>
      </c>
      <c r="I32" s="580">
        <f>'EntrySheetDD+SWOTotal+HO'!IZ88+'EntrySheetDD+SWOTotal+HO'!IZ89</f>
        <v>0</v>
      </c>
      <c r="J32" s="580">
        <f>'EntrySheetDD+SWOTotal+HO'!JA88+'EntrySheetDD+SWOTotal+HO'!JA89</f>
        <v>0</v>
      </c>
      <c r="K32" s="580">
        <f>'EntrySheetDD+SWOTotal+HO'!JB88+'EntrySheetDD+SWOTotal+HO'!JB89</f>
        <v>0</v>
      </c>
      <c r="L32" s="580">
        <f>'EntrySheetDD+SWOTotal+HO'!JC88+'EntrySheetDD+SWOTotal+HO'!JC89</f>
        <v>0</v>
      </c>
      <c r="M32" s="506">
        <f t="shared" si="0"/>
        <v>0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3.45</v>
      </c>
      <c r="D33" s="507">
        <f>'EntrySheetDD+SWOTotal+HO'!JE88+'EntrySheetDD+SWOTotal+HO'!JE89</f>
        <v>3.94</v>
      </c>
      <c r="E33" s="507">
        <f>'EntrySheetDD+SWOTotal+HO'!JF88+'EntrySheetDD+SWOTotal+HO'!JF89</f>
        <v>0</v>
      </c>
      <c r="F33" s="507">
        <f>'EntrySheetDD+SWOTotal+HO'!JG88+'EntrySheetDD+SWOTotal+HO'!JG89</f>
        <v>3.9799999999999995</v>
      </c>
      <c r="G33" s="568">
        <v>0</v>
      </c>
      <c r="H33" s="580">
        <f>'EntrySheetDD+SWOTotal+HO'!JI88+'EntrySheetDD+SWOTotal+HO'!JI89</f>
        <v>0</v>
      </c>
      <c r="I33" s="580">
        <f>'EntrySheetDD+SWOTotal+HO'!JJ88+'EntrySheetDD+SWOTotal+HO'!JJ89</f>
        <v>0</v>
      </c>
      <c r="J33" s="580">
        <f>'EntrySheetDD+SWOTotal+HO'!JK88+'EntrySheetDD+SWOTotal+HO'!JK89</f>
        <v>0</v>
      </c>
      <c r="K33" s="580">
        <f>'EntrySheetDD+SWOTotal+HO'!JL88+'EntrySheetDD+SWOTotal+HO'!JL89</f>
        <v>0</v>
      </c>
      <c r="L33" s="580">
        <f>'EntrySheetDD+SWOTotal+HO'!JM88+'EntrySheetDD+SWOTotal+HO'!JM89</f>
        <v>0</v>
      </c>
      <c r="M33" s="506">
        <f t="shared" si="0"/>
        <v>115.36231884057968</v>
      </c>
      <c r="N33" s="506">
        <f t="shared" si="1"/>
        <v>101.01522842639592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7</v>
      </c>
      <c r="D34" s="507">
        <f>'EntrySheetDD+SWOTotal+HO'!JO88+'EntrySheetDD+SWOTotal+HO'!JO89</f>
        <v>5.28</v>
      </c>
      <c r="E34" s="507">
        <f>'EntrySheetDD+SWOTotal+HO'!JP88+'EntrySheetDD+SWOTotal+HO'!JP89</f>
        <v>0</v>
      </c>
      <c r="F34" s="507">
        <f>'EntrySheetDD+SWOTotal+HO'!JQ88+'EntrySheetDD+SWOTotal+HO'!JQ89</f>
        <v>5.28</v>
      </c>
      <c r="G34" s="568">
        <v>0</v>
      </c>
      <c r="H34" s="580">
        <f>'EntrySheetDD+SWOTotal+HO'!JS88+'EntrySheetDD+SWOTotal+HO'!JS89</f>
        <v>4</v>
      </c>
      <c r="I34" s="580">
        <f>'EntrySheetDD+SWOTotal+HO'!JT88+'EntrySheetDD+SWOTotal+HO'!JT89</f>
        <v>4</v>
      </c>
      <c r="J34" s="580">
        <f>'EntrySheetDD+SWOTotal+HO'!JU88+'EntrySheetDD+SWOTotal+HO'!JU89</f>
        <v>0</v>
      </c>
      <c r="K34" s="580">
        <f>'EntrySheetDD+SWOTotal+HO'!JV88+'EntrySheetDD+SWOTotal+HO'!JV89</f>
        <v>4</v>
      </c>
      <c r="L34" s="580">
        <f>'EntrySheetDD+SWOTotal+HO'!JW88+'EntrySheetDD+SWOTotal+HO'!JW89</f>
        <v>0</v>
      </c>
      <c r="M34" s="506">
        <f t="shared" si="0"/>
        <v>75.428571428571431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1</v>
      </c>
      <c r="D35" s="505">
        <f>'EntrySheetDD+SWOTotal+HO'!JY88+'EntrySheetDD+SWOTotal+HO'!JY89</f>
        <v>2.35</v>
      </c>
      <c r="E35" s="505">
        <f>'EntrySheetDD+SWOTotal+HO'!JZ88+'EntrySheetDD+SWOTotal+HO'!JZ89</f>
        <v>0.31</v>
      </c>
      <c r="F35" s="505">
        <f>'EntrySheetDD+SWOTotal+HO'!KA88+'EntrySheetDD+SWOTotal+HO'!KA89</f>
        <v>2.35</v>
      </c>
      <c r="G35" s="568">
        <v>0</v>
      </c>
      <c r="H35" s="571">
        <f>'EntrySheetDD+SWOTotal+HO'!KC88+'EntrySheetDD+SWOTotal+HO'!KC89</f>
        <v>1</v>
      </c>
      <c r="I35" s="571">
        <f>'EntrySheetDD+SWOTotal+HO'!KD88+'EntrySheetDD+SWOTotal+HO'!KD89</f>
        <v>1</v>
      </c>
      <c r="J35" s="571">
        <f>'EntrySheetDD+SWOTotal+HO'!KE88+'EntrySheetDD+SWOTotal+HO'!KE89</f>
        <v>0</v>
      </c>
      <c r="K35" s="571">
        <f>'EntrySheetDD+SWOTotal+HO'!KF88+'EntrySheetDD+SWOTotal+HO'!KF89</f>
        <v>1</v>
      </c>
      <c r="L35" s="571">
        <f>'EntrySheetDD+SWOTotal+HO'!KG88+'EntrySheetDD+SWOTotal+HO'!KG89</f>
        <v>1</v>
      </c>
      <c r="M35" s="506">
        <f t="shared" si="0"/>
        <v>235</v>
      </c>
      <c r="N35" s="506">
        <f t="shared" si="1"/>
        <v>100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5</v>
      </c>
      <c r="D36" s="507">
        <f>'EntrySheetDD+SWOTotal+HO'!KI88+'EntrySheetDD+SWOTotal+HO'!KI89</f>
        <v>13.5</v>
      </c>
      <c r="E36" s="507">
        <f>'EntrySheetDD+SWOTotal+HO'!KJ88+'EntrySheetDD+SWOTotal+HO'!KJ89</f>
        <v>0</v>
      </c>
      <c r="F36" s="507">
        <f>'EntrySheetDD+SWOTotal+HO'!KK88+'EntrySheetDD+SWOTotal+HO'!KK89</f>
        <v>8.35</v>
      </c>
      <c r="G36" s="568">
        <v>0</v>
      </c>
      <c r="H36" s="580">
        <f>'EntrySheetDD+SWOTotal+HO'!KM88+'EntrySheetDD+SWOTotal+HO'!KM89</f>
        <v>2</v>
      </c>
      <c r="I36" s="580">
        <f>'EntrySheetDD+SWOTotal+HO'!KN88+'EntrySheetDD+SWOTotal+HO'!KN89</f>
        <v>2</v>
      </c>
      <c r="J36" s="580">
        <f>'EntrySheetDD+SWOTotal+HO'!KO88+'EntrySheetDD+SWOTotal+HO'!KO89</f>
        <v>0</v>
      </c>
      <c r="K36" s="580">
        <f>'EntrySheetDD+SWOTotal+HO'!KP88+'EntrySheetDD+SWOTotal+HO'!KP89</f>
        <v>1</v>
      </c>
      <c r="L36" s="580">
        <f>'EntrySheetDD+SWOTotal+HO'!KQ88+'EntrySheetDD+SWOTotal+HO'!KQ89</f>
        <v>1</v>
      </c>
      <c r="M36" s="506">
        <f t="shared" si="0"/>
        <v>167</v>
      </c>
      <c r="N36" s="506">
        <f t="shared" si="1"/>
        <v>61.851851851851848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5</v>
      </c>
      <c r="D37" s="507">
        <f>'EntrySheetDD+SWOTotal+HO'!KS88+'EntrySheetDD+SWOTotal+HO'!KS89</f>
        <v>1.44</v>
      </c>
      <c r="E37" s="507">
        <f>'EntrySheetDD+SWOTotal+HO'!KT88+'EntrySheetDD+SWOTotal+HO'!KT89</f>
        <v>0</v>
      </c>
      <c r="F37" s="507">
        <f>'EntrySheetDD+SWOTotal+HO'!KU88+'EntrySheetDD+SWOTotal+HO'!KU89</f>
        <v>1.44</v>
      </c>
      <c r="G37" s="568">
        <v>0</v>
      </c>
      <c r="H37" s="580">
        <f>'EntrySheetDD+SWOTotal+HO'!KW88+'EntrySheetDD+SWOTotal+HO'!KW89</f>
        <v>0</v>
      </c>
      <c r="I37" s="580">
        <f>'EntrySheetDD+SWOTotal+HO'!KX88+'EntrySheetDD+SWOTotal+HO'!KX89</f>
        <v>0</v>
      </c>
      <c r="J37" s="580">
        <f>'EntrySheetDD+SWOTotal+HO'!KY88+'EntrySheetDD+SWOTotal+HO'!KY89</f>
        <v>0</v>
      </c>
      <c r="K37" s="580">
        <f>'EntrySheetDD+SWOTotal+HO'!KZ88+'EntrySheetDD+SWOTotal+HO'!KZ89</f>
        <v>0</v>
      </c>
      <c r="L37" s="580">
        <f>'EntrySheetDD+SWOTotal+HO'!LA88+'EntrySheetDD+SWOTotal+HO'!LA89</f>
        <v>0</v>
      </c>
      <c r="M37" s="506">
        <f t="shared" si="0"/>
        <v>28.799999999999997</v>
      </c>
      <c r="N37" s="506">
        <f t="shared" si="1"/>
        <v>100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5</v>
      </c>
      <c r="D38" s="507">
        <f>'EntrySheetDD+SWOTotal+HO'!LC88+'EntrySheetDD+SWOTotal+HO'!LC89</f>
        <v>0</v>
      </c>
      <c r="E38" s="507">
        <f>'EntrySheetDD+SWOTotal+HO'!LD88+'EntrySheetDD+SWOTotal+HO'!LD89</f>
        <v>0</v>
      </c>
      <c r="F38" s="507">
        <f>'EntrySheetDD+SWOTotal+HO'!LE88+'EntrySheetDD+SWOTotal+HO'!LE89</f>
        <v>0</v>
      </c>
      <c r="G38" s="568">
        <v>0</v>
      </c>
      <c r="H38" s="580">
        <f>'EntrySheetDD+SWOTotal+HO'!LG88+'EntrySheetDD+SWOTotal+HO'!LG89</f>
        <v>0</v>
      </c>
      <c r="I38" s="580">
        <f>'EntrySheetDD+SWOTotal+HO'!LH88+'EntrySheetDD+SWOTotal+HO'!LH89</f>
        <v>0</v>
      </c>
      <c r="J38" s="580">
        <f>'EntrySheetDD+SWOTotal+HO'!LI88+'EntrySheetDD+SWOTotal+HO'!LI89</f>
        <v>0</v>
      </c>
      <c r="K38" s="580">
        <f>'EntrySheetDD+SWOTotal+HO'!LJ88+'EntrySheetDD+SWOTotal+HO'!LJ89</f>
        <v>0</v>
      </c>
      <c r="L38" s="580">
        <f>'EntrySheetDD+SWOTotal+HO'!LK88+'EntrySheetDD+SWOTotal+HO'!LK89</f>
        <v>0</v>
      </c>
      <c r="M38" s="506">
        <f t="shared" si="0"/>
        <v>0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15</v>
      </c>
      <c r="D39" s="529">
        <f>'EntrySheetDD+SWOTotal+HO'!LM88+'EntrySheetDD+SWOTotal+HO'!LM89</f>
        <v>5.34</v>
      </c>
      <c r="E39" s="529">
        <f>'EntrySheetDD+SWOTotal+HO'!LN88+'EntrySheetDD+SWOTotal+HO'!LN89</f>
        <v>1.18</v>
      </c>
      <c r="F39" s="529">
        <f>'EntrySheetDD+SWOTotal+HO'!LO88+'EntrySheetDD+SWOTotal+HO'!LO89</f>
        <v>5.33</v>
      </c>
      <c r="G39" s="568">
        <v>0</v>
      </c>
      <c r="H39" s="581">
        <f>'EntrySheetDD+SWOTotal+HO'!LQ88+'EntrySheetDD+SWOTotal+HO'!LQ89</f>
        <v>0</v>
      </c>
      <c r="I39" s="581">
        <f>'EntrySheetDD+SWOTotal+HO'!LR88+'EntrySheetDD+SWOTotal+HO'!LR89</f>
        <v>0</v>
      </c>
      <c r="J39" s="581">
        <f>'EntrySheetDD+SWOTotal+HO'!LS88+'EntrySheetDD+SWOTotal+HO'!LS89</f>
        <v>0</v>
      </c>
      <c r="K39" s="581">
        <f>'EntrySheetDD+SWOTotal+HO'!LT88+'EntrySheetDD+SWOTotal+HO'!LT89</f>
        <v>0</v>
      </c>
      <c r="L39" s="581">
        <f>'EntrySheetDD+SWOTotal+HO'!LU88+'EntrySheetDD+SWOTotal+HO'!LU89</f>
        <v>0</v>
      </c>
      <c r="M39" s="509">
        <f t="shared" si="0"/>
        <v>35.533333333333331</v>
      </c>
      <c r="N39" s="509">
        <f t="shared" si="1"/>
        <v>99.812734082397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439.5</v>
      </c>
      <c r="D40" s="510">
        <f t="shared" ref="D40:L40" si="2">SUM(D7:D39)</f>
        <v>348.22</v>
      </c>
      <c r="E40" s="510">
        <f t="shared" si="2"/>
        <v>33.26</v>
      </c>
      <c r="F40" s="510">
        <f t="shared" si="2"/>
        <v>337.80000000000007</v>
      </c>
      <c r="G40" s="569">
        <f t="shared" si="2"/>
        <v>0</v>
      </c>
      <c r="H40" s="569">
        <f t="shared" si="2"/>
        <v>30</v>
      </c>
      <c r="I40" s="569">
        <f t="shared" si="2"/>
        <v>46</v>
      </c>
      <c r="J40" s="569">
        <f t="shared" si="2"/>
        <v>4</v>
      </c>
      <c r="K40" s="569">
        <f t="shared" si="2"/>
        <v>40</v>
      </c>
      <c r="L40" s="569">
        <f t="shared" si="2"/>
        <v>36</v>
      </c>
      <c r="M40" s="511">
        <f t="shared" si="0"/>
        <v>76.860068259385685</v>
      </c>
      <c r="N40" s="512">
        <f t="shared" si="1"/>
        <v>97.007638849003513</v>
      </c>
    </row>
    <row r="41" spans="1:14" ht="21.75" x14ac:dyDescent="0.25">
      <c r="A41" s="2027" t="s">
        <v>362</v>
      </c>
      <c r="B41" s="2028"/>
      <c r="C41" s="587">
        <v>19.899999999999999</v>
      </c>
      <c r="D41" s="528">
        <f>'EntrySheetDD+SWOTotal+HO'!MQ88+'EntrySheetDD+SWOTotal+HO'!MQ89</f>
        <v>23.39</v>
      </c>
      <c r="E41" s="528">
        <f>'EntrySheetDD+SWOTotal+HO'!MR88+'EntrySheetDD+SWOTotal+HO'!MR89</f>
        <v>0</v>
      </c>
      <c r="F41" s="528">
        <f>'EntrySheetDD+SWOTotal+HO'!MS88+'EntrySheetDD+SWOTotal+HO'!MS89</f>
        <v>23.38</v>
      </c>
      <c r="G41" s="570">
        <v>0</v>
      </c>
      <c r="H41" s="570">
        <f>'EntrySheetDD+SWOTotal+HO'!MU88+'EntrySheetDD+SWOTotal+HO'!MU89</f>
        <v>0</v>
      </c>
      <c r="I41" s="570">
        <f>'EntrySheetDD+SWOTotal+HO'!MV88+'EntrySheetDD+SWOTotal+HO'!MV89</f>
        <v>0</v>
      </c>
      <c r="J41" s="570">
        <f>'EntrySheetDD+SWOTotal+HO'!MW88+'EntrySheetDD+SWOTotal+HO'!MW89</f>
        <v>0</v>
      </c>
      <c r="K41" s="570">
        <f>'EntrySheetDD+SWOTotal+HO'!MX88+'EntrySheetDD+SWOTotal+HO'!MX89</f>
        <v>0</v>
      </c>
      <c r="L41" s="570">
        <f>'EntrySheetDD+SWOTotal+HO'!MY88+'EntrySheetDD+SWOTotal+HO'!MY89</f>
        <v>0</v>
      </c>
      <c r="M41" s="514">
        <f t="shared" si="0"/>
        <v>117.48743718592965</v>
      </c>
      <c r="N41" s="514">
        <f t="shared" si="1"/>
        <v>99.957246686618205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459.4</v>
      </c>
      <c r="D43" s="516">
        <f t="shared" si="3"/>
        <v>371.61</v>
      </c>
      <c r="E43" s="516">
        <f t="shared" si="3"/>
        <v>33.26</v>
      </c>
      <c r="F43" s="516">
        <f t="shared" si="3"/>
        <v>361.18000000000006</v>
      </c>
      <c r="G43" s="572">
        <f t="shared" si="3"/>
        <v>0</v>
      </c>
      <c r="H43" s="572">
        <f t="shared" si="3"/>
        <v>30</v>
      </c>
      <c r="I43" s="572">
        <f t="shared" si="3"/>
        <v>46</v>
      </c>
      <c r="J43" s="572">
        <f t="shared" si="3"/>
        <v>4</v>
      </c>
      <c r="K43" s="572">
        <f t="shared" si="3"/>
        <v>40</v>
      </c>
      <c r="L43" s="572">
        <f t="shared" si="3"/>
        <v>36</v>
      </c>
      <c r="M43" s="511">
        <f t="shared" si="0"/>
        <v>78.619939050936011</v>
      </c>
      <c r="N43" s="512">
        <f t="shared" si="1"/>
        <v>97.193294044831958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7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439</v>
      </c>
      <c r="B3" s="2004"/>
      <c r="C3" s="2024" t="s">
        <v>516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0.1</v>
      </c>
      <c r="D7" s="518">
        <f>'EntrySheetDD+SWOTotal+HO'!E90</f>
        <v>0</v>
      </c>
      <c r="E7" s="518">
        <f>'EntrySheetDD+SWOTotal+HO'!F90</f>
        <v>0</v>
      </c>
      <c r="F7" s="518">
        <f>'EntrySheetDD+SWOTotal+HO'!G90</f>
        <v>0</v>
      </c>
      <c r="G7" s="568">
        <v>1.5942098298978113</v>
      </c>
      <c r="H7" s="568">
        <f>'EntrySheetDD+SWOTotal+HO'!I90</f>
        <v>0</v>
      </c>
      <c r="I7" s="568">
        <f>'EntrySheetDD+SWOTotal+HO'!J90</f>
        <v>0</v>
      </c>
      <c r="J7" s="568">
        <f>'EntrySheetDD+SWOTotal+HO'!K90</f>
        <v>0</v>
      </c>
      <c r="K7" s="568">
        <f>'EntrySheetDD+SWOTotal+HO'!L90</f>
        <v>0</v>
      </c>
      <c r="L7" s="568">
        <f>'EntrySheetDD+SWOTotal+HO'!M90</f>
        <v>0</v>
      </c>
      <c r="M7" s="514">
        <f>F7/C7*100</f>
        <v>0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0.05</v>
      </c>
      <c r="D8" s="518">
        <f>'EntrySheetDD+SWOTotal+HO'!O90</f>
        <v>0</v>
      </c>
      <c r="E8" s="518">
        <f>'EntrySheetDD+SWOTotal+HO'!P90</f>
        <v>0</v>
      </c>
      <c r="F8" s="518">
        <f>'EntrySheetDD+SWOTotal+HO'!Q90</f>
        <v>0</v>
      </c>
      <c r="G8" s="568">
        <v>0.79710491494890567</v>
      </c>
      <c r="H8" s="568">
        <f>'EntrySheetDD+SWOTotal+HO'!S90</f>
        <v>0</v>
      </c>
      <c r="I8" s="568">
        <f>'EntrySheetDD+SWOTotal+HO'!T90</f>
        <v>0</v>
      </c>
      <c r="J8" s="568">
        <f>'EntrySheetDD+SWOTotal+HO'!U90</f>
        <v>0</v>
      </c>
      <c r="K8" s="568">
        <f>'EntrySheetDD+SWOTotal+HO'!V90</f>
        <v>0</v>
      </c>
      <c r="L8" s="568">
        <f>'EntrySheetDD+SWOTotal+HO'!W90</f>
        <v>0</v>
      </c>
      <c r="M8" s="506">
        <f t="shared" ref="M8:M43" si="0">F8/C8*100</f>
        <v>0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0.05</v>
      </c>
      <c r="D9" s="518">
        <f>'EntrySheetDD+SWOTotal+HO'!Y90</f>
        <v>0.01</v>
      </c>
      <c r="E9" s="518">
        <f>'EntrySheetDD+SWOTotal+HO'!Z90</f>
        <v>0.01</v>
      </c>
      <c r="F9" s="518">
        <f>'EntrySheetDD+SWOTotal+HO'!AA90</f>
        <v>0.01</v>
      </c>
      <c r="G9" s="568">
        <v>0.79710491494890567</v>
      </c>
      <c r="H9" s="568">
        <f>'EntrySheetDD+SWOTotal+HO'!AC90</f>
        <v>0</v>
      </c>
      <c r="I9" s="568">
        <f>'EntrySheetDD+SWOTotal+HO'!AD90</f>
        <v>0</v>
      </c>
      <c r="J9" s="568">
        <f>'EntrySheetDD+SWOTotal+HO'!AE90</f>
        <v>0</v>
      </c>
      <c r="K9" s="568">
        <f>'EntrySheetDD+SWOTotal+HO'!AF90</f>
        <v>0</v>
      </c>
      <c r="L9" s="568">
        <f>'EntrySheetDD+SWOTotal+HO'!AG90</f>
        <v>0</v>
      </c>
      <c r="M9" s="506">
        <f t="shared" si="0"/>
        <v>20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0.1</v>
      </c>
      <c r="D10" s="518">
        <f>'EntrySheetDD+SWOTotal+HO'!AI90</f>
        <v>0</v>
      </c>
      <c r="E10" s="518">
        <f>'EntrySheetDD+SWOTotal+HO'!AJ90</f>
        <v>0</v>
      </c>
      <c r="F10" s="518">
        <f>'EntrySheetDD+SWOTotal+HO'!AK90</f>
        <v>0</v>
      </c>
      <c r="G10" s="568">
        <v>1.5942098298978113</v>
      </c>
      <c r="H10" s="568">
        <f>'EntrySheetDD+SWOTotal+HO'!AM90</f>
        <v>0</v>
      </c>
      <c r="I10" s="568">
        <f>'EntrySheetDD+SWOTotal+HO'!AN90</f>
        <v>0</v>
      </c>
      <c r="J10" s="568">
        <f>'EntrySheetDD+SWOTotal+HO'!AO90</f>
        <v>0</v>
      </c>
      <c r="K10" s="568">
        <f>'EntrySheetDD+SWOTotal+HO'!AP90</f>
        <v>0</v>
      </c>
      <c r="L10" s="568">
        <f>'EntrySheetDD+SWOTotal+HO'!AQ90</f>
        <v>0</v>
      </c>
      <c r="M10" s="506">
        <f t="shared" si="0"/>
        <v>0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0.15</v>
      </c>
      <c r="D11" s="518">
        <f>'EntrySheetDD+SWOTotal+HO'!AS90</f>
        <v>0.71</v>
      </c>
      <c r="E11" s="518">
        <f>'EntrySheetDD+SWOTotal+HO'!AT90</f>
        <v>0</v>
      </c>
      <c r="F11" s="518">
        <f>'EntrySheetDD+SWOTotal+HO'!AU90</f>
        <v>0.71</v>
      </c>
      <c r="G11" s="568">
        <v>2.3913147448467167</v>
      </c>
      <c r="H11" s="568">
        <f>'EntrySheetDD+SWOTotal+HO'!AW90</f>
        <v>1</v>
      </c>
      <c r="I11" s="568">
        <f>'EntrySheetDD+SWOTotal+HO'!AX90</f>
        <v>3</v>
      </c>
      <c r="J11" s="568">
        <f>'EntrySheetDD+SWOTotal+HO'!AY90</f>
        <v>0</v>
      </c>
      <c r="K11" s="568">
        <f>'EntrySheetDD+SWOTotal+HO'!AZ90</f>
        <v>3</v>
      </c>
      <c r="L11" s="568">
        <f>'EntrySheetDD+SWOTotal+HO'!BA90</f>
        <v>3</v>
      </c>
      <c r="M11" s="506">
        <f t="shared" si="0"/>
        <v>473.33333333333331</v>
      </c>
      <c r="N11" s="506">
        <f t="shared" si="1"/>
        <v>100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0.02</v>
      </c>
      <c r="D12" s="518">
        <f>'EntrySheetDD+SWOTotal+HO'!BC90</f>
        <v>0</v>
      </c>
      <c r="E12" s="518">
        <f>'EntrySheetDD+SWOTotal+HO'!BD90</f>
        <v>0</v>
      </c>
      <c r="F12" s="518">
        <f>'EntrySheetDD+SWOTotal+HO'!BE90</f>
        <v>0</v>
      </c>
      <c r="G12" s="568">
        <v>0.31884196597956221</v>
      </c>
      <c r="H12" s="568">
        <f>'EntrySheetDD+SWOTotal+HO'!BG90</f>
        <v>0</v>
      </c>
      <c r="I12" s="568">
        <f>'EntrySheetDD+SWOTotal+HO'!BH90</f>
        <v>0</v>
      </c>
      <c r="J12" s="568">
        <f>'EntrySheetDD+SWOTotal+HO'!BI90</f>
        <v>0</v>
      </c>
      <c r="K12" s="568">
        <f>'EntrySheetDD+SWOTotal+HO'!BJ90</f>
        <v>0</v>
      </c>
      <c r="L12" s="568">
        <f>'EntrySheetDD+SWOTotal+HO'!BK90</f>
        <v>0</v>
      </c>
      <c r="M12" s="506">
        <f t="shared" si="0"/>
        <v>0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0.02</v>
      </c>
      <c r="D13" s="518">
        <f>'EntrySheetDD+SWOTotal+HO'!BM90</f>
        <v>0</v>
      </c>
      <c r="E13" s="518">
        <f>'EntrySheetDD+SWOTotal+HO'!BN90</f>
        <v>0</v>
      </c>
      <c r="F13" s="518">
        <f>'EntrySheetDD+SWOTotal+HO'!BO90</f>
        <v>0</v>
      </c>
      <c r="G13" s="568">
        <v>0.31884196597956221</v>
      </c>
      <c r="H13" s="568">
        <f>'EntrySheetDD+SWOTotal+HO'!BQ90</f>
        <v>0</v>
      </c>
      <c r="I13" s="568">
        <f>'EntrySheetDD+SWOTotal+HO'!BR90</f>
        <v>0</v>
      </c>
      <c r="J13" s="568">
        <f>'EntrySheetDD+SWOTotal+HO'!BS90</f>
        <v>0</v>
      </c>
      <c r="K13" s="568">
        <f>'EntrySheetDD+SWOTotal+HO'!BT90</f>
        <v>0</v>
      </c>
      <c r="L13" s="568">
        <f>'EntrySheetDD+SWOTotal+HO'!BU90</f>
        <v>0</v>
      </c>
      <c r="M13" s="506">
        <f t="shared" si="0"/>
        <v>0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0.17</v>
      </c>
      <c r="D14" s="518">
        <f>'EntrySheetDD+SWOTotal+HO'!BW90</f>
        <v>1.35</v>
      </c>
      <c r="E14" s="518">
        <f>'EntrySheetDD+SWOTotal+HO'!BX90</f>
        <v>1.25</v>
      </c>
      <c r="F14" s="518">
        <f>'EntrySheetDD+SWOTotal+HO'!BY90</f>
        <v>1.35</v>
      </c>
      <c r="G14" s="568">
        <v>2.7101567108262792</v>
      </c>
      <c r="H14" s="568">
        <f>'EntrySheetDD+SWOTotal+HO'!CA90</f>
        <v>0</v>
      </c>
      <c r="I14" s="568">
        <f>'EntrySheetDD+SWOTotal+HO'!CB90</f>
        <v>0</v>
      </c>
      <c r="J14" s="568">
        <f>'EntrySheetDD+SWOTotal+HO'!CC90</f>
        <v>0</v>
      </c>
      <c r="K14" s="568">
        <f>'EntrySheetDD+SWOTotal+HO'!CD90</f>
        <v>0</v>
      </c>
      <c r="L14" s="568">
        <f>'EntrySheetDD+SWOTotal+HO'!CE90</f>
        <v>0</v>
      </c>
      <c r="M14" s="506">
        <f t="shared" si="0"/>
        <v>794.11764705882354</v>
      </c>
      <c r="N14" s="506">
        <f t="shared" si="1"/>
        <v>100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0.02</v>
      </c>
      <c r="D15" s="518">
        <f>'EntrySheetDD+SWOTotal+HO'!CG90</f>
        <v>0</v>
      </c>
      <c r="E15" s="518">
        <f>'EntrySheetDD+SWOTotal+HO'!CH90</f>
        <v>0</v>
      </c>
      <c r="F15" s="518">
        <f>'EntrySheetDD+SWOTotal+HO'!CI90</f>
        <v>0</v>
      </c>
      <c r="G15" s="568">
        <v>0.31884196597956221</v>
      </c>
      <c r="H15" s="568">
        <f>'EntrySheetDD+SWOTotal+HO'!CK90</f>
        <v>0</v>
      </c>
      <c r="I15" s="568">
        <f>'EntrySheetDD+SWOTotal+HO'!CL90</f>
        <v>0</v>
      </c>
      <c r="J15" s="568">
        <f>'EntrySheetDD+SWOTotal+HO'!CM90</f>
        <v>0</v>
      </c>
      <c r="K15" s="568">
        <f>'EntrySheetDD+SWOTotal+HO'!CN90</f>
        <v>0</v>
      </c>
      <c r="L15" s="568">
        <f>'EntrySheetDD+SWOTotal+HO'!CO90</f>
        <v>0</v>
      </c>
      <c r="M15" s="506">
        <f t="shared" si="0"/>
        <v>0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0</v>
      </c>
      <c r="D16" s="518">
        <f>'EntrySheetDD+SWOTotal+HO'!CQ90</f>
        <v>0</v>
      </c>
      <c r="E16" s="518">
        <f>'EntrySheetDD+SWOTotal+HO'!CR90</f>
        <v>0</v>
      </c>
      <c r="F16" s="518">
        <f>'EntrySheetDD+SWOTotal+HO'!CS90</f>
        <v>0</v>
      </c>
      <c r="G16" s="568">
        <v>0</v>
      </c>
      <c r="H16" s="568">
        <f>'EntrySheetDD+SWOTotal+HO'!CU90</f>
        <v>0</v>
      </c>
      <c r="I16" s="568">
        <f>'EntrySheetDD+SWOTotal+HO'!CV90</f>
        <v>0</v>
      </c>
      <c r="J16" s="568">
        <f>'EntrySheetDD+SWOTotal+HO'!CW90</f>
        <v>0</v>
      </c>
      <c r="K16" s="568">
        <f>'EntrySheetDD+SWOTotal+HO'!CX90</f>
        <v>0</v>
      </c>
      <c r="L16" s="568">
        <f>'EntrySheetDD+SWOTotal+HO'!CY90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0.05</v>
      </c>
      <c r="D17" s="518">
        <f>'EntrySheetDD+SWOTotal+HO'!DA90</f>
        <v>6.02</v>
      </c>
      <c r="E17" s="518">
        <f>'EntrySheetDD+SWOTotal+HO'!DB90</f>
        <v>3.67</v>
      </c>
      <c r="F17" s="518">
        <f>'EntrySheetDD+SWOTotal+HO'!DC90</f>
        <v>3.67</v>
      </c>
      <c r="G17" s="568">
        <v>0.79710491494890567</v>
      </c>
      <c r="H17" s="568">
        <f>'EntrySheetDD+SWOTotal+HO'!DE90</f>
        <v>0</v>
      </c>
      <c r="I17" s="568">
        <f>'EntrySheetDD+SWOTotal+HO'!DF90</f>
        <v>0</v>
      </c>
      <c r="J17" s="568">
        <f>'EntrySheetDD+SWOTotal+HO'!DG90</f>
        <v>0</v>
      </c>
      <c r="K17" s="568">
        <f>'EntrySheetDD+SWOTotal+HO'!DH90</f>
        <v>0</v>
      </c>
      <c r="L17" s="568">
        <f>'EntrySheetDD+SWOTotal+HO'!DI90</f>
        <v>0</v>
      </c>
      <c r="M17" s="506">
        <f t="shared" si="0"/>
        <v>7339.9999999999991</v>
      </c>
      <c r="N17" s="506">
        <f t="shared" si="1"/>
        <v>60.963455149501669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0</v>
      </c>
      <c r="D18" s="518">
        <f>'EntrySheetDD+SWOTotal+HO'!DK90</f>
        <v>0</v>
      </c>
      <c r="E18" s="518">
        <f>'EntrySheetDD+SWOTotal+HO'!DL90</f>
        <v>0</v>
      </c>
      <c r="F18" s="518">
        <f>'EntrySheetDD+SWOTotal+HO'!DM90</f>
        <v>0</v>
      </c>
      <c r="G18" s="568">
        <v>0</v>
      </c>
      <c r="H18" s="568">
        <f>'EntrySheetDD+SWOTotal+HO'!DO90</f>
        <v>0</v>
      </c>
      <c r="I18" s="568">
        <f>'EntrySheetDD+SWOTotal+HO'!DP90</f>
        <v>0</v>
      </c>
      <c r="J18" s="568">
        <f>'EntrySheetDD+SWOTotal+HO'!DQ90</f>
        <v>0</v>
      </c>
      <c r="K18" s="568">
        <f>'EntrySheetDD+SWOTotal+HO'!DR90</f>
        <v>0</v>
      </c>
      <c r="L18" s="568">
        <f>'EntrySheetDD+SWOTotal+HO'!DS90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0.25</v>
      </c>
      <c r="D19" s="518">
        <f>'EntrySheetDD+SWOTotal+HO'!DU90</f>
        <v>1.3</v>
      </c>
      <c r="E19" s="518">
        <f>'EntrySheetDD+SWOTotal+HO'!DV90</f>
        <v>1.25</v>
      </c>
      <c r="F19" s="518">
        <f>'EntrySheetDD+SWOTotal+HO'!DW90</f>
        <v>1.28</v>
      </c>
      <c r="G19" s="568">
        <v>3.9855245747445278</v>
      </c>
      <c r="H19" s="568">
        <f>'EntrySheetDD+SWOTotal+HO'!DY90</f>
        <v>0</v>
      </c>
      <c r="I19" s="568">
        <f>'EntrySheetDD+SWOTotal+HO'!DZ90</f>
        <v>0</v>
      </c>
      <c r="J19" s="568">
        <f>'EntrySheetDD+SWOTotal+HO'!EA90</f>
        <v>0</v>
      </c>
      <c r="K19" s="568">
        <f>'EntrySheetDD+SWOTotal+HO'!EB90</f>
        <v>6</v>
      </c>
      <c r="L19" s="568">
        <f>'EntrySheetDD+SWOTotal+HO'!EC90</f>
        <v>6</v>
      </c>
      <c r="M19" s="506">
        <f t="shared" si="0"/>
        <v>512</v>
      </c>
      <c r="N19" s="506">
        <f t="shared" si="1"/>
        <v>98.461538461538453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0</v>
      </c>
      <c r="D20" s="518">
        <f>'EntrySheetDD+SWOTotal+HO'!EE90</f>
        <v>0</v>
      </c>
      <c r="E20" s="518">
        <f>'EntrySheetDD+SWOTotal+HO'!EF90</f>
        <v>0</v>
      </c>
      <c r="F20" s="518">
        <f>'EntrySheetDD+SWOTotal+HO'!EG90</f>
        <v>0</v>
      </c>
      <c r="G20" s="568">
        <v>0</v>
      </c>
      <c r="H20" s="568">
        <f>'EntrySheetDD+SWOTotal+HO'!EI90</f>
        <v>0</v>
      </c>
      <c r="I20" s="568">
        <f>'EntrySheetDD+SWOTotal+HO'!EJ90</f>
        <v>0</v>
      </c>
      <c r="J20" s="568">
        <f>'EntrySheetDD+SWOTotal+HO'!EK90</f>
        <v>0</v>
      </c>
      <c r="K20" s="568">
        <f>'EntrySheetDD+SWOTotal+HO'!EL90</f>
        <v>0</v>
      </c>
      <c r="L20" s="568">
        <f>'EntrySheetDD+SWOTotal+HO'!EM90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0.05</v>
      </c>
      <c r="D21" s="518">
        <f>'EntrySheetDD+SWOTotal+HO'!EO90</f>
        <v>0.28000000000000003</v>
      </c>
      <c r="E21" s="518">
        <f>'EntrySheetDD+SWOTotal+HO'!EP90</f>
        <v>0.28000000000000003</v>
      </c>
      <c r="F21" s="518">
        <f>'EntrySheetDD+SWOTotal+HO'!EQ90</f>
        <v>0.28000000000000003</v>
      </c>
      <c r="G21" s="568">
        <v>0.79710491494890567</v>
      </c>
      <c r="H21" s="568">
        <f>'EntrySheetDD+SWOTotal+HO'!ES90</f>
        <v>0</v>
      </c>
      <c r="I21" s="568">
        <f>'EntrySheetDD+SWOTotal+HO'!ET90</f>
        <v>0</v>
      </c>
      <c r="J21" s="568">
        <f>'EntrySheetDD+SWOTotal+HO'!EU90</f>
        <v>0</v>
      </c>
      <c r="K21" s="568">
        <f>'EntrySheetDD+SWOTotal+HO'!EV90</f>
        <v>0</v>
      </c>
      <c r="L21" s="568">
        <f>'EntrySheetDD+SWOTotal+HO'!EW90</f>
        <v>0</v>
      </c>
      <c r="M21" s="506">
        <f t="shared" si="0"/>
        <v>560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0.1</v>
      </c>
      <c r="D22" s="518">
        <f>'EntrySheetDD+SWOTotal+HO'!EY90</f>
        <v>0</v>
      </c>
      <c r="E22" s="518">
        <f>'EntrySheetDD+SWOTotal+HO'!EZ90</f>
        <v>0</v>
      </c>
      <c r="F22" s="518">
        <f>'EntrySheetDD+SWOTotal+HO'!FA90</f>
        <v>0</v>
      </c>
      <c r="G22" s="568">
        <v>1.5942098298978113</v>
      </c>
      <c r="H22" s="568">
        <f>'EntrySheetDD+SWOTotal+HO'!FC90</f>
        <v>0</v>
      </c>
      <c r="I22" s="568">
        <f>'EntrySheetDD+SWOTotal+HO'!FD90</f>
        <v>0</v>
      </c>
      <c r="J22" s="568">
        <f>'EntrySheetDD+SWOTotal+HO'!FE90</f>
        <v>0</v>
      </c>
      <c r="K22" s="568">
        <f>'EntrySheetDD+SWOTotal+HO'!FF90</f>
        <v>0</v>
      </c>
      <c r="L22" s="568">
        <f>'EntrySheetDD+SWOTotal+HO'!FG90</f>
        <v>0</v>
      </c>
      <c r="M22" s="506">
        <f t="shared" si="0"/>
        <v>0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0</v>
      </c>
      <c r="D23" s="518">
        <f>'EntrySheetDD+SWOTotal+HO'!FI90</f>
        <v>0</v>
      </c>
      <c r="E23" s="518">
        <f>'EntrySheetDD+SWOTotal+HO'!FJ90</f>
        <v>0</v>
      </c>
      <c r="F23" s="518">
        <f>'EntrySheetDD+SWOTotal+HO'!FK90</f>
        <v>0</v>
      </c>
      <c r="G23" s="568">
        <v>0</v>
      </c>
      <c r="H23" s="568">
        <f>'EntrySheetDD+SWOTotal+HO'!FM90</f>
        <v>0</v>
      </c>
      <c r="I23" s="568">
        <f>'EntrySheetDD+SWOTotal+HO'!FN90</f>
        <v>0</v>
      </c>
      <c r="J23" s="568">
        <f>'EntrySheetDD+SWOTotal+HO'!FO90</f>
        <v>0</v>
      </c>
      <c r="K23" s="568">
        <f>'EntrySheetDD+SWOTotal+HO'!FP90</f>
        <v>0</v>
      </c>
      <c r="L23" s="568">
        <f>'EntrySheetDD+SWOTotal+HO'!FQ90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</v>
      </c>
      <c r="D24" s="518">
        <f>'EntrySheetDD+SWOTotal+HO'!FS90</f>
        <v>0</v>
      </c>
      <c r="E24" s="518">
        <f>'EntrySheetDD+SWOTotal+HO'!FT90</f>
        <v>0</v>
      </c>
      <c r="F24" s="518">
        <f>'EntrySheetDD+SWOTotal+HO'!FU90</f>
        <v>0</v>
      </c>
      <c r="G24" s="568">
        <v>0</v>
      </c>
      <c r="H24" s="568">
        <f>'EntrySheetDD+SWOTotal+HO'!FW90</f>
        <v>0</v>
      </c>
      <c r="I24" s="568">
        <f>'EntrySheetDD+SWOTotal+HO'!FX90</f>
        <v>0</v>
      </c>
      <c r="J24" s="568">
        <f>'EntrySheetDD+SWOTotal+HO'!FY90</f>
        <v>0</v>
      </c>
      <c r="K24" s="568">
        <f>'EntrySheetDD+SWOTotal+HO'!FZ90</f>
        <v>0</v>
      </c>
      <c r="L24" s="568">
        <f>'EntrySheetDD+SWOTotal+HO'!GA90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0</v>
      </c>
      <c r="D25" s="518">
        <f>'EntrySheetDD+SWOTotal+HO'!GC90</f>
        <v>0</v>
      </c>
      <c r="E25" s="518">
        <f>'EntrySheetDD+SWOTotal+HO'!GD90</f>
        <v>0</v>
      </c>
      <c r="F25" s="518">
        <f>'EntrySheetDD+SWOTotal+HO'!GE90</f>
        <v>0</v>
      </c>
      <c r="G25" s="568">
        <v>0</v>
      </c>
      <c r="H25" s="568">
        <f>'EntrySheetDD+SWOTotal+HO'!GG90</f>
        <v>0</v>
      </c>
      <c r="I25" s="568">
        <f>'EntrySheetDD+SWOTotal+HO'!GH90</f>
        <v>0</v>
      </c>
      <c r="J25" s="568">
        <f>'EntrySheetDD+SWOTotal+HO'!GI90</f>
        <v>0</v>
      </c>
      <c r="K25" s="568">
        <f>'EntrySheetDD+SWOTotal+HO'!GJ90</f>
        <v>0</v>
      </c>
      <c r="L25" s="568">
        <f>'EntrySheetDD+SWOTotal+HO'!GK90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0</v>
      </c>
      <c r="D26" s="518">
        <f>'EntrySheetDD+SWOTotal+HO'!GM90</f>
        <v>0</v>
      </c>
      <c r="E26" s="518">
        <f>'EntrySheetDD+SWOTotal+HO'!GN90</f>
        <v>0</v>
      </c>
      <c r="F26" s="518">
        <f>'EntrySheetDD+SWOTotal+HO'!GO90</f>
        <v>0</v>
      </c>
      <c r="G26" s="568">
        <v>0</v>
      </c>
      <c r="H26" s="568">
        <f>'EntrySheetDD+SWOTotal+HO'!GQ90</f>
        <v>0</v>
      </c>
      <c r="I26" s="568">
        <f>'EntrySheetDD+SWOTotal+HO'!GR90</f>
        <v>0</v>
      </c>
      <c r="J26" s="568">
        <f>'EntrySheetDD+SWOTotal+HO'!GS90</f>
        <v>0</v>
      </c>
      <c r="K26" s="568">
        <f>'EntrySheetDD+SWOTotal+HO'!GT90</f>
        <v>0</v>
      </c>
      <c r="L26" s="568">
        <f>'EntrySheetDD+SWOTotal+HO'!GU90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</v>
      </c>
      <c r="D27" s="518">
        <f>'EntrySheetDD+SWOTotal+HO'!GW90</f>
        <v>0</v>
      </c>
      <c r="E27" s="518">
        <f>'EntrySheetDD+SWOTotal+HO'!GX90</f>
        <v>0</v>
      </c>
      <c r="F27" s="518">
        <f>'EntrySheetDD+SWOTotal+HO'!GY90</f>
        <v>0</v>
      </c>
      <c r="G27" s="568">
        <v>0</v>
      </c>
      <c r="H27" s="568">
        <f>'EntrySheetDD+SWOTotal+HO'!HA90</f>
        <v>0</v>
      </c>
      <c r="I27" s="568">
        <f>'EntrySheetDD+SWOTotal+HO'!HB90</f>
        <v>0</v>
      </c>
      <c r="J27" s="568">
        <f>'EntrySheetDD+SWOTotal+HO'!HC90</f>
        <v>0</v>
      </c>
      <c r="K27" s="568">
        <f>'EntrySheetDD+SWOTotal+HO'!HD90</f>
        <v>0</v>
      </c>
      <c r="L27" s="568">
        <f>'EntrySheetDD+SWOTotal+HO'!HE90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</v>
      </c>
      <c r="D28" s="518">
        <f>'EntrySheetDD+SWOTotal+HO'!HG90</f>
        <v>0</v>
      </c>
      <c r="E28" s="518">
        <f>'EntrySheetDD+SWOTotal+HO'!HH90</f>
        <v>0</v>
      </c>
      <c r="F28" s="518">
        <f>'EntrySheetDD+SWOTotal+HO'!HI90</f>
        <v>0</v>
      </c>
      <c r="G28" s="568">
        <v>0</v>
      </c>
      <c r="H28" s="568">
        <f>'EntrySheetDD+SWOTotal+HO'!HK90</f>
        <v>0</v>
      </c>
      <c r="I28" s="568">
        <f>'EntrySheetDD+SWOTotal+HO'!HL90</f>
        <v>0</v>
      </c>
      <c r="J28" s="568">
        <f>'EntrySheetDD+SWOTotal+HO'!HM90</f>
        <v>0</v>
      </c>
      <c r="K28" s="568">
        <f>'EntrySheetDD+SWOTotal+HO'!HN90</f>
        <v>0</v>
      </c>
      <c r="L28" s="568">
        <f>'EntrySheetDD+SWOTotal+HO'!HO90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</v>
      </c>
      <c r="D29" s="518">
        <f>'EntrySheetDD+SWOTotal+HO'!HQ90</f>
        <v>0</v>
      </c>
      <c r="E29" s="518">
        <f>'EntrySheetDD+SWOTotal+HO'!HR90</f>
        <v>0</v>
      </c>
      <c r="F29" s="518">
        <f>'EntrySheetDD+SWOTotal+HO'!HS90</f>
        <v>0</v>
      </c>
      <c r="G29" s="568">
        <v>0</v>
      </c>
      <c r="H29" s="568">
        <f>'EntrySheetDD+SWOTotal+HO'!HU90</f>
        <v>0</v>
      </c>
      <c r="I29" s="568">
        <f>'EntrySheetDD+SWOTotal+HO'!HV90</f>
        <v>0</v>
      </c>
      <c r="J29" s="568">
        <f>'EntrySheetDD+SWOTotal+HO'!HW90</f>
        <v>0</v>
      </c>
      <c r="K29" s="568">
        <f>'EntrySheetDD+SWOTotal+HO'!HX90</f>
        <v>0</v>
      </c>
      <c r="L29" s="568">
        <f>'EntrySheetDD+SWOTotal+HO'!HY90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'EntrySheetDD+SWOTotal+HO'!IA90</f>
        <v>0</v>
      </c>
      <c r="E30" s="518">
        <f>'EntrySheetDD+SWOTotal+HO'!IB90</f>
        <v>0</v>
      </c>
      <c r="F30" s="518">
        <f>'EntrySheetDD+SWOTotal+HO'!IC90</f>
        <v>0</v>
      </c>
      <c r="G30" s="568">
        <v>0</v>
      </c>
      <c r="H30" s="568">
        <f>'EntrySheetDD+SWOTotal+HO'!IE90</f>
        <v>0</v>
      </c>
      <c r="I30" s="568">
        <f>'EntrySheetDD+SWOTotal+HO'!IF90</f>
        <v>0</v>
      </c>
      <c r="J30" s="568">
        <f>'EntrySheetDD+SWOTotal+HO'!IG90</f>
        <v>0</v>
      </c>
      <c r="K30" s="568">
        <f>'EntrySheetDD+SWOTotal+HO'!IH90</f>
        <v>0</v>
      </c>
      <c r="L30" s="568">
        <f>'EntrySheetDD+SWOTotal+HO'!II90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0.25</v>
      </c>
      <c r="D31" s="518">
        <f>'EntrySheetDD+SWOTotal+HO'!IK90</f>
        <v>0.25</v>
      </c>
      <c r="E31" s="518">
        <f>'EntrySheetDD+SWOTotal+HO'!IL90</f>
        <v>0.08</v>
      </c>
      <c r="F31" s="518">
        <f>'EntrySheetDD+SWOTotal+HO'!IM90</f>
        <v>0.25</v>
      </c>
      <c r="G31" s="568">
        <v>3.9855245747445278</v>
      </c>
      <c r="H31" s="568">
        <f>'EntrySheetDD+SWOTotal+HO'!IO90</f>
        <v>3</v>
      </c>
      <c r="I31" s="568">
        <f>'EntrySheetDD+SWOTotal+HO'!IP90</f>
        <v>3</v>
      </c>
      <c r="J31" s="568">
        <f>'EntrySheetDD+SWOTotal+HO'!IQ90</f>
        <v>0</v>
      </c>
      <c r="K31" s="568">
        <f>'EntrySheetDD+SWOTotal+HO'!IR90</f>
        <v>3</v>
      </c>
      <c r="L31" s="568">
        <f>'EntrySheetDD+SWOTotal+HO'!IS90</f>
        <v>3</v>
      </c>
      <c r="M31" s="506">
        <f t="shared" si="0"/>
        <v>100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0</v>
      </c>
      <c r="D32" s="518">
        <f>'EntrySheetDD+SWOTotal+HO'!IU90</f>
        <v>0</v>
      </c>
      <c r="E32" s="518">
        <f>'EntrySheetDD+SWOTotal+HO'!IV90</f>
        <v>0</v>
      </c>
      <c r="F32" s="518">
        <f>'EntrySheetDD+SWOTotal+HO'!IW90</f>
        <v>0</v>
      </c>
      <c r="G32" s="568">
        <v>0</v>
      </c>
      <c r="H32" s="568">
        <f>'EntrySheetDD+SWOTotal+HO'!IY90</f>
        <v>0</v>
      </c>
      <c r="I32" s="568">
        <f>'EntrySheetDD+SWOTotal+HO'!IZ90</f>
        <v>0</v>
      </c>
      <c r="J32" s="568">
        <f>'EntrySheetDD+SWOTotal+HO'!JA90</f>
        <v>0</v>
      </c>
      <c r="K32" s="568">
        <f>'EntrySheetDD+SWOTotal+HO'!JB90</f>
        <v>0</v>
      </c>
      <c r="L32" s="568">
        <f>'EntrySheetDD+SWOTotal+HO'!JC90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0</v>
      </c>
      <c r="D33" s="518">
        <f>'EntrySheetDD+SWOTotal+HO'!JE90</f>
        <v>0</v>
      </c>
      <c r="E33" s="518">
        <f>'EntrySheetDD+SWOTotal+HO'!JF90</f>
        <v>0</v>
      </c>
      <c r="F33" s="518">
        <f>'EntrySheetDD+SWOTotal+HO'!JG90</f>
        <v>0</v>
      </c>
      <c r="G33" s="568">
        <v>0</v>
      </c>
      <c r="H33" s="568">
        <f>'EntrySheetDD+SWOTotal+HO'!JI90</f>
        <v>0</v>
      </c>
      <c r="I33" s="568">
        <f>'EntrySheetDD+SWOTotal+HO'!JJ90</f>
        <v>0</v>
      </c>
      <c r="J33" s="568">
        <f>'EntrySheetDD+SWOTotal+HO'!JK90</f>
        <v>0</v>
      </c>
      <c r="K33" s="568">
        <f>'EntrySheetDD+SWOTotal+HO'!JL90</f>
        <v>0</v>
      </c>
      <c r="L33" s="568">
        <f>'EntrySheetDD+SWOTotal+HO'!JM90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0</v>
      </c>
      <c r="D34" s="518">
        <f>'EntrySheetDD+SWOTotal+HO'!JO90</f>
        <v>0</v>
      </c>
      <c r="E34" s="518">
        <f>'EntrySheetDD+SWOTotal+HO'!JP90</f>
        <v>0</v>
      </c>
      <c r="F34" s="518">
        <f>'EntrySheetDD+SWOTotal+HO'!JQ90</f>
        <v>0</v>
      </c>
      <c r="G34" s="568">
        <v>0</v>
      </c>
      <c r="H34" s="568">
        <f>'EntrySheetDD+SWOTotal+HO'!JS90</f>
        <v>0</v>
      </c>
      <c r="I34" s="568">
        <f>'EntrySheetDD+SWOTotal+HO'!JT90</f>
        <v>0</v>
      </c>
      <c r="J34" s="568">
        <f>'EntrySheetDD+SWOTotal+HO'!JU90</f>
        <v>0</v>
      </c>
      <c r="K34" s="568">
        <f>'EntrySheetDD+SWOTotal+HO'!JV90</f>
        <v>0</v>
      </c>
      <c r="L34" s="568">
        <f>'EntrySheetDD+SWOTotal+HO'!JW90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</v>
      </c>
      <c r="D35" s="518">
        <f>'EntrySheetDD+SWOTotal+HO'!JY90</f>
        <v>0</v>
      </c>
      <c r="E35" s="518">
        <f>'EntrySheetDD+SWOTotal+HO'!JZ90</f>
        <v>0</v>
      </c>
      <c r="F35" s="518">
        <f>'EntrySheetDD+SWOTotal+HO'!KA90</f>
        <v>0</v>
      </c>
      <c r="G35" s="568">
        <v>0</v>
      </c>
      <c r="H35" s="568">
        <f>'EntrySheetDD+SWOTotal+HO'!KC90</f>
        <v>0</v>
      </c>
      <c r="I35" s="568">
        <f>'EntrySheetDD+SWOTotal+HO'!KD90</f>
        <v>0</v>
      </c>
      <c r="J35" s="568">
        <f>'EntrySheetDD+SWOTotal+HO'!KE90</f>
        <v>0</v>
      </c>
      <c r="K35" s="568">
        <f>'EntrySheetDD+SWOTotal+HO'!KF90</f>
        <v>0</v>
      </c>
      <c r="L35" s="568">
        <f>'EntrySheetDD+SWOTotal+HO'!KG90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0</v>
      </c>
      <c r="D36" s="518">
        <f>'EntrySheetDD+SWOTotal+HO'!KI90</f>
        <v>0</v>
      </c>
      <c r="E36" s="518">
        <f>'EntrySheetDD+SWOTotal+HO'!KJ90</f>
        <v>0</v>
      </c>
      <c r="F36" s="518">
        <f>'EntrySheetDD+SWOTotal+HO'!KK90</f>
        <v>0</v>
      </c>
      <c r="G36" s="568">
        <v>0</v>
      </c>
      <c r="H36" s="568">
        <f>'EntrySheetDD+SWOTotal+HO'!KM90</f>
        <v>0</v>
      </c>
      <c r="I36" s="568">
        <f>'EntrySheetDD+SWOTotal+HO'!KN90</f>
        <v>0</v>
      </c>
      <c r="J36" s="568">
        <f>'EntrySheetDD+SWOTotal+HO'!KO90</f>
        <v>0</v>
      </c>
      <c r="K36" s="568">
        <f>'EntrySheetDD+SWOTotal+HO'!KP90</f>
        <v>0</v>
      </c>
      <c r="L36" s="568">
        <f>'EntrySheetDD+SWOTotal+HO'!KQ90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</v>
      </c>
      <c r="D37" s="518">
        <f>'EntrySheetDD+SWOTotal+HO'!KS90</f>
        <v>0</v>
      </c>
      <c r="E37" s="518">
        <f>'EntrySheetDD+SWOTotal+HO'!KT90</f>
        <v>0</v>
      </c>
      <c r="F37" s="518">
        <f>'EntrySheetDD+SWOTotal+HO'!KU90</f>
        <v>0</v>
      </c>
      <c r="G37" s="568">
        <v>0</v>
      </c>
      <c r="H37" s="568">
        <f>'EntrySheetDD+SWOTotal+HO'!KW90</f>
        <v>0</v>
      </c>
      <c r="I37" s="568">
        <f>'EntrySheetDD+SWOTotal+HO'!KX90</f>
        <v>0</v>
      </c>
      <c r="J37" s="568">
        <f>'EntrySheetDD+SWOTotal+HO'!KY90</f>
        <v>0</v>
      </c>
      <c r="K37" s="568">
        <f>'EntrySheetDD+SWOTotal+HO'!KZ90</f>
        <v>0</v>
      </c>
      <c r="L37" s="568">
        <f>'EntrySheetDD+SWOTotal+HO'!LA90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</v>
      </c>
      <c r="D38" s="518">
        <f>'EntrySheetDD+SWOTotal+HO'!LC90</f>
        <v>0</v>
      </c>
      <c r="E38" s="518">
        <f>'EntrySheetDD+SWOTotal+HO'!LD90</f>
        <v>0</v>
      </c>
      <c r="F38" s="518">
        <f>'EntrySheetDD+SWOTotal+HO'!LE90</f>
        <v>0</v>
      </c>
      <c r="G38" s="568">
        <v>0</v>
      </c>
      <c r="H38" s="568">
        <f>'EntrySheetDD+SWOTotal+HO'!LG90</f>
        <v>0</v>
      </c>
      <c r="I38" s="568">
        <f>'EntrySheetDD+SWOTotal+HO'!LH90</f>
        <v>0</v>
      </c>
      <c r="J38" s="568">
        <f>'EntrySheetDD+SWOTotal+HO'!LI90</f>
        <v>0</v>
      </c>
      <c r="K38" s="568">
        <f>'EntrySheetDD+SWOTotal+HO'!LJ90</f>
        <v>0</v>
      </c>
      <c r="L38" s="568">
        <f>'EntrySheetDD+SWOTotal+HO'!LK90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</v>
      </c>
      <c r="D39" s="518">
        <f>'EntrySheetDD+SWOTotal+HO'!LM90</f>
        <v>0</v>
      </c>
      <c r="E39" s="518">
        <f>'EntrySheetDD+SWOTotal+HO'!LN90</f>
        <v>0</v>
      </c>
      <c r="F39" s="518">
        <f>'EntrySheetDD+SWOTotal+HO'!LO90</f>
        <v>0</v>
      </c>
      <c r="G39" s="568">
        <v>0</v>
      </c>
      <c r="H39" s="568">
        <f>'EntrySheetDD+SWOTotal+HO'!LQ90</f>
        <v>0</v>
      </c>
      <c r="I39" s="568">
        <f>'EntrySheetDD+SWOTotal+HO'!LR90</f>
        <v>0</v>
      </c>
      <c r="J39" s="568">
        <f>'EntrySheetDD+SWOTotal+HO'!LS90</f>
        <v>0</v>
      </c>
      <c r="K39" s="568">
        <f>'EntrySheetDD+SWOTotal+HO'!LT90</f>
        <v>0</v>
      </c>
      <c r="L39" s="568">
        <f>'EntrySheetDD+SWOTotal+HO'!LU90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1.3800000000000003</v>
      </c>
      <c r="D40" s="510">
        <f t="shared" ref="D40:L40" si="2">SUM(D7:D39)</f>
        <v>9.92</v>
      </c>
      <c r="E40" s="510">
        <f t="shared" si="2"/>
        <v>6.54</v>
      </c>
      <c r="F40" s="510">
        <f t="shared" si="2"/>
        <v>7.5500000000000007</v>
      </c>
      <c r="G40" s="569">
        <f t="shared" si="2"/>
        <v>22.000095652589792</v>
      </c>
      <c r="H40" s="569">
        <f t="shared" si="2"/>
        <v>4</v>
      </c>
      <c r="I40" s="569">
        <f t="shared" si="2"/>
        <v>6</v>
      </c>
      <c r="J40" s="569">
        <f t="shared" si="2"/>
        <v>0</v>
      </c>
      <c r="K40" s="569">
        <f t="shared" si="2"/>
        <v>12</v>
      </c>
      <c r="L40" s="569">
        <f t="shared" si="2"/>
        <v>12</v>
      </c>
      <c r="M40" s="511">
        <f t="shared" si="0"/>
        <v>547.10144927536226</v>
      </c>
      <c r="N40" s="512">
        <f t="shared" si="1"/>
        <v>76.10887096774195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'EntrySheetDD+SWOTotal+HO'!MQ90</f>
        <v>0</v>
      </c>
      <c r="E41" s="528">
        <f>'EntrySheetDD+SWOTotal+HO'!MR90</f>
        <v>0</v>
      </c>
      <c r="F41" s="528">
        <f>'EntrySheetDD+SWOTotal+HO'!MS90</f>
        <v>0</v>
      </c>
      <c r="G41" s="570">
        <f>'EntrySheetDD+SWOTotal+HO'!MT90</f>
        <v>0</v>
      </c>
      <c r="H41" s="570">
        <f>'EntrySheetDD+SWOTotal+HO'!MU90</f>
        <v>0</v>
      </c>
      <c r="I41" s="570">
        <f>'EntrySheetDD+SWOTotal+HO'!MV90</f>
        <v>0</v>
      </c>
      <c r="J41" s="570">
        <f>'EntrySheetDD+SWOTotal+HO'!MW90</f>
        <v>0</v>
      </c>
      <c r="K41" s="570">
        <f>'EntrySheetDD+SWOTotal+HO'!MX90</f>
        <v>0</v>
      </c>
      <c r="L41" s="570">
        <f>'EntrySheetDD+SWOTotal+HO'!MY90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1.3800000000000003</v>
      </c>
      <c r="D43" s="516">
        <f t="shared" si="3"/>
        <v>9.92</v>
      </c>
      <c r="E43" s="516">
        <f t="shared" si="3"/>
        <v>6.54</v>
      </c>
      <c r="F43" s="516">
        <f t="shared" si="3"/>
        <v>7.5500000000000007</v>
      </c>
      <c r="G43" s="572">
        <f t="shared" si="3"/>
        <v>22.000095652589792</v>
      </c>
      <c r="H43" s="572">
        <f t="shared" si="3"/>
        <v>4</v>
      </c>
      <c r="I43" s="572">
        <f t="shared" si="3"/>
        <v>6</v>
      </c>
      <c r="J43" s="572">
        <f t="shared" si="3"/>
        <v>0</v>
      </c>
      <c r="K43" s="572">
        <f t="shared" si="3"/>
        <v>12</v>
      </c>
      <c r="L43" s="572">
        <f t="shared" si="3"/>
        <v>12</v>
      </c>
      <c r="M43" s="511">
        <f t="shared" si="0"/>
        <v>547.10144927536226</v>
      </c>
      <c r="N43" s="512">
        <f t="shared" si="1"/>
        <v>76.10887096774195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"/>
  <sheetViews>
    <sheetView view="pageBreakPreview" zoomScale="87" zoomScaleSheetLayoutView="87" workbookViewId="0">
      <selection activeCell="K8" sqref="K8"/>
    </sheetView>
  </sheetViews>
  <sheetFormatPr defaultRowHeight="15" x14ac:dyDescent="0.25"/>
  <cols>
    <col min="1" max="1" width="4.5703125" customWidth="1"/>
    <col min="2" max="2" width="14.42578125" customWidth="1"/>
    <col min="3" max="3" width="14" customWidth="1"/>
    <col min="4" max="4" width="15.42578125" customWidth="1"/>
    <col min="5" max="5" width="14.5703125" customWidth="1"/>
    <col min="6" max="6" width="12.85546875" customWidth="1"/>
    <col min="7" max="7" width="14.28515625" customWidth="1"/>
  </cols>
  <sheetData>
    <row r="1" spans="1:7" ht="20.25" customHeight="1" x14ac:dyDescent="0.25">
      <c r="A1" s="1991" t="str">
        <f>'Summary-p'!A1:O1</f>
        <v>March ending</v>
      </c>
      <c r="B1" s="1991"/>
      <c r="C1" s="1991"/>
      <c r="D1" s="1991"/>
      <c r="E1" s="1991"/>
      <c r="F1" s="1991"/>
      <c r="G1" s="1991"/>
    </row>
    <row r="2" spans="1:7" ht="22.5" customHeight="1" x14ac:dyDescent="0.3">
      <c r="A2" s="931" t="s">
        <v>586</v>
      </c>
      <c r="B2" s="931"/>
      <c r="C2" s="931"/>
      <c r="D2" s="931"/>
      <c r="E2" s="931"/>
      <c r="F2" s="932"/>
      <c r="G2" s="932"/>
    </row>
    <row r="3" spans="1:7" ht="43.9" customHeight="1" x14ac:dyDescent="0.25">
      <c r="A3" s="1996" t="s">
        <v>314</v>
      </c>
      <c r="B3" s="1996" t="s">
        <v>464</v>
      </c>
      <c r="C3" s="1385" t="s">
        <v>730</v>
      </c>
      <c r="D3" s="1992" t="s">
        <v>218</v>
      </c>
      <c r="E3" s="1994" t="s">
        <v>219</v>
      </c>
      <c r="F3" s="1989" t="s">
        <v>729</v>
      </c>
      <c r="G3" s="1989" t="s">
        <v>728</v>
      </c>
    </row>
    <row r="4" spans="1:7" ht="15.75" thickBot="1" x14ac:dyDescent="0.3">
      <c r="A4" s="1988"/>
      <c r="B4" s="1988"/>
      <c r="C4" s="1377"/>
      <c r="D4" s="1993"/>
      <c r="E4" s="1995"/>
      <c r="F4" s="1990"/>
      <c r="G4" s="1990"/>
    </row>
    <row r="5" spans="1:7" ht="27.75" customHeight="1" x14ac:dyDescent="0.25">
      <c r="A5" s="575">
        <v>1</v>
      </c>
      <c r="B5" s="578" t="s">
        <v>316</v>
      </c>
      <c r="C5" s="933">
        <f>'EntrySheetDD+SWOTotal+HO'!J187</f>
        <v>150464</v>
      </c>
      <c r="D5" s="933">
        <f>'EntrySheetDD+SWOTotal+HO'!L105</f>
        <v>150110</v>
      </c>
      <c r="E5" s="934">
        <f>'EntrySheetDD+SWOTotal+HO'!M105</f>
        <v>149050</v>
      </c>
      <c r="F5" s="935">
        <f>D5/C5*100</f>
        <v>99.764727775414713</v>
      </c>
      <c r="G5" s="936">
        <f>E5/C5*100</f>
        <v>99.060240323266697</v>
      </c>
    </row>
    <row r="6" spans="1:7" ht="27.75" customHeight="1" x14ac:dyDescent="0.25">
      <c r="A6" s="575">
        <v>2</v>
      </c>
      <c r="B6" s="578" t="s">
        <v>317</v>
      </c>
      <c r="C6" s="933">
        <f>'EntrySheetDD+SWOTotal+HO'!T187</f>
        <v>18655</v>
      </c>
      <c r="D6" s="933">
        <f>'EntrySheetDD+SWOTotal+HO'!V105</f>
        <v>18759</v>
      </c>
      <c r="E6" s="934">
        <f>'EntrySheetDD+SWOTotal+HO'!W105</f>
        <v>18759</v>
      </c>
      <c r="F6" s="935">
        <f t="shared" ref="F6:F38" si="0">D6/C6*100</f>
        <v>100.55749128919859</v>
      </c>
      <c r="G6" s="936">
        <f t="shared" ref="G6:G38" si="1">E6/C6*100</f>
        <v>100.55749128919859</v>
      </c>
    </row>
    <row r="7" spans="1:7" ht="27.75" customHeight="1" x14ac:dyDescent="0.25">
      <c r="A7" s="575">
        <v>3</v>
      </c>
      <c r="B7" s="578" t="s">
        <v>318</v>
      </c>
      <c r="C7" s="933">
        <f>'EntrySheetDD+SWOTotal+HO'!AD187</f>
        <v>16314</v>
      </c>
      <c r="D7" s="933">
        <f>'EntrySheetDD+SWOTotal+HO'!AF105</f>
        <v>16302</v>
      </c>
      <c r="E7" s="934">
        <f>'EntrySheetDD+SWOTotal+HO'!AG105</f>
        <v>16302</v>
      </c>
      <c r="F7" s="935">
        <f t="shared" si="0"/>
        <v>99.926443545421108</v>
      </c>
      <c r="G7" s="936">
        <f t="shared" si="1"/>
        <v>99.926443545421108</v>
      </c>
    </row>
    <row r="8" spans="1:7" ht="27.75" customHeight="1" x14ac:dyDescent="0.25">
      <c r="A8" s="575">
        <v>4</v>
      </c>
      <c r="B8" s="578" t="s">
        <v>319</v>
      </c>
      <c r="C8" s="933">
        <f>'EntrySheetDD+SWOTotal+HO'!AN187</f>
        <v>13292</v>
      </c>
      <c r="D8" s="933">
        <f>'EntrySheetDD+SWOTotal+HO'!AP105</f>
        <v>13148</v>
      </c>
      <c r="E8" s="934">
        <f>'EntrySheetDD+SWOTotal+HO'!AQ105</f>
        <v>13122</v>
      </c>
      <c r="F8" s="935">
        <f t="shared" si="0"/>
        <v>98.916641588925671</v>
      </c>
      <c r="G8" s="936">
        <f t="shared" si="1"/>
        <v>98.721035209148354</v>
      </c>
    </row>
    <row r="9" spans="1:7" ht="27.75" customHeight="1" x14ac:dyDescent="0.25">
      <c r="A9" s="575">
        <v>5</v>
      </c>
      <c r="B9" s="578" t="s">
        <v>320</v>
      </c>
      <c r="C9" s="933">
        <f>'EntrySheetDD+SWOTotal+HO'!AX187</f>
        <v>10644</v>
      </c>
      <c r="D9" s="933">
        <f>'EntrySheetDD+SWOTotal+HO'!AZ105</f>
        <v>10643</v>
      </c>
      <c r="E9" s="934">
        <f>'EntrySheetDD+SWOTotal+HO'!BA105</f>
        <v>10642</v>
      </c>
      <c r="F9" s="935">
        <f t="shared" si="0"/>
        <v>99.990605035700867</v>
      </c>
      <c r="G9" s="936">
        <f t="shared" si="1"/>
        <v>99.981210071401733</v>
      </c>
    </row>
    <row r="10" spans="1:7" ht="27.75" customHeight="1" x14ac:dyDescent="0.25">
      <c r="A10" s="575">
        <v>6</v>
      </c>
      <c r="B10" s="578" t="s">
        <v>321</v>
      </c>
      <c r="C10" s="933">
        <f>'EntrySheetDD+SWOTotal+HO'!BH187</f>
        <v>14642</v>
      </c>
      <c r="D10" s="933">
        <f>'EntrySheetDD+SWOTotal+HO'!BJ105</f>
        <v>14630</v>
      </c>
      <c r="E10" s="934">
        <f>'EntrySheetDD+SWOTotal+HO'!BK105</f>
        <v>13958</v>
      </c>
      <c r="F10" s="935">
        <f t="shared" si="0"/>
        <v>99.918043983062418</v>
      </c>
      <c r="G10" s="936">
        <f t="shared" si="1"/>
        <v>95.328507034558115</v>
      </c>
    </row>
    <row r="11" spans="1:7" ht="27.75" customHeight="1" x14ac:dyDescent="0.25">
      <c r="A11" s="575">
        <v>7</v>
      </c>
      <c r="B11" s="578" t="s">
        <v>322</v>
      </c>
      <c r="C11" s="933">
        <f>'EntrySheetDD+SWOTotal+HO'!BR187</f>
        <v>17288</v>
      </c>
      <c r="D11" s="933">
        <f>'EntrySheetDD+SWOTotal+HO'!BT105</f>
        <v>16716</v>
      </c>
      <c r="E11" s="934">
        <f>'EntrySheetDD+SWOTotal+HO'!BU105</f>
        <v>14556</v>
      </c>
      <c r="F11" s="935">
        <f t="shared" si="0"/>
        <v>96.691346598796855</v>
      </c>
      <c r="G11" s="936">
        <f t="shared" si="1"/>
        <v>84.197130957889868</v>
      </c>
    </row>
    <row r="12" spans="1:7" ht="27.75" customHeight="1" x14ac:dyDescent="0.25">
      <c r="A12" s="575">
        <v>8</v>
      </c>
      <c r="B12" s="578" t="s">
        <v>323</v>
      </c>
      <c r="C12" s="933">
        <f>'EntrySheetDD+SWOTotal+HO'!CB187</f>
        <v>18943</v>
      </c>
      <c r="D12" s="933">
        <f>'EntrySheetDD+SWOTotal+HO'!CD105</f>
        <v>18921</v>
      </c>
      <c r="E12" s="934">
        <f>'EntrySheetDD+SWOTotal+HO'!CE105</f>
        <v>18921</v>
      </c>
      <c r="F12" s="935">
        <f t="shared" si="0"/>
        <v>99.883862112653759</v>
      </c>
      <c r="G12" s="936">
        <f t="shared" si="1"/>
        <v>99.883862112653759</v>
      </c>
    </row>
    <row r="13" spans="1:7" ht="27.75" customHeight="1" x14ac:dyDescent="0.25">
      <c r="A13" s="575">
        <v>9</v>
      </c>
      <c r="B13" s="578" t="s">
        <v>324</v>
      </c>
      <c r="C13" s="933">
        <f>'EntrySheetDD+SWOTotal+HO'!CL187</f>
        <v>34754</v>
      </c>
      <c r="D13" s="933">
        <f>'EntrySheetDD+SWOTotal+HO'!CN105</f>
        <v>34002</v>
      </c>
      <c r="E13" s="934">
        <f>'EntrySheetDD+SWOTotal+HO'!CO105</f>
        <v>32977</v>
      </c>
      <c r="F13" s="935">
        <f t="shared" si="0"/>
        <v>97.836220291189505</v>
      </c>
      <c r="G13" s="936">
        <f t="shared" si="1"/>
        <v>94.886919491281574</v>
      </c>
    </row>
    <row r="14" spans="1:7" ht="27.75" customHeight="1" x14ac:dyDescent="0.25">
      <c r="A14" s="575">
        <v>10</v>
      </c>
      <c r="B14" s="578" t="s">
        <v>325</v>
      </c>
      <c r="C14" s="933">
        <f>'EntrySheetDD+SWOTotal+HO'!CV187</f>
        <v>13485</v>
      </c>
      <c r="D14" s="933">
        <f>'EntrySheetDD+SWOTotal+HO'!CX105</f>
        <v>13485</v>
      </c>
      <c r="E14" s="934">
        <f>'EntrySheetDD+SWOTotal+HO'!CY105</f>
        <v>13485</v>
      </c>
      <c r="F14" s="935">
        <f t="shared" si="0"/>
        <v>100</v>
      </c>
      <c r="G14" s="936">
        <f t="shared" si="1"/>
        <v>100</v>
      </c>
    </row>
    <row r="15" spans="1:7" ht="27.75" customHeight="1" x14ac:dyDescent="0.25">
      <c r="A15" s="575">
        <v>11</v>
      </c>
      <c r="B15" s="578" t="s">
        <v>326</v>
      </c>
      <c r="C15" s="933">
        <f>'EntrySheetDD+SWOTotal+HO'!DF187</f>
        <v>12811</v>
      </c>
      <c r="D15" s="933">
        <f>'EntrySheetDD+SWOTotal+HO'!DH105</f>
        <v>14332</v>
      </c>
      <c r="E15" s="934">
        <f>'EntrySheetDD+SWOTotal+HO'!DI105</f>
        <v>14332</v>
      </c>
      <c r="F15" s="935">
        <f t="shared" si="0"/>
        <v>111.87260947623136</v>
      </c>
      <c r="G15" s="936">
        <f t="shared" si="1"/>
        <v>111.87260947623136</v>
      </c>
    </row>
    <row r="16" spans="1:7" ht="27.75" customHeight="1" x14ac:dyDescent="0.25">
      <c r="A16" s="575">
        <v>12</v>
      </c>
      <c r="B16" s="578" t="s">
        <v>327</v>
      </c>
      <c r="C16" s="933">
        <f>'EntrySheetDD+SWOTotal+HO'!DP187</f>
        <v>3406</v>
      </c>
      <c r="D16" s="933">
        <f>'EntrySheetDD+SWOTotal+HO'!DR105</f>
        <v>3125</v>
      </c>
      <c r="E16" s="934">
        <f>'EntrySheetDD+SWOTotal+HO'!DS105</f>
        <v>3406</v>
      </c>
      <c r="F16" s="935">
        <f t="shared" si="0"/>
        <v>91.749853200234881</v>
      </c>
      <c r="G16" s="936">
        <f t="shared" si="1"/>
        <v>100</v>
      </c>
    </row>
    <row r="17" spans="1:7" ht="27.75" customHeight="1" x14ac:dyDescent="0.25">
      <c r="A17" s="575">
        <v>13</v>
      </c>
      <c r="B17" s="578" t="s">
        <v>328</v>
      </c>
      <c r="C17" s="933">
        <f>'EntrySheetDD+SWOTotal+HO'!DZ187</f>
        <v>14054</v>
      </c>
      <c r="D17" s="933">
        <f>'EntrySheetDD+SWOTotal+HO'!EB105</f>
        <v>14060</v>
      </c>
      <c r="E17" s="934">
        <f>'EntrySheetDD+SWOTotal+HO'!EC105</f>
        <v>14060</v>
      </c>
      <c r="F17" s="935">
        <f t="shared" si="0"/>
        <v>100.04269247189413</v>
      </c>
      <c r="G17" s="936">
        <f t="shared" si="1"/>
        <v>100.04269247189413</v>
      </c>
    </row>
    <row r="18" spans="1:7" ht="27.75" customHeight="1" x14ac:dyDescent="0.25">
      <c r="A18" s="575">
        <v>14</v>
      </c>
      <c r="B18" s="578" t="s">
        <v>329</v>
      </c>
      <c r="C18" s="933">
        <f>'EntrySheetDD+SWOTotal+HO'!EJ187</f>
        <v>21360</v>
      </c>
      <c r="D18" s="933">
        <f>'EntrySheetDD+SWOTotal+HO'!EL105</f>
        <v>20901</v>
      </c>
      <c r="E18" s="934">
        <f>'EntrySheetDD+SWOTotal+HO'!EM105</f>
        <v>20894</v>
      </c>
      <c r="F18" s="935">
        <f t="shared" si="0"/>
        <v>97.851123595505612</v>
      </c>
      <c r="G18" s="936">
        <f t="shared" si="1"/>
        <v>97.81835205992509</v>
      </c>
    </row>
    <row r="19" spans="1:7" ht="27.75" customHeight="1" x14ac:dyDescent="0.25">
      <c r="A19" s="575">
        <v>15</v>
      </c>
      <c r="B19" s="578" t="s">
        <v>330</v>
      </c>
      <c r="C19" s="933">
        <f>'EntrySheetDD+SWOTotal+HO'!ET187</f>
        <v>7563</v>
      </c>
      <c r="D19" s="933">
        <f>'EntrySheetDD+SWOTotal+HO'!EV105</f>
        <v>7554</v>
      </c>
      <c r="E19" s="934">
        <f>'EntrySheetDD+SWOTotal+HO'!EW105</f>
        <v>7554</v>
      </c>
      <c r="F19" s="935">
        <f t="shared" si="0"/>
        <v>99.880999603332015</v>
      </c>
      <c r="G19" s="936">
        <f t="shared" si="1"/>
        <v>99.880999603332015</v>
      </c>
    </row>
    <row r="20" spans="1:7" ht="27.75" customHeight="1" x14ac:dyDescent="0.25">
      <c r="A20" s="575">
        <v>16</v>
      </c>
      <c r="B20" s="578" t="s">
        <v>331</v>
      </c>
      <c r="C20" s="933">
        <f>'EntrySheetDD+SWOTotal+HO'!FD187</f>
        <v>15875</v>
      </c>
      <c r="D20" s="933">
        <f>'EntrySheetDD+SWOTotal+HO'!FF105</f>
        <v>15258</v>
      </c>
      <c r="E20" s="934">
        <f>'EntrySheetDD+SWOTotal+HO'!FG105</f>
        <v>13366</v>
      </c>
      <c r="F20" s="935">
        <f t="shared" si="0"/>
        <v>96.113385826771662</v>
      </c>
      <c r="G20" s="936">
        <f t="shared" si="1"/>
        <v>84.195275590551176</v>
      </c>
    </row>
    <row r="21" spans="1:7" ht="27.75" customHeight="1" x14ac:dyDescent="0.25">
      <c r="A21" s="575">
        <v>17</v>
      </c>
      <c r="B21" s="578" t="s">
        <v>332</v>
      </c>
      <c r="C21" s="933">
        <f>'EntrySheetDD+SWOTotal+HO'!FN187</f>
        <v>20101</v>
      </c>
      <c r="D21" s="933">
        <f>'EntrySheetDD+SWOTotal+HO'!FP105</f>
        <v>20101</v>
      </c>
      <c r="E21" s="934">
        <f>'EntrySheetDD+SWOTotal+HO'!FQ105</f>
        <v>20101</v>
      </c>
      <c r="F21" s="935">
        <f t="shared" si="0"/>
        <v>100</v>
      </c>
      <c r="G21" s="936">
        <f t="shared" si="1"/>
        <v>100</v>
      </c>
    </row>
    <row r="22" spans="1:7" ht="27.75" customHeight="1" x14ac:dyDescent="0.25">
      <c r="A22" s="575">
        <v>18</v>
      </c>
      <c r="B22" s="578" t="s">
        <v>333</v>
      </c>
      <c r="C22" s="933">
        <f>'EntrySheetDD+SWOTotal+HO'!FX187</f>
        <v>688</v>
      </c>
      <c r="D22" s="933">
        <f>'EntrySheetDD+SWOTotal+HO'!FZ105</f>
        <v>565</v>
      </c>
      <c r="E22" s="934">
        <f>'EntrySheetDD+SWOTotal+HO'!GA105</f>
        <v>591</v>
      </c>
      <c r="F22" s="935">
        <f t="shared" si="0"/>
        <v>82.122093023255815</v>
      </c>
      <c r="G22" s="936">
        <f t="shared" si="1"/>
        <v>85.901162790697668</v>
      </c>
    </row>
    <row r="23" spans="1:7" ht="27.75" customHeight="1" x14ac:dyDescent="0.25">
      <c r="A23" s="575">
        <v>19</v>
      </c>
      <c r="B23" s="578" t="s">
        <v>334</v>
      </c>
      <c r="C23" s="933">
        <f>'EntrySheetDD+SWOTotal+HO'!GH187</f>
        <v>36143</v>
      </c>
      <c r="D23" s="933">
        <f>'EntrySheetDD+SWOTotal+HO'!GJ105</f>
        <v>36138</v>
      </c>
      <c r="E23" s="934">
        <f>'EntrySheetDD+SWOTotal+HO'!GK105</f>
        <v>32547</v>
      </c>
      <c r="F23" s="935">
        <f t="shared" si="0"/>
        <v>99.986166062584729</v>
      </c>
      <c r="G23" s="936">
        <f t="shared" si="1"/>
        <v>90.050632210939881</v>
      </c>
    </row>
    <row r="24" spans="1:7" ht="27.75" customHeight="1" x14ac:dyDescent="0.25">
      <c r="A24" s="575">
        <v>20</v>
      </c>
      <c r="B24" s="578" t="s">
        <v>335</v>
      </c>
      <c r="C24" s="933">
        <f>'EntrySheetDD+SWOTotal+HO'!GR187</f>
        <v>6813</v>
      </c>
      <c r="D24" s="933">
        <f>'EntrySheetDD+SWOTotal+HO'!GT105</f>
        <v>6789</v>
      </c>
      <c r="E24" s="934">
        <f>'EntrySheetDD+SWOTotal+HO'!GU105</f>
        <v>6106</v>
      </c>
      <c r="F24" s="935">
        <f t="shared" si="0"/>
        <v>99.647732276530164</v>
      </c>
      <c r="G24" s="936">
        <f t="shared" si="1"/>
        <v>89.622779979451053</v>
      </c>
    </row>
    <row r="25" spans="1:7" ht="27.75" customHeight="1" x14ac:dyDescent="0.25">
      <c r="A25" s="575">
        <v>21</v>
      </c>
      <c r="B25" s="578" t="s">
        <v>336</v>
      </c>
      <c r="C25" s="933">
        <f>'EntrySheetDD+SWOTotal+HO'!HB187</f>
        <v>395</v>
      </c>
      <c r="D25" s="933">
        <f>'EntrySheetDD+SWOTotal+HO'!HD105</f>
        <v>361</v>
      </c>
      <c r="E25" s="934">
        <f>'EntrySheetDD+SWOTotal+HO'!HE105</f>
        <v>361</v>
      </c>
      <c r="F25" s="935">
        <f t="shared" si="0"/>
        <v>91.392405063291136</v>
      </c>
      <c r="G25" s="936">
        <f t="shared" si="1"/>
        <v>91.392405063291136</v>
      </c>
    </row>
    <row r="26" spans="1:7" ht="27.75" customHeight="1" x14ac:dyDescent="0.25">
      <c r="A26" s="575">
        <v>22</v>
      </c>
      <c r="B26" s="578" t="s">
        <v>337</v>
      </c>
      <c r="C26" s="933">
        <f>'EntrySheetDD+SWOTotal+HO'!HL187</f>
        <v>4001</v>
      </c>
      <c r="D26" s="933">
        <f>'EntrySheetDD+SWOTotal+HO'!HN105</f>
        <v>4001</v>
      </c>
      <c r="E26" s="934">
        <f>'EntrySheetDD+SWOTotal+HO'!HO105</f>
        <v>4001</v>
      </c>
      <c r="F26" s="935">
        <f t="shared" si="0"/>
        <v>100</v>
      </c>
      <c r="G26" s="936">
        <f t="shared" si="1"/>
        <v>100</v>
      </c>
    </row>
    <row r="27" spans="1:7" ht="27.75" customHeight="1" x14ac:dyDescent="0.25">
      <c r="A27" s="575">
        <v>23</v>
      </c>
      <c r="B27" s="578" t="s">
        <v>338</v>
      </c>
      <c r="C27" s="933">
        <f>'EntrySheetDD+SWOTotal+HO'!HV187</f>
        <v>4322</v>
      </c>
      <c r="D27" s="933">
        <f>'EntrySheetDD+SWOTotal+HO'!HX105</f>
        <v>4321</v>
      </c>
      <c r="E27" s="934">
        <f>'EntrySheetDD+SWOTotal+HO'!HY105</f>
        <v>4321</v>
      </c>
      <c r="F27" s="935">
        <f t="shared" si="0"/>
        <v>99.976862563627961</v>
      </c>
      <c r="G27" s="936">
        <f t="shared" si="1"/>
        <v>99.976862563627961</v>
      </c>
    </row>
    <row r="28" spans="1:7" ht="27.75" customHeight="1" x14ac:dyDescent="0.25">
      <c r="A28" s="575">
        <v>24</v>
      </c>
      <c r="B28" s="578" t="s">
        <v>460</v>
      </c>
      <c r="C28" s="933">
        <f>'EntrySheetDD+SWOTotal+HO'!IF187</f>
        <v>0</v>
      </c>
      <c r="D28" s="933">
        <f>'EntrySheetDD+SWOTotal+HO'!IH105</f>
        <v>0</v>
      </c>
      <c r="E28" s="934">
        <f>'EntrySheetDD+SWOTotal+HO'!II105</f>
        <v>0</v>
      </c>
      <c r="F28" s="935">
        <f>IFERROR(D28/C28*100,0)</f>
        <v>0</v>
      </c>
      <c r="G28" s="936">
        <f>IFERROR(E28/C28*100,0)</f>
        <v>0</v>
      </c>
    </row>
    <row r="29" spans="1:7" ht="27.75" customHeight="1" x14ac:dyDescent="0.25">
      <c r="A29" s="575">
        <v>25</v>
      </c>
      <c r="B29" s="578" t="s">
        <v>340</v>
      </c>
      <c r="C29" s="933">
        <f>'EntrySheetDD+SWOTotal+HO'!IP187</f>
        <v>5376</v>
      </c>
      <c r="D29" s="933">
        <f>'EntrySheetDD+SWOTotal+HO'!IR105</f>
        <v>5213</v>
      </c>
      <c r="E29" s="934">
        <f>'EntrySheetDD+SWOTotal+HO'!IS105</f>
        <v>5147</v>
      </c>
      <c r="F29" s="935">
        <f t="shared" si="0"/>
        <v>96.968005952380949</v>
      </c>
      <c r="G29" s="936">
        <f t="shared" si="1"/>
        <v>95.74032738095238</v>
      </c>
    </row>
    <row r="30" spans="1:7" ht="27.75" customHeight="1" x14ac:dyDescent="0.25">
      <c r="A30" s="575">
        <v>26</v>
      </c>
      <c r="B30" s="578" t="s">
        <v>341</v>
      </c>
      <c r="C30" s="933">
        <f>'EntrySheetDD+SWOTotal+HO'!IZ187</f>
        <v>2214</v>
      </c>
      <c r="D30" s="933">
        <f>'EntrySheetDD+SWOTotal+HO'!JB105</f>
        <v>2209</v>
      </c>
      <c r="E30" s="934">
        <f>'EntrySheetDD+SWOTotal+HO'!JC105</f>
        <v>2209</v>
      </c>
      <c r="F30" s="935">
        <f t="shared" si="0"/>
        <v>99.774164408310753</v>
      </c>
      <c r="G30" s="936">
        <f t="shared" si="1"/>
        <v>99.774164408310753</v>
      </c>
    </row>
    <row r="31" spans="1:7" ht="27.75" customHeight="1" x14ac:dyDescent="0.25">
      <c r="A31" s="575">
        <v>27</v>
      </c>
      <c r="B31" s="578" t="s">
        <v>342</v>
      </c>
      <c r="C31" s="933">
        <f>'EntrySheetDD+SWOTotal+HO'!JJ187</f>
        <v>2905</v>
      </c>
      <c r="D31" s="933">
        <f>'EntrySheetDD+SWOTotal+HO'!JL105</f>
        <v>2905</v>
      </c>
      <c r="E31" s="934">
        <f>'EntrySheetDD+SWOTotal+HO'!JM105</f>
        <v>2886</v>
      </c>
      <c r="F31" s="935">
        <f t="shared" si="0"/>
        <v>100</v>
      </c>
      <c r="G31" s="936">
        <f t="shared" si="1"/>
        <v>99.345955249569712</v>
      </c>
    </row>
    <row r="32" spans="1:7" ht="21.75" customHeight="1" x14ac:dyDescent="0.25">
      <c r="A32" s="575">
        <v>28</v>
      </c>
      <c r="B32" s="578" t="s">
        <v>343</v>
      </c>
      <c r="C32" s="933">
        <f>'EntrySheetDD+SWOTotal+HO'!JT187</f>
        <v>7041</v>
      </c>
      <c r="D32" s="933">
        <f>'EntrySheetDD+SWOTotal+HO'!JV105</f>
        <v>7049</v>
      </c>
      <c r="E32" s="934">
        <f>'EntrySheetDD+SWOTotal+HO'!JW105</f>
        <v>7031</v>
      </c>
      <c r="F32" s="935">
        <f t="shared" si="0"/>
        <v>100.11362022439994</v>
      </c>
      <c r="G32" s="936">
        <f t="shared" si="1"/>
        <v>99.857974719500078</v>
      </c>
    </row>
    <row r="33" spans="1:7" ht="19.5" customHeight="1" x14ac:dyDescent="0.25">
      <c r="A33" s="575">
        <v>29</v>
      </c>
      <c r="B33" s="578" t="s">
        <v>344</v>
      </c>
      <c r="C33" s="933">
        <f>'EntrySheetDD+SWOTotal+HO'!KD187</f>
        <v>2567</v>
      </c>
      <c r="D33" s="933">
        <f>'EntrySheetDD+SWOTotal+HO'!KF105</f>
        <v>2456</v>
      </c>
      <c r="E33" s="934">
        <f>'EntrySheetDD+SWOTotal+HO'!KG105</f>
        <v>2456</v>
      </c>
      <c r="F33" s="935">
        <f t="shared" si="0"/>
        <v>95.675886248539157</v>
      </c>
      <c r="G33" s="936">
        <f t="shared" si="1"/>
        <v>95.675886248539157</v>
      </c>
    </row>
    <row r="34" spans="1:7" ht="23.25" customHeight="1" x14ac:dyDescent="0.25">
      <c r="A34" s="575">
        <v>30</v>
      </c>
      <c r="B34" s="578" t="s">
        <v>461</v>
      </c>
      <c r="C34" s="933">
        <f>'EntrySheetDD+SWOTotal+HO'!KN187</f>
        <v>7747</v>
      </c>
      <c r="D34" s="933">
        <f>'EntrySheetDD+SWOTotal+HO'!KP105</f>
        <v>13053</v>
      </c>
      <c r="E34" s="934">
        <f>'EntrySheetDD+SWOTotal+HO'!KQ105</f>
        <v>13048</v>
      </c>
      <c r="F34" s="935">
        <f t="shared" si="0"/>
        <v>168.49102878533625</v>
      </c>
      <c r="G34" s="936">
        <f t="shared" si="1"/>
        <v>168.42648767264748</v>
      </c>
    </row>
    <row r="35" spans="1:7" ht="18.75" customHeight="1" x14ac:dyDescent="0.25">
      <c r="A35" s="575">
        <v>31</v>
      </c>
      <c r="B35" s="578" t="s">
        <v>346</v>
      </c>
      <c r="C35" s="933">
        <f>'EntrySheetDD+SWOTotal+HO'!KX187</f>
        <v>4350</v>
      </c>
      <c r="D35" s="933">
        <f>'EntrySheetDD+SWOTotal+HO'!KZ105</f>
        <v>4109</v>
      </c>
      <c r="E35" s="934">
        <f>'EntrySheetDD+SWOTotal+HO'!LA105</f>
        <v>4339</v>
      </c>
      <c r="F35" s="935">
        <f t="shared" si="0"/>
        <v>94.459770114942529</v>
      </c>
      <c r="G35" s="936">
        <f t="shared" si="1"/>
        <v>99.747126436781613</v>
      </c>
    </row>
    <row r="36" spans="1:7" ht="18.75" customHeight="1" x14ac:dyDescent="0.25">
      <c r="A36" s="575">
        <v>32</v>
      </c>
      <c r="B36" s="578" t="s">
        <v>347</v>
      </c>
      <c r="C36" s="933">
        <f>'EntrySheetDD+SWOTotal+HO'!LH187</f>
        <v>680</v>
      </c>
      <c r="D36" s="933">
        <f>'EntrySheetDD+SWOTotal+HO'!LJ105</f>
        <v>880</v>
      </c>
      <c r="E36" s="934">
        <f>'EntrySheetDD+SWOTotal+HO'!LK105</f>
        <v>782</v>
      </c>
      <c r="F36" s="935">
        <f t="shared" si="0"/>
        <v>129.41176470588235</v>
      </c>
      <c r="G36" s="936">
        <f t="shared" si="1"/>
        <v>114.99999999999999</v>
      </c>
    </row>
    <row r="37" spans="1:7" ht="18.75" customHeight="1" x14ac:dyDescent="0.25">
      <c r="A37" s="575">
        <v>33</v>
      </c>
      <c r="B37" s="578" t="s">
        <v>462</v>
      </c>
      <c r="C37" s="933">
        <f>'EntrySheetDD+SWOTotal+HO'!LR187</f>
        <v>3157.01</v>
      </c>
      <c r="D37" s="933">
        <f>'EntrySheetDD+SWOTotal+HO'!LT105</f>
        <v>3201.02</v>
      </c>
      <c r="E37" s="934">
        <f>'EntrySheetDD+SWOTotal+HO'!LU105</f>
        <v>3198.02</v>
      </c>
      <c r="F37" s="935">
        <f t="shared" si="0"/>
        <v>101.39404056369791</v>
      </c>
      <c r="G37" s="936">
        <f t="shared" si="1"/>
        <v>101.29901394040563</v>
      </c>
    </row>
    <row r="38" spans="1:7" ht="27.75" customHeight="1" x14ac:dyDescent="0.3">
      <c r="A38" s="1982" t="s">
        <v>463</v>
      </c>
      <c r="B38" s="1983"/>
      <c r="C38" s="937">
        <f>SUM(C5:C37)</f>
        <v>492050.01</v>
      </c>
      <c r="D38" s="937">
        <f>SUM(D5:D37)</f>
        <v>495297.02</v>
      </c>
      <c r="E38" s="938">
        <f>SUM(E5:E37)</f>
        <v>484508.02</v>
      </c>
      <c r="F38" s="939">
        <f t="shared" si="0"/>
        <v>100.65989430627185</v>
      </c>
      <c r="G38" s="940">
        <f t="shared" si="1"/>
        <v>98.467231003612824</v>
      </c>
    </row>
  </sheetData>
  <sheetProtection formatColumns="0"/>
  <mergeCells count="9">
    <mergeCell ref="F3:F4"/>
    <mergeCell ref="G3:G4"/>
    <mergeCell ref="A1:G1"/>
    <mergeCell ref="A38:B38"/>
    <mergeCell ref="C3:C4"/>
    <mergeCell ref="D3:D4"/>
    <mergeCell ref="E3:E4"/>
    <mergeCell ref="A3:A4"/>
    <mergeCell ref="B3:B4"/>
  </mergeCells>
  <pageMargins left="1.45" right="0.7" top="0.75" bottom="0.75" header="0.3" footer="0.3"/>
  <pageSetup scale="70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7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440</v>
      </c>
      <c r="B3" s="2004"/>
      <c r="C3" s="2024" t="s">
        <v>517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37</v>
      </c>
      <c r="D7" s="518">
        <f>'EntrySheetDD+SWOTotal+HO'!E91</f>
        <v>49.37</v>
      </c>
      <c r="E7" s="518">
        <f>'EntrySheetDD+SWOTotal+HO'!F91</f>
        <v>10.45</v>
      </c>
      <c r="F7" s="518">
        <f>'EntrySheetDD+SWOTotal+HO'!G91</f>
        <v>49.37</v>
      </c>
      <c r="G7" s="568">
        <v>0</v>
      </c>
      <c r="H7" s="568">
        <f>'EntrySheetDD+SWOTotal+HO'!I91</f>
        <v>0</v>
      </c>
      <c r="I7" s="568">
        <f>'EntrySheetDD+SWOTotal+HO'!J91</f>
        <v>0</v>
      </c>
      <c r="J7" s="568">
        <f>'EntrySheetDD+SWOTotal+HO'!K91</f>
        <v>0</v>
      </c>
      <c r="K7" s="568">
        <f>'EntrySheetDD+SWOTotal+HO'!L91</f>
        <v>0</v>
      </c>
      <c r="L7" s="568">
        <f>'EntrySheetDD+SWOTotal+HO'!M91</f>
        <v>0</v>
      </c>
      <c r="M7" s="514">
        <f>F7/C7*100</f>
        <v>133.43243243243245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10</v>
      </c>
      <c r="D8" s="518">
        <f>'EntrySheetDD+SWOTotal+HO'!O91</f>
        <v>7.13</v>
      </c>
      <c r="E8" s="518">
        <f>'EntrySheetDD+SWOTotal+HO'!P91</f>
        <v>0.09</v>
      </c>
      <c r="F8" s="518">
        <f>'EntrySheetDD+SWOTotal+HO'!Q91</f>
        <v>7.13</v>
      </c>
      <c r="G8" s="568">
        <v>0</v>
      </c>
      <c r="H8" s="568">
        <f>'EntrySheetDD+SWOTotal+HO'!S91</f>
        <v>1</v>
      </c>
      <c r="I8" s="568">
        <f>'EntrySheetDD+SWOTotal+HO'!T91</f>
        <v>1</v>
      </c>
      <c r="J8" s="568">
        <f>'EntrySheetDD+SWOTotal+HO'!U91</f>
        <v>1</v>
      </c>
      <c r="K8" s="568">
        <f>'EntrySheetDD+SWOTotal+HO'!V91</f>
        <v>1</v>
      </c>
      <c r="L8" s="568">
        <f>'EntrySheetDD+SWOTotal+HO'!W91</f>
        <v>1</v>
      </c>
      <c r="M8" s="506">
        <f t="shared" ref="M8:M43" si="0">F8/C8*100</f>
        <v>71.3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8</v>
      </c>
      <c r="D9" s="518">
        <f>'EntrySheetDD+SWOTotal+HO'!Y91</f>
        <v>5.51</v>
      </c>
      <c r="E9" s="518">
        <f>'EntrySheetDD+SWOTotal+HO'!Z91</f>
        <v>0.15</v>
      </c>
      <c r="F9" s="518">
        <f>'EntrySheetDD+SWOTotal+HO'!AA91</f>
        <v>5.51</v>
      </c>
      <c r="G9" s="568">
        <v>0</v>
      </c>
      <c r="H9" s="568">
        <f>'EntrySheetDD+SWOTotal+HO'!AC91</f>
        <v>0</v>
      </c>
      <c r="I9" s="568">
        <f>'EntrySheetDD+SWOTotal+HO'!AD91</f>
        <v>0</v>
      </c>
      <c r="J9" s="568">
        <f>'EntrySheetDD+SWOTotal+HO'!AE91</f>
        <v>0</v>
      </c>
      <c r="K9" s="568">
        <f>'EntrySheetDD+SWOTotal+HO'!AF91</f>
        <v>0</v>
      </c>
      <c r="L9" s="568">
        <f>'EntrySheetDD+SWOTotal+HO'!AG91</f>
        <v>0</v>
      </c>
      <c r="M9" s="506">
        <f t="shared" si="0"/>
        <v>68.875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5</v>
      </c>
      <c r="D10" s="518">
        <f>'EntrySheetDD+SWOTotal+HO'!AI91</f>
        <v>0</v>
      </c>
      <c r="E10" s="518">
        <f>'EntrySheetDD+SWOTotal+HO'!AJ91</f>
        <v>0</v>
      </c>
      <c r="F10" s="518">
        <f>'EntrySheetDD+SWOTotal+HO'!AK91</f>
        <v>0</v>
      </c>
      <c r="G10" s="568">
        <v>0</v>
      </c>
      <c r="H10" s="568">
        <f>'EntrySheetDD+SWOTotal+HO'!AM91</f>
        <v>0</v>
      </c>
      <c r="I10" s="568">
        <f>'EntrySheetDD+SWOTotal+HO'!AN91</f>
        <v>0</v>
      </c>
      <c r="J10" s="568">
        <f>'EntrySheetDD+SWOTotal+HO'!AO91</f>
        <v>0</v>
      </c>
      <c r="K10" s="568">
        <f>'EntrySheetDD+SWOTotal+HO'!AP91</f>
        <v>0</v>
      </c>
      <c r="L10" s="568">
        <f>'EntrySheetDD+SWOTotal+HO'!AQ91</f>
        <v>0</v>
      </c>
      <c r="M10" s="506">
        <f t="shared" si="0"/>
        <v>0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5</v>
      </c>
      <c r="D11" s="518">
        <f>'EntrySheetDD+SWOTotal+HO'!AS91</f>
        <v>4</v>
      </c>
      <c r="E11" s="518">
        <f>'EntrySheetDD+SWOTotal+HO'!AT91</f>
        <v>0.91</v>
      </c>
      <c r="F11" s="518">
        <f>'EntrySheetDD+SWOTotal+HO'!AU91</f>
        <v>4</v>
      </c>
      <c r="G11" s="568">
        <v>0</v>
      </c>
      <c r="H11" s="568">
        <f>'EntrySheetDD+SWOTotal+HO'!AW91</f>
        <v>0</v>
      </c>
      <c r="I11" s="568">
        <f>'EntrySheetDD+SWOTotal+HO'!AX91</f>
        <v>0</v>
      </c>
      <c r="J11" s="568">
        <f>'EntrySheetDD+SWOTotal+HO'!AY91</f>
        <v>0</v>
      </c>
      <c r="K11" s="568">
        <f>'EntrySheetDD+SWOTotal+HO'!AZ91</f>
        <v>0</v>
      </c>
      <c r="L11" s="568">
        <f>'EntrySheetDD+SWOTotal+HO'!BA91</f>
        <v>0</v>
      </c>
      <c r="M11" s="506">
        <f t="shared" si="0"/>
        <v>80</v>
      </c>
      <c r="N11" s="506">
        <f t="shared" si="1"/>
        <v>100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8</v>
      </c>
      <c r="D12" s="518">
        <f>'EntrySheetDD+SWOTotal+HO'!BC91</f>
        <v>1.49</v>
      </c>
      <c r="E12" s="518">
        <f>'EntrySheetDD+SWOTotal+HO'!BD91</f>
        <v>0</v>
      </c>
      <c r="F12" s="518">
        <f>'EntrySheetDD+SWOTotal+HO'!BE91</f>
        <v>1.49</v>
      </c>
      <c r="G12" s="568">
        <v>0</v>
      </c>
      <c r="H12" s="568">
        <f>'EntrySheetDD+SWOTotal+HO'!BG91</f>
        <v>0</v>
      </c>
      <c r="I12" s="568">
        <f>'EntrySheetDD+SWOTotal+HO'!BH91</f>
        <v>0</v>
      </c>
      <c r="J12" s="568">
        <f>'EntrySheetDD+SWOTotal+HO'!BI91</f>
        <v>0</v>
      </c>
      <c r="K12" s="568">
        <f>'EntrySheetDD+SWOTotal+HO'!BJ91</f>
        <v>0</v>
      </c>
      <c r="L12" s="568">
        <f>'EntrySheetDD+SWOTotal+HO'!BK91</f>
        <v>0</v>
      </c>
      <c r="M12" s="506">
        <f t="shared" si="0"/>
        <v>18.625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7</v>
      </c>
      <c r="D13" s="518">
        <f>'EntrySheetDD+SWOTotal+HO'!BM91</f>
        <v>3</v>
      </c>
      <c r="E13" s="518">
        <f>'EntrySheetDD+SWOTotal+HO'!BN91</f>
        <v>0</v>
      </c>
      <c r="F13" s="518">
        <f>'EntrySheetDD+SWOTotal+HO'!BO91</f>
        <v>3</v>
      </c>
      <c r="G13" s="568">
        <v>0</v>
      </c>
      <c r="H13" s="568">
        <f>'EntrySheetDD+SWOTotal+HO'!BQ91</f>
        <v>0</v>
      </c>
      <c r="I13" s="568">
        <f>'EntrySheetDD+SWOTotal+HO'!BR91</f>
        <v>0</v>
      </c>
      <c r="J13" s="568">
        <f>'EntrySheetDD+SWOTotal+HO'!BS91</f>
        <v>0</v>
      </c>
      <c r="K13" s="568">
        <f>'EntrySheetDD+SWOTotal+HO'!BT91</f>
        <v>0</v>
      </c>
      <c r="L13" s="568">
        <f>'EntrySheetDD+SWOTotal+HO'!BU91</f>
        <v>0</v>
      </c>
      <c r="M13" s="506">
        <f t="shared" si="0"/>
        <v>42.857142857142854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10</v>
      </c>
      <c r="D14" s="518">
        <f>'EntrySheetDD+SWOTotal+HO'!BW91</f>
        <v>19</v>
      </c>
      <c r="E14" s="518">
        <f>'EntrySheetDD+SWOTotal+HO'!BX91</f>
        <v>2.65</v>
      </c>
      <c r="F14" s="518">
        <f>'EntrySheetDD+SWOTotal+HO'!BY91</f>
        <v>18</v>
      </c>
      <c r="G14" s="568">
        <v>0</v>
      </c>
      <c r="H14" s="568">
        <f>'EntrySheetDD+SWOTotal+HO'!CA91</f>
        <v>0</v>
      </c>
      <c r="I14" s="568">
        <f>'EntrySheetDD+SWOTotal+HO'!CB91</f>
        <v>0</v>
      </c>
      <c r="J14" s="568">
        <f>'EntrySheetDD+SWOTotal+HO'!CC91</f>
        <v>0</v>
      </c>
      <c r="K14" s="568">
        <f>'EntrySheetDD+SWOTotal+HO'!CD91</f>
        <v>0</v>
      </c>
      <c r="L14" s="568">
        <f>'EntrySheetDD+SWOTotal+HO'!CE91</f>
        <v>0</v>
      </c>
      <c r="M14" s="506">
        <f t="shared" si="0"/>
        <v>180</v>
      </c>
      <c r="N14" s="506">
        <f t="shared" si="1"/>
        <v>94.73684210526315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15</v>
      </c>
      <c r="D15" s="518">
        <f>'EntrySheetDD+SWOTotal+HO'!CG91</f>
        <v>4.3099999999999996</v>
      </c>
      <c r="E15" s="518">
        <f>'EntrySheetDD+SWOTotal+HO'!CH91</f>
        <v>0.25</v>
      </c>
      <c r="F15" s="518">
        <f>'EntrySheetDD+SWOTotal+HO'!CI91</f>
        <v>4.1900000000000004</v>
      </c>
      <c r="G15" s="568">
        <v>0</v>
      </c>
      <c r="H15" s="568">
        <f>'EntrySheetDD+SWOTotal+HO'!CK91</f>
        <v>0</v>
      </c>
      <c r="I15" s="568">
        <f>'EntrySheetDD+SWOTotal+HO'!CL91</f>
        <v>0</v>
      </c>
      <c r="J15" s="568">
        <f>'EntrySheetDD+SWOTotal+HO'!CM91</f>
        <v>0</v>
      </c>
      <c r="K15" s="568">
        <f>'EntrySheetDD+SWOTotal+HO'!CN91</f>
        <v>0</v>
      </c>
      <c r="L15" s="568">
        <f>'EntrySheetDD+SWOTotal+HO'!CO91</f>
        <v>0</v>
      </c>
      <c r="M15" s="506">
        <f t="shared" si="0"/>
        <v>27.933333333333337</v>
      </c>
      <c r="N15" s="506">
        <f t="shared" si="1"/>
        <v>97.215777262180993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10</v>
      </c>
      <c r="D16" s="518">
        <f>'EntrySheetDD+SWOTotal+HO'!CQ91</f>
        <v>6</v>
      </c>
      <c r="E16" s="518">
        <f>'EntrySheetDD+SWOTotal+HO'!CR91</f>
        <v>0.3</v>
      </c>
      <c r="F16" s="518">
        <f>'EntrySheetDD+SWOTotal+HO'!CS91</f>
        <v>6</v>
      </c>
      <c r="G16" s="568">
        <v>0</v>
      </c>
      <c r="H16" s="568">
        <f>'EntrySheetDD+SWOTotal+HO'!CU91</f>
        <v>0</v>
      </c>
      <c r="I16" s="568">
        <f>'EntrySheetDD+SWOTotal+HO'!CV91</f>
        <v>0</v>
      </c>
      <c r="J16" s="568">
        <f>'EntrySheetDD+SWOTotal+HO'!CW91</f>
        <v>0</v>
      </c>
      <c r="K16" s="568">
        <f>'EntrySheetDD+SWOTotal+HO'!CX91</f>
        <v>0</v>
      </c>
      <c r="L16" s="568">
        <f>'EntrySheetDD+SWOTotal+HO'!CY91</f>
        <v>0</v>
      </c>
      <c r="M16" s="506">
        <f t="shared" si="0"/>
        <v>60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16</v>
      </c>
      <c r="D17" s="518">
        <f>'EntrySheetDD+SWOTotal+HO'!DA91</f>
        <v>15</v>
      </c>
      <c r="E17" s="518">
        <f>'EntrySheetDD+SWOTotal+HO'!DB91</f>
        <v>1.6</v>
      </c>
      <c r="F17" s="518">
        <f>'EntrySheetDD+SWOTotal+HO'!DC91</f>
        <v>7.31</v>
      </c>
      <c r="G17" s="568">
        <v>0</v>
      </c>
      <c r="H17" s="568">
        <f>'EntrySheetDD+SWOTotal+HO'!DE91</f>
        <v>0</v>
      </c>
      <c r="I17" s="568">
        <f>'EntrySheetDD+SWOTotal+HO'!DF91</f>
        <v>0</v>
      </c>
      <c r="J17" s="568">
        <f>'EntrySheetDD+SWOTotal+HO'!DG91</f>
        <v>0</v>
      </c>
      <c r="K17" s="568">
        <f>'EntrySheetDD+SWOTotal+HO'!DH91</f>
        <v>0</v>
      </c>
      <c r="L17" s="568">
        <f>'EntrySheetDD+SWOTotal+HO'!DI91</f>
        <v>0</v>
      </c>
      <c r="M17" s="506">
        <f t="shared" si="0"/>
        <v>45.6875</v>
      </c>
      <c r="N17" s="506">
        <f t="shared" si="1"/>
        <v>48.733333333333327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5</v>
      </c>
      <c r="D18" s="518">
        <f>'EntrySheetDD+SWOTotal+HO'!DK91</f>
        <v>5.17</v>
      </c>
      <c r="E18" s="518">
        <f>'EntrySheetDD+SWOTotal+HO'!DL91</f>
        <v>1.1100000000000001</v>
      </c>
      <c r="F18" s="518">
        <f>'EntrySheetDD+SWOTotal+HO'!DM91</f>
        <v>5.17</v>
      </c>
      <c r="G18" s="568">
        <v>0</v>
      </c>
      <c r="H18" s="568">
        <f>'EntrySheetDD+SWOTotal+HO'!DO91</f>
        <v>0</v>
      </c>
      <c r="I18" s="568">
        <f>'EntrySheetDD+SWOTotal+HO'!DP91</f>
        <v>0</v>
      </c>
      <c r="J18" s="568">
        <f>'EntrySheetDD+SWOTotal+HO'!DQ91</f>
        <v>0</v>
      </c>
      <c r="K18" s="568">
        <f>'EntrySheetDD+SWOTotal+HO'!DR91</f>
        <v>0</v>
      </c>
      <c r="L18" s="568">
        <f>'EntrySheetDD+SWOTotal+HO'!DS91</f>
        <v>0</v>
      </c>
      <c r="M18" s="506">
        <f t="shared" si="0"/>
        <v>103.4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5</v>
      </c>
      <c r="D19" s="518">
        <f>'EntrySheetDD+SWOTotal+HO'!DU91</f>
        <v>1.5</v>
      </c>
      <c r="E19" s="518">
        <f>'EntrySheetDD+SWOTotal+HO'!DV91</f>
        <v>0</v>
      </c>
      <c r="F19" s="518">
        <f>'EntrySheetDD+SWOTotal+HO'!DW91</f>
        <v>1.5</v>
      </c>
      <c r="G19" s="568">
        <v>0</v>
      </c>
      <c r="H19" s="568">
        <f>'EntrySheetDD+SWOTotal+HO'!DY91</f>
        <v>0</v>
      </c>
      <c r="I19" s="568">
        <f>'EntrySheetDD+SWOTotal+HO'!DZ91</f>
        <v>0</v>
      </c>
      <c r="J19" s="568">
        <f>'EntrySheetDD+SWOTotal+HO'!EA91</f>
        <v>0</v>
      </c>
      <c r="K19" s="568">
        <f>'EntrySheetDD+SWOTotal+HO'!EB91</f>
        <v>0</v>
      </c>
      <c r="L19" s="568">
        <f>'EntrySheetDD+SWOTotal+HO'!EC91</f>
        <v>0</v>
      </c>
      <c r="M19" s="506">
        <f t="shared" si="0"/>
        <v>30</v>
      </c>
      <c r="N19" s="506">
        <f t="shared" si="1"/>
        <v>100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2.5</v>
      </c>
      <c r="D20" s="518">
        <f>'EntrySheetDD+SWOTotal+HO'!EE91</f>
        <v>6</v>
      </c>
      <c r="E20" s="518">
        <f>'EntrySheetDD+SWOTotal+HO'!EF91</f>
        <v>0</v>
      </c>
      <c r="F20" s="518">
        <f>'EntrySheetDD+SWOTotal+HO'!EG91</f>
        <v>5.99</v>
      </c>
      <c r="G20" s="568">
        <v>0</v>
      </c>
      <c r="H20" s="568">
        <f>'EntrySheetDD+SWOTotal+HO'!EI91</f>
        <v>0</v>
      </c>
      <c r="I20" s="568">
        <f>'EntrySheetDD+SWOTotal+HO'!EJ91</f>
        <v>0</v>
      </c>
      <c r="J20" s="568">
        <f>'EntrySheetDD+SWOTotal+HO'!EK91</f>
        <v>0</v>
      </c>
      <c r="K20" s="568">
        <f>'EntrySheetDD+SWOTotal+HO'!EL91</f>
        <v>0</v>
      </c>
      <c r="L20" s="568">
        <f>'EntrySheetDD+SWOTotal+HO'!EM91</f>
        <v>0</v>
      </c>
      <c r="M20" s="506">
        <f t="shared" si="0"/>
        <v>239.6</v>
      </c>
      <c r="N20" s="506">
        <f t="shared" si="1"/>
        <v>99.833333333333343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3</v>
      </c>
      <c r="D21" s="518">
        <f>'EntrySheetDD+SWOTotal+HO'!EO91</f>
        <v>0</v>
      </c>
      <c r="E21" s="518">
        <f>'EntrySheetDD+SWOTotal+HO'!EP91</f>
        <v>0</v>
      </c>
      <c r="F21" s="518">
        <f>'EntrySheetDD+SWOTotal+HO'!EQ91</f>
        <v>0</v>
      </c>
      <c r="G21" s="568">
        <v>0</v>
      </c>
      <c r="H21" s="568">
        <f>'EntrySheetDD+SWOTotal+HO'!ES91</f>
        <v>0</v>
      </c>
      <c r="I21" s="568">
        <f>'EntrySheetDD+SWOTotal+HO'!ET91</f>
        <v>0</v>
      </c>
      <c r="J21" s="568">
        <f>'EntrySheetDD+SWOTotal+HO'!EU91</f>
        <v>0</v>
      </c>
      <c r="K21" s="568">
        <f>'EntrySheetDD+SWOTotal+HO'!EV91</f>
        <v>0</v>
      </c>
      <c r="L21" s="568">
        <f>'EntrySheetDD+SWOTotal+HO'!EW91</f>
        <v>0</v>
      </c>
      <c r="M21" s="506">
        <f t="shared" si="0"/>
        <v>0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5</v>
      </c>
      <c r="D22" s="518">
        <f>'EntrySheetDD+SWOTotal+HO'!EY91</f>
        <v>5</v>
      </c>
      <c r="E22" s="518">
        <f>'EntrySheetDD+SWOTotal+HO'!EZ91</f>
        <v>0</v>
      </c>
      <c r="F22" s="518">
        <f>'EntrySheetDD+SWOTotal+HO'!FA91</f>
        <v>5</v>
      </c>
      <c r="G22" s="568">
        <v>0</v>
      </c>
      <c r="H22" s="568">
        <f>'EntrySheetDD+SWOTotal+HO'!FC91</f>
        <v>0</v>
      </c>
      <c r="I22" s="568">
        <f>'EntrySheetDD+SWOTotal+HO'!FD91</f>
        <v>0</v>
      </c>
      <c r="J22" s="568">
        <f>'EntrySheetDD+SWOTotal+HO'!FE91</f>
        <v>0</v>
      </c>
      <c r="K22" s="568">
        <f>'EntrySheetDD+SWOTotal+HO'!FF91</f>
        <v>0</v>
      </c>
      <c r="L22" s="568">
        <f>'EntrySheetDD+SWOTotal+HO'!FG91</f>
        <v>0</v>
      </c>
      <c r="M22" s="506">
        <f t="shared" si="0"/>
        <v>100</v>
      </c>
      <c r="N22" s="506">
        <f t="shared" si="1"/>
        <v>100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5</v>
      </c>
      <c r="D23" s="518">
        <f>'EntrySheetDD+SWOTotal+HO'!FI91</f>
        <v>1.5</v>
      </c>
      <c r="E23" s="518">
        <f>'EntrySheetDD+SWOTotal+HO'!FJ91</f>
        <v>0</v>
      </c>
      <c r="F23" s="518">
        <f>'EntrySheetDD+SWOTotal+HO'!FK91</f>
        <v>1.5</v>
      </c>
      <c r="G23" s="568">
        <v>0</v>
      </c>
      <c r="H23" s="568">
        <f>'EntrySheetDD+SWOTotal+HO'!FM91</f>
        <v>0</v>
      </c>
      <c r="I23" s="568">
        <f>'EntrySheetDD+SWOTotal+HO'!FN91</f>
        <v>0</v>
      </c>
      <c r="J23" s="568">
        <f>'EntrySheetDD+SWOTotal+HO'!FO91</f>
        <v>0</v>
      </c>
      <c r="K23" s="568">
        <f>'EntrySheetDD+SWOTotal+HO'!FP91</f>
        <v>0</v>
      </c>
      <c r="L23" s="568">
        <f>'EntrySheetDD+SWOTotal+HO'!FQ91</f>
        <v>0</v>
      </c>
      <c r="M23" s="506">
        <f t="shared" si="0"/>
        <v>30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3</v>
      </c>
      <c r="D24" s="518">
        <f>'EntrySheetDD+SWOTotal+HO'!FS91</f>
        <v>0.5</v>
      </c>
      <c r="E24" s="518">
        <f>'EntrySheetDD+SWOTotal+HO'!FT91</f>
        <v>0.01</v>
      </c>
      <c r="F24" s="518">
        <f>'EntrySheetDD+SWOTotal+HO'!FU91</f>
        <v>0.5</v>
      </c>
      <c r="G24" s="568">
        <v>0</v>
      </c>
      <c r="H24" s="568">
        <f>'EntrySheetDD+SWOTotal+HO'!FW91</f>
        <v>0</v>
      </c>
      <c r="I24" s="568">
        <f>'EntrySheetDD+SWOTotal+HO'!FX91</f>
        <v>0</v>
      </c>
      <c r="J24" s="568">
        <f>'EntrySheetDD+SWOTotal+HO'!FY91</f>
        <v>0</v>
      </c>
      <c r="K24" s="568">
        <f>'EntrySheetDD+SWOTotal+HO'!FZ91</f>
        <v>0</v>
      </c>
      <c r="L24" s="568">
        <f>'EntrySheetDD+SWOTotal+HO'!GA91</f>
        <v>0</v>
      </c>
      <c r="M24" s="506">
        <f t="shared" si="0"/>
        <v>16.666666666666664</v>
      </c>
      <c r="N24" s="506">
        <f t="shared" si="1"/>
        <v>100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5</v>
      </c>
      <c r="D25" s="518">
        <f>'EntrySheetDD+SWOTotal+HO'!GC91</f>
        <v>2</v>
      </c>
      <c r="E25" s="518">
        <f>'EntrySheetDD+SWOTotal+HO'!GD91</f>
        <v>0</v>
      </c>
      <c r="F25" s="518">
        <f>'EntrySheetDD+SWOTotal+HO'!GE91</f>
        <v>2</v>
      </c>
      <c r="G25" s="568">
        <v>0</v>
      </c>
      <c r="H25" s="568">
        <f>'EntrySheetDD+SWOTotal+HO'!GG91</f>
        <v>0</v>
      </c>
      <c r="I25" s="568">
        <f>'EntrySheetDD+SWOTotal+HO'!GH91</f>
        <v>0</v>
      </c>
      <c r="J25" s="568">
        <f>'EntrySheetDD+SWOTotal+HO'!GI91</f>
        <v>0</v>
      </c>
      <c r="K25" s="568">
        <f>'EntrySheetDD+SWOTotal+HO'!GJ91</f>
        <v>0</v>
      </c>
      <c r="L25" s="568">
        <f>'EntrySheetDD+SWOTotal+HO'!GK91</f>
        <v>0</v>
      </c>
      <c r="M25" s="506">
        <f t="shared" si="0"/>
        <v>40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3</v>
      </c>
      <c r="D26" s="518">
        <f>'EntrySheetDD+SWOTotal+HO'!GM91</f>
        <v>0.12</v>
      </c>
      <c r="E26" s="518">
        <f>'EntrySheetDD+SWOTotal+HO'!GN91</f>
        <v>0.12</v>
      </c>
      <c r="F26" s="518">
        <f>'EntrySheetDD+SWOTotal+HO'!GO91</f>
        <v>0.12</v>
      </c>
      <c r="G26" s="568">
        <v>0</v>
      </c>
      <c r="H26" s="568">
        <f>'EntrySheetDD+SWOTotal+HO'!GQ91</f>
        <v>0</v>
      </c>
      <c r="I26" s="568">
        <f>'EntrySheetDD+SWOTotal+HO'!GR91</f>
        <v>0</v>
      </c>
      <c r="J26" s="568">
        <f>'EntrySheetDD+SWOTotal+HO'!GS91</f>
        <v>0</v>
      </c>
      <c r="K26" s="568">
        <f>'EntrySheetDD+SWOTotal+HO'!GT91</f>
        <v>0</v>
      </c>
      <c r="L26" s="568">
        <f>'EntrySheetDD+SWOTotal+HO'!GU91</f>
        <v>0</v>
      </c>
      <c r="M26" s="506">
        <f t="shared" si="0"/>
        <v>4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3</v>
      </c>
      <c r="D27" s="518">
        <f>'EntrySheetDD+SWOTotal+HO'!GW91</f>
        <v>3</v>
      </c>
      <c r="E27" s="518">
        <f>'EntrySheetDD+SWOTotal+HO'!GX91</f>
        <v>0.16</v>
      </c>
      <c r="F27" s="518">
        <f>'EntrySheetDD+SWOTotal+HO'!GY91</f>
        <v>0.73</v>
      </c>
      <c r="G27" s="568">
        <v>0</v>
      </c>
      <c r="H27" s="568">
        <f>'EntrySheetDD+SWOTotal+HO'!HA91</f>
        <v>0</v>
      </c>
      <c r="I27" s="568">
        <f>'EntrySheetDD+SWOTotal+HO'!HB91</f>
        <v>0</v>
      </c>
      <c r="J27" s="568">
        <f>'EntrySheetDD+SWOTotal+HO'!HC91</f>
        <v>0</v>
      </c>
      <c r="K27" s="568">
        <f>'EntrySheetDD+SWOTotal+HO'!HD91</f>
        <v>0</v>
      </c>
      <c r="L27" s="568">
        <f>'EntrySheetDD+SWOTotal+HO'!HE91</f>
        <v>0</v>
      </c>
      <c r="M27" s="506">
        <f t="shared" si="0"/>
        <v>24.333333333333332</v>
      </c>
      <c r="N27" s="506">
        <f t="shared" si="1"/>
        <v>24.333333333333332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3</v>
      </c>
      <c r="D28" s="518">
        <f>'EntrySheetDD+SWOTotal+HO'!HG91</f>
        <v>0</v>
      </c>
      <c r="E28" s="518">
        <f>'EntrySheetDD+SWOTotal+HO'!HH91</f>
        <v>0</v>
      </c>
      <c r="F28" s="518">
        <f>'EntrySheetDD+SWOTotal+HO'!HI91</f>
        <v>0</v>
      </c>
      <c r="G28" s="568">
        <v>0</v>
      </c>
      <c r="H28" s="568">
        <f>'EntrySheetDD+SWOTotal+HO'!HK91</f>
        <v>0</v>
      </c>
      <c r="I28" s="568">
        <f>'EntrySheetDD+SWOTotal+HO'!HL91</f>
        <v>0</v>
      </c>
      <c r="J28" s="568">
        <f>'EntrySheetDD+SWOTotal+HO'!HM91</f>
        <v>0</v>
      </c>
      <c r="K28" s="568">
        <f>'EntrySheetDD+SWOTotal+HO'!HN91</f>
        <v>0</v>
      </c>
      <c r="L28" s="568">
        <f>'EntrySheetDD+SWOTotal+HO'!HO91</f>
        <v>0</v>
      </c>
      <c r="M28" s="506">
        <f t="shared" si="0"/>
        <v>0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3</v>
      </c>
      <c r="D29" s="518">
        <f>'EntrySheetDD+SWOTotal+HO'!HQ91</f>
        <v>0</v>
      </c>
      <c r="E29" s="518">
        <f>'EntrySheetDD+SWOTotal+HO'!HR91</f>
        <v>0</v>
      </c>
      <c r="F29" s="518">
        <f>'EntrySheetDD+SWOTotal+HO'!HS91</f>
        <v>0</v>
      </c>
      <c r="G29" s="568">
        <v>0</v>
      </c>
      <c r="H29" s="568">
        <f>'EntrySheetDD+SWOTotal+HO'!HU91</f>
        <v>0</v>
      </c>
      <c r="I29" s="568">
        <f>'EntrySheetDD+SWOTotal+HO'!HV91</f>
        <v>0</v>
      </c>
      <c r="J29" s="568">
        <f>'EntrySheetDD+SWOTotal+HO'!HW91</f>
        <v>0</v>
      </c>
      <c r="K29" s="568">
        <f>'EntrySheetDD+SWOTotal+HO'!HX91</f>
        <v>0</v>
      </c>
      <c r="L29" s="568">
        <f>'EntrySheetDD+SWOTotal+HO'!HY91</f>
        <v>0</v>
      </c>
      <c r="M29" s="506">
        <f t="shared" si="0"/>
        <v>0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'EntrySheetDD+SWOTotal+HO'!IA91</f>
        <v>0</v>
      </c>
      <c r="E30" s="518">
        <f>'EntrySheetDD+SWOTotal+HO'!IB91</f>
        <v>0</v>
      </c>
      <c r="F30" s="518">
        <f>'EntrySheetDD+SWOTotal+HO'!IC91</f>
        <v>0</v>
      </c>
      <c r="G30" s="568">
        <v>0</v>
      </c>
      <c r="H30" s="568">
        <f>'EntrySheetDD+SWOTotal+HO'!IE91</f>
        <v>0</v>
      </c>
      <c r="I30" s="568">
        <f>'EntrySheetDD+SWOTotal+HO'!IF91</f>
        <v>0</v>
      </c>
      <c r="J30" s="568">
        <f>'EntrySheetDD+SWOTotal+HO'!IG91</f>
        <v>0</v>
      </c>
      <c r="K30" s="568">
        <f>'EntrySheetDD+SWOTotal+HO'!IH91</f>
        <v>0</v>
      </c>
      <c r="L30" s="568">
        <f>'EntrySheetDD+SWOTotal+HO'!II91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0.5</v>
      </c>
      <c r="D31" s="518">
        <f>'EntrySheetDD+SWOTotal+HO'!IK91</f>
        <v>0.6</v>
      </c>
      <c r="E31" s="518">
        <f>'EntrySheetDD+SWOTotal+HO'!IL91</f>
        <v>0</v>
      </c>
      <c r="F31" s="518">
        <f>'EntrySheetDD+SWOTotal+HO'!IM91</f>
        <v>0.6</v>
      </c>
      <c r="G31" s="568">
        <v>0</v>
      </c>
      <c r="H31" s="568">
        <f>'EntrySheetDD+SWOTotal+HO'!IO91</f>
        <v>0</v>
      </c>
      <c r="I31" s="568">
        <f>'EntrySheetDD+SWOTotal+HO'!IP91</f>
        <v>0</v>
      </c>
      <c r="J31" s="568">
        <f>'EntrySheetDD+SWOTotal+HO'!IQ91</f>
        <v>0</v>
      </c>
      <c r="K31" s="568">
        <f>'EntrySheetDD+SWOTotal+HO'!IR91</f>
        <v>0</v>
      </c>
      <c r="L31" s="568">
        <f>'EntrySheetDD+SWOTotal+HO'!IS91</f>
        <v>0</v>
      </c>
      <c r="M31" s="506">
        <f t="shared" si="0"/>
        <v>120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4.29</v>
      </c>
      <c r="D32" s="518">
        <f>'EntrySheetDD+SWOTotal+HO'!IU91</f>
        <v>0.5</v>
      </c>
      <c r="E32" s="518">
        <f>'EntrySheetDD+SWOTotal+HO'!IV91</f>
        <v>0.02</v>
      </c>
      <c r="F32" s="518">
        <f>'EntrySheetDD+SWOTotal+HO'!IW91</f>
        <v>0.5</v>
      </c>
      <c r="G32" s="568">
        <v>0</v>
      </c>
      <c r="H32" s="568">
        <f>'EntrySheetDD+SWOTotal+HO'!IY91</f>
        <v>0</v>
      </c>
      <c r="I32" s="568">
        <f>'EntrySheetDD+SWOTotal+HO'!IZ91</f>
        <v>0</v>
      </c>
      <c r="J32" s="568">
        <f>'EntrySheetDD+SWOTotal+HO'!JA91</f>
        <v>0</v>
      </c>
      <c r="K32" s="568">
        <f>'EntrySheetDD+SWOTotal+HO'!JB91</f>
        <v>0</v>
      </c>
      <c r="L32" s="568">
        <f>'EntrySheetDD+SWOTotal+HO'!JC91</f>
        <v>0</v>
      </c>
      <c r="M32" s="506">
        <f t="shared" si="0"/>
        <v>11.655011655011654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5</v>
      </c>
      <c r="D33" s="518">
        <f>'EntrySheetDD+SWOTotal+HO'!JE91</f>
        <v>2</v>
      </c>
      <c r="E33" s="518">
        <f>'EntrySheetDD+SWOTotal+HO'!JF91</f>
        <v>0</v>
      </c>
      <c r="F33" s="518">
        <f>'EntrySheetDD+SWOTotal+HO'!JG91</f>
        <v>1.47</v>
      </c>
      <c r="G33" s="568">
        <v>0</v>
      </c>
      <c r="H33" s="568">
        <f>'EntrySheetDD+SWOTotal+HO'!JI91</f>
        <v>0</v>
      </c>
      <c r="I33" s="568">
        <f>'EntrySheetDD+SWOTotal+HO'!JJ91</f>
        <v>0</v>
      </c>
      <c r="J33" s="568">
        <f>'EntrySheetDD+SWOTotal+HO'!JK91</f>
        <v>0</v>
      </c>
      <c r="K33" s="568">
        <f>'EntrySheetDD+SWOTotal+HO'!JL91</f>
        <v>0</v>
      </c>
      <c r="L33" s="568">
        <f>'EntrySheetDD+SWOTotal+HO'!JM91</f>
        <v>0</v>
      </c>
      <c r="M33" s="506">
        <f t="shared" si="0"/>
        <v>29.4</v>
      </c>
      <c r="N33" s="506">
        <f t="shared" si="1"/>
        <v>73.5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5</v>
      </c>
      <c r="D34" s="518">
        <f>'EntrySheetDD+SWOTotal+HO'!JO91</f>
        <v>2.87</v>
      </c>
      <c r="E34" s="518">
        <f>'EntrySheetDD+SWOTotal+HO'!JP91</f>
        <v>0</v>
      </c>
      <c r="F34" s="518">
        <f>'EntrySheetDD+SWOTotal+HO'!JQ91</f>
        <v>2.871</v>
      </c>
      <c r="G34" s="568">
        <v>0</v>
      </c>
      <c r="H34" s="568">
        <f>'EntrySheetDD+SWOTotal+HO'!JS91</f>
        <v>0</v>
      </c>
      <c r="I34" s="568">
        <f>'EntrySheetDD+SWOTotal+HO'!JT91</f>
        <v>2</v>
      </c>
      <c r="J34" s="568">
        <f>'EntrySheetDD+SWOTotal+HO'!JU91</f>
        <v>0</v>
      </c>
      <c r="K34" s="568">
        <f>'EntrySheetDD+SWOTotal+HO'!JV91</f>
        <v>6</v>
      </c>
      <c r="L34" s="568">
        <f>'EntrySheetDD+SWOTotal+HO'!JW91</f>
        <v>0</v>
      </c>
      <c r="M34" s="506">
        <f t="shared" si="0"/>
        <v>57.42</v>
      </c>
      <c r="N34" s="506">
        <f t="shared" si="1"/>
        <v>100.03484320557492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5</v>
      </c>
      <c r="D35" s="518">
        <f>'EntrySheetDD+SWOTotal+HO'!JY91</f>
        <v>2.99</v>
      </c>
      <c r="E35" s="518">
        <f>'EntrySheetDD+SWOTotal+HO'!JZ91</f>
        <v>0</v>
      </c>
      <c r="F35" s="518">
        <f>'EntrySheetDD+SWOTotal+HO'!KA91</f>
        <v>2.99</v>
      </c>
      <c r="G35" s="568">
        <v>0</v>
      </c>
      <c r="H35" s="568">
        <f>'EntrySheetDD+SWOTotal+HO'!KC91</f>
        <v>0</v>
      </c>
      <c r="I35" s="568">
        <f>'EntrySheetDD+SWOTotal+HO'!KD91</f>
        <v>0</v>
      </c>
      <c r="J35" s="568">
        <f>'EntrySheetDD+SWOTotal+HO'!KE91</f>
        <v>0</v>
      </c>
      <c r="K35" s="568">
        <f>'EntrySheetDD+SWOTotal+HO'!KF91</f>
        <v>0</v>
      </c>
      <c r="L35" s="568">
        <f>'EntrySheetDD+SWOTotal+HO'!KG91</f>
        <v>0</v>
      </c>
      <c r="M35" s="506">
        <f t="shared" si="0"/>
        <v>59.800000000000011</v>
      </c>
      <c r="N35" s="506">
        <f t="shared" si="1"/>
        <v>100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5</v>
      </c>
      <c r="D36" s="518">
        <f>'EntrySheetDD+SWOTotal+HO'!KI91</f>
        <v>32</v>
      </c>
      <c r="E36" s="518">
        <f>'EntrySheetDD+SWOTotal+HO'!KJ91</f>
        <v>0.51</v>
      </c>
      <c r="F36" s="518">
        <f>'EntrySheetDD+SWOTotal+HO'!KK91</f>
        <v>13.55</v>
      </c>
      <c r="G36" s="568">
        <v>0</v>
      </c>
      <c r="H36" s="568">
        <f>'EntrySheetDD+SWOTotal+HO'!KM91</f>
        <v>1</v>
      </c>
      <c r="I36" s="568">
        <f>'EntrySheetDD+SWOTotal+HO'!KN91</f>
        <v>1</v>
      </c>
      <c r="J36" s="568">
        <f>'EntrySheetDD+SWOTotal+HO'!KO91</f>
        <v>0</v>
      </c>
      <c r="K36" s="568">
        <f>'EntrySheetDD+SWOTotal+HO'!KP91</f>
        <v>1</v>
      </c>
      <c r="L36" s="568">
        <f>'EntrySheetDD+SWOTotal+HO'!KQ91</f>
        <v>1</v>
      </c>
      <c r="M36" s="506">
        <f t="shared" si="0"/>
        <v>271</v>
      </c>
      <c r="N36" s="506">
        <f t="shared" si="1"/>
        <v>42.34375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5</v>
      </c>
      <c r="D37" s="518">
        <f>'EntrySheetDD+SWOTotal+HO'!KS91</f>
        <v>6.8</v>
      </c>
      <c r="E37" s="518">
        <f>'EntrySheetDD+SWOTotal+HO'!KT91</f>
        <v>0.64</v>
      </c>
      <c r="F37" s="518">
        <f>'EntrySheetDD+SWOTotal+HO'!KU91</f>
        <v>6.79</v>
      </c>
      <c r="G37" s="568">
        <v>0</v>
      </c>
      <c r="H37" s="568">
        <f>'EntrySheetDD+SWOTotal+HO'!KW91</f>
        <v>0</v>
      </c>
      <c r="I37" s="568">
        <f>'EntrySheetDD+SWOTotal+HO'!KX91</f>
        <v>0</v>
      </c>
      <c r="J37" s="568">
        <f>'EntrySheetDD+SWOTotal+HO'!KY91</f>
        <v>0</v>
      </c>
      <c r="K37" s="568">
        <f>'EntrySheetDD+SWOTotal+HO'!KZ91</f>
        <v>0</v>
      </c>
      <c r="L37" s="568">
        <f>'EntrySheetDD+SWOTotal+HO'!LA91</f>
        <v>0</v>
      </c>
      <c r="M37" s="506">
        <f t="shared" si="0"/>
        <v>135.80000000000001</v>
      </c>
      <c r="N37" s="506">
        <f t="shared" si="1"/>
        <v>99.852941176470594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5</v>
      </c>
      <c r="D38" s="518">
        <f>'EntrySheetDD+SWOTotal+HO'!LC91</f>
        <v>0</v>
      </c>
      <c r="E38" s="518">
        <f>'EntrySheetDD+SWOTotal+HO'!LD91</f>
        <v>0</v>
      </c>
      <c r="F38" s="518">
        <f>'EntrySheetDD+SWOTotal+HO'!LE91</f>
        <v>0</v>
      </c>
      <c r="G38" s="568">
        <v>0</v>
      </c>
      <c r="H38" s="568">
        <f>'EntrySheetDD+SWOTotal+HO'!LG91</f>
        <v>0</v>
      </c>
      <c r="I38" s="568">
        <f>'EntrySheetDD+SWOTotal+HO'!LH91</f>
        <v>0</v>
      </c>
      <c r="J38" s="568">
        <f>'EntrySheetDD+SWOTotal+HO'!LI91</f>
        <v>0</v>
      </c>
      <c r="K38" s="568">
        <f>'EntrySheetDD+SWOTotal+HO'!LJ91</f>
        <v>0</v>
      </c>
      <c r="L38" s="568">
        <f>'EntrySheetDD+SWOTotal+HO'!LK91</f>
        <v>0</v>
      </c>
      <c r="M38" s="506">
        <f t="shared" si="0"/>
        <v>0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3</v>
      </c>
      <c r="D39" s="518">
        <f>'EntrySheetDD+SWOTotal+HO'!LM91</f>
        <v>2.69</v>
      </c>
      <c r="E39" s="518">
        <f>'EntrySheetDD+SWOTotal+HO'!LN91</f>
        <v>0.11</v>
      </c>
      <c r="F39" s="518">
        <f>'EntrySheetDD+SWOTotal+HO'!LO91</f>
        <v>2.67</v>
      </c>
      <c r="G39" s="568">
        <v>0</v>
      </c>
      <c r="H39" s="568">
        <f>'EntrySheetDD+SWOTotal+HO'!LQ91</f>
        <v>0</v>
      </c>
      <c r="I39" s="568">
        <f>'EntrySheetDD+SWOTotal+HO'!LR91</f>
        <v>0</v>
      </c>
      <c r="J39" s="568">
        <f>'EntrySheetDD+SWOTotal+HO'!LS91</f>
        <v>0</v>
      </c>
      <c r="K39" s="568">
        <f>'EntrySheetDD+SWOTotal+HO'!LT91</f>
        <v>0</v>
      </c>
      <c r="L39" s="568">
        <f>'EntrySheetDD+SWOTotal+HO'!LU91</f>
        <v>0</v>
      </c>
      <c r="M39" s="509">
        <f t="shared" si="0"/>
        <v>89</v>
      </c>
      <c r="N39" s="509">
        <f t="shared" si="1"/>
        <v>99.25650557620817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214.29</v>
      </c>
      <c r="D40" s="510">
        <f t="shared" ref="D40:L40" si="2">SUM(D7:D39)</f>
        <v>190.05</v>
      </c>
      <c r="E40" s="510">
        <f t="shared" si="2"/>
        <v>19.080000000000005</v>
      </c>
      <c r="F40" s="510">
        <f t="shared" si="2"/>
        <v>159.95099999999999</v>
      </c>
      <c r="G40" s="569">
        <f t="shared" si="2"/>
        <v>0</v>
      </c>
      <c r="H40" s="569">
        <f t="shared" si="2"/>
        <v>2</v>
      </c>
      <c r="I40" s="569">
        <f t="shared" si="2"/>
        <v>4</v>
      </c>
      <c r="J40" s="569">
        <f t="shared" si="2"/>
        <v>1</v>
      </c>
      <c r="K40" s="569">
        <f t="shared" si="2"/>
        <v>8</v>
      </c>
      <c r="L40" s="569">
        <f t="shared" si="2"/>
        <v>2</v>
      </c>
      <c r="M40" s="511">
        <f t="shared" si="0"/>
        <v>74.642307153856919</v>
      </c>
      <c r="N40" s="512">
        <f t="shared" si="1"/>
        <v>84.162588792423037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'EntrySheetDD+SWOTotal+HO'!MQ91</f>
        <v>52.57</v>
      </c>
      <c r="E41" s="528">
        <f>'EntrySheetDD+SWOTotal+HO'!MR91</f>
        <v>0</v>
      </c>
      <c r="F41" s="528">
        <f>'EntrySheetDD+SWOTotal+HO'!MS91</f>
        <v>40.17</v>
      </c>
      <c r="G41" s="570">
        <v>0</v>
      </c>
      <c r="H41" s="570">
        <f>'EntrySheetDD+SWOTotal+HO'!MU91</f>
        <v>0</v>
      </c>
      <c r="I41" s="570">
        <f>'EntrySheetDD+SWOTotal+HO'!MV91</f>
        <v>0</v>
      </c>
      <c r="J41" s="570">
        <f>'EntrySheetDD+SWOTotal+HO'!MW91</f>
        <v>0</v>
      </c>
      <c r="K41" s="570">
        <f>'EntrySheetDD+SWOTotal+HO'!MX91</f>
        <v>0</v>
      </c>
      <c r="L41" s="570">
        <f>'EntrySheetDD+SWOTotal+HO'!MY91</f>
        <v>0</v>
      </c>
      <c r="M41" s="514" t="e">
        <f t="shared" si="0"/>
        <v>#DIV/0!</v>
      </c>
      <c r="N41" s="514">
        <f t="shared" si="1"/>
        <v>76.41240251093781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214.29</v>
      </c>
      <c r="D43" s="516">
        <f t="shared" si="3"/>
        <v>242.62</v>
      </c>
      <c r="E43" s="516">
        <f t="shared" si="3"/>
        <v>19.080000000000005</v>
      </c>
      <c r="F43" s="516">
        <f t="shared" si="3"/>
        <v>200.12099999999998</v>
      </c>
      <c r="G43" s="572">
        <f t="shared" si="3"/>
        <v>0</v>
      </c>
      <c r="H43" s="572">
        <f t="shared" si="3"/>
        <v>2</v>
      </c>
      <c r="I43" s="572">
        <f t="shared" si="3"/>
        <v>4</v>
      </c>
      <c r="J43" s="572">
        <f t="shared" si="3"/>
        <v>1</v>
      </c>
      <c r="K43" s="572">
        <f t="shared" si="3"/>
        <v>8</v>
      </c>
      <c r="L43" s="572">
        <f t="shared" si="3"/>
        <v>2</v>
      </c>
      <c r="M43" s="511">
        <f t="shared" si="0"/>
        <v>93.387932241355159</v>
      </c>
      <c r="N43" s="512">
        <f t="shared" si="1"/>
        <v>82.483307229412233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13" activePane="bottomRight" state="frozen"/>
      <selection activeCell="A2" sqref="A2:N2"/>
      <selection pane="topRight" activeCell="A2" sqref="A2:N2"/>
      <selection pane="bottomLeft" activeCell="A2" sqref="A2:N2"/>
      <selection pane="bottomRight" activeCell="P22" sqref="P2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441</v>
      </c>
      <c r="B3" s="2004"/>
      <c r="C3" s="2024" t="s">
        <v>518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45</v>
      </c>
      <c r="D7" s="518">
        <f>'EntrySheetDD+SWOTotal+HO'!E92</f>
        <v>53.68</v>
      </c>
      <c r="E7" s="518">
        <f>'EntrySheetDD+SWOTotal+HO'!F92</f>
        <v>3.63</v>
      </c>
      <c r="F7" s="518">
        <f>'EntrySheetDD+SWOTotal+HO'!G92</f>
        <v>53.68</v>
      </c>
      <c r="G7" s="568">
        <v>3.3687148203239805</v>
      </c>
      <c r="H7" s="568">
        <f>'EntrySheetDD+SWOTotal+HO'!I92</f>
        <v>0</v>
      </c>
      <c r="I7" s="568">
        <f>'EntrySheetDD+SWOTotal+HO'!J92</f>
        <v>0</v>
      </c>
      <c r="J7" s="568">
        <f>'EntrySheetDD+SWOTotal+HO'!K92</f>
        <v>0</v>
      </c>
      <c r="K7" s="568">
        <f>'EntrySheetDD+SWOTotal+HO'!L92</f>
        <v>0</v>
      </c>
      <c r="L7" s="568">
        <f>'EntrySheetDD+SWOTotal+HO'!M92</f>
        <v>0</v>
      </c>
      <c r="M7" s="514">
        <f>F7/C7*100</f>
        <v>119.28888888888889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15</v>
      </c>
      <c r="D8" s="518">
        <f>'EntrySheetDD+SWOTotal+HO'!O92</f>
        <v>19</v>
      </c>
      <c r="E8" s="518">
        <f>'EntrySheetDD+SWOTotal+HO'!P92</f>
        <v>0</v>
      </c>
      <c r="F8" s="518">
        <f>'EntrySheetDD+SWOTotal+HO'!Q92</f>
        <v>19</v>
      </c>
      <c r="G8" s="568">
        <v>1.1229049401079936</v>
      </c>
      <c r="H8" s="568">
        <f>'EntrySheetDD+SWOTotal+HO'!S92</f>
        <v>0</v>
      </c>
      <c r="I8" s="568">
        <f>'EntrySheetDD+SWOTotal+HO'!T92</f>
        <v>4</v>
      </c>
      <c r="J8" s="568">
        <f>'EntrySheetDD+SWOTotal+HO'!U92</f>
        <v>0</v>
      </c>
      <c r="K8" s="568">
        <f>'EntrySheetDD+SWOTotal+HO'!V92</f>
        <v>4</v>
      </c>
      <c r="L8" s="568">
        <f>'EntrySheetDD+SWOTotal+HO'!W92</f>
        <v>4</v>
      </c>
      <c r="M8" s="506">
        <f t="shared" ref="M8:M43" si="0">F8/C8*100</f>
        <v>126.66666666666666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40</v>
      </c>
      <c r="D9" s="518">
        <f>'EntrySheetDD+SWOTotal+HO'!Y92</f>
        <v>26.36</v>
      </c>
      <c r="E9" s="518">
        <f>'EntrySheetDD+SWOTotal+HO'!Z92</f>
        <v>0.06</v>
      </c>
      <c r="F9" s="518">
        <f>'EntrySheetDD+SWOTotal+HO'!AA92</f>
        <v>26.36</v>
      </c>
      <c r="G9" s="568">
        <v>2.9944131736213162</v>
      </c>
      <c r="H9" s="568">
        <f>'EntrySheetDD+SWOTotal+HO'!AC92</f>
        <v>0</v>
      </c>
      <c r="I9" s="568">
        <f>'EntrySheetDD+SWOTotal+HO'!AD92</f>
        <v>0</v>
      </c>
      <c r="J9" s="568">
        <f>'EntrySheetDD+SWOTotal+HO'!AE92</f>
        <v>0</v>
      </c>
      <c r="K9" s="568">
        <f>'EntrySheetDD+SWOTotal+HO'!AF92</f>
        <v>0</v>
      </c>
      <c r="L9" s="568">
        <f>'EntrySheetDD+SWOTotal+HO'!AG92</f>
        <v>0</v>
      </c>
      <c r="M9" s="506">
        <f t="shared" si="0"/>
        <v>65.900000000000006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25</v>
      </c>
      <c r="D10" s="518">
        <f>'EntrySheetDD+SWOTotal+HO'!AI92</f>
        <v>27.16</v>
      </c>
      <c r="E10" s="518">
        <f>'EntrySheetDD+SWOTotal+HO'!AJ92</f>
        <v>0.76</v>
      </c>
      <c r="F10" s="518">
        <f>'EntrySheetDD+SWOTotal+HO'!AK92</f>
        <v>27.16</v>
      </c>
      <c r="G10" s="568">
        <v>1.8715082335133224</v>
      </c>
      <c r="H10" s="568">
        <f>'EntrySheetDD+SWOTotal+HO'!AM92</f>
        <v>0</v>
      </c>
      <c r="I10" s="568">
        <f>'EntrySheetDD+SWOTotal+HO'!AN92</f>
        <v>0</v>
      </c>
      <c r="J10" s="568">
        <f>'EntrySheetDD+SWOTotal+HO'!AO92</f>
        <v>0</v>
      </c>
      <c r="K10" s="568">
        <f>'EntrySheetDD+SWOTotal+HO'!AP92</f>
        <v>0</v>
      </c>
      <c r="L10" s="568">
        <f>'EntrySheetDD+SWOTotal+HO'!AQ92</f>
        <v>0</v>
      </c>
      <c r="M10" s="506">
        <f t="shared" si="0"/>
        <v>108.64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22</v>
      </c>
      <c r="D11" s="518">
        <f>'EntrySheetDD+SWOTotal+HO'!AS92</f>
        <v>30.14</v>
      </c>
      <c r="E11" s="518">
        <f>'EntrySheetDD+SWOTotal+HO'!AT92</f>
        <v>2</v>
      </c>
      <c r="F11" s="518">
        <f>'EntrySheetDD+SWOTotal+HO'!AU92</f>
        <v>30.14</v>
      </c>
      <c r="G11" s="568">
        <v>1.6469272454917236</v>
      </c>
      <c r="H11" s="568">
        <f>'EntrySheetDD+SWOTotal+HO'!AW92</f>
        <v>4</v>
      </c>
      <c r="I11" s="568">
        <f>'EntrySheetDD+SWOTotal+HO'!AX92</f>
        <v>4</v>
      </c>
      <c r="J11" s="568">
        <f>'EntrySheetDD+SWOTotal+HO'!AY92</f>
        <v>0</v>
      </c>
      <c r="K11" s="568">
        <f>'EntrySheetDD+SWOTotal+HO'!AZ92</f>
        <v>4</v>
      </c>
      <c r="L11" s="568">
        <f>'EntrySheetDD+SWOTotal+HO'!BA92</f>
        <v>4</v>
      </c>
      <c r="M11" s="506">
        <f t="shared" si="0"/>
        <v>137</v>
      </c>
      <c r="N11" s="506">
        <f t="shared" si="1"/>
        <v>100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38</v>
      </c>
      <c r="D12" s="518">
        <f>'EntrySheetDD+SWOTotal+HO'!BC92</f>
        <v>23.34</v>
      </c>
      <c r="E12" s="518">
        <f>'EntrySheetDD+SWOTotal+HO'!BD92</f>
        <v>0.13</v>
      </c>
      <c r="F12" s="518">
        <f>'EntrySheetDD+SWOTotal+HO'!BE92</f>
        <v>23.34</v>
      </c>
      <c r="G12" s="568">
        <v>2.8446925149402502</v>
      </c>
      <c r="H12" s="568">
        <f>'EntrySheetDD+SWOTotal+HO'!BG92</f>
        <v>0</v>
      </c>
      <c r="I12" s="568">
        <f>'EntrySheetDD+SWOTotal+HO'!BH92</f>
        <v>3</v>
      </c>
      <c r="J12" s="568">
        <f>'EntrySheetDD+SWOTotal+HO'!BI92</f>
        <v>0</v>
      </c>
      <c r="K12" s="568">
        <f>'EntrySheetDD+SWOTotal+HO'!BJ92</f>
        <v>3</v>
      </c>
      <c r="L12" s="568">
        <f>'EntrySheetDD+SWOTotal+HO'!BK92</f>
        <v>3</v>
      </c>
      <c r="M12" s="506">
        <f t="shared" si="0"/>
        <v>61.421052631578945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35</v>
      </c>
      <c r="D13" s="518">
        <f>'EntrySheetDD+SWOTotal+HO'!BM92</f>
        <v>32.36</v>
      </c>
      <c r="E13" s="518">
        <f>'EntrySheetDD+SWOTotal+HO'!BN92</f>
        <v>0.27</v>
      </c>
      <c r="F13" s="518">
        <f>'EntrySheetDD+SWOTotal+HO'!BO92</f>
        <v>32.36</v>
      </c>
      <c r="G13" s="568">
        <v>2.6201115269186515</v>
      </c>
      <c r="H13" s="568">
        <f>'EntrySheetDD+SWOTotal+HO'!BQ92</f>
        <v>7</v>
      </c>
      <c r="I13" s="568">
        <f>'EntrySheetDD+SWOTotal+HO'!BR92</f>
        <v>7</v>
      </c>
      <c r="J13" s="568">
        <f>'EntrySheetDD+SWOTotal+HO'!BS92</f>
        <v>0</v>
      </c>
      <c r="K13" s="568">
        <f>'EntrySheetDD+SWOTotal+HO'!BT92</f>
        <v>0</v>
      </c>
      <c r="L13" s="568">
        <f>'EntrySheetDD+SWOTotal+HO'!BU92</f>
        <v>0</v>
      </c>
      <c r="M13" s="506">
        <f t="shared" si="0"/>
        <v>92.457142857142856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25</v>
      </c>
      <c r="D14" s="518">
        <f>'EntrySheetDD+SWOTotal+HO'!BW92</f>
        <v>16</v>
      </c>
      <c r="E14" s="518">
        <f>'EntrySheetDD+SWOTotal+HO'!BX92</f>
        <v>0.05</v>
      </c>
      <c r="F14" s="518">
        <f>'EntrySheetDD+SWOTotal+HO'!BY92</f>
        <v>15.99</v>
      </c>
      <c r="G14" s="568">
        <v>1.8715082335133224</v>
      </c>
      <c r="H14" s="568">
        <f>'EntrySheetDD+SWOTotal+HO'!CA92</f>
        <v>2</v>
      </c>
      <c r="I14" s="568">
        <f>'EntrySheetDD+SWOTotal+HO'!CB92</f>
        <v>2</v>
      </c>
      <c r="J14" s="568">
        <f>'EntrySheetDD+SWOTotal+HO'!CC92</f>
        <v>0</v>
      </c>
      <c r="K14" s="568">
        <f>'EntrySheetDD+SWOTotal+HO'!CD92</f>
        <v>0</v>
      </c>
      <c r="L14" s="568">
        <f>'EntrySheetDD+SWOTotal+HO'!CE92</f>
        <v>0</v>
      </c>
      <c r="M14" s="506">
        <f t="shared" si="0"/>
        <v>63.960000000000008</v>
      </c>
      <c r="N14" s="506">
        <f t="shared" si="1"/>
        <v>99.9375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55</v>
      </c>
      <c r="D15" s="518">
        <f>'EntrySheetDD+SWOTotal+HO'!CG92</f>
        <v>39.1</v>
      </c>
      <c r="E15" s="518">
        <f>'EntrySheetDD+SWOTotal+HO'!CH92</f>
        <v>2.58</v>
      </c>
      <c r="F15" s="518">
        <f>'EntrySheetDD+SWOTotal+HO'!CI92</f>
        <v>38.4</v>
      </c>
      <c r="G15" s="568">
        <v>4.1173181137293096</v>
      </c>
      <c r="H15" s="568">
        <f>'EntrySheetDD+SWOTotal+HO'!CK92</f>
        <v>2</v>
      </c>
      <c r="I15" s="568">
        <f>'EntrySheetDD+SWOTotal+HO'!CL92</f>
        <v>2</v>
      </c>
      <c r="J15" s="568">
        <f>'EntrySheetDD+SWOTotal+HO'!CM92</f>
        <v>0</v>
      </c>
      <c r="K15" s="568">
        <f>'EntrySheetDD+SWOTotal+HO'!CN92</f>
        <v>0</v>
      </c>
      <c r="L15" s="568">
        <f>'EntrySheetDD+SWOTotal+HO'!CO92</f>
        <v>0</v>
      </c>
      <c r="M15" s="506">
        <f t="shared" si="0"/>
        <v>69.818181818181813</v>
      </c>
      <c r="N15" s="506">
        <f t="shared" si="1"/>
        <v>98.209718670076711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25</v>
      </c>
      <c r="D16" s="518">
        <f>'EntrySheetDD+SWOTotal+HO'!CQ92</f>
        <v>13.16</v>
      </c>
      <c r="E16" s="518">
        <f>'EntrySheetDD+SWOTotal+HO'!CR92</f>
        <v>0</v>
      </c>
      <c r="F16" s="518">
        <f>'EntrySheetDD+SWOTotal+HO'!CS92</f>
        <v>13.16</v>
      </c>
      <c r="G16" s="568">
        <v>1.8715082335133224</v>
      </c>
      <c r="H16" s="568">
        <f>'EntrySheetDD+SWOTotal+HO'!CU92</f>
        <v>0</v>
      </c>
      <c r="I16" s="568">
        <f>'EntrySheetDD+SWOTotal+HO'!CV92</f>
        <v>0</v>
      </c>
      <c r="J16" s="568">
        <f>'EntrySheetDD+SWOTotal+HO'!CW92</f>
        <v>0</v>
      </c>
      <c r="K16" s="568">
        <f>'EntrySheetDD+SWOTotal+HO'!CX92</f>
        <v>0</v>
      </c>
      <c r="L16" s="568">
        <f>'EntrySheetDD+SWOTotal+HO'!CY92</f>
        <v>0</v>
      </c>
      <c r="M16" s="506">
        <f t="shared" si="0"/>
        <v>52.64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25</v>
      </c>
      <c r="D17" s="518">
        <f>'EntrySheetDD+SWOTotal+HO'!DA92</f>
        <v>24.84</v>
      </c>
      <c r="E17" s="518">
        <f>'EntrySheetDD+SWOTotal+HO'!DB92</f>
        <v>1.37</v>
      </c>
      <c r="F17" s="518">
        <f>'EntrySheetDD+SWOTotal+HO'!DC92</f>
        <v>16.48</v>
      </c>
      <c r="G17" s="568">
        <v>1.8715082335133224</v>
      </c>
      <c r="H17" s="568">
        <f>'EntrySheetDD+SWOTotal+HO'!DE92</f>
        <v>2</v>
      </c>
      <c r="I17" s="568">
        <f>'EntrySheetDD+SWOTotal+HO'!DF92</f>
        <v>2</v>
      </c>
      <c r="J17" s="568">
        <f>'EntrySheetDD+SWOTotal+HO'!DG92</f>
        <v>2</v>
      </c>
      <c r="K17" s="568">
        <f>'EntrySheetDD+SWOTotal+HO'!DH92</f>
        <v>2</v>
      </c>
      <c r="L17" s="568">
        <f>'EntrySheetDD+SWOTotal+HO'!DI92</f>
        <v>2</v>
      </c>
      <c r="M17" s="506">
        <f t="shared" si="0"/>
        <v>65.92</v>
      </c>
      <c r="N17" s="506">
        <f t="shared" si="1"/>
        <v>66.344605475040268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18</v>
      </c>
      <c r="D18" s="518">
        <f>'EntrySheetDD+SWOTotal+HO'!DK92</f>
        <v>10.81</v>
      </c>
      <c r="E18" s="518">
        <f>'EntrySheetDD+SWOTotal+HO'!DL92</f>
        <v>0.98</v>
      </c>
      <c r="F18" s="518">
        <f>'EntrySheetDD+SWOTotal+HO'!DM92</f>
        <v>10.81</v>
      </c>
      <c r="G18" s="568">
        <v>1.3474859281295921</v>
      </c>
      <c r="H18" s="568">
        <f>'EntrySheetDD+SWOTotal+HO'!DO92</f>
        <v>0</v>
      </c>
      <c r="I18" s="568">
        <f>'EntrySheetDD+SWOTotal+HO'!DP92</f>
        <v>0</v>
      </c>
      <c r="J18" s="568">
        <f>'EntrySheetDD+SWOTotal+HO'!DQ92</f>
        <v>0</v>
      </c>
      <c r="K18" s="568">
        <f>'EntrySheetDD+SWOTotal+HO'!DR92</f>
        <v>0</v>
      </c>
      <c r="L18" s="568">
        <f>'EntrySheetDD+SWOTotal+HO'!DS92</f>
        <v>0</v>
      </c>
      <c r="M18" s="506">
        <f t="shared" si="0"/>
        <v>60.055555555555564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25</v>
      </c>
      <c r="D19" s="518">
        <f>'EntrySheetDD+SWOTotal+HO'!DU92</f>
        <v>21.98</v>
      </c>
      <c r="E19" s="518">
        <f>'EntrySheetDD+SWOTotal+HO'!DV92</f>
        <v>0.05</v>
      </c>
      <c r="F19" s="518">
        <f>'EntrySheetDD+SWOTotal+HO'!DW92</f>
        <v>21.97</v>
      </c>
      <c r="G19" s="568">
        <v>1.8715082335133224</v>
      </c>
      <c r="H19" s="568">
        <f>'EntrySheetDD+SWOTotal+HO'!DY92</f>
        <v>0</v>
      </c>
      <c r="I19" s="568">
        <f>'EntrySheetDD+SWOTotal+HO'!DZ92</f>
        <v>6</v>
      </c>
      <c r="J19" s="568">
        <f>'EntrySheetDD+SWOTotal+HO'!EA92</f>
        <v>0</v>
      </c>
      <c r="K19" s="568">
        <f>'EntrySheetDD+SWOTotal+HO'!EB92</f>
        <v>6</v>
      </c>
      <c r="L19" s="568">
        <f>'EntrySheetDD+SWOTotal+HO'!EC92</f>
        <v>6</v>
      </c>
      <c r="M19" s="506">
        <f t="shared" si="0"/>
        <v>87.88</v>
      </c>
      <c r="N19" s="506">
        <f t="shared" si="1"/>
        <v>99.954504094631474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40</v>
      </c>
      <c r="D20" s="518">
        <f>'EntrySheetDD+SWOTotal+HO'!EE92</f>
        <v>17.489999999999998</v>
      </c>
      <c r="E20" s="518">
        <f>'EntrySheetDD+SWOTotal+HO'!EF92</f>
        <v>0</v>
      </c>
      <c r="F20" s="518">
        <f>'EntrySheetDD+SWOTotal+HO'!EG92</f>
        <v>17.46</v>
      </c>
      <c r="G20" s="568">
        <v>2.9944131736213162</v>
      </c>
      <c r="H20" s="568">
        <f>'EntrySheetDD+SWOTotal+HO'!EI92</f>
        <v>0</v>
      </c>
      <c r="I20" s="568">
        <f>'EntrySheetDD+SWOTotal+HO'!EJ92</f>
        <v>0</v>
      </c>
      <c r="J20" s="568">
        <f>'EntrySheetDD+SWOTotal+HO'!EK92</f>
        <v>0</v>
      </c>
      <c r="K20" s="568">
        <f>'EntrySheetDD+SWOTotal+HO'!EL92</f>
        <v>0</v>
      </c>
      <c r="L20" s="568">
        <f>'EntrySheetDD+SWOTotal+HO'!EM92</f>
        <v>0</v>
      </c>
      <c r="M20" s="506">
        <f t="shared" si="0"/>
        <v>43.65</v>
      </c>
      <c r="N20" s="506">
        <f t="shared" si="1"/>
        <v>99.828473413379086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30</v>
      </c>
      <c r="D21" s="518">
        <f>'EntrySheetDD+SWOTotal+HO'!EO92</f>
        <v>18.09</v>
      </c>
      <c r="E21" s="518">
        <f>'EntrySheetDD+SWOTotal+HO'!EP92</f>
        <v>0</v>
      </c>
      <c r="F21" s="518">
        <f>'EntrySheetDD+SWOTotal+HO'!EQ92</f>
        <v>18.09</v>
      </c>
      <c r="G21" s="568">
        <v>2.2458098802159872</v>
      </c>
      <c r="H21" s="568">
        <f>'EntrySheetDD+SWOTotal+HO'!ES92</f>
        <v>0</v>
      </c>
      <c r="I21" s="568">
        <f>'EntrySheetDD+SWOTotal+HO'!ET92</f>
        <v>0</v>
      </c>
      <c r="J21" s="568">
        <f>'EntrySheetDD+SWOTotal+HO'!EU92</f>
        <v>0</v>
      </c>
      <c r="K21" s="568">
        <f>'EntrySheetDD+SWOTotal+HO'!EV92</f>
        <v>0</v>
      </c>
      <c r="L21" s="568">
        <f>'EntrySheetDD+SWOTotal+HO'!EW92</f>
        <v>0</v>
      </c>
      <c r="M21" s="506">
        <f t="shared" si="0"/>
        <v>60.3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35</v>
      </c>
      <c r="D22" s="518">
        <f>'EntrySheetDD+SWOTotal+HO'!EY92</f>
        <v>33.049999999999997</v>
      </c>
      <c r="E22" s="518">
        <f>'EntrySheetDD+SWOTotal+HO'!EZ92</f>
        <v>0.04</v>
      </c>
      <c r="F22" s="518">
        <f>'EntrySheetDD+SWOTotal+HO'!FA92</f>
        <v>33.03</v>
      </c>
      <c r="G22" s="568">
        <v>2.6201115269186515</v>
      </c>
      <c r="H22" s="568">
        <f>'EntrySheetDD+SWOTotal+HO'!FC92</f>
        <v>7</v>
      </c>
      <c r="I22" s="568">
        <f>'EntrySheetDD+SWOTotal+HO'!FD92</f>
        <v>7</v>
      </c>
      <c r="J22" s="568">
        <f>'EntrySheetDD+SWOTotal+HO'!FE92</f>
        <v>7</v>
      </c>
      <c r="K22" s="568">
        <f>'EntrySheetDD+SWOTotal+HO'!FF92</f>
        <v>7</v>
      </c>
      <c r="L22" s="568">
        <f>'EntrySheetDD+SWOTotal+HO'!FG92</f>
        <v>7</v>
      </c>
      <c r="M22" s="506">
        <f t="shared" si="0"/>
        <v>94.371428571428567</v>
      </c>
      <c r="N22" s="506">
        <f t="shared" si="1"/>
        <v>99.939485627836618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41.45</v>
      </c>
      <c r="D23" s="518">
        <f>'EntrySheetDD+SWOTotal+HO'!FI92</f>
        <v>31.32</v>
      </c>
      <c r="E23" s="518">
        <f>'EntrySheetDD+SWOTotal+HO'!FJ92</f>
        <v>0.73</v>
      </c>
      <c r="F23" s="518">
        <f>'EntrySheetDD+SWOTotal+HO'!FK92</f>
        <v>31.32</v>
      </c>
      <c r="G23" s="568">
        <v>3.1441338323023817</v>
      </c>
      <c r="H23" s="568">
        <f>'EntrySheetDD+SWOTotal+HO'!FM92</f>
        <v>0</v>
      </c>
      <c r="I23" s="568">
        <f>'EntrySheetDD+SWOTotal+HO'!FN92</f>
        <v>0</v>
      </c>
      <c r="J23" s="568">
        <f>'EntrySheetDD+SWOTotal+HO'!FO92</f>
        <v>0</v>
      </c>
      <c r="K23" s="568">
        <f>'EntrySheetDD+SWOTotal+HO'!FP92</f>
        <v>0</v>
      </c>
      <c r="L23" s="568">
        <f>'EntrySheetDD+SWOTotal+HO'!FQ92</f>
        <v>0</v>
      </c>
      <c r="M23" s="506">
        <f t="shared" si="0"/>
        <v>75.560916767189383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7.5</v>
      </c>
      <c r="D24" s="518">
        <f>'EntrySheetDD+SWOTotal+HO'!FS92</f>
        <v>4.96</v>
      </c>
      <c r="E24" s="518">
        <f>'EntrySheetDD+SWOTotal+HO'!FT92</f>
        <v>0.28000000000000003</v>
      </c>
      <c r="F24" s="518">
        <f>'EntrySheetDD+SWOTotal+HO'!FU92</f>
        <v>4.96</v>
      </c>
      <c r="G24" s="568">
        <v>0.56145247005399679</v>
      </c>
      <c r="H24" s="568">
        <f>'EntrySheetDD+SWOTotal+HO'!FW92</f>
        <v>0</v>
      </c>
      <c r="I24" s="568">
        <f>'EntrySheetDD+SWOTotal+HO'!FX92</f>
        <v>2</v>
      </c>
      <c r="J24" s="568">
        <f>'EntrySheetDD+SWOTotal+HO'!FY92</f>
        <v>0</v>
      </c>
      <c r="K24" s="568">
        <f>'EntrySheetDD+SWOTotal+HO'!FZ92</f>
        <v>2</v>
      </c>
      <c r="L24" s="568">
        <f>'EntrySheetDD+SWOTotal+HO'!GA92</f>
        <v>2</v>
      </c>
      <c r="M24" s="506">
        <f t="shared" si="0"/>
        <v>66.133333333333326</v>
      </c>
      <c r="N24" s="506">
        <f t="shared" si="1"/>
        <v>100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60</v>
      </c>
      <c r="D25" s="518">
        <f>'EntrySheetDD+SWOTotal+HO'!GC92</f>
        <v>61.17</v>
      </c>
      <c r="E25" s="518">
        <f>'EntrySheetDD+SWOTotal+HO'!GD92</f>
        <v>0</v>
      </c>
      <c r="F25" s="518">
        <f>'EntrySheetDD+SWOTotal+HO'!GE92</f>
        <v>61.17</v>
      </c>
      <c r="G25" s="568">
        <v>4.4916197604319743</v>
      </c>
      <c r="H25" s="568">
        <f>'EntrySheetDD+SWOTotal+HO'!GG92</f>
        <v>4</v>
      </c>
      <c r="I25" s="568">
        <f>'EntrySheetDD+SWOTotal+HO'!GH92</f>
        <v>4</v>
      </c>
      <c r="J25" s="568">
        <f>'EntrySheetDD+SWOTotal+HO'!GI92</f>
        <v>0</v>
      </c>
      <c r="K25" s="568">
        <f>'EntrySheetDD+SWOTotal+HO'!GJ92</f>
        <v>4</v>
      </c>
      <c r="L25" s="568">
        <f>'EntrySheetDD+SWOTotal+HO'!GK92</f>
        <v>4</v>
      </c>
      <c r="M25" s="506">
        <f t="shared" si="0"/>
        <v>101.95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27</v>
      </c>
      <c r="D26" s="518">
        <f>'EntrySheetDD+SWOTotal+HO'!GM92</f>
        <v>25.33</v>
      </c>
      <c r="E26" s="518">
        <f>'EntrySheetDD+SWOTotal+HO'!GN92</f>
        <v>0.97</v>
      </c>
      <c r="F26" s="518">
        <f>'EntrySheetDD+SWOTotal+HO'!GO92</f>
        <v>25.33</v>
      </c>
      <c r="G26" s="568">
        <v>1.6469272454917236</v>
      </c>
      <c r="H26" s="568">
        <f>'EntrySheetDD+SWOTotal+HO'!GQ92</f>
        <v>0</v>
      </c>
      <c r="I26" s="568">
        <f>'EntrySheetDD+SWOTotal+HO'!GR92</f>
        <v>0</v>
      </c>
      <c r="J26" s="568">
        <f>'EntrySheetDD+SWOTotal+HO'!GS92</f>
        <v>0</v>
      </c>
      <c r="K26" s="568">
        <f>'EntrySheetDD+SWOTotal+HO'!GT92</f>
        <v>6</v>
      </c>
      <c r="L26" s="568">
        <f>'EntrySheetDD+SWOTotal+HO'!GU92</f>
        <v>6</v>
      </c>
      <c r="M26" s="506">
        <f t="shared" si="0"/>
        <v>93.81481481481481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14</v>
      </c>
      <c r="D27" s="518">
        <f>'EntrySheetDD+SWOTotal+HO'!GW92</f>
        <v>8.6</v>
      </c>
      <c r="E27" s="518">
        <f>'EntrySheetDD+SWOTotal+HO'!GX92</f>
        <v>1.08</v>
      </c>
      <c r="F27" s="518">
        <f>'EntrySheetDD+SWOTotal+HO'!GY92</f>
        <v>8.52</v>
      </c>
      <c r="G27" s="568">
        <v>1.0480446107674606</v>
      </c>
      <c r="H27" s="568">
        <f>'EntrySheetDD+SWOTotal+HO'!HA92</f>
        <v>0</v>
      </c>
      <c r="I27" s="568">
        <f>'EntrySheetDD+SWOTotal+HO'!HB92</f>
        <v>0</v>
      </c>
      <c r="J27" s="568">
        <f>'EntrySheetDD+SWOTotal+HO'!HC92</f>
        <v>0</v>
      </c>
      <c r="K27" s="568">
        <f>'EntrySheetDD+SWOTotal+HO'!HD92</f>
        <v>0</v>
      </c>
      <c r="L27" s="568">
        <f>'EntrySheetDD+SWOTotal+HO'!HE92</f>
        <v>0</v>
      </c>
      <c r="M27" s="506">
        <f t="shared" si="0"/>
        <v>60.857142857142854</v>
      </c>
      <c r="N27" s="506">
        <f t="shared" si="1"/>
        <v>99.069767441860463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34.049999999999997</v>
      </c>
      <c r="D28" s="518">
        <f>'EntrySheetDD+SWOTotal+HO'!HG92</f>
        <v>24.52</v>
      </c>
      <c r="E28" s="518">
        <f>'EntrySheetDD+SWOTotal+HO'!HH92</f>
        <v>0</v>
      </c>
      <c r="F28" s="518">
        <f>'EntrySheetDD+SWOTotal+HO'!HI92</f>
        <v>24.52</v>
      </c>
      <c r="G28" s="568">
        <v>1.8715082335133224</v>
      </c>
      <c r="H28" s="568">
        <f>'EntrySheetDD+SWOTotal+HO'!HK92</f>
        <v>0</v>
      </c>
      <c r="I28" s="568">
        <f>'EntrySheetDD+SWOTotal+HO'!HL92</f>
        <v>5</v>
      </c>
      <c r="J28" s="568">
        <f>'EntrySheetDD+SWOTotal+HO'!HM92</f>
        <v>0</v>
      </c>
      <c r="K28" s="568">
        <f>'EntrySheetDD+SWOTotal+HO'!HN92</f>
        <v>5</v>
      </c>
      <c r="L28" s="568">
        <f>'EntrySheetDD+SWOTotal+HO'!HO92</f>
        <v>5</v>
      </c>
      <c r="M28" s="506">
        <f t="shared" si="0"/>
        <v>72.011747430249642</v>
      </c>
      <c r="N28" s="506">
        <f t="shared" si="1"/>
        <v>100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20</v>
      </c>
      <c r="D29" s="518">
        <f>'EntrySheetDD+SWOTotal+HO'!HQ92</f>
        <v>16.440000000000001</v>
      </c>
      <c r="E29" s="518">
        <f>'EntrySheetDD+SWOTotal+HO'!HR92</f>
        <v>0.59099999999999997</v>
      </c>
      <c r="F29" s="518">
        <f>'EntrySheetDD+SWOTotal+HO'!HS92</f>
        <v>16.441000000000003</v>
      </c>
      <c r="G29" s="568">
        <v>1.4972065868106581</v>
      </c>
      <c r="H29" s="568">
        <f>'EntrySheetDD+SWOTotal+HO'!HU92</f>
        <v>0</v>
      </c>
      <c r="I29" s="568">
        <f>'EntrySheetDD+SWOTotal+HO'!HV92</f>
        <v>3</v>
      </c>
      <c r="J29" s="568">
        <f>'EntrySheetDD+SWOTotal+HO'!HW92</f>
        <v>0</v>
      </c>
      <c r="K29" s="568">
        <f>'EntrySheetDD+SWOTotal+HO'!HX92</f>
        <v>3</v>
      </c>
      <c r="L29" s="568">
        <f>'EntrySheetDD+SWOTotal+HO'!HY92</f>
        <v>3</v>
      </c>
      <c r="M29" s="506">
        <f t="shared" si="0"/>
        <v>82.205000000000013</v>
      </c>
      <c r="N29" s="506">
        <f t="shared" si="1"/>
        <v>100.00608272506084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'EntrySheetDD+SWOTotal+HO'!IA92</f>
        <v>0</v>
      </c>
      <c r="E30" s="518">
        <f>'EntrySheetDD+SWOTotal+HO'!IB92</f>
        <v>0</v>
      </c>
      <c r="F30" s="518">
        <f>'EntrySheetDD+SWOTotal+HO'!IC92</f>
        <v>0</v>
      </c>
      <c r="G30" s="568">
        <v>0</v>
      </c>
      <c r="H30" s="568">
        <f>'EntrySheetDD+SWOTotal+HO'!IE92</f>
        <v>0</v>
      </c>
      <c r="I30" s="568">
        <f>'EntrySheetDD+SWOTotal+HO'!IF92</f>
        <v>0</v>
      </c>
      <c r="J30" s="568">
        <f>'EntrySheetDD+SWOTotal+HO'!IG92</f>
        <v>0</v>
      </c>
      <c r="K30" s="568">
        <f>'EntrySheetDD+SWOTotal+HO'!IH92</f>
        <v>0</v>
      </c>
      <c r="L30" s="568">
        <f>'EntrySheetDD+SWOTotal+HO'!II92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28</v>
      </c>
      <c r="D31" s="518">
        <f>'EntrySheetDD+SWOTotal+HO'!IK92</f>
        <v>22.19</v>
      </c>
      <c r="E31" s="518">
        <f>'EntrySheetDD+SWOTotal+HO'!IL92</f>
        <v>0.19</v>
      </c>
      <c r="F31" s="518">
        <f>'EntrySheetDD+SWOTotal+HO'!IM92</f>
        <v>22.19</v>
      </c>
      <c r="G31" s="568">
        <v>2.9944131736213162</v>
      </c>
      <c r="H31" s="568">
        <f>'EntrySheetDD+SWOTotal+HO'!IO92</f>
        <v>0</v>
      </c>
      <c r="I31" s="568">
        <f>'EntrySheetDD+SWOTotal+HO'!IP92</f>
        <v>0</v>
      </c>
      <c r="J31" s="568">
        <f>'EntrySheetDD+SWOTotal+HO'!IQ92</f>
        <v>0</v>
      </c>
      <c r="K31" s="568">
        <f>'EntrySheetDD+SWOTotal+HO'!IR92</f>
        <v>0</v>
      </c>
      <c r="L31" s="568">
        <f>'EntrySheetDD+SWOTotal+HO'!IS92</f>
        <v>0</v>
      </c>
      <c r="M31" s="506">
        <f t="shared" si="0"/>
        <v>79.250000000000014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15</v>
      </c>
      <c r="D32" s="518">
        <f>'EntrySheetDD+SWOTotal+HO'!IU92</f>
        <v>23.87</v>
      </c>
      <c r="E32" s="518">
        <f>'EntrySheetDD+SWOTotal+HO'!IV92</f>
        <v>1</v>
      </c>
      <c r="F32" s="518">
        <f>'EntrySheetDD+SWOTotal+HO'!IW92</f>
        <v>23.87</v>
      </c>
      <c r="G32" s="568">
        <v>1.1229049401079936</v>
      </c>
      <c r="H32" s="568">
        <f>'EntrySheetDD+SWOTotal+HO'!IY92</f>
        <v>0</v>
      </c>
      <c r="I32" s="568">
        <f>'EntrySheetDD+SWOTotal+HO'!IZ92</f>
        <v>0</v>
      </c>
      <c r="J32" s="568">
        <f>'EntrySheetDD+SWOTotal+HO'!JA92</f>
        <v>0</v>
      </c>
      <c r="K32" s="568">
        <f>'EntrySheetDD+SWOTotal+HO'!JB92</f>
        <v>0</v>
      </c>
      <c r="L32" s="568">
        <f>'EntrySheetDD+SWOTotal+HO'!JC92</f>
        <v>0</v>
      </c>
      <c r="M32" s="506">
        <f t="shared" si="0"/>
        <v>159.13333333333335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6.5</v>
      </c>
      <c r="D33" s="518">
        <f>'EntrySheetDD+SWOTotal+HO'!JE92</f>
        <v>6.5</v>
      </c>
      <c r="E33" s="518">
        <f>'EntrySheetDD+SWOTotal+HO'!JF92</f>
        <v>0.76</v>
      </c>
      <c r="F33" s="518">
        <f>'EntrySheetDD+SWOTotal+HO'!JG92</f>
        <v>5.91</v>
      </c>
      <c r="G33" s="568">
        <v>0.59888263472426317</v>
      </c>
      <c r="H33" s="568">
        <f>'EntrySheetDD+SWOTotal+HO'!JI92</f>
        <v>0</v>
      </c>
      <c r="I33" s="568">
        <f>'EntrySheetDD+SWOTotal+HO'!JJ92</f>
        <v>0</v>
      </c>
      <c r="J33" s="568">
        <f>'EntrySheetDD+SWOTotal+HO'!JK92</f>
        <v>0</v>
      </c>
      <c r="K33" s="568">
        <f>'EntrySheetDD+SWOTotal+HO'!JL92</f>
        <v>0</v>
      </c>
      <c r="L33" s="568">
        <f>'EntrySheetDD+SWOTotal+HO'!JM92</f>
        <v>0</v>
      </c>
      <c r="M33" s="506">
        <f t="shared" si="0"/>
        <v>90.923076923076934</v>
      </c>
      <c r="N33" s="506">
        <f t="shared" si="1"/>
        <v>90.923076923076934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5</v>
      </c>
      <c r="D34" s="518">
        <f>'EntrySheetDD+SWOTotal+HO'!JO92</f>
        <v>8</v>
      </c>
      <c r="E34" s="518">
        <f>'EntrySheetDD+SWOTotal+HO'!JP92</f>
        <v>0</v>
      </c>
      <c r="F34" s="518">
        <f>'EntrySheetDD+SWOTotal+HO'!JQ92</f>
        <v>8</v>
      </c>
      <c r="G34" s="568">
        <v>0.37430164670266453</v>
      </c>
      <c r="H34" s="568">
        <f>'EntrySheetDD+SWOTotal+HO'!JS92</f>
        <v>0</v>
      </c>
      <c r="I34" s="568">
        <f>'EntrySheetDD+SWOTotal+HO'!JT92</f>
        <v>0</v>
      </c>
      <c r="J34" s="568">
        <f>'EntrySheetDD+SWOTotal+HO'!JU92</f>
        <v>0</v>
      </c>
      <c r="K34" s="568">
        <f>'EntrySheetDD+SWOTotal+HO'!JV92</f>
        <v>2</v>
      </c>
      <c r="L34" s="568">
        <f>'EntrySheetDD+SWOTotal+HO'!JW92</f>
        <v>0</v>
      </c>
      <c r="M34" s="506">
        <f t="shared" si="0"/>
        <v>160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9</v>
      </c>
      <c r="D35" s="518">
        <f>'EntrySheetDD+SWOTotal+HO'!JY92</f>
        <v>2.92</v>
      </c>
      <c r="E35" s="518">
        <f>'EntrySheetDD+SWOTotal+HO'!JZ92</f>
        <v>0</v>
      </c>
      <c r="F35" s="518">
        <f>'EntrySheetDD+SWOTotal+HO'!KA92</f>
        <v>2.92</v>
      </c>
      <c r="G35" s="568">
        <v>0.67374296406479606</v>
      </c>
      <c r="H35" s="568">
        <f>'EntrySheetDD+SWOTotal+HO'!KC92</f>
        <v>0</v>
      </c>
      <c r="I35" s="568">
        <f>'EntrySheetDD+SWOTotal+HO'!KD92</f>
        <v>0</v>
      </c>
      <c r="J35" s="568">
        <f>'EntrySheetDD+SWOTotal+HO'!KE92</f>
        <v>0</v>
      </c>
      <c r="K35" s="568">
        <f>'EntrySheetDD+SWOTotal+HO'!KF92</f>
        <v>0</v>
      </c>
      <c r="L35" s="568">
        <f>'EntrySheetDD+SWOTotal+HO'!KG92</f>
        <v>0</v>
      </c>
      <c r="M35" s="506">
        <f t="shared" si="0"/>
        <v>32.444444444444443</v>
      </c>
      <c r="N35" s="506">
        <f t="shared" si="1"/>
        <v>100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5</v>
      </c>
      <c r="D36" s="518">
        <f>'EntrySheetDD+SWOTotal+HO'!KI92</f>
        <v>17</v>
      </c>
      <c r="E36" s="518">
        <f>'EntrySheetDD+SWOTotal+HO'!KJ92</f>
        <v>0.49</v>
      </c>
      <c r="F36" s="518">
        <f>'EntrySheetDD+SWOTotal+HO'!KK92</f>
        <v>4.3499999999999996</v>
      </c>
      <c r="G36" s="568">
        <v>0.37430164670266453</v>
      </c>
      <c r="H36" s="568">
        <f>'EntrySheetDD+SWOTotal+HO'!KM92</f>
        <v>0</v>
      </c>
      <c r="I36" s="568">
        <f>'EntrySheetDD+SWOTotal+HO'!KN92</f>
        <v>0</v>
      </c>
      <c r="J36" s="568">
        <f>'EntrySheetDD+SWOTotal+HO'!KO92</f>
        <v>2</v>
      </c>
      <c r="K36" s="568">
        <f>'EntrySheetDD+SWOTotal+HO'!KP92</f>
        <v>2</v>
      </c>
      <c r="L36" s="568">
        <f>'EntrySheetDD+SWOTotal+HO'!KQ92</f>
        <v>2</v>
      </c>
      <c r="M36" s="506">
        <f t="shared" si="0"/>
        <v>86.999999999999986</v>
      </c>
      <c r="N36" s="506">
        <f t="shared" si="1"/>
        <v>25.588235294117645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10</v>
      </c>
      <c r="D37" s="518">
        <f>'EntrySheetDD+SWOTotal+HO'!KS92</f>
        <v>10.32</v>
      </c>
      <c r="E37" s="518">
        <f>'EntrySheetDD+SWOTotal+HO'!KT92</f>
        <v>0.11</v>
      </c>
      <c r="F37" s="518">
        <f>'EntrySheetDD+SWOTotal+HO'!KU92</f>
        <v>10.31</v>
      </c>
      <c r="G37" s="568">
        <v>0.74860329340532905</v>
      </c>
      <c r="H37" s="568">
        <f>'EntrySheetDD+SWOTotal+HO'!KW92</f>
        <v>0</v>
      </c>
      <c r="I37" s="568">
        <f>'EntrySheetDD+SWOTotal+HO'!KX92</f>
        <v>0</v>
      </c>
      <c r="J37" s="568">
        <f>'EntrySheetDD+SWOTotal+HO'!KY92</f>
        <v>0</v>
      </c>
      <c r="K37" s="568">
        <f>'EntrySheetDD+SWOTotal+HO'!KZ92</f>
        <v>0</v>
      </c>
      <c r="L37" s="568">
        <f>'EntrySheetDD+SWOTotal+HO'!LA92</f>
        <v>0</v>
      </c>
      <c r="M37" s="506">
        <f t="shared" si="0"/>
        <v>103.10000000000001</v>
      </c>
      <c r="N37" s="506">
        <f t="shared" si="1"/>
        <v>99.903100775193792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5</v>
      </c>
      <c r="D38" s="518">
        <f>'EntrySheetDD+SWOTotal+HO'!LC92</f>
        <v>0</v>
      </c>
      <c r="E38" s="518">
        <f>'EntrySheetDD+SWOTotal+HO'!LD92</f>
        <v>0</v>
      </c>
      <c r="F38" s="518">
        <f>'EntrySheetDD+SWOTotal+HO'!LE92</f>
        <v>0</v>
      </c>
      <c r="G38" s="568">
        <v>0.37430164670266453</v>
      </c>
      <c r="H38" s="568">
        <f>'EntrySheetDD+SWOTotal+HO'!LG92</f>
        <v>0</v>
      </c>
      <c r="I38" s="568">
        <f>'EntrySheetDD+SWOTotal+HO'!LH92</f>
        <v>0</v>
      </c>
      <c r="J38" s="568">
        <f>'EntrySheetDD+SWOTotal+HO'!LI92</f>
        <v>0</v>
      </c>
      <c r="K38" s="568">
        <f>'EntrySheetDD+SWOTotal+HO'!LJ92</f>
        <v>0</v>
      </c>
      <c r="L38" s="568">
        <f>'EntrySheetDD+SWOTotal+HO'!LK92</f>
        <v>0</v>
      </c>
      <c r="M38" s="506">
        <f t="shared" si="0"/>
        <v>0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8.5</v>
      </c>
      <c r="D39" s="518">
        <f>'EntrySheetDD+SWOTotal+HO'!LM92</f>
        <v>7.6</v>
      </c>
      <c r="E39" s="518">
        <f>'EntrySheetDD+SWOTotal+HO'!LN92</f>
        <v>0</v>
      </c>
      <c r="F39" s="518">
        <f>'EntrySheetDD+SWOTotal+HO'!LO92</f>
        <v>7.6</v>
      </c>
      <c r="G39" s="568">
        <v>0.63631279939452967</v>
      </c>
      <c r="H39" s="568">
        <f>'EntrySheetDD+SWOTotal+HO'!LQ92</f>
        <v>0</v>
      </c>
      <c r="I39" s="568">
        <f>'EntrySheetDD+SWOTotal+HO'!LR92</f>
        <v>0</v>
      </c>
      <c r="J39" s="568">
        <f>'EntrySheetDD+SWOTotal+HO'!LS92</f>
        <v>0</v>
      </c>
      <c r="K39" s="568">
        <f>'EntrySheetDD+SWOTotal+HO'!LT92</f>
        <v>0</v>
      </c>
      <c r="L39" s="568">
        <f>'EntrySheetDD+SWOTotal+HO'!LU92</f>
        <v>0</v>
      </c>
      <c r="M39" s="509">
        <f t="shared" si="0"/>
        <v>89.411764705882348</v>
      </c>
      <c r="N39" s="509">
        <f t="shared" si="1"/>
        <v>100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794</v>
      </c>
      <c r="D40" s="510">
        <f t="shared" ref="D40:L40" si="2">SUM(D7:D39)</f>
        <v>677.30000000000018</v>
      </c>
      <c r="E40" s="510">
        <f t="shared" si="2"/>
        <v>18.121000000000002</v>
      </c>
      <c r="F40" s="510">
        <f t="shared" si="2"/>
        <v>654.84099999999989</v>
      </c>
      <c r="G40" s="569">
        <f t="shared" si="2"/>
        <v>59.43910149638311</v>
      </c>
      <c r="H40" s="569">
        <f t="shared" si="2"/>
        <v>28</v>
      </c>
      <c r="I40" s="569">
        <f t="shared" si="2"/>
        <v>51</v>
      </c>
      <c r="J40" s="569">
        <f t="shared" si="2"/>
        <v>11</v>
      </c>
      <c r="K40" s="569">
        <f t="shared" si="2"/>
        <v>50</v>
      </c>
      <c r="L40" s="569">
        <f t="shared" si="2"/>
        <v>48</v>
      </c>
      <c r="M40" s="511">
        <f t="shared" si="0"/>
        <v>82.473677581863967</v>
      </c>
      <c r="N40" s="512">
        <f t="shared" si="1"/>
        <v>96.684039568876372</v>
      </c>
    </row>
    <row r="41" spans="1:14" ht="21.75" x14ac:dyDescent="0.25">
      <c r="A41" s="2027" t="s">
        <v>362</v>
      </c>
      <c r="B41" s="2028"/>
      <c r="C41" s="587">
        <v>101</v>
      </c>
      <c r="D41" s="528">
        <f>'EntrySheetDD+SWOTotal+HO'!MQ92</f>
        <v>17.11</v>
      </c>
      <c r="E41" s="528">
        <f>'EntrySheetDD+SWOTotal+HO'!MR92</f>
        <v>0</v>
      </c>
      <c r="F41" s="528">
        <f>'EntrySheetDD+SWOTotal+HO'!MS92</f>
        <v>17.11</v>
      </c>
      <c r="G41" s="570">
        <f>'EntrySheetDD+SWOTotal+HO'!MT92</f>
        <v>0</v>
      </c>
      <c r="H41" s="570">
        <f>'EntrySheetDD+SWOTotal+HO'!MU92</f>
        <v>0</v>
      </c>
      <c r="I41" s="570">
        <f>'EntrySheetDD+SWOTotal+HO'!MV92</f>
        <v>0</v>
      </c>
      <c r="J41" s="570">
        <f>'EntrySheetDD+SWOTotal+HO'!MW92</f>
        <v>0</v>
      </c>
      <c r="K41" s="570">
        <f>'EntrySheetDD+SWOTotal+HO'!MX92</f>
        <v>0</v>
      </c>
      <c r="L41" s="570">
        <f>'EntrySheetDD+SWOTotal+HO'!MY92</f>
        <v>0</v>
      </c>
      <c r="M41" s="514">
        <f t="shared" si="0"/>
        <v>16.940594059405939</v>
      </c>
      <c r="N41" s="514">
        <f t="shared" si="1"/>
        <v>100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895</v>
      </c>
      <c r="D43" s="516">
        <f t="shared" si="3"/>
        <v>694.4100000000002</v>
      </c>
      <c r="E43" s="516">
        <f t="shared" si="3"/>
        <v>18.121000000000002</v>
      </c>
      <c r="F43" s="516">
        <f t="shared" si="3"/>
        <v>671.95099999999991</v>
      </c>
      <c r="G43" s="572">
        <f t="shared" si="3"/>
        <v>59.43910149638311</v>
      </c>
      <c r="H43" s="572">
        <f t="shared" si="3"/>
        <v>28</v>
      </c>
      <c r="I43" s="572">
        <f t="shared" si="3"/>
        <v>51</v>
      </c>
      <c r="J43" s="572">
        <f t="shared" si="3"/>
        <v>11</v>
      </c>
      <c r="K43" s="572">
        <f t="shared" si="3"/>
        <v>50</v>
      </c>
      <c r="L43" s="572">
        <f t="shared" si="3"/>
        <v>48</v>
      </c>
      <c r="M43" s="511">
        <f t="shared" si="0"/>
        <v>75.078324022346351</v>
      </c>
      <c r="N43" s="512">
        <f t="shared" si="1"/>
        <v>96.765743580881576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4" activePane="bottomRight" state="frozen"/>
      <selection activeCell="A2" sqref="A2:N2"/>
      <selection pane="topRight" activeCell="A2" sqref="A2:N2"/>
      <selection pane="bottomLeft" activeCell="A2" sqref="A2:N2"/>
      <selection pane="bottomRight" activeCell="S31" sqref="S31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442</v>
      </c>
      <c r="B3" s="2004"/>
      <c r="C3" s="2024" t="s">
        <v>554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0</v>
      </c>
      <c r="D7" s="518">
        <f>'EntrySheetDD+SWOTotal+HO'!E93</f>
        <v>0</v>
      </c>
      <c r="E7" s="518">
        <f>'EntrySheetDD+SWOTotal+HO'!F93</f>
        <v>0</v>
      </c>
      <c r="F7" s="518">
        <f>'EntrySheetDD+SWOTotal+HO'!G93</f>
        <v>0</v>
      </c>
      <c r="G7" s="568">
        <f>'EntrySheetDD+SWOTotal+HO'!H93</f>
        <v>0</v>
      </c>
      <c r="H7" s="568">
        <f>'EntrySheetDD+SWOTotal+HO'!I93</f>
        <v>0</v>
      </c>
      <c r="I7" s="568">
        <f>'EntrySheetDD+SWOTotal+HO'!J93</f>
        <v>0</v>
      </c>
      <c r="J7" s="568">
        <f>'EntrySheetDD+SWOTotal+HO'!K93</f>
        <v>0</v>
      </c>
      <c r="K7" s="568">
        <f>'EntrySheetDD+SWOTotal+HO'!L93</f>
        <v>0</v>
      </c>
      <c r="L7" s="568">
        <f>'EntrySheetDD+SWOTotal+HO'!M93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2">
        <v>0</v>
      </c>
      <c r="D8" s="518">
        <f>'EntrySheetDD+SWOTotal+HO'!O93</f>
        <v>0</v>
      </c>
      <c r="E8" s="518">
        <f>'EntrySheetDD+SWOTotal+HO'!P93</f>
        <v>0</v>
      </c>
      <c r="F8" s="518">
        <f>'EntrySheetDD+SWOTotal+HO'!Q93</f>
        <v>0</v>
      </c>
      <c r="G8" s="568">
        <f>'EntrySheetDD+SWOTotal+HO'!R93</f>
        <v>0</v>
      </c>
      <c r="H8" s="568">
        <f>'EntrySheetDD+SWOTotal+HO'!S93</f>
        <v>0</v>
      </c>
      <c r="I8" s="568">
        <f>'EntrySheetDD+SWOTotal+HO'!T93</f>
        <v>0</v>
      </c>
      <c r="J8" s="568">
        <f>'EntrySheetDD+SWOTotal+HO'!U93</f>
        <v>0</v>
      </c>
      <c r="K8" s="568">
        <f>'EntrySheetDD+SWOTotal+HO'!V93</f>
        <v>0</v>
      </c>
      <c r="L8" s="568">
        <f>'EntrySheetDD+SWOTotal+HO'!W93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2">
        <v>0</v>
      </c>
      <c r="D9" s="518">
        <f>'EntrySheetDD+SWOTotal+HO'!Y93</f>
        <v>0</v>
      </c>
      <c r="E9" s="518">
        <f>'EntrySheetDD+SWOTotal+HO'!Z93</f>
        <v>0</v>
      </c>
      <c r="F9" s="518">
        <f>'EntrySheetDD+SWOTotal+HO'!AA93</f>
        <v>0</v>
      </c>
      <c r="G9" s="568">
        <f>'EntrySheetDD+SWOTotal+HO'!AB93</f>
        <v>0</v>
      </c>
      <c r="H9" s="568">
        <f>'EntrySheetDD+SWOTotal+HO'!AC93</f>
        <v>0</v>
      </c>
      <c r="I9" s="568">
        <f>'EntrySheetDD+SWOTotal+HO'!AD93</f>
        <v>0</v>
      </c>
      <c r="J9" s="568">
        <f>'EntrySheetDD+SWOTotal+HO'!AE93</f>
        <v>0</v>
      </c>
      <c r="K9" s="568">
        <f>'EntrySheetDD+SWOTotal+HO'!AF93</f>
        <v>0</v>
      </c>
      <c r="L9" s="568">
        <f>'EntrySheetDD+SWOTotal+HO'!AG93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2">
        <v>0</v>
      </c>
      <c r="D10" s="518">
        <f>'EntrySheetDD+SWOTotal+HO'!AI93</f>
        <v>0</v>
      </c>
      <c r="E10" s="518">
        <f>'EntrySheetDD+SWOTotal+HO'!AJ93</f>
        <v>0</v>
      </c>
      <c r="F10" s="518">
        <f>'EntrySheetDD+SWOTotal+HO'!AK93</f>
        <v>0</v>
      </c>
      <c r="G10" s="568">
        <f>'EntrySheetDD+SWOTotal+HO'!AL93</f>
        <v>0</v>
      </c>
      <c r="H10" s="568">
        <f>'EntrySheetDD+SWOTotal+HO'!AM93</f>
        <v>0</v>
      </c>
      <c r="I10" s="568">
        <f>'EntrySheetDD+SWOTotal+HO'!AN93</f>
        <v>0</v>
      </c>
      <c r="J10" s="568">
        <f>'EntrySheetDD+SWOTotal+HO'!AO93</f>
        <v>0</v>
      </c>
      <c r="K10" s="568">
        <f>'EntrySheetDD+SWOTotal+HO'!AP93</f>
        <v>0</v>
      </c>
      <c r="L10" s="568">
        <f>'EntrySheetDD+SWOTotal+HO'!AQ93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2">
        <v>0</v>
      </c>
      <c r="D11" s="518">
        <f>'EntrySheetDD+SWOTotal+HO'!AS93</f>
        <v>0</v>
      </c>
      <c r="E11" s="518">
        <f>'EntrySheetDD+SWOTotal+HO'!AT93</f>
        <v>0</v>
      </c>
      <c r="F11" s="518">
        <f>'EntrySheetDD+SWOTotal+HO'!AU93</f>
        <v>0</v>
      </c>
      <c r="G11" s="568">
        <f>'EntrySheetDD+SWOTotal+HO'!AV93</f>
        <v>0</v>
      </c>
      <c r="H11" s="568">
        <f>'EntrySheetDD+SWOTotal+HO'!AW93</f>
        <v>0</v>
      </c>
      <c r="I11" s="568">
        <f>'EntrySheetDD+SWOTotal+HO'!AX93</f>
        <v>0</v>
      </c>
      <c r="J11" s="568">
        <f>'EntrySheetDD+SWOTotal+HO'!AY93</f>
        <v>0</v>
      </c>
      <c r="K11" s="568">
        <f>'EntrySheetDD+SWOTotal+HO'!AZ93</f>
        <v>0</v>
      </c>
      <c r="L11" s="568">
        <f>'EntrySheetDD+SWOTotal+HO'!BA93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2">
        <v>0</v>
      </c>
      <c r="D12" s="518">
        <f>'EntrySheetDD+SWOTotal+HO'!BC93</f>
        <v>0</v>
      </c>
      <c r="E12" s="518">
        <f>'EntrySheetDD+SWOTotal+HO'!BD93</f>
        <v>0</v>
      </c>
      <c r="F12" s="518">
        <f>'EntrySheetDD+SWOTotal+HO'!BE93</f>
        <v>0</v>
      </c>
      <c r="G12" s="568">
        <f>'EntrySheetDD+SWOTotal+HO'!BF93</f>
        <v>0</v>
      </c>
      <c r="H12" s="568">
        <f>'EntrySheetDD+SWOTotal+HO'!BG93</f>
        <v>0</v>
      </c>
      <c r="I12" s="568">
        <f>'EntrySheetDD+SWOTotal+HO'!BH93</f>
        <v>0</v>
      </c>
      <c r="J12" s="568">
        <f>'EntrySheetDD+SWOTotal+HO'!BI93</f>
        <v>0</v>
      </c>
      <c r="K12" s="568">
        <f>'EntrySheetDD+SWOTotal+HO'!BJ93</f>
        <v>0</v>
      </c>
      <c r="L12" s="568">
        <f>'EntrySheetDD+SWOTotal+HO'!BK93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2">
        <v>0</v>
      </c>
      <c r="D13" s="518">
        <f>'EntrySheetDD+SWOTotal+HO'!BM93</f>
        <v>0</v>
      </c>
      <c r="E13" s="518">
        <f>'EntrySheetDD+SWOTotal+HO'!BN93</f>
        <v>0</v>
      </c>
      <c r="F13" s="518">
        <f>'EntrySheetDD+SWOTotal+HO'!BO93</f>
        <v>0</v>
      </c>
      <c r="G13" s="568">
        <f>'EntrySheetDD+SWOTotal+HO'!BP93</f>
        <v>0</v>
      </c>
      <c r="H13" s="568">
        <f>'EntrySheetDD+SWOTotal+HO'!BQ93</f>
        <v>0</v>
      </c>
      <c r="I13" s="568">
        <f>'EntrySheetDD+SWOTotal+HO'!BR93</f>
        <v>0</v>
      </c>
      <c r="J13" s="568">
        <f>'EntrySheetDD+SWOTotal+HO'!BS93</f>
        <v>0</v>
      </c>
      <c r="K13" s="568">
        <f>'EntrySheetDD+SWOTotal+HO'!BT93</f>
        <v>0</v>
      </c>
      <c r="L13" s="568">
        <f>'EntrySheetDD+SWOTotal+HO'!BU93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2">
        <v>0</v>
      </c>
      <c r="D14" s="518">
        <f>'EntrySheetDD+SWOTotal+HO'!BW93</f>
        <v>0</v>
      </c>
      <c r="E14" s="518">
        <f>'EntrySheetDD+SWOTotal+HO'!BX93</f>
        <v>0</v>
      </c>
      <c r="F14" s="518">
        <f>'EntrySheetDD+SWOTotal+HO'!BY93</f>
        <v>0</v>
      </c>
      <c r="G14" s="568">
        <f>'EntrySheetDD+SWOTotal+HO'!BZ93</f>
        <v>0</v>
      </c>
      <c r="H14" s="568">
        <f>'EntrySheetDD+SWOTotal+HO'!CA93</f>
        <v>0</v>
      </c>
      <c r="I14" s="568">
        <f>'EntrySheetDD+SWOTotal+HO'!CB93</f>
        <v>0</v>
      </c>
      <c r="J14" s="568">
        <f>'EntrySheetDD+SWOTotal+HO'!CC93</f>
        <v>0</v>
      </c>
      <c r="K14" s="568">
        <f>'EntrySheetDD+SWOTotal+HO'!CD93</f>
        <v>0</v>
      </c>
      <c r="L14" s="568">
        <f>'EntrySheetDD+SWOTotal+HO'!CE93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2">
        <v>0</v>
      </c>
      <c r="D15" s="518">
        <f>'EntrySheetDD+SWOTotal+HO'!CG93</f>
        <v>0</v>
      </c>
      <c r="E15" s="518">
        <f>'EntrySheetDD+SWOTotal+HO'!CH93</f>
        <v>0</v>
      </c>
      <c r="F15" s="518">
        <f>'EntrySheetDD+SWOTotal+HO'!CI93</f>
        <v>0</v>
      </c>
      <c r="G15" s="568">
        <f>'EntrySheetDD+SWOTotal+HO'!CJ93</f>
        <v>0</v>
      </c>
      <c r="H15" s="568">
        <f>'EntrySheetDD+SWOTotal+HO'!CK93</f>
        <v>0</v>
      </c>
      <c r="I15" s="568">
        <f>'EntrySheetDD+SWOTotal+HO'!CL93</f>
        <v>0</v>
      </c>
      <c r="J15" s="568">
        <f>'EntrySheetDD+SWOTotal+HO'!CM93</f>
        <v>0</v>
      </c>
      <c r="K15" s="568">
        <f>'EntrySheetDD+SWOTotal+HO'!CN93</f>
        <v>0</v>
      </c>
      <c r="L15" s="568">
        <f>'EntrySheetDD+SWOTotal+HO'!CO93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2">
        <v>0</v>
      </c>
      <c r="D16" s="518">
        <f>'EntrySheetDD+SWOTotal+HO'!CQ93</f>
        <v>0</v>
      </c>
      <c r="E16" s="518">
        <f>'EntrySheetDD+SWOTotal+HO'!CR93</f>
        <v>0</v>
      </c>
      <c r="F16" s="518">
        <f>'EntrySheetDD+SWOTotal+HO'!CS93</f>
        <v>0</v>
      </c>
      <c r="G16" s="568">
        <f>'EntrySheetDD+SWOTotal+HO'!CT93</f>
        <v>0</v>
      </c>
      <c r="H16" s="568">
        <f>'EntrySheetDD+SWOTotal+HO'!CU93</f>
        <v>0</v>
      </c>
      <c r="I16" s="568">
        <f>'EntrySheetDD+SWOTotal+HO'!CV93</f>
        <v>0</v>
      </c>
      <c r="J16" s="568">
        <f>'EntrySheetDD+SWOTotal+HO'!CW93</f>
        <v>0</v>
      </c>
      <c r="K16" s="568">
        <f>'EntrySheetDD+SWOTotal+HO'!CX93</f>
        <v>0</v>
      </c>
      <c r="L16" s="568">
        <f>'EntrySheetDD+SWOTotal+HO'!CY93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2">
        <v>0</v>
      </c>
      <c r="D17" s="518">
        <f>'EntrySheetDD+SWOTotal+HO'!DA93</f>
        <v>0</v>
      </c>
      <c r="E17" s="518">
        <f>'EntrySheetDD+SWOTotal+HO'!DB93</f>
        <v>0</v>
      </c>
      <c r="F17" s="518">
        <f>'EntrySheetDD+SWOTotal+HO'!DC93</f>
        <v>0</v>
      </c>
      <c r="G17" s="568">
        <f>'EntrySheetDD+SWOTotal+HO'!DD93</f>
        <v>0</v>
      </c>
      <c r="H17" s="568">
        <f>'EntrySheetDD+SWOTotal+HO'!DE93</f>
        <v>0</v>
      </c>
      <c r="I17" s="568">
        <f>'EntrySheetDD+SWOTotal+HO'!DF93</f>
        <v>0</v>
      </c>
      <c r="J17" s="568">
        <f>'EntrySheetDD+SWOTotal+HO'!DG93</f>
        <v>0</v>
      </c>
      <c r="K17" s="568">
        <f>'EntrySheetDD+SWOTotal+HO'!DH93</f>
        <v>0</v>
      </c>
      <c r="L17" s="568">
        <f>'EntrySheetDD+SWOTotal+HO'!DI93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2">
        <v>0</v>
      </c>
      <c r="D18" s="518">
        <f>'EntrySheetDD+SWOTotal+HO'!DK93</f>
        <v>0</v>
      </c>
      <c r="E18" s="518">
        <f>'EntrySheetDD+SWOTotal+HO'!DL93</f>
        <v>0</v>
      </c>
      <c r="F18" s="518">
        <f>'EntrySheetDD+SWOTotal+HO'!DM93</f>
        <v>0</v>
      </c>
      <c r="G18" s="568">
        <f>'EntrySheetDD+SWOTotal+HO'!DN93</f>
        <v>0</v>
      </c>
      <c r="H18" s="568">
        <f>'EntrySheetDD+SWOTotal+HO'!DO93</f>
        <v>0</v>
      </c>
      <c r="I18" s="568">
        <f>'EntrySheetDD+SWOTotal+HO'!DP93</f>
        <v>0</v>
      </c>
      <c r="J18" s="568">
        <f>'EntrySheetDD+SWOTotal+HO'!DQ93</f>
        <v>0</v>
      </c>
      <c r="K18" s="568">
        <f>'EntrySheetDD+SWOTotal+HO'!DR93</f>
        <v>0</v>
      </c>
      <c r="L18" s="568">
        <f>'EntrySheetDD+SWOTotal+HO'!DS93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2">
        <v>0</v>
      </c>
      <c r="D19" s="518">
        <f>'EntrySheetDD+SWOTotal+HO'!DU93</f>
        <v>0</v>
      </c>
      <c r="E19" s="518">
        <f>'EntrySheetDD+SWOTotal+HO'!DV93</f>
        <v>0</v>
      </c>
      <c r="F19" s="518">
        <f>'EntrySheetDD+SWOTotal+HO'!DW93</f>
        <v>0</v>
      </c>
      <c r="G19" s="568">
        <f>'EntrySheetDD+SWOTotal+HO'!DX93</f>
        <v>0</v>
      </c>
      <c r="H19" s="568">
        <f>'EntrySheetDD+SWOTotal+HO'!DY93</f>
        <v>0</v>
      </c>
      <c r="I19" s="568">
        <f>'EntrySheetDD+SWOTotal+HO'!DZ93</f>
        <v>0</v>
      </c>
      <c r="J19" s="568">
        <f>'EntrySheetDD+SWOTotal+HO'!EA93</f>
        <v>0</v>
      </c>
      <c r="K19" s="568">
        <f>'EntrySheetDD+SWOTotal+HO'!EB93</f>
        <v>0</v>
      </c>
      <c r="L19" s="568">
        <f>'EntrySheetDD+SWOTotal+HO'!EC93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2">
        <v>0</v>
      </c>
      <c r="D20" s="518">
        <f>'EntrySheetDD+SWOTotal+HO'!EE93</f>
        <v>0</v>
      </c>
      <c r="E20" s="518">
        <f>'EntrySheetDD+SWOTotal+HO'!EF93</f>
        <v>0</v>
      </c>
      <c r="F20" s="518">
        <f>'EntrySheetDD+SWOTotal+HO'!EG93</f>
        <v>0</v>
      </c>
      <c r="G20" s="568">
        <f>'EntrySheetDD+SWOTotal+HO'!EH93</f>
        <v>0</v>
      </c>
      <c r="H20" s="568">
        <f>'EntrySheetDD+SWOTotal+HO'!EI93</f>
        <v>0</v>
      </c>
      <c r="I20" s="568">
        <f>'EntrySheetDD+SWOTotal+HO'!EJ93</f>
        <v>0</v>
      </c>
      <c r="J20" s="568">
        <f>'EntrySheetDD+SWOTotal+HO'!EK93</f>
        <v>0</v>
      </c>
      <c r="K20" s="568">
        <f>'EntrySheetDD+SWOTotal+HO'!EL93</f>
        <v>0</v>
      </c>
      <c r="L20" s="568">
        <f>'EntrySheetDD+SWOTotal+HO'!EM93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2">
        <v>0</v>
      </c>
      <c r="D21" s="518">
        <f>'EntrySheetDD+SWOTotal+HO'!EO93</f>
        <v>0</v>
      </c>
      <c r="E21" s="518">
        <f>'EntrySheetDD+SWOTotal+HO'!EP93</f>
        <v>0</v>
      </c>
      <c r="F21" s="518">
        <f>'EntrySheetDD+SWOTotal+HO'!EQ93</f>
        <v>0</v>
      </c>
      <c r="G21" s="568">
        <f>'EntrySheetDD+SWOTotal+HO'!ER93</f>
        <v>0</v>
      </c>
      <c r="H21" s="568">
        <f>'EntrySheetDD+SWOTotal+HO'!ES93</f>
        <v>0</v>
      </c>
      <c r="I21" s="568">
        <f>'EntrySheetDD+SWOTotal+HO'!ET93</f>
        <v>0</v>
      </c>
      <c r="J21" s="568">
        <f>'EntrySheetDD+SWOTotal+HO'!EU93</f>
        <v>0</v>
      </c>
      <c r="K21" s="568">
        <f>'EntrySheetDD+SWOTotal+HO'!EV93</f>
        <v>0</v>
      </c>
      <c r="L21" s="568">
        <f>'EntrySheetDD+SWOTotal+HO'!EW93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2">
        <v>0</v>
      </c>
      <c r="D22" s="518">
        <f>'EntrySheetDD+SWOTotal+HO'!EY93</f>
        <v>0</v>
      </c>
      <c r="E22" s="518">
        <f>'EntrySheetDD+SWOTotal+HO'!EZ93</f>
        <v>0</v>
      </c>
      <c r="F22" s="518">
        <f>'EntrySheetDD+SWOTotal+HO'!FA93</f>
        <v>0</v>
      </c>
      <c r="G22" s="568">
        <f>'EntrySheetDD+SWOTotal+HO'!FB93</f>
        <v>0</v>
      </c>
      <c r="H22" s="568">
        <f>'EntrySheetDD+SWOTotal+HO'!FC93</f>
        <v>0</v>
      </c>
      <c r="I22" s="568">
        <f>'EntrySheetDD+SWOTotal+HO'!FD93</f>
        <v>0</v>
      </c>
      <c r="J22" s="568">
        <f>'EntrySheetDD+SWOTotal+HO'!FE93</f>
        <v>0</v>
      </c>
      <c r="K22" s="568">
        <f>'EntrySheetDD+SWOTotal+HO'!FF93</f>
        <v>0</v>
      </c>
      <c r="L22" s="568">
        <f>'EntrySheetDD+SWOTotal+HO'!FG93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2">
        <v>0</v>
      </c>
      <c r="D23" s="518">
        <f>'EntrySheetDD+SWOTotal+HO'!FI93</f>
        <v>0</v>
      </c>
      <c r="E23" s="518">
        <f>'EntrySheetDD+SWOTotal+HO'!FJ93</f>
        <v>0</v>
      </c>
      <c r="F23" s="518">
        <f>'EntrySheetDD+SWOTotal+HO'!FK93</f>
        <v>0</v>
      </c>
      <c r="G23" s="568">
        <f>'EntrySheetDD+SWOTotal+HO'!FL93</f>
        <v>0</v>
      </c>
      <c r="H23" s="568">
        <f>'EntrySheetDD+SWOTotal+HO'!FM93</f>
        <v>0</v>
      </c>
      <c r="I23" s="568">
        <f>'EntrySheetDD+SWOTotal+HO'!FN93</f>
        <v>0</v>
      </c>
      <c r="J23" s="568">
        <f>'EntrySheetDD+SWOTotal+HO'!FO93</f>
        <v>0</v>
      </c>
      <c r="K23" s="568">
        <f>'EntrySheetDD+SWOTotal+HO'!FP93</f>
        <v>0</v>
      </c>
      <c r="L23" s="568">
        <f>'EntrySheetDD+SWOTotal+HO'!FQ93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2">
        <v>0</v>
      </c>
      <c r="D24" s="518">
        <f>'EntrySheetDD+SWOTotal+HO'!FS93</f>
        <v>0</v>
      </c>
      <c r="E24" s="518">
        <f>'EntrySheetDD+SWOTotal+HO'!FT93</f>
        <v>0</v>
      </c>
      <c r="F24" s="518">
        <f>'EntrySheetDD+SWOTotal+HO'!FU93</f>
        <v>0</v>
      </c>
      <c r="G24" s="568">
        <f>'EntrySheetDD+SWOTotal+HO'!FV93</f>
        <v>0</v>
      </c>
      <c r="H24" s="568">
        <f>'EntrySheetDD+SWOTotal+HO'!FW93</f>
        <v>0</v>
      </c>
      <c r="I24" s="568">
        <f>'EntrySheetDD+SWOTotal+HO'!FX93</f>
        <v>0</v>
      </c>
      <c r="J24" s="568">
        <f>'EntrySheetDD+SWOTotal+HO'!FY93</f>
        <v>0</v>
      </c>
      <c r="K24" s="568">
        <f>'EntrySheetDD+SWOTotal+HO'!FZ93</f>
        <v>0</v>
      </c>
      <c r="L24" s="568">
        <f>'EntrySheetDD+SWOTotal+HO'!GA93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2">
        <v>0</v>
      </c>
      <c r="D25" s="518">
        <f>'EntrySheetDD+SWOTotal+HO'!GC93</f>
        <v>0</v>
      </c>
      <c r="E25" s="518">
        <f>'EntrySheetDD+SWOTotal+HO'!GD93</f>
        <v>0</v>
      </c>
      <c r="F25" s="518">
        <f>'EntrySheetDD+SWOTotal+HO'!GE93</f>
        <v>0</v>
      </c>
      <c r="G25" s="568">
        <f>'EntrySheetDD+SWOTotal+HO'!GF93</f>
        <v>0</v>
      </c>
      <c r="H25" s="568">
        <f>'EntrySheetDD+SWOTotal+HO'!GG93</f>
        <v>0</v>
      </c>
      <c r="I25" s="568">
        <f>'EntrySheetDD+SWOTotal+HO'!GH93</f>
        <v>0</v>
      </c>
      <c r="J25" s="568">
        <f>'EntrySheetDD+SWOTotal+HO'!GI93</f>
        <v>0</v>
      </c>
      <c r="K25" s="568">
        <f>'EntrySheetDD+SWOTotal+HO'!GJ93</f>
        <v>0</v>
      </c>
      <c r="L25" s="568">
        <f>'EntrySheetDD+SWOTotal+HO'!GK93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2">
        <v>0</v>
      </c>
      <c r="D26" s="518">
        <f>'EntrySheetDD+SWOTotal+HO'!GM93</f>
        <v>0</v>
      </c>
      <c r="E26" s="518">
        <f>'EntrySheetDD+SWOTotal+HO'!GN93</f>
        <v>0</v>
      </c>
      <c r="F26" s="518">
        <f>'EntrySheetDD+SWOTotal+HO'!GO93</f>
        <v>0</v>
      </c>
      <c r="G26" s="568">
        <f>'EntrySheetDD+SWOTotal+HO'!GP93</f>
        <v>0</v>
      </c>
      <c r="H26" s="568">
        <f>'EntrySheetDD+SWOTotal+HO'!GQ93</f>
        <v>0</v>
      </c>
      <c r="I26" s="568">
        <f>'EntrySheetDD+SWOTotal+HO'!GR93</f>
        <v>0</v>
      </c>
      <c r="J26" s="568">
        <f>'EntrySheetDD+SWOTotal+HO'!GS93</f>
        <v>0</v>
      </c>
      <c r="K26" s="568">
        <f>'EntrySheetDD+SWOTotal+HO'!GT93</f>
        <v>0</v>
      </c>
      <c r="L26" s="568">
        <f>'EntrySheetDD+SWOTotal+HO'!GU93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2">
        <v>0</v>
      </c>
      <c r="D27" s="518">
        <f>'EntrySheetDD+SWOTotal+HO'!GW93</f>
        <v>0</v>
      </c>
      <c r="E27" s="518">
        <f>'EntrySheetDD+SWOTotal+HO'!GX93</f>
        <v>0</v>
      </c>
      <c r="F27" s="518">
        <f>'EntrySheetDD+SWOTotal+HO'!GY93</f>
        <v>0</v>
      </c>
      <c r="G27" s="568">
        <f>'EntrySheetDD+SWOTotal+HO'!GZ93</f>
        <v>0</v>
      </c>
      <c r="H27" s="568">
        <f>'EntrySheetDD+SWOTotal+HO'!HA93</f>
        <v>0</v>
      </c>
      <c r="I27" s="568">
        <f>'EntrySheetDD+SWOTotal+HO'!HB93</f>
        <v>0</v>
      </c>
      <c r="J27" s="568">
        <f>'EntrySheetDD+SWOTotal+HO'!HC93</f>
        <v>0</v>
      </c>
      <c r="K27" s="568">
        <f>'EntrySheetDD+SWOTotal+HO'!HD93</f>
        <v>0</v>
      </c>
      <c r="L27" s="568">
        <f>'EntrySheetDD+SWOTotal+HO'!HE93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2">
        <v>0</v>
      </c>
      <c r="D28" s="518">
        <f>'EntrySheetDD+SWOTotal+HO'!HG93</f>
        <v>0</v>
      </c>
      <c r="E28" s="518">
        <f>'EntrySheetDD+SWOTotal+HO'!HH93</f>
        <v>0</v>
      </c>
      <c r="F28" s="518">
        <f>'EntrySheetDD+SWOTotal+HO'!HI93</f>
        <v>0</v>
      </c>
      <c r="G28" s="568">
        <f>'EntrySheetDD+SWOTotal+HO'!HJ93</f>
        <v>0</v>
      </c>
      <c r="H28" s="568">
        <f>'EntrySheetDD+SWOTotal+HO'!HK93</f>
        <v>0</v>
      </c>
      <c r="I28" s="568">
        <f>'EntrySheetDD+SWOTotal+HO'!HL93</f>
        <v>0</v>
      </c>
      <c r="J28" s="568">
        <f>'EntrySheetDD+SWOTotal+HO'!HM93</f>
        <v>0</v>
      </c>
      <c r="K28" s="568">
        <f>'EntrySheetDD+SWOTotal+HO'!HN93</f>
        <v>0</v>
      </c>
      <c r="L28" s="568">
        <f>'EntrySheetDD+SWOTotal+HO'!HO93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2">
        <v>0</v>
      </c>
      <c r="D29" s="518">
        <f>'EntrySheetDD+SWOTotal+HO'!HQ93</f>
        <v>0</v>
      </c>
      <c r="E29" s="518">
        <f>'EntrySheetDD+SWOTotal+HO'!HR93</f>
        <v>0</v>
      </c>
      <c r="F29" s="518">
        <f>'EntrySheetDD+SWOTotal+HO'!HS93</f>
        <v>0</v>
      </c>
      <c r="G29" s="568">
        <f>'EntrySheetDD+SWOTotal+HO'!HT93</f>
        <v>0</v>
      </c>
      <c r="H29" s="568">
        <f>'EntrySheetDD+SWOTotal+HO'!HU93</f>
        <v>0</v>
      </c>
      <c r="I29" s="568">
        <f>'EntrySheetDD+SWOTotal+HO'!HV93</f>
        <v>0</v>
      </c>
      <c r="J29" s="568">
        <f>'EntrySheetDD+SWOTotal+HO'!HW93</f>
        <v>0</v>
      </c>
      <c r="K29" s="568">
        <f>'EntrySheetDD+SWOTotal+HO'!HX93</f>
        <v>0</v>
      </c>
      <c r="L29" s="568">
        <f>'EntrySheetDD+SWOTotal+HO'!HY93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2">
        <v>0</v>
      </c>
      <c r="D30" s="518">
        <f>'EntrySheetDD+SWOTotal+HO'!IA93</f>
        <v>0</v>
      </c>
      <c r="E30" s="518">
        <f>'EntrySheetDD+SWOTotal+HO'!IB93</f>
        <v>0</v>
      </c>
      <c r="F30" s="518">
        <f>'EntrySheetDD+SWOTotal+HO'!IC93</f>
        <v>0</v>
      </c>
      <c r="G30" s="568">
        <f>'EntrySheetDD+SWOTotal+HO'!ID93</f>
        <v>0</v>
      </c>
      <c r="H30" s="568">
        <f>'EntrySheetDD+SWOTotal+HO'!IE93</f>
        <v>0</v>
      </c>
      <c r="I30" s="568">
        <f>'EntrySheetDD+SWOTotal+HO'!IF93</f>
        <v>0</v>
      </c>
      <c r="J30" s="568">
        <f>'EntrySheetDD+SWOTotal+HO'!IG93</f>
        <v>0</v>
      </c>
      <c r="K30" s="568">
        <f>'EntrySheetDD+SWOTotal+HO'!IH93</f>
        <v>0</v>
      </c>
      <c r="L30" s="568">
        <f>'EntrySheetDD+SWOTotal+HO'!II93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2">
        <v>0</v>
      </c>
      <c r="D31" s="518">
        <f>'EntrySheetDD+SWOTotal+HO'!IK93</f>
        <v>0</v>
      </c>
      <c r="E31" s="518">
        <f>'EntrySheetDD+SWOTotal+HO'!IL93</f>
        <v>0</v>
      </c>
      <c r="F31" s="518">
        <f>'EntrySheetDD+SWOTotal+HO'!IM93</f>
        <v>0</v>
      </c>
      <c r="G31" s="568">
        <f>'EntrySheetDD+SWOTotal+HO'!IN93</f>
        <v>0</v>
      </c>
      <c r="H31" s="568">
        <f>'EntrySheetDD+SWOTotal+HO'!IO93</f>
        <v>0</v>
      </c>
      <c r="I31" s="568">
        <f>'EntrySheetDD+SWOTotal+HO'!IP93</f>
        <v>0</v>
      </c>
      <c r="J31" s="568">
        <f>'EntrySheetDD+SWOTotal+HO'!IQ93</f>
        <v>0</v>
      </c>
      <c r="K31" s="568">
        <f>'EntrySheetDD+SWOTotal+HO'!IR93</f>
        <v>0</v>
      </c>
      <c r="L31" s="568">
        <f>'EntrySheetDD+SWOTotal+HO'!IS93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2">
        <v>0</v>
      </c>
      <c r="D32" s="518">
        <f>'EntrySheetDD+SWOTotal+HO'!IU93</f>
        <v>0</v>
      </c>
      <c r="E32" s="518">
        <f>'EntrySheetDD+SWOTotal+HO'!IV93</f>
        <v>0</v>
      </c>
      <c r="F32" s="518">
        <f>'EntrySheetDD+SWOTotal+HO'!IW93</f>
        <v>0</v>
      </c>
      <c r="G32" s="568">
        <f>'EntrySheetDD+SWOTotal+HO'!IX93</f>
        <v>0</v>
      </c>
      <c r="H32" s="568">
        <f>'EntrySheetDD+SWOTotal+HO'!IY93</f>
        <v>0</v>
      </c>
      <c r="I32" s="568">
        <f>'EntrySheetDD+SWOTotal+HO'!IZ93</f>
        <v>0</v>
      </c>
      <c r="J32" s="568">
        <f>'EntrySheetDD+SWOTotal+HO'!JA93</f>
        <v>0</v>
      </c>
      <c r="K32" s="568">
        <f>'EntrySheetDD+SWOTotal+HO'!JB93</f>
        <v>0</v>
      </c>
      <c r="L32" s="568">
        <f>'EntrySheetDD+SWOTotal+HO'!JC93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2">
        <v>0</v>
      </c>
      <c r="D33" s="518">
        <f>'EntrySheetDD+SWOTotal+HO'!JE93</f>
        <v>0</v>
      </c>
      <c r="E33" s="518">
        <f>'EntrySheetDD+SWOTotal+HO'!JF93</f>
        <v>0</v>
      </c>
      <c r="F33" s="518">
        <f>'EntrySheetDD+SWOTotal+HO'!JG93</f>
        <v>0</v>
      </c>
      <c r="G33" s="568">
        <f>'EntrySheetDD+SWOTotal+HO'!JH93</f>
        <v>0</v>
      </c>
      <c r="H33" s="568">
        <f>'EntrySheetDD+SWOTotal+HO'!JI93</f>
        <v>0</v>
      </c>
      <c r="I33" s="568">
        <f>'EntrySheetDD+SWOTotal+HO'!JJ93</f>
        <v>0</v>
      </c>
      <c r="J33" s="568">
        <f>'EntrySheetDD+SWOTotal+HO'!JK93</f>
        <v>0</v>
      </c>
      <c r="K33" s="568">
        <f>'EntrySheetDD+SWOTotal+HO'!JL93</f>
        <v>0</v>
      </c>
      <c r="L33" s="568">
        <f>'EntrySheetDD+SWOTotal+HO'!JM93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2">
        <v>0</v>
      </c>
      <c r="D34" s="518">
        <f>'EntrySheetDD+SWOTotal+HO'!JO93</f>
        <v>0</v>
      </c>
      <c r="E34" s="518">
        <f>'EntrySheetDD+SWOTotal+HO'!JP93</f>
        <v>0</v>
      </c>
      <c r="F34" s="518">
        <f>'EntrySheetDD+SWOTotal+HO'!JQ93</f>
        <v>0</v>
      </c>
      <c r="G34" s="568">
        <f>'EntrySheetDD+SWOTotal+HO'!JR93</f>
        <v>0</v>
      </c>
      <c r="H34" s="568">
        <f>'EntrySheetDD+SWOTotal+HO'!JS93</f>
        <v>0</v>
      </c>
      <c r="I34" s="568">
        <f>'EntrySheetDD+SWOTotal+HO'!JT93</f>
        <v>0</v>
      </c>
      <c r="J34" s="568">
        <f>'EntrySheetDD+SWOTotal+HO'!JU93</f>
        <v>0</v>
      </c>
      <c r="K34" s="568">
        <f>'EntrySheetDD+SWOTotal+HO'!JV93</f>
        <v>0</v>
      </c>
      <c r="L34" s="568">
        <f>'EntrySheetDD+SWOTotal+HO'!JW93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2">
        <v>0</v>
      </c>
      <c r="D35" s="518">
        <f>'EntrySheetDD+SWOTotal+HO'!JY93</f>
        <v>0</v>
      </c>
      <c r="E35" s="518">
        <f>'EntrySheetDD+SWOTotal+HO'!JZ93</f>
        <v>0</v>
      </c>
      <c r="F35" s="518">
        <f>'EntrySheetDD+SWOTotal+HO'!KA93</f>
        <v>0</v>
      </c>
      <c r="G35" s="568">
        <f>'EntrySheetDD+SWOTotal+HO'!KB93</f>
        <v>0</v>
      </c>
      <c r="H35" s="568">
        <f>'EntrySheetDD+SWOTotal+HO'!KC93</f>
        <v>0</v>
      </c>
      <c r="I35" s="568">
        <f>'EntrySheetDD+SWOTotal+HO'!KD93</f>
        <v>0</v>
      </c>
      <c r="J35" s="568">
        <f>'EntrySheetDD+SWOTotal+HO'!KE93</f>
        <v>0</v>
      </c>
      <c r="K35" s="568">
        <f>'EntrySheetDD+SWOTotal+HO'!KF93</f>
        <v>0</v>
      </c>
      <c r="L35" s="568">
        <f>'EntrySheetDD+SWOTotal+HO'!KG93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2">
        <v>0</v>
      </c>
      <c r="D36" s="518">
        <f>'EntrySheetDD+SWOTotal+HO'!KI93</f>
        <v>0</v>
      </c>
      <c r="E36" s="518">
        <f>'EntrySheetDD+SWOTotal+HO'!KJ93</f>
        <v>0</v>
      </c>
      <c r="F36" s="518">
        <f>'EntrySheetDD+SWOTotal+HO'!KK93</f>
        <v>0</v>
      </c>
      <c r="G36" s="568">
        <f>'EntrySheetDD+SWOTotal+HO'!KL93</f>
        <v>0</v>
      </c>
      <c r="H36" s="568">
        <f>'EntrySheetDD+SWOTotal+HO'!KM93</f>
        <v>0</v>
      </c>
      <c r="I36" s="568">
        <f>'EntrySheetDD+SWOTotal+HO'!KN93</f>
        <v>0</v>
      </c>
      <c r="J36" s="568">
        <f>'EntrySheetDD+SWOTotal+HO'!KO93</f>
        <v>0</v>
      </c>
      <c r="K36" s="568">
        <f>'EntrySheetDD+SWOTotal+HO'!KP93</f>
        <v>0</v>
      </c>
      <c r="L36" s="568">
        <f>'EntrySheetDD+SWOTotal+HO'!KQ93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2">
        <v>0</v>
      </c>
      <c r="D37" s="518">
        <f>'EntrySheetDD+SWOTotal+HO'!KS93</f>
        <v>0</v>
      </c>
      <c r="E37" s="518">
        <f>'EntrySheetDD+SWOTotal+HO'!KT93</f>
        <v>0</v>
      </c>
      <c r="F37" s="518">
        <f>'EntrySheetDD+SWOTotal+HO'!KU93</f>
        <v>0</v>
      </c>
      <c r="G37" s="568">
        <f>'EntrySheetDD+SWOTotal+HO'!KV93</f>
        <v>0</v>
      </c>
      <c r="H37" s="568">
        <f>'EntrySheetDD+SWOTotal+HO'!KW93</f>
        <v>0</v>
      </c>
      <c r="I37" s="568">
        <f>'EntrySheetDD+SWOTotal+HO'!KX93</f>
        <v>0</v>
      </c>
      <c r="J37" s="568">
        <f>'EntrySheetDD+SWOTotal+HO'!KY93</f>
        <v>0</v>
      </c>
      <c r="K37" s="568">
        <f>'EntrySheetDD+SWOTotal+HO'!KZ93</f>
        <v>0</v>
      </c>
      <c r="L37" s="568">
        <f>'EntrySheetDD+SWOTotal+HO'!LA93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2">
        <v>0</v>
      </c>
      <c r="D38" s="518">
        <f>'EntrySheetDD+SWOTotal+HO'!LC93</f>
        <v>0</v>
      </c>
      <c r="E38" s="518">
        <f>'EntrySheetDD+SWOTotal+HO'!LD93</f>
        <v>0</v>
      </c>
      <c r="F38" s="518">
        <f>'EntrySheetDD+SWOTotal+HO'!LE93</f>
        <v>0</v>
      </c>
      <c r="G38" s="568">
        <f>'EntrySheetDD+SWOTotal+HO'!LF93</f>
        <v>0</v>
      </c>
      <c r="H38" s="568">
        <f>'EntrySheetDD+SWOTotal+HO'!LG93</f>
        <v>0</v>
      </c>
      <c r="I38" s="568">
        <f>'EntrySheetDD+SWOTotal+HO'!LH93</f>
        <v>0</v>
      </c>
      <c r="J38" s="568">
        <f>'EntrySheetDD+SWOTotal+HO'!LI93</f>
        <v>0</v>
      </c>
      <c r="K38" s="568">
        <f>'EntrySheetDD+SWOTotal+HO'!LJ93</f>
        <v>0</v>
      </c>
      <c r="L38" s="568">
        <f>'EntrySheetDD+SWOTotal+HO'!LK93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2">
        <v>0</v>
      </c>
      <c r="D39" s="518">
        <f>'EntrySheetDD+SWOTotal+HO'!LM93</f>
        <v>0</v>
      </c>
      <c r="E39" s="518">
        <f>'EntrySheetDD+SWOTotal+HO'!LN93</f>
        <v>0</v>
      </c>
      <c r="F39" s="518">
        <f>'EntrySheetDD+SWOTotal+HO'!LO93</f>
        <v>0</v>
      </c>
      <c r="G39" s="568">
        <f>'EntrySheetDD+SWOTotal+HO'!LP93</f>
        <v>0</v>
      </c>
      <c r="H39" s="568">
        <f>'EntrySheetDD+SWOTotal+HO'!LQ93</f>
        <v>0</v>
      </c>
      <c r="I39" s="568">
        <f>'EntrySheetDD+SWOTotal+HO'!LR93</f>
        <v>0</v>
      </c>
      <c r="J39" s="568">
        <f>'EntrySheetDD+SWOTotal+HO'!LS93</f>
        <v>0</v>
      </c>
      <c r="K39" s="568">
        <f>'EntrySheetDD+SWOTotal+HO'!LT93</f>
        <v>0</v>
      </c>
      <c r="L39" s="568">
        <f>'EntrySheetDD+SWOTotal+HO'!LU93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'EntrySheetDD+SWOTotal+HO'!MQ93</f>
        <v>85.95</v>
      </c>
      <c r="E41" s="528">
        <f>'EntrySheetDD+SWOTotal+HO'!MR93</f>
        <v>0</v>
      </c>
      <c r="F41" s="528">
        <f>'EntrySheetDD+SWOTotal+HO'!MS93</f>
        <v>78.95</v>
      </c>
      <c r="G41" s="570">
        <f>'EntrySheetDD+SWOTotal+HO'!MT93</f>
        <v>0</v>
      </c>
      <c r="H41" s="570">
        <f>'EntrySheetDD+SWOTotal+HO'!MU93</f>
        <v>14</v>
      </c>
      <c r="I41" s="570">
        <f>'EntrySheetDD+SWOTotal+HO'!MV93</f>
        <v>14</v>
      </c>
      <c r="J41" s="570">
        <f>'EntrySheetDD+SWOTotal+HO'!MW93</f>
        <v>0</v>
      </c>
      <c r="K41" s="570">
        <f>'EntrySheetDD+SWOTotal+HO'!MX93</f>
        <v>0</v>
      </c>
      <c r="L41" s="570">
        <f>'EntrySheetDD+SWOTotal+HO'!MY93</f>
        <v>0</v>
      </c>
      <c r="M41" s="514" t="e">
        <f t="shared" si="0"/>
        <v>#DIV/0!</v>
      </c>
      <c r="N41" s="514">
        <f t="shared" si="1"/>
        <v>91.85573007562536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0</v>
      </c>
      <c r="D43" s="516">
        <f t="shared" si="3"/>
        <v>85.95</v>
      </c>
      <c r="E43" s="516">
        <f t="shared" si="3"/>
        <v>0</v>
      </c>
      <c r="F43" s="516">
        <f t="shared" si="3"/>
        <v>78.95</v>
      </c>
      <c r="G43" s="572">
        <f t="shared" si="3"/>
        <v>0</v>
      </c>
      <c r="H43" s="572">
        <f t="shared" si="3"/>
        <v>14</v>
      </c>
      <c r="I43" s="572">
        <f t="shared" si="3"/>
        <v>14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 t="e">
        <f t="shared" si="0"/>
        <v>#DIV/0!</v>
      </c>
      <c r="N43" s="512">
        <f t="shared" si="1"/>
        <v>91.85573007562536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A2" sqref="A2:N2"/>
      <selection pane="topRight" activeCell="A2" sqref="A2:N2"/>
      <selection pane="bottomLeft" activeCell="A2" sqref="A2:N2"/>
      <selection pane="bottomRight" activeCell="T12" sqref="T1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443</v>
      </c>
      <c r="B3" s="2004"/>
      <c r="C3" s="2024" t="s">
        <v>555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0</v>
      </c>
      <c r="D7" s="518">
        <f>'EntrySheetDD+SWOTotal+HO'!E94</f>
        <v>0</v>
      </c>
      <c r="E7" s="518">
        <f>'EntrySheetDD+SWOTotal+HO'!F94</f>
        <v>0</v>
      </c>
      <c r="F7" s="518">
        <f>'EntrySheetDD+SWOTotal+HO'!G94</f>
        <v>0</v>
      </c>
      <c r="G7" s="568">
        <f>'EntrySheetDD+SWOTotal+HO'!H94</f>
        <v>0</v>
      </c>
      <c r="H7" s="568">
        <f>'EntrySheetDD+SWOTotal+HO'!I94</f>
        <v>0</v>
      </c>
      <c r="I7" s="568">
        <f>'EntrySheetDD+SWOTotal+HO'!J94</f>
        <v>0</v>
      </c>
      <c r="J7" s="568">
        <f>'EntrySheetDD+SWOTotal+HO'!K94</f>
        <v>0</v>
      </c>
      <c r="K7" s="568">
        <f>'EntrySheetDD+SWOTotal+HO'!L94</f>
        <v>0</v>
      </c>
      <c r="L7" s="568">
        <f>'EntrySheetDD+SWOTotal+HO'!M94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5">
        <v>0</v>
      </c>
      <c r="D8" s="518">
        <f>'EntrySheetDD+SWOTotal+HO'!O94</f>
        <v>0</v>
      </c>
      <c r="E8" s="518">
        <f>'EntrySheetDD+SWOTotal+HO'!P94</f>
        <v>0</v>
      </c>
      <c r="F8" s="518">
        <f>'EntrySheetDD+SWOTotal+HO'!Q94</f>
        <v>0</v>
      </c>
      <c r="G8" s="568">
        <f>'EntrySheetDD+SWOTotal+HO'!R94</f>
        <v>0</v>
      </c>
      <c r="H8" s="568">
        <f>'EntrySheetDD+SWOTotal+HO'!S94</f>
        <v>0</v>
      </c>
      <c r="I8" s="568">
        <f>'EntrySheetDD+SWOTotal+HO'!T94</f>
        <v>0</v>
      </c>
      <c r="J8" s="568">
        <f>'EntrySheetDD+SWOTotal+HO'!U94</f>
        <v>0</v>
      </c>
      <c r="K8" s="568">
        <f>'EntrySheetDD+SWOTotal+HO'!V94</f>
        <v>0</v>
      </c>
      <c r="L8" s="568">
        <f>'EntrySheetDD+SWOTotal+HO'!W94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5">
        <v>0</v>
      </c>
      <c r="D9" s="518">
        <f>'EntrySheetDD+SWOTotal+HO'!Y94</f>
        <v>0</v>
      </c>
      <c r="E9" s="518">
        <f>'EntrySheetDD+SWOTotal+HO'!Z94</f>
        <v>0</v>
      </c>
      <c r="F9" s="518">
        <f>'EntrySheetDD+SWOTotal+HO'!AA94</f>
        <v>0</v>
      </c>
      <c r="G9" s="568">
        <f>'EntrySheetDD+SWOTotal+HO'!AB94</f>
        <v>0</v>
      </c>
      <c r="H9" s="568">
        <f>'EntrySheetDD+SWOTotal+HO'!AC94</f>
        <v>0</v>
      </c>
      <c r="I9" s="568">
        <f>'EntrySheetDD+SWOTotal+HO'!AD94</f>
        <v>0</v>
      </c>
      <c r="J9" s="568">
        <f>'EntrySheetDD+SWOTotal+HO'!AE94</f>
        <v>0</v>
      </c>
      <c r="K9" s="568">
        <f>'EntrySheetDD+SWOTotal+HO'!AF94</f>
        <v>0</v>
      </c>
      <c r="L9" s="568">
        <f>'EntrySheetDD+SWOTotal+HO'!AG94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5">
        <v>0</v>
      </c>
      <c r="D10" s="518">
        <f>'EntrySheetDD+SWOTotal+HO'!AI94</f>
        <v>0</v>
      </c>
      <c r="E10" s="518">
        <f>'EntrySheetDD+SWOTotal+HO'!AJ94</f>
        <v>0</v>
      </c>
      <c r="F10" s="518">
        <f>'EntrySheetDD+SWOTotal+HO'!AK94</f>
        <v>0</v>
      </c>
      <c r="G10" s="568">
        <f>'EntrySheetDD+SWOTotal+HO'!AL94</f>
        <v>0</v>
      </c>
      <c r="H10" s="568">
        <f>'EntrySheetDD+SWOTotal+HO'!AM94</f>
        <v>0</v>
      </c>
      <c r="I10" s="568">
        <f>'EntrySheetDD+SWOTotal+HO'!AN94</f>
        <v>0</v>
      </c>
      <c r="J10" s="568">
        <f>'EntrySheetDD+SWOTotal+HO'!AO94</f>
        <v>0</v>
      </c>
      <c r="K10" s="568">
        <f>'EntrySheetDD+SWOTotal+HO'!AP94</f>
        <v>0</v>
      </c>
      <c r="L10" s="568">
        <f>'EntrySheetDD+SWOTotal+HO'!AQ94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5">
        <v>0</v>
      </c>
      <c r="D11" s="518">
        <f>'EntrySheetDD+SWOTotal+HO'!AS94</f>
        <v>0</v>
      </c>
      <c r="E11" s="518">
        <f>'EntrySheetDD+SWOTotal+HO'!AT94</f>
        <v>0</v>
      </c>
      <c r="F11" s="518">
        <f>'EntrySheetDD+SWOTotal+HO'!AU94</f>
        <v>0</v>
      </c>
      <c r="G11" s="568">
        <f>'EntrySheetDD+SWOTotal+HO'!AV94</f>
        <v>0</v>
      </c>
      <c r="H11" s="568">
        <f>'EntrySheetDD+SWOTotal+HO'!AW94</f>
        <v>0</v>
      </c>
      <c r="I11" s="568">
        <f>'EntrySheetDD+SWOTotal+HO'!AX94</f>
        <v>0</v>
      </c>
      <c r="J11" s="568">
        <f>'EntrySheetDD+SWOTotal+HO'!AY94</f>
        <v>0</v>
      </c>
      <c r="K11" s="568">
        <f>'EntrySheetDD+SWOTotal+HO'!AZ94</f>
        <v>0</v>
      </c>
      <c r="L11" s="568">
        <f>'EntrySheetDD+SWOTotal+HO'!BA94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5">
        <v>0</v>
      </c>
      <c r="D12" s="518">
        <f>'EntrySheetDD+SWOTotal+HO'!BC94</f>
        <v>0</v>
      </c>
      <c r="E12" s="518">
        <f>'EntrySheetDD+SWOTotal+HO'!BD94</f>
        <v>0</v>
      </c>
      <c r="F12" s="518">
        <f>'EntrySheetDD+SWOTotal+HO'!BE94</f>
        <v>0</v>
      </c>
      <c r="G12" s="568">
        <f>'EntrySheetDD+SWOTotal+HO'!BF94</f>
        <v>0</v>
      </c>
      <c r="H12" s="568">
        <f>'EntrySheetDD+SWOTotal+HO'!BG94</f>
        <v>0</v>
      </c>
      <c r="I12" s="568">
        <f>'EntrySheetDD+SWOTotal+HO'!BH94</f>
        <v>0</v>
      </c>
      <c r="J12" s="568">
        <f>'EntrySheetDD+SWOTotal+HO'!BI94</f>
        <v>0</v>
      </c>
      <c r="K12" s="568">
        <f>'EntrySheetDD+SWOTotal+HO'!BJ94</f>
        <v>0</v>
      </c>
      <c r="L12" s="568">
        <f>'EntrySheetDD+SWOTotal+HO'!BK94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5">
        <v>0</v>
      </c>
      <c r="D13" s="518">
        <f>'EntrySheetDD+SWOTotal+HO'!BM94</f>
        <v>0</v>
      </c>
      <c r="E13" s="518">
        <f>'EntrySheetDD+SWOTotal+HO'!BN94</f>
        <v>0</v>
      </c>
      <c r="F13" s="518">
        <f>'EntrySheetDD+SWOTotal+HO'!BO94</f>
        <v>0</v>
      </c>
      <c r="G13" s="568">
        <f>'EntrySheetDD+SWOTotal+HO'!BP94</f>
        <v>0</v>
      </c>
      <c r="H13" s="568">
        <f>'EntrySheetDD+SWOTotal+HO'!BQ94</f>
        <v>0</v>
      </c>
      <c r="I13" s="568">
        <f>'EntrySheetDD+SWOTotal+HO'!BR94</f>
        <v>0</v>
      </c>
      <c r="J13" s="568">
        <f>'EntrySheetDD+SWOTotal+HO'!BS94</f>
        <v>0</v>
      </c>
      <c r="K13" s="568">
        <f>'EntrySheetDD+SWOTotal+HO'!BT94</f>
        <v>0</v>
      </c>
      <c r="L13" s="568">
        <f>'EntrySheetDD+SWOTotal+HO'!BU94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5">
        <v>0</v>
      </c>
      <c r="D14" s="518">
        <f>'EntrySheetDD+SWOTotal+HO'!BW94</f>
        <v>0</v>
      </c>
      <c r="E14" s="518">
        <f>'EntrySheetDD+SWOTotal+HO'!BX94</f>
        <v>0</v>
      </c>
      <c r="F14" s="518">
        <f>'EntrySheetDD+SWOTotal+HO'!BY94</f>
        <v>0</v>
      </c>
      <c r="G14" s="568">
        <f>'EntrySheetDD+SWOTotal+HO'!BZ94</f>
        <v>0</v>
      </c>
      <c r="H14" s="568">
        <f>'EntrySheetDD+SWOTotal+HO'!CA94</f>
        <v>0</v>
      </c>
      <c r="I14" s="568">
        <f>'EntrySheetDD+SWOTotal+HO'!CB94</f>
        <v>0</v>
      </c>
      <c r="J14" s="568">
        <f>'EntrySheetDD+SWOTotal+HO'!CC94</f>
        <v>0</v>
      </c>
      <c r="K14" s="568">
        <f>'EntrySheetDD+SWOTotal+HO'!CD94</f>
        <v>0</v>
      </c>
      <c r="L14" s="568">
        <f>'EntrySheetDD+SWOTotal+HO'!CE94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5">
        <v>0</v>
      </c>
      <c r="D15" s="518">
        <f>'EntrySheetDD+SWOTotal+HO'!CG94</f>
        <v>0</v>
      </c>
      <c r="E15" s="518">
        <f>'EntrySheetDD+SWOTotal+HO'!CH94</f>
        <v>0</v>
      </c>
      <c r="F15" s="518">
        <f>'EntrySheetDD+SWOTotal+HO'!CI94</f>
        <v>0</v>
      </c>
      <c r="G15" s="568">
        <f>'EntrySheetDD+SWOTotal+HO'!CJ94</f>
        <v>0</v>
      </c>
      <c r="H15" s="568">
        <f>'EntrySheetDD+SWOTotal+HO'!CK94</f>
        <v>0</v>
      </c>
      <c r="I15" s="568">
        <f>'EntrySheetDD+SWOTotal+HO'!CL94</f>
        <v>0</v>
      </c>
      <c r="J15" s="568">
        <f>'EntrySheetDD+SWOTotal+HO'!CM94</f>
        <v>0</v>
      </c>
      <c r="K15" s="568">
        <f>'EntrySheetDD+SWOTotal+HO'!CN94</f>
        <v>0</v>
      </c>
      <c r="L15" s="568">
        <f>'EntrySheetDD+SWOTotal+HO'!CO94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5">
        <v>0</v>
      </c>
      <c r="D16" s="518">
        <f>'EntrySheetDD+SWOTotal+HO'!CQ94</f>
        <v>0</v>
      </c>
      <c r="E16" s="518">
        <f>'EntrySheetDD+SWOTotal+HO'!CR94</f>
        <v>0</v>
      </c>
      <c r="F16" s="518">
        <f>'EntrySheetDD+SWOTotal+HO'!CS94</f>
        <v>0</v>
      </c>
      <c r="G16" s="568">
        <f>'EntrySheetDD+SWOTotal+HO'!CT94</f>
        <v>0</v>
      </c>
      <c r="H16" s="568">
        <f>'EntrySheetDD+SWOTotal+HO'!CU94</f>
        <v>0</v>
      </c>
      <c r="I16" s="568">
        <f>'EntrySheetDD+SWOTotal+HO'!CV94</f>
        <v>0</v>
      </c>
      <c r="J16" s="568">
        <f>'EntrySheetDD+SWOTotal+HO'!CW94</f>
        <v>0</v>
      </c>
      <c r="K16" s="568">
        <f>'EntrySheetDD+SWOTotal+HO'!CX94</f>
        <v>0</v>
      </c>
      <c r="L16" s="568">
        <f>'EntrySheetDD+SWOTotal+HO'!CY94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5">
        <v>0</v>
      </c>
      <c r="D17" s="518">
        <f>'EntrySheetDD+SWOTotal+HO'!DA94</f>
        <v>0</v>
      </c>
      <c r="E17" s="518">
        <f>'EntrySheetDD+SWOTotal+HO'!DB94</f>
        <v>0</v>
      </c>
      <c r="F17" s="518">
        <f>'EntrySheetDD+SWOTotal+HO'!DC94</f>
        <v>0</v>
      </c>
      <c r="G17" s="568">
        <f>'EntrySheetDD+SWOTotal+HO'!DD94</f>
        <v>0</v>
      </c>
      <c r="H17" s="568">
        <f>'EntrySheetDD+SWOTotal+HO'!DE94</f>
        <v>0</v>
      </c>
      <c r="I17" s="568">
        <f>'EntrySheetDD+SWOTotal+HO'!DF94</f>
        <v>0</v>
      </c>
      <c r="J17" s="568">
        <f>'EntrySheetDD+SWOTotal+HO'!DG94</f>
        <v>0</v>
      </c>
      <c r="K17" s="568">
        <f>'EntrySheetDD+SWOTotal+HO'!DH94</f>
        <v>0</v>
      </c>
      <c r="L17" s="568">
        <f>'EntrySheetDD+SWOTotal+HO'!DI94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5">
        <v>0</v>
      </c>
      <c r="D18" s="518">
        <f>'EntrySheetDD+SWOTotal+HO'!DK94</f>
        <v>0</v>
      </c>
      <c r="E18" s="518">
        <f>'EntrySheetDD+SWOTotal+HO'!DL94</f>
        <v>0</v>
      </c>
      <c r="F18" s="518">
        <f>'EntrySheetDD+SWOTotal+HO'!DM94</f>
        <v>0</v>
      </c>
      <c r="G18" s="568">
        <f>'EntrySheetDD+SWOTotal+HO'!DN94</f>
        <v>0</v>
      </c>
      <c r="H18" s="568">
        <f>'EntrySheetDD+SWOTotal+HO'!DO94</f>
        <v>0</v>
      </c>
      <c r="I18" s="568">
        <f>'EntrySheetDD+SWOTotal+HO'!DP94</f>
        <v>0</v>
      </c>
      <c r="J18" s="568">
        <f>'EntrySheetDD+SWOTotal+HO'!DQ94</f>
        <v>0</v>
      </c>
      <c r="K18" s="568">
        <f>'EntrySheetDD+SWOTotal+HO'!DR94</f>
        <v>0</v>
      </c>
      <c r="L18" s="568">
        <f>'EntrySheetDD+SWOTotal+HO'!DS94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5">
        <v>0</v>
      </c>
      <c r="D19" s="518">
        <f>'EntrySheetDD+SWOTotal+HO'!DU94</f>
        <v>0</v>
      </c>
      <c r="E19" s="518">
        <f>'EntrySheetDD+SWOTotal+HO'!DV94</f>
        <v>0</v>
      </c>
      <c r="F19" s="518">
        <f>'EntrySheetDD+SWOTotal+HO'!DW94</f>
        <v>0</v>
      </c>
      <c r="G19" s="568">
        <f>'EntrySheetDD+SWOTotal+HO'!DX94</f>
        <v>0</v>
      </c>
      <c r="H19" s="568">
        <f>'EntrySheetDD+SWOTotal+HO'!DY94</f>
        <v>0</v>
      </c>
      <c r="I19" s="568">
        <f>'EntrySheetDD+SWOTotal+HO'!DZ94</f>
        <v>0</v>
      </c>
      <c r="J19" s="568">
        <f>'EntrySheetDD+SWOTotal+HO'!EA94</f>
        <v>0</v>
      </c>
      <c r="K19" s="568">
        <f>'EntrySheetDD+SWOTotal+HO'!EB94</f>
        <v>0</v>
      </c>
      <c r="L19" s="568">
        <f>'EntrySheetDD+SWOTotal+HO'!EC94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5">
        <v>0</v>
      </c>
      <c r="D20" s="518">
        <f>'EntrySheetDD+SWOTotal+HO'!EE94</f>
        <v>0</v>
      </c>
      <c r="E20" s="518">
        <f>'EntrySheetDD+SWOTotal+HO'!EF94</f>
        <v>0</v>
      </c>
      <c r="F20" s="518">
        <f>'EntrySheetDD+SWOTotal+HO'!EG94</f>
        <v>0</v>
      </c>
      <c r="G20" s="568">
        <f>'EntrySheetDD+SWOTotal+HO'!EH94</f>
        <v>0</v>
      </c>
      <c r="H20" s="568">
        <f>'EntrySheetDD+SWOTotal+HO'!EI94</f>
        <v>0</v>
      </c>
      <c r="I20" s="568">
        <f>'EntrySheetDD+SWOTotal+HO'!EJ94</f>
        <v>0</v>
      </c>
      <c r="J20" s="568">
        <f>'EntrySheetDD+SWOTotal+HO'!EK94</f>
        <v>0</v>
      </c>
      <c r="K20" s="568">
        <f>'EntrySheetDD+SWOTotal+HO'!EL94</f>
        <v>0</v>
      </c>
      <c r="L20" s="568">
        <f>'EntrySheetDD+SWOTotal+HO'!EM94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5">
        <v>0</v>
      </c>
      <c r="D21" s="518">
        <f>'EntrySheetDD+SWOTotal+HO'!EO94</f>
        <v>0</v>
      </c>
      <c r="E21" s="518">
        <f>'EntrySheetDD+SWOTotal+HO'!EP94</f>
        <v>0</v>
      </c>
      <c r="F21" s="518">
        <f>'EntrySheetDD+SWOTotal+HO'!EQ94</f>
        <v>0</v>
      </c>
      <c r="G21" s="568">
        <f>'EntrySheetDD+SWOTotal+HO'!ER94</f>
        <v>0</v>
      </c>
      <c r="H21" s="568">
        <f>'EntrySheetDD+SWOTotal+HO'!ES94</f>
        <v>0</v>
      </c>
      <c r="I21" s="568">
        <f>'EntrySheetDD+SWOTotal+HO'!ET94</f>
        <v>0</v>
      </c>
      <c r="J21" s="568">
        <f>'EntrySheetDD+SWOTotal+HO'!EU94</f>
        <v>0</v>
      </c>
      <c r="K21" s="568">
        <f>'EntrySheetDD+SWOTotal+HO'!EV94</f>
        <v>0</v>
      </c>
      <c r="L21" s="568">
        <f>'EntrySheetDD+SWOTotal+HO'!EW94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5">
        <v>0</v>
      </c>
      <c r="D22" s="518">
        <f>'EntrySheetDD+SWOTotal+HO'!EY94</f>
        <v>0</v>
      </c>
      <c r="E22" s="518">
        <f>'EntrySheetDD+SWOTotal+HO'!EZ94</f>
        <v>0</v>
      </c>
      <c r="F22" s="518">
        <f>'EntrySheetDD+SWOTotal+HO'!FA94</f>
        <v>0</v>
      </c>
      <c r="G22" s="568">
        <f>'EntrySheetDD+SWOTotal+HO'!FB94</f>
        <v>0</v>
      </c>
      <c r="H22" s="568">
        <f>'EntrySheetDD+SWOTotal+HO'!FC94</f>
        <v>0</v>
      </c>
      <c r="I22" s="568">
        <f>'EntrySheetDD+SWOTotal+HO'!FD94</f>
        <v>0</v>
      </c>
      <c r="J22" s="568">
        <f>'EntrySheetDD+SWOTotal+HO'!FE94</f>
        <v>0</v>
      </c>
      <c r="K22" s="568">
        <f>'EntrySheetDD+SWOTotal+HO'!FF94</f>
        <v>0</v>
      </c>
      <c r="L22" s="568">
        <f>'EntrySheetDD+SWOTotal+HO'!FG94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5">
        <v>0</v>
      </c>
      <c r="D23" s="518">
        <f>'EntrySheetDD+SWOTotal+HO'!FI94</f>
        <v>0</v>
      </c>
      <c r="E23" s="518">
        <f>'EntrySheetDD+SWOTotal+HO'!FJ94</f>
        <v>0</v>
      </c>
      <c r="F23" s="518">
        <f>'EntrySheetDD+SWOTotal+HO'!FK94</f>
        <v>0</v>
      </c>
      <c r="G23" s="568">
        <f>'EntrySheetDD+SWOTotal+HO'!FL94</f>
        <v>0</v>
      </c>
      <c r="H23" s="568">
        <f>'EntrySheetDD+SWOTotal+HO'!FM94</f>
        <v>0</v>
      </c>
      <c r="I23" s="568">
        <f>'EntrySheetDD+SWOTotal+HO'!FN94</f>
        <v>0</v>
      </c>
      <c r="J23" s="568">
        <f>'EntrySheetDD+SWOTotal+HO'!FO94</f>
        <v>0</v>
      </c>
      <c r="K23" s="568">
        <f>'EntrySheetDD+SWOTotal+HO'!FP94</f>
        <v>0</v>
      </c>
      <c r="L23" s="568">
        <f>'EntrySheetDD+SWOTotal+HO'!FQ94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5">
        <v>0</v>
      </c>
      <c r="D24" s="518">
        <f>'EntrySheetDD+SWOTotal+HO'!FS94</f>
        <v>0</v>
      </c>
      <c r="E24" s="518">
        <f>'EntrySheetDD+SWOTotal+HO'!FT94</f>
        <v>0</v>
      </c>
      <c r="F24" s="518">
        <f>'EntrySheetDD+SWOTotal+HO'!FU94</f>
        <v>0</v>
      </c>
      <c r="G24" s="568">
        <f>'EntrySheetDD+SWOTotal+HO'!FV94</f>
        <v>0</v>
      </c>
      <c r="H24" s="568">
        <f>'EntrySheetDD+SWOTotal+HO'!FW94</f>
        <v>0</v>
      </c>
      <c r="I24" s="568">
        <f>'EntrySheetDD+SWOTotal+HO'!FX94</f>
        <v>0</v>
      </c>
      <c r="J24" s="568">
        <f>'EntrySheetDD+SWOTotal+HO'!FY94</f>
        <v>0</v>
      </c>
      <c r="K24" s="568">
        <f>'EntrySheetDD+SWOTotal+HO'!FZ94</f>
        <v>0</v>
      </c>
      <c r="L24" s="568">
        <f>'EntrySheetDD+SWOTotal+HO'!GA94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5">
        <v>0</v>
      </c>
      <c r="D25" s="518">
        <f>'EntrySheetDD+SWOTotal+HO'!GC94</f>
        <v>0</v>
      </c>
      <c r="E25" s="518">
        <f>'EntrySheetDD+SWOTotal+HO'!GD94</f>
        <v>0</v>
      </c>
      <c r="F25" s="518">
        <f>'EntrySheetDD+SWOTotal+HO'!GE94</f>
        <v>0</v>
      </c>
      <c r="G25" s="568">
        <f>'EntrySheetDD+SWOTotal+HO'!GF94</f>
        <v>0</v>
      </c>
      <c r="H25" s="568">
        <f>'EntrySheetDD+SWOTotal+HO'!GG94</f>
        <v>0</v>
      </c>
      <c r="I25" s="568">
        <f>'EntrySheetDD+SWOTotal+HO'!GH94</f>
        <v>0</v>
      </c>
      <c r="J25" s="568">
        <f>'EntrySheetDD+SWOTotal+HO'!GI94</f>
        <v>0</v>
      </c>
      <c r="K25" s="568">
        <f>'EntrySheetDD+SWOTotal+HO'!GJ94</f>
        <v>0</v>
      </c>
      <c r="L25" s="568">
        <f>'EntrySheetDD+SWOTotal+HO'!GK94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5">
        <v>0</v>
      </c>
      <c r="D26" s="518">
        <f>'EntrySheetDD+SWOTotal+HO'!GM94</f>
        <v>0</v>
      </c>
      <c r="E26" s="518">
        <f>'EntrySheetDD+SWOTotal+HO'!GN94</f>
        <v>0</v>
      </c>
      <c r="F26" s="518">
        <f>'EntrySheetDD+SWOTotal+HO'!GO94</f>
        <v>0</v>
      </c>
      <c r="G26" s="568">
        <f>'EntrySheetDD+SWOTotal+HO'!GP94</f>
        <v>0</v>
      </c>
      <c r="H26" s="568">
        <f>'EntrySheetDD+SWOTotal+HO'!GQ94</f>
        <v>0</v>
      </c>
      <c r="I26" s="568">
        <f>'EntrySheetDD+SWOTotal+HO'!GR94</f>
        <v>0</v>
      </c>
      <c r="J26" s="568">
        <f>'EntrySheetDD+SWOTotal+HO'!GS94</f>
        <v>0</v>
      </c>
      <c r="K26" s="568">
        <f>'EntrySheetDD+SWOTotal+HO'!GT94</f>
        <v>0</v>
      </c>
      <c r="L26" s="568">
        <f>'EntrySheetDD+SWOTotal+HO'!GU94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5">
        <v>0</v>
      </c>
      <c r="D27" s="518">
        <f>'EntrySheetDD+SWOTotal+HO'!GW94</f>
        <v>0</v>
      </c>
      <c r="E27" s="518">
        <f>'EntrySheetDD+SWOTotal+HO'!GX94</f>
        <v>0</v>
      </c>
      <c r="F27" s="518">
        <f>'EntrySheetDD+SWOTotal+HO'!GY94</f>
        <v>0</v>
      </c>
      <c r="G27" s="568">
        <f>'EntrySheetDD+SWOTotal+HO'!GZ94</f>
        <v>0</v>
      </c>
      <c r="H27" s="568">
        <f>'EntrySheetDD+SWOTotal+HO'!HA94</f>
        <v>0</v>
      </c>
      <c r="I27" s="568">
        <f>'EntrySheetDD+SWOTotal+HO'!HB94</f>
        <v>0</v>
      </c>
      <c r="J27" s="568">
        <f>'EntrySheetDD+SWOTotal+HO'!HC94</f>
        <v>0</v>
      </c>
      <c r="K27" s="568">
        <f>'EntrySheetDD+SWOTotal+HO'!HD94</f>
        <v>0</v>
      </c>
      <c r="L27" s="568">
        <f>'EntrySheetDD+SWOTotal+HO'!HE94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5">
        <v>0</v>
      </c>
      <c r="D28" s="518">
        <f>'EntrySheetDD+SWOTotal+HO'!HG94</f>
        <v>0</v>
      </c>
      <c r="E28" s="518">
        <f>'EntrySheetDD+SWOTotal+HO'!HH94</f>
        <v>0</v>
      </c>
      <c r="F28" s="518">
        <f>'EntrySheetDD+SWOTotal+HO'!HI94</f>
        <v>0</v>
      </c>
      <c r="G28" s="568">
        <f>'EntrySheetDD+SWOTotal+HO'!HJ94</f>
        <v>0</v>
      </c>
      <c r="H28" s="568">
        <f>'EntrySheetDD+SWOTotal+HO'!HK94</f>
        <v>0</v>
      </c>
      <c r="I28" s="568">
        <f>'EntrySheetDD+SWOTotal+HO'!HL94</f>
        <v>0</v>
      </c>
      <c r="J28" s="568">
        <f>'EntrySheetDD+SWOTotal+HO'!HM94</f>
        <v>0</v>
      </c>
      <c r="K28" s="568">
        <f>'EntrySheetDD+SWOTotal+HO'!HN94</f>
        <v>0</v>
      </c>
      <c r="L28" s="568">
        <f>'EntrySheetDD+SWOTotal+HO'!HO94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5">
        <v>0</v>
      </c>
      <c r="D29" s="518">
        <f>'EntrySheetDD+SWOTotal+HO'!HQ94</f>
        <v>0</v>
      </c>
      <c r="E29" s="518">
        <f>'EntrySheetDD+SWOTotal+HO'!HR94</f>
        <v>0</v>
      </c>
      <c r="F29" s="518">
        <f>'EntrySheetDD+SWOTotal+HO'!HS94</f>
        <v>0</v>
      </c>
      <c r="G29" s="568">
        <f>'EntrySheetDD+SWOTotal+HO'!HT94</f>
        <v>0</v>
      </c>
      <c r="H29" s="568">
        <f>'EntrySheetDD+SWOTotal+HO'!HU94</f>
        <v>0</v>
      </c>
      <c r="I29" s="568">
        <f>'EntrySheetDD+SWOTotal+HO'!HV94</f>
        <v>0</v>
      </c>
      <c r="J29" s="568">
        <f>'EntrySheetDD+SWOTotal+HO'!HW94</f>
        <v>0</v>
      </c>
      <c r="K29" s="568">
        <f>'EntrySheetDD+SWOTotal+HO'!HX94</f>
        <v>0</v>
      </c>
      <c r="L29" s="568">
        <f>'EntrySheetDD+SWOTotal+HO'!HY94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5">
        <v>0</v>
      </c>
      <c r="D30" s="518">
        <f>'EntrySheetDD+SWOTotal+HO'!IA94</f>
        <v>0</v>
      </c>
      <c r="E30" s="518">
        <f>'EntrySheetDD+SWOTotal+HO'!IB94</f>
        <v>0</v>
      </c>
      <c r="F30" s="518">
        <f>'EntrySheetDD+SWOTotal+HO'!IC94</f>
        <v>0</v>
      </c>
      <c r="G30" s="568">
        <f>'EntrySheetDD+SWOTotal+HO'!ID94</f>
        <v>0</v>
      </c>
      <c r="H30" s="568">
        <f>'EntrySheetDD+SWOTotal+HO'!IE94</f>
        <v>0</v>
      </c>
      <c r="I30" s="568">
        <f>'EntrySheetDD+SWOTotal+HO'!IF94</f>
        <v>0</v>
      </c>
      <c r="J30" s="568">
        <f>'EntrySheetDD+SWOTotal+HO'!IG94</f>
        <v>0</v>
      </c>
      <c r="K30" s="568">
        <f>'EntrySheetDD+SWOTotal+HO'!IH94</f>
        <v>0</v>
      </c>
      <c r="L30" s="568">
        <f>'EntrySheetDD+SWOTotal+HO'!II94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5">
        <v>0</v>
      </c>
      <c r="D31" s="518">
        <f>'EntrySheetDD+SWOTotal+HO'!IK94</f>
        <v>0</v>
      </c>
      <c r="E31" s="518">
        <f>'EntrySheetDD+SWOTotal+HO'!IL94</f>
        <v>0</v>
      </c>
      <c r="F31" s="518">
        <f>'EntrySheetDD+SWOTotal+HO'!IM94</f>
        <v>0</v>
      </c>
      <c r="G31" s="568">
        <f>'EntrySheetDD+SWOTotal+HO'!IN94</f>
        <v>0</v>
      </c>
      <c r="H31" s="568">
        <f>'EntrySheetDD+SWOTotal+HO'!IO94</f>
        <v>0</v>
      </c>
      <c r="I31" s="568">
        <f>'EntrySheetDD+SWOTotal+HO'!IP94</f>
        <v>0</v>
      </c>
      <c r="J31" s="568">
        <f>'EntrySheetDD+SWOTotal+HO'!IQ94</f>
        <v>0</v>
      </c>
      <c r="K31" s="568">
        <f>'EntrySheetDD+SWOTotal+HO'!IR94</f>
        <v>0</v>
      </c>
      <c r="L31" s="568">
        <f>'EntrySheetDD+SWOTotal+HO'!IS94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5">
        <v>0</v>
      </c>
      <c r="D32" s="518">
        <f>'EntrySheetDD+SWOTotal+HO'!IU94</f>
        <v>0</v>
      </c>
      <c r="E32" s="518">
        <f>'EntrySheetDD+SWOTotal+HO'!IV94</f>
        <v>0</v>
      </c>
      <c r="F32" s="518">
        <f>'EntrySheetDD+SWOTotal+HO'!IW94</f>
        <v>0</v>
      </c>
      <c r="G32" s="568">
        <f>'EntrySheetDD+SWOTotal+HO'!IX94</f>
        <v>0</v>
      </c>
      <c r="H32" s="568">
        <f>'EntrySheetDD+SWOTotal+HO'!IY94</f>
        <v>0</v>
      </c>
      <c r="I32" s="568">
        <f>'EntrySheetDD+SWOTotal+HO'!IZ94</f>
        <v>0</v>
      </c>
      <c r="J32" s="568">
        <f>'EntrySheetDD+SWOTotal+HO'!JA94</f>
        <v>0</v>
      </c>
      <c r="K32" s="568">
        <f>'EntrySheetDD+SWOTotal+HO'!JB94</f>
        <v>0</v>
      </c>
      <c r="L32" s="568">
        <f>'EntrySheetDD+SWOTotal+HO'!JC94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5">
        <v>0</v>
      </c>
      <c r="D33" s="518">
        <f>'EntrySheetDD+SWOTotal+HO'!JE94</f>
        <v>0</v>
      </c>
      <c r="E33" s="518">
        <f>'EntrySheetDD+SWOTotal+HO'!JF94</f>
        <v>0</v>
      </c>
      <c r="F33" s="518">
        <f>'EntrySheetDD+SWOTotal+HO'!JG94</f>
        <v>0</v>
      </c>
      <c r="G33" s="568">
        <f>'EntrySheetDD+SWOTotal+HO'!JH94</f>
        <v>0</v>
      </c>
      <c r="H33" s="568">
        <f>'EntrySheetDD+SWOTotal+HO'!JI94</f>
        <v>0</v>
      </c>
      <c r="I33" s="568">
        <f>'EntrySheetDD+SWOTotal+HO'!JJ94</f>
        <v>0</v>
      </c>
      <c r="J33" s="568">
        <f>'EntrySheetDD+SWOTotal+HO'!JK94</f>
        <v>0</v>
      </c>
      <c r="K33" s="568">
        <f>'EntrySheetDD+SWOTotal+HO'!JL94</f>
        <v>0</v>
      </c>
      <c r="L33" s="568">
        <f>'EntrySheetDD+SWOTotal+HO'!JM94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5">
        <v>0</v>
      </c>
      <c r="D34" s="518">
        <f>'EntrySheetDD+SWOTotal+HO'!JO94</f>
        <v>0</v>
      </c>
      <c r="E34" s="518">
        <f>'EntrySheetDD+SWOTotal+HO'!JP94</f>
        <v>0</v>
      </c>
      <c r="F34" s="518">
        <f>'EntrySheetDD+SWOTotal+HO'!JQ94</f>
        <v>0</v>
      </c>
      <c r="G34" s="568">
        <f>'EntrySheetDD+SWOTotal+HO'!JR94</f>
        <v>0</v>
      </c>
      <c r="H34" s="568">
        <f>'EntrySheetDD+SWOTotal+HO'!JS94</f>
        <v>0</v>
      </c>
      <c r="I34" s="568">
        <f>'EntrySheetDD+SWOTotal+HO'!JT94</f>
        <v>0</v>
      </c>
      <c r="J34" s="568">
        <f>'EntrySheetDD+SWOTotal+HO'!JU94</f>
        <v>0</v>
      </c>
      <c r="K34" s="568">
        <f>'EntrySheetDD+SWOTotal+HO'!JV94</f>
        <v>0</v>
      </c>
      <c r="L34" s="568">
        <f>'EntrySheetDD+SWOTotal+HO'!JW94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5">
        <v>0</v>
      </c>
      <c r="D35" s="518">
        <f>'EntrySheetDD+SWOTotal+HO'!JY94</f>
        <v>0</v>
      </c>
      <c r="E35" s="518">
        <f>'EntrySheetDD+SWOTotal+HO'!JZ94</f>
        <v>0</v>
      </c>
      <c r="F35" s="518">
        <f>'EntrySheetDD+SWOTotal+HO'!KA94</f>
        <v>0</v>
      </c>
      <c r="G35" s="568">
        <f>'EntrySheetDD+SWOTotal+HO'!KB94</f>
        <v>0</v>
      </c>
      <c r="H35" s="568">
        <f>'EntrySheetDD+SWOTotal+HO'!KC94</f>
        <v>0</v>
      </c>
      <c r="I35" s="568">
        <f>'EntrySheetDD+SWOTotal+HO'!KD94</f>
        <v>0</v>
      </c>
      <c r="J35" s="568">
        <f>'EntrySheetDD+SWOTotal+HO'!KE94</f>
        <v>0</v>
      </c>
      <c r="K35" s="568">
        <f>'EntrySheetDD+SWOTotal+HO'!KF94</f>
        <v>0</v>
      </c>
      <c r="L35" s="568">
        <f>'EntrySheetDD+SWOTotal+HO'!KG94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5">
        <v>0</v>
      </c>
      <c r="D36" s="518">
        <f>'EntrySheetDD+SWOTotal+HO'!KI94</f>
        <v>0</v>
      </c>
      <c r="E36" s="518">
        <f>'EntrySheetDD+SWOTotal+HO'!KJ94</f>
        <v>0</v>
      </c>
      <c r="F36" s="518">
        <f>'EntrySheetDD+SWOTotal+HO'!KK94</f>
        <v>0</v>
      </c>
      <c r="G36" s="568">
        <f>'EntrySheetDD+SWOTotal+HO'!KL94</f>
        <v>0</v>
      </c>
      <c r="H36" s="568">
        <f>'EntrySheetDD+SWOTotal+HO'!KM94</f>
        <v>0</v>
      </c>
      <c r="I36" s="568">
        <f>'EntrySheetDD+SWOTotal+HO'!KN94</f>
        <v>0</v>
      </c>
      <c r="J36" s="568">
        <f>'EntrySheetDD+SWOTotal+HO'!KO94</f>
        <v>0</v>
      </c>
      <c r="K36" s="568">
        <f>'EntrySheetDD+SWOTotal+HO'!KP94</f>
        <v>0</v>
      </c>
      <c r="L36" s="568">
        <f>'EntrySheetDD+SWOTotal+HO'!KQ94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5">
        <v>0</v>
      </c>
      <c r="D37" s="518">
        <f>'EntrySheetDD+SWOTotal+HO'!KS94</f>
        <v>0</v>
      </c>
      <c r="E37" s="518">
        <f>'EntrySheetDD+SWOTotal+HO'!KT94</f>
        <v>0</v>
      </c>
      <c r="F37" s="518">
        <f>'EntrySheetDD+SWOTotal+HO'!KU94</f>
        <v>0</v>
      </c>
      <c r="G37" s="568">
        <f>'EntrySheetDD+SWOTotal+HO'!KV94</f>
        <v>0</v>
      </c>
      <c r="H37" s="568">
        <f>'EntrySheetDD+SWOTotal+HO'!KW94</f>
        <v>0</v>
      </c>
      <c r="I37" s="568">
        <f>'EntrySheetDD+SWOTotal+HO'!KX94</f>
        <v>0</v>
      </c>
      <c r="J37" s="568">
        <f>'EntrySheetDD+SWOTotal+HO'!KY94</f>
        <v>0</v>
      </c>
      <c r="K37" s="568">
        <f>'EntrySheetDD+SWOTotal+HO'!KZ94</f>
        <v>0</v>
      </c>
      <c r="L37" s="568">
        <f>'EntrySheetDD+SWOTotal+HO'!LA94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5">
        <v>0</v>
      </c>
      <c r="D38" s="518">
        <f>'EntrySheetDD+SWOTotal+HO'!LC94</f>
        <v>0</v>
      </c>
      <c r="E38" s="518">
        <f>'EntrySheetDD+SWOTotal+HO'!LD94</f>
        <v>0</v>
      </c>
      <c r="F38" s="518">
        <f>'EntrySheetDD+SWOTotal+HO'!LE94</f>
        <v>0</v>
      </c>
      <c r="G38" s="568">
        <f>'EntrySheetDD+SWOTotal+HO'!LF94</f>
        <v>0</v>
      </c>
      <c r="H38" s="568">
        <f>'EntrySheetDD+SWOTotal+HO'!LG94</f>
        <v>0</v>
      </c>
      <c r="I38" s="568">
        <f>'EntrySheetDD+SWOTotal+HO'!LH94</f>
        <v>0</v>
      </c>
      <c r="J38" s="568">
        <f>'EntrySheetDD+SWOTotal+HO'!LI94</f>
        <v>0</v>
      </c>
      <c r="K38" s="568">
        <f>'EntrySheetDD+SWOTotal+HO'!LJ94</f>
        <v>0</v>
      </c>
      <c r="L38" s="568">
        <f>'EntrySheetDD+SWOTotal+HO'!LK94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</v>
      </c>
      <c r="D39" s="518">
        <f>'EntrySheetDD+SWOTotal+HO'!LM94</f>
        <v>0</v>
      </c>
      <c r="E39" s="518">
        <f>'EntrySheetDD+SWOTotal+HO'!LN94</f>
        <v>0</v>
      </c>
      <c r="F39" s="518">
        <f>'EntrySheetDD+SWOTotal+HO'!LO94</f>
        <v>0</v>
      </c>
      <c r="G39" s="568">
        <f>'EntrySheetDD+SWOTotal+HO'!LP94</f>
        <v>0</v>
      </c>
      <c r="H39" s="568">
        <f>'EntrySheetDD+SWOTotal+HO'!LQ94</f>
        <v>0</v>
      </c>
      <c r="I39" s="568">
        <f>'EntrySheetDD+SWOTotal+HO'!LR94</f>
        <v>0</v>
      </c>
      <c r="J39" s="568">
        <f>'EntrySheetDD+SWOTotal+HO'!LS94</f>
        <v>0</v>
      </c>
      <c r="K39" s="568">
        <f>'EntrySheetDD+SWOTotal+HO'!LT94</f>
        <v>0</v>
      </c>
      <c r="L39" s="568">
        <f>'EntrySheetDD+SWOTotal+HO'!LU94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5</v>
      </c>
      <c r="D41" s="528">
        <f>'EntrySheetDD+SWOTotal+HO'!MQ94</f>
        <v>0</v>
      </c>
      <c r="E41" s="528">
        <f>'EntrySheetDD+SWOTotal+HO'!MR94</f>
        <v>0</v>
      </c>
      <c r="F41" s="528">
        <f>'EntrySheetDD+SWOTotal+HO'!MS94</f>
        <v>0</v>
      </c>
      <c r="G41" s="570">
        <f>'EntrySheetDD+SWOTotal+HO'!MT94</f>
        <v>0</v>
      </c>
      <c r="H41" s="570">
        <f>'EntrySheetDD+SWOTotal+HO'!MU94</f>
        <v>0</v>
      </c>
      <c r="I41" s="570">
        <f>'EntrySheetDD+SWOTotal+HO'!MV94</f>
        <v>0</v>
      </c>
      <c r="J41" s="570">
        <f>'EntrySheetDD+SWOTotal+HO'!MW94</f>
        <v>0</v>
      </c>
      <c r="K41" s="570">
        <f>'EntrySheetDD+SWOTotal+HO'!MX94</f>
        <v>0</v>
      </c>
      <c r="L41" s="570">
        <f>'EntrySheetDD+SWOTotal+HO'!MY94</f>
        <v>0</v>
      </c>
      <c r="M41" s="514">
        <f t="shared" si="0"/>
        <v>0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5</v>
      </c>
      <c r="D43" s="516">
        <f t="shared" si="3"/>
        <v>0</v>
      </c>
      <c r="E43" s="516">
        <f t="shared" si="3"/>
        <v>0</v>
      </c>
      <c r="F43" s="516">
        <f t="shared" si="3"/>
        <v>0</v>
      </c>
      <c r="G43" s="572">
        <f t="shared" si="3"/>
        <v>0</v>
      </c>
      <c r="H43" s="572">
        <f t="shared" si="3"/>
        <v>0</v>
      </c>
      <c r="I43" s="572">
        <f t="shared" si="3"/>
        <v>0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>
        <f t="shared" si="0"/>
        <v>0</v>
      </c>
      <c r="N43" s="512" t="e">
        <f t="shared" si="1"/>
        <v>#DIV/0!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7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444</v>
      </c>
      <c r="B3" s="2004"/>
      <c r="C3" s="2024" t="s">
        <v>519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35</v>
      </c>
      <c r="D7" s="518">
        <f>'EntrySheetDD+SWOTotal+HO'!E97</f>
        <v>76.34</v>
      </c>
      <c r="E7" s="518">
        <f>'EntrySheetDD+SWOTotal+HO'!F97</f>
        <v>7.79</v>
      </c>
      <c r="F7" s="518">
        <f>'EntrySheetDD+SWOTotal+HO'!G97</f>
        <v>76.34</v>
      </c>
      <c r="G7" s="568">
        <v>6872.7272762261164</v>
      </c>
      <c r="H7" s="568">
        <f>'EntrySheetDD+SWOTotal+HO'!I97</f>
        <v>1438</v>
      </c>
      <c r="I7" s="568">
        <f>'EntrySheetDD+SWOTotal+HO'!J97</f>
        <v>13541</v>
      </c>
      <c r="J7" s="568">
        <f>'EntrySheetDD+SWOTotal+HO'!K97</f>
        <v>0</v>
      </c>
      <c r="K7" s="568">
        <f>'EntrySheetDD+SWOTotal+HO'!L97</f>
        <v>13541</v>
      </c>
      <c r="L7" s="568">
        <f>'EntrySheetDD+SWOTotal+HO'!M97</f>
        <v>13541</v>
      </c>
      <c r="M7" s="514">
        <f>F7/C7*100</f>
        <v>218.1142857142857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1.5</v>
      </c>
      <c r="D8" s="518">
        <f>'EntrySheetDD+SWOTotal+HO'!O97</f>
        <v>0</v>
      </c>
      <c r="E8" s="518">
        <f>'EntrySheetDD+SWOTotal+HO'!P97</f>
        <v>0</v>
      </c>
      <c r="F8" s="518">
        <f>'EntrySheetDD+SWOTotal+HO'!Q97</f>
        <v>0</v>
      </c>
      <c r="G8" s="568">
        <v>294.54545469540494</v>
      </c>
      <c r="H8" s="568">
        <f>'EntrySheetDD+SWOTotal+HO'!S97</f>
        <v>0</v>
      </c>
      <c r="I8" s="568">
        <f>'EntrySheetDD+SWOTotal+HO'!T97</f>
        <v>0</v>
      </c>
      <c r="J8" s="568">
        <f>'EntrySheetDD+SWOTotal+HO'!U97</f>
        <v>0</v>
      </c>
      <c r="K8" s="568">
        <f>'EntrySheetDD+SWOTotal+HO'!V97</f>
        <v>0</v>
      </c>
      <c r="L8" s="568">
        <f>'EntrySheetDD+SWOTotal+HO'!W97</f>
        <v>0</v>
      </c>
      <c r="M8" s="506">
        <f t="shared" ref="M8:M43" si="0">F8/C8*100</f>
        <v>0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1</v>
      </c>
      <c r="D9" s="518">
        <f>'EntrySheetDD+SWOTotal+HO'!Y97</f>
        <v>0</v>
      </c>
      <c r="E9" s="518">
        <f>'EntrySheetDD+SWOTotal+HO'!Z97</f>
        <v>0</v>
      </c>
      <c r="F9" s="518">
        <f>'EntrySheetDD+SWOTotal+HO'!AA97</f>
        <v>0</v>
      </c>
      <c r="G9" s="568">
        <v>196.36363646360331</v>
      </c>
      <c r="H9" s="568">
        <f>'EntrySheetDD+SWOTotal+HO'!AC97</f>
        <v>0</v>
      </c>
      <c r="I9" s="568">
        <f>'EntrySheetDD+SWOTotal+HO'!AD97</f>
        <v>0</v>
      </c>
      <c r="J9" s="568">
        <f>'EntrySheetDD+SWOTotal+HO'!AE97</f>
        <v>0</v>
      </c>
      <c r="K9" s="568">
        <f>'EntrySheetDD+SWOTotal+HO'!AF97</f>
        <v>0</v>
      </c>
      <c r="L9" s="568">
        <f>'EntrySheetDD+SWOTotal+HO'!AG97</f>
        <v>0</v>
      </c>
      <c r="M9" s="506">
        <f t="shared" si="0"/>
        <v>0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2</v>
      </c>
      <c r="D10" s="518">
        <f>'EntrySheetDD+SWOTotal+HO'!AI97</f>
        <v>0</v>
      </c>
      <c r="E10" s="518">
        <f>'EntrySheetDD+SWOTotal+HO'!AJ97</f>
        <v>0</v>
      </c>
      <c r="F10" s="518">
        <f>'EntrySheetDD+SWOTotal+HO'!AK97</f>
        <v>0</v>
      </c>
      <c r="G10" s="568">
        <v>392.72727292720663</v>
      </c>
      <c r="H10" s="568">
        <f>'EntrySheetDD+SWOTotal+HO'!AM97</f>
        <v>0</v>
      </c>
      <c r="I10" s="568">
        <f>'EntrySheetDD+SWOTotal+HO'!AN97</f>
        <v>0</v>
      </c>
      <c r="J10" s="568">
        <f>'EntrySheetDD+SWOTotal+HO'!AO97</f>
        <v>0</v>
      </c>
      <c r="K10" s="568">
        <f>'EntrySheetDD+SWOTotal+HO'!AP97</f>
        <v>0</v>
      </c>
      <c r="L10" s="568">
        <f>'EntrySheetDD+SWOTotal+HO'!AQ97</f>
        <v>0</v>
      </c>
      <c r="M10" s="506">
        <f t="shared" si="0"/>
        <v>0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2.25</v>
      </c>
      <c r="D11" s="518">
        <f>'EntrySheetDD+SWOTotal+HO'!AS97</f>
        <v>0</v>
      </c>
      <c r="E11" s="518">
        <f>'EntrySheetDD+SWOTotal+HO'!AT97</f>
        <v>0</v>
      </c>
      <c r="F11" s="518">
        <f>'EntrySheetDD+SWOTotal+HO'!AU97</f>
        <v>0</v>
      </c>
      <c r="G11" s="568">
        <v>441.81818204310747</v>
      </c>
      <c r="H11" s="568">
        <f>'EntrySheetDD+SWOTotal+HO'!AW97</f>
        <v>0</v>
      </c>
      <c r="I11" s="568">
        <f>'EntrySheetDD+SWOTotal+HO'!AX97</f>
        <v>0</v>
      </c>
      <c r="J11" s="568">
        <f>'EntrySheetDD+SWOTotal+HO'!AY97</f>
        <v>0</v>
      </c>
      <c r="K11" s="568">
        <f>'EntrySheetDD+SWOTotal+HO'!AZ97</f>
        <v>0</v>
      </c>
      <c r="L11" s="568">
        <f>'EntrySheetDD+SWOTotal+HO'!BA97</f>
        <v>0</v>
      </c>
      <c r="M11" s="506">
        <f t="shared" si="0"/>
        <v>0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2.15</v>
      </c>
      <c r="D12" s="518">
        <f>'EntrySheetDD+SWOTotal+HO'!BC97</f>
        <v>0</v>
      </c>
      <c r="E12" s="518">
        <f>'EntrySheetDD+SWOTotal+HO'!BD97</f>
        <v>0</v>
      </c>
      <c r="F12" s="518">
        <f>'EntrySheetDD+SWOTotal+HO'!BE97</f>
        <v>0</v>
      </c>
      <c r="G12" s="568">
        <v>422.18181839674708</v>
      </c>
      <c r="H12" s="568">
        <f>'EntrySheetDD+SWOTotal+HO'!BG97</f>
        <v>0</v>
      </c>
      <c r="I12" s="568">
        <f>'EntrySheetDD+SWOTotal+HO'!BH97</f>
        <v>0</v>
      </c>
      <c r="J12" s="568">
        <f>'EntrySheetDD+SWOTotal+HO'!BI97</f>
        <v>0</v>
      </c>
      <c r="K12" s="568">
        <f>'EntrySheetDD+SWOTotal+HO'!BJ97</f>
        <v>0</v>
      </c>
      <c r="L12" s="568">
        <f>'EntrySheetDD+SWOTotal+HO'!BK97</f>
        <v>0</v>
      </c>
      <c r="M12" s="506">
        <f t="shared" si="0"/>
        <v>0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1</v>
      </c>
      <c r="D13" s="518">
        <f>'EntrySheetDD+SWOTotal+HO'!BM97</f>
        <v>0</v>
      </c>
      <c r="E13" s="518">
        <f>'EntrySheetDD+SWOTotal+HO'!BN97</f>
        <v>0</v>
      </c>
      <c r="F13" s="518">
        <f>'EntrySheetDD+SWOTotal+HO'!BO97</f>
        <v>0</v>
      </c>
      <c r="G13" s="568">
        <v>196.36363646360331</v>
      </c>
      <c r="H13" s="568">
        <f>'EntrySheetDD+SWOTotal+HO'!BQ97</f>
        <v>0</v>
      </c>
      <c r="I13" s="568">
        <f>'EntrySheetDD+SWOTotal+HO'!BR97</f>
        <v>0</v>
      </c>
      <c r="J13" s="568">
        <f>'EntrySheetDD+SWOTotal+HO'!BS97</f>
        <v>0</v>
      </c>
      <c r="K13" s="568">
        <f>'EntrySheetDD+SWOTotal+HO'!BT97</f>
        <v>0</v>
      </c>
      <c r="L13" s="568">
        <f>'EntrySheetDD+SWOTotal+HO'!BU97</f>
        <v>0</v>
      </c>
      <c r="M13" s="506">
        <f t="shared" si="0"/>
        <v>0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2</v>
      </c>
      <c r="D14" s="518">
        <f>'EntrySheetDD+SWOTotal+HO'!BW97</f>
        <v>0.69</v>
      </c>
      <c r="E14" s="518">
        <f>'EntrySheetDD+SWOTotal+HO'!BX97</f>
        <v>0.09</v>
      </c>
      <c r="F14" s="518">
        <f>'EntrySheetDD+SWOTotal+HO'!BY97</f>
        <v>0.68</v>
      </c>
      <c r="G14" s="568">
        <v>392.72727292720663</v>
      </c>
      <c r="H14" s="568">
        <f>'EntrySheetDD+SWOTotal+HO'!CA97</f>
        <v>12</v>
      </c>
      <c r="I14" s="568">
        <f>'EntrySheetDD+SWOTotal+HO'!CB97</f>
        <v>88</v>
      </c>
      <c r="J14" s="568">
        <f>'EntrySheetDD+SWOTotal+HO'!CC97</f>
        <v>0</v>
      </c>
      <c r="K14" s="568">
        <f>'EntrySheetDD+SWOTotal+HO'!CD97</f>
        <v>88</v>
      </c>
      <c r="L14" s="568">
        <f>'EntrySheetDD+SWOTotal+HO'!CE97</f>
        <v>88</v>
      </c>
      <c r="M14" s="506">
        <f t="shared" si="0"/>
        <v>34</v>
      </c>
      <c r="N14" s="506">
        <f t="shared" si="1"/>
        <v>98.550724637681171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3.1</v>
      </c>
      <c r="D15" s="518">
        <f>'EntrySheetDD+SWOTotal+HO'!CG97</f>
        <v>0</v>
      </c>
      <c r="E15" s="518">
        <f>'EntrySheetDD+SWOTotal+HO'!CH97</f>
        <v>0</v>
      </c>
      <c r="F15" s="518">
        <f>'EntrySheetDD+SWOTotal+HO'!CI97</f>
        <v>0</v>
      </c>
      <c r="G15" s="568">
        <v>608.72727303717022</v>
      </c>
      <c r="H15" s="568">
        <f>'EntrySheetDD+SWOTotal+HO'!CK97</f>
        <v>0</v>
      </c>
      <c r="I15" s="568">
        <f>'EntrySheetDD+SWOTotal+HO'!CL97</f>
        <v>0</v>
      </c>
      <c r="J15" s="568">
        <f>'EntrySheetDD+SWOTotal+HO'!CM97</f>
        <v>0</v>
      </c>
      <c r="K15" s="568">
        <f>'EntrySheetDD+SWOTotal+HO'!CN97</f>
        <v>0</v>
      </c>
      <c r="L15" s="568">
        <f>'EntrySheetDD+SWOTotal+HO'!CO97</f>
        <v>0</v>
      </c>
      <c r="M15" s="506">
        <f t="shared" si="0"/>
        <v>0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2</v>
      </c>
      <c r="D16" s="518">
        <f>'EntrySheetDD+SWOTotal+HO'!CQ97</f>
        <v>0</v>
      </c>
      <c r="E16" s="518">
        <f>'EntrySheetDD+SWOTotal+HO'!CR97</f>
        <v>0</v>
      </c>
      <c r="F16" s="518">
        <f>'EntrySheetDD+SWOTotal+HO'!CS97</f>
        <v>0</v>
      </c>
      <c r="G16" s="568">
        <v>392.72727292720663</v>
      </c>
      <c r="H16" s="568">
        <f>'EntrySheetDD+SWOTotal+HO'!CU97</f>
        <v>0</v>
      </c>
      <c r="I16" s="568">
        <f>'EntrySheetDD+SWOTotal+HO'!CV97</f>
        <v>0</v>
      </c>
      <c r="J16" s="568">
        <f>'EntrySheetDD+SWOTotal+HO'!CW97</f>
        <v>0</v>
      </c>
      <c r="K16" s="568">
        <f>'EntrySheetDD+SWOTotal+HO'!CX97</f>
        <v>0</v>
      </c>
      <c r="L16" s="568">
        <f>'EntrySheetDD+SWOTotal+HO'!CY97</f>
        <v>0</v>
      </c>
      <c r="M16" s="506">
        <f t="shared" si="0"/>
        <v>0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0.5</v>
      </c>
      <c r="D17" s="518">
        <f>'EntrySheetDD+SWOTotal+HO'!DA97</f>
        <v>0</v>
      </c>
      <c r="E17" s="518">
        <f>'EntrySheetDD+SWOTotal+HO'!DB97</f>
        <v>0</v>
      </c>
      <c r="F17" s="518">
        <f>'EntrySheetDD+SWOTotal+HO'!DC97</f>
        <v>0</v>
      </c>
      <c r="G17" s="568">
        <v>98.181818231801657</v>
      </c>
      <c r="H17" s="568">
        <f>'EntrySheetDD+SWOTotal+HO'!DE97</f>
        <v>0</v>
      </c>
      <c r="I17" s="568">
        <f>'EntrySheetDD+SWOTotal+HO'!DF97</f>
        <v>0</v>
      </c>
      <c r="J17" s="568">
        <f>'EntrySheetDD+SWOTotal+HO'!DG97</f>
        <v>0</v>
      </c>
      <c r="K17" s="568">
        <f>'EntrySheetDD+SWOTotal+HO'!DH97</f>
        <v>0</v>
      </c>
      <c r="L17" s="568">
        <f>'EntrySheetDD+SWOTotal+HO'!DI97</f>
        <v>0</v>
      </c>
      <c r="M17" s="506">
        <f t="shared" si="0"/>
        <v>0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1.05</v>
      </c>
      <c r="D18" s="518">
        <f>'EntrySheetDD+SWOTotal+HO'!DK97</f>
        <v>0.02</v>
      </c>
      <c r="E18" s="518">
        <f>'EntrySheetDD+SWOTotal+HO'!DL97</f>
        <v>0</v>
      </c>
      <c r="F18" s="518">
        <f>'EntrySheetDD+SWOTotal+HO'!DM97</f>
        <v>0.02</v>
      </c>
      <c r="G18" s="568">
        <v>206.18181828678351</v>
      </c>
      <c r="H18" s="568">
        <f>'EntrySheetDD+SWOTotal+HO'!DO97</f>
        <v>2</v>
      </c>
      <c r="I18" s="568">
        <f>'EntrySheetDD+SWOTotal+HO'!DP97</f>
        <v>2</v>
      </c>
      <c r="J18" s="568">
        <f>'EntrySheetDD+SWOTotal+HO'!DQ97</f>
        <v>0</v>
      </c>
      <c r="K18" s="568">
        <f>'EntrySheetDD+SWOTotal+HO'!DR97</f>
        <v>2</v>
      </c>
      <c r="L18" s="568">
        <f>'EntrySheetDD+SWOTotal+HO'!DS97</f>
        <v>2</v>
      </c>
      <c r="M18" s="506">
        <f t="shared" si="0"/>
        <v>1.9047619047619047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3</v>
      </c>
      <c r="D19" s="518">
        <f>'EntrySheetDD+SWOTotal+HO'!DU97</f>
        <v>3.14</v>
      </c>
      <c r="E19" s="518">
        <f>'EntrySheetDD+SWOTotal+HO'!DV97</f>
        <v>2.15</v>
      </c>
      <c r="F19" s="518">
        <f>'EntrySheetDD+SWOTotal+HO'!DW97</f>
        <v>3.14</v>
      </c>
      <c r="G19" s="568">
        <v>589.09090939080988</v>
      </c>
      <c r="H19" s="568">
        <f>'EntrySheetDD+SWOTotal+HO'!DY97</f>
        <v>399</v>
      </c>
      <c r="I19" s="568">
        <f>'EntrySheetDD+SWOTotal+HO'!DZ97</f>
        <v>579</v>
      </c>
      <c r="J19" s="568">
        <f>'EntrySheetDD+SWOTotal+HO'!EA97</f>
        <v>0</v>
      </c>
      <c r="K19" s="568">
        <f>'EntrySheetDD+SWOTotal+HO'!EB97</f>
        <v>579</v>
      </c>
      <c r="L19" s="568">
        <f>'EntrySheetDD+SWOTotal+HO'!EC97</f>
        <v>579</v>
      </c>
      <c r="M19" s="506">
        <f t="shared" si="0"/>
        <v>104.66666666666666</v>
      </c>
      <c r="N19" s="506">
        <f t="shared" si="1"/>
        <v>100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2.5</v>
      </c>
      <c r="D20" s="518">
        <f>'EntrySheetDD+SWOTotal+HO'!EE97</f>
        <v>2.92</v>
      </c>
      <c r="E20" s="518">
        <f>'EntrySheetDD+SWOTotal+HO'!EF97</f>
        <v>1.6</v>
      </c>
      <c r="F20" s="518">
        <f>'EntrySheetDD+SWOTotal+HO'!EG97</f>
        <v>2.6</v>
      </c>
      <c r="G20" s="568">
        <v>490.90909115900826</v>
      </c>
      <c r="H20" s="568">
        <f>'EntrySheetDD+SWOTotal+HO'!EI97</f>
        <v>319</v>
      </c>
      <c r="I20" s="568">
        <f>'EntrySheetDD+SWOTotal+HO'!EJ97</f>
        <v>518</v>
      </c>
      <c r="J20" s="568">
        <f>'EntrySheetDD+SWOTotal+HO'!EK97</f>
        <v>0</v>
      </c>
      <c r="K20" s="568">
        <f>'EntrySheetDD+SWOTotal+HO'!EL97</f>
        <v>518</v>
      </c>
      <c r="L20" s="568">
        <f>'EntrySheetDD+SWOTotal+HO'!EM97</f>
        <v>518</v>
      </c>
      <c r="M20" s="506">
        <f t="shared" si="0"/>
        <v>104</v>
      </c>
      <c r="N20" s="506">
        <f t="shared" si="1"/>
        <v>89.041095890410958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0.9</v>
      </c>
      <c r="D21" s="518">
        <f>'EntrySheetDD+SWOTotal+HO'!EO97</f>
        <v>0.81</v>
      </c>
      <c r="E21" s="518">
        <f>'EntrySheetDD+SWOTotal+HO'!EP97</f>
        <v>0.81</v>
      </c>
      <c r="F21" s="518">
        <f>'EntrySheetDD+SWOTotal+HO'!EQ97</f>
        <v>0.81</v>
      </c>
      <c r="G21" s="568">
        <v>176.72727281724298</v>
      </c>
      <c r="H21" s="568">
        <f>'EntrySheetDD+SWOTotal+HO'!ES97</f>
        <v>0</v>
      </c>
      <c r="I21" s="568">
        <f>'EntrySheetDD+SWOTotal+HO'!ET97</f>
        <v>0</v>
      </c>
      <c r="J21" s="568">
        <f>'EntrySheetDD+SWOTotal+HO'!EU97</f>
        <v>0</v>
      </c>
      <c r="K21" s="568">
        <f>'EntrySheetDD+SWOTotal+HO'!EV97</f>
        <v>0</v>
      </c>
      <c r="L21" s="568">
        <f>'EntrySheetDD+SWOTotal+HO'!EW97</f>
        <v>0</v>
      </c>
      <c r="M21" s="506">
        <f t="shared" si="0"/>
        <v>90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5</v>
      </c>
      <c r="D22" s="518">
        <f>'EntrySheetDD+SWOTotal+HO'!EY97</f>
        <v>0</v>
      </c>
      <c r="E22" s="518">
        <f>'EntrySheetDD+SWOTotal+HO'!EZ97</f>
        <v>0</v>
      </c>
      <c r="F22" s="518">
        <f>'EntrySheetDD+SWOTotal+HO'!FA97</f>
        <v>0</v>
      </c>
      <c r="G22" s="568">
        <v>981.81818231801651</v>
      </c>
      <c r="H22" s="568">
        <f>'EntrySheetDD+SWOTotal+HO'!FC97</f>
        <v>0</v>
      </c>
      <c r="I22" s="568">
        <f>'EntrySheetDD+SWOTotal+HO'!FD97</f>
        <v>0</v>
      </c>
      <c r="J22" s="568">
        <f>'EntrySheetDD+SWOTotal+HO'!FE97</f>
        <v>0</v>
      </c>
      <c r="K22" s="568">
        <f>'EntrySheetDD+SWOTotal+HO'!FF97</f>
        <v>0</v>
      </c>
      <c r="L22" s="568">
        <f>'EntrySheetDD+SWOTotal+HO'!FG97</f>
        <v>0</v>
      </c>
      <c r="M22" s="506">
        <f t="shared" si="0"/>
        <v>0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5</v>
      </c>
      <c r="D23" s="518">
        <f>'EntrySheetDD+SWOTotal+HO'!FI97</f>
        <v>0.77</v>
      </c>
      <c r="E23" s="518">
        <f>'EntrySheetDD+SWOTotal+HO'!FJ97</f>
        <v>0.77</v>
      </c>
      <c r="F23" s="518">
        <f>'EntrySheetDD+SWOTotal+HO'!FK97</f>
        <v>0.77</v>
      </c>
      <c r="G23" s="568">
        <v>981.81818231801651</v>
      </c>
      <c r="H23" s="568">
        <f>'EntrySheetDD+SWOTotal+HO'!FM97</f>
        <v>140</v>
      </c>
      <c r="I23" s="568">
        <f>'EntrySheetDD+SWOTotal+HO'!FN97</f>
        <v>140</v>
      </c>
      <c r="J23" s="568">
        <f>'EntrySheetDD+SWOTotal+HO'!FO97</f>
        <v>0</v>
      </c>
      <c r="K23" s="568">
        <f>'EntrySheetDD+SWOTotal+HO'!FP97</f>
        <v>140</v>
      </c>
      <c r="L23" s="568">
        <f>'EntrySheetDD+SWOTotal+HO'!FQ97</f>
        <v>140</v>
      </c>
      <c r="M23" s="506">
        <f t="shared" si="0"/>
        <v>15.4</v>
      </c>
      <c r="N23" s="506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0.2</v>
      </c>
      <c r="D24" s="518">
        <f>'EntrySheetDD+SWOTotal+HO'!FS97</f>
        <v>0</v>
      </c>
      <c r="E24" s="518">
        <f>'EntrySheetDD+SWOTotal+HO'!FT97</f>
        <v>0</v>
      </c>
      <c r="F24" s="518">
        <f>'EntrySheetDD+SWOTotal+HO'!FU97</f>
        <v>0</v>
      </c>
      <c r="G24" s="568">
        <v>39.272727292720667</v>
      </c>
      <c r="H24" s="568">
        <f>'EntrySheetDD+SWOTotal+HO'!FW97</f>
        <v>0</v>
      </c>
      <c r="I24" s="568">
        <f>'EntrySheetDD+SWOTotal+HO'!FX97</f>
        <v>0</v>
      </c>
      <c r="J24" s="568">
        <f>'EntrySheetDD+SWOTotal+HO'!FY97</f>
        <v>0</v>
      </c>
      <c r="K24" s="568">
        <f>'EntrySheetDD+SWOTotal+HO'!FZ97</f>
        <v>0</v>
      </c>
      <c r="L24" s="568">
        <f>'EntrySheetDD+SWOTotal+HO'!GA97</f>
        <v>0</v>
      </c>
      <c r="M24" s="506">
        <f t="shared" si="0"/>
        <v>0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12</v>
      </c>
      <c r="D25" s="518">
        <f>'EntrySheetDD+SWOTotal+HO'!GC97</f>
        <v>13.31</v>
      </c>
      <c r="E25" s="518">
        <f>'EntrySheetDD+SWOTotal+HO'!GD97</f>
        <v>3.31</v>
      </c>
      <c r="F25" s="518">
        <f>'EntrySheetDD+SWOTotal+HO'!GE97</f>
        <v>13.31</v>
      </c>
      <c r="G25" s="568">
        <v>2356.3636375632395</v>
      </c>
      <c r="H25" s="568">
        <f>'EntrySheetDD+SWOTotal+HO'!GG97</f>
        <v>2129</v>
      </c>
      <c r="I25" s="568">
        <f>'EntrySheetDD+SWOTotal+HO'!GH97</f>
        <v>3240</v>
      </c>
      <c r="J25" s="568">
        <f>'EntrySheetDD+SWOTotal+HO'!GI97</f>
        <v>0</v>
      </c>
      <c r="K25" s="568">
        <f>'EntrySheetDD+SWOTotal+HO'!GJ97</f>
        <v>3240</v>
      </c>
      <c r="L25" s="568">
        <f>'EntrySheetDD+SWOTotal+HO'!GK97</f>
        <v>2916</v>
      </c>
      <c r="M25" s="506">
        <f t="shared" si="0"/>
        <v>110.91666666666666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0.5</v>
      </c>
      <c r="D26" s="518">
        <f>'EntrySheetDD+SWOTotal+HO'!GM97</f>
        <v>0</v>
      </c>
      <c r="E26" s="518">
        <f>'EntrySheetDD+SWOTotal+HO'!GN97</f>
        <v>0</v>
      </c>
      <c r="F26" s="518">
        <f>'EntrySheetDD+SWOTotal+HO'!GO97</f>
        <v>0</v>
      </c>
      <c r="G26" s="568">
        <v>98.181818231801657</v>
      </c>
      <c r="H26" s="568">
        <f>'EntrySheetDD+SWOTotal+HO'!GQ97</f>
        <v>0</v>
      </c>
      <c r="I26" s="568">
        <f>'EntrySheetDD+SWOTotal+HO'!GR97</f>
        <v>0</v>
      </c>
      <c r="J26" s="568">
        <f>'EntrySheetDD+SWOTotal+HO'!GS97</f>
        <v>0</v>
      </c>
      <c r="K26" s="568">
        <f>'EntrySheetDD+SWOTotal+HO'!GT97</f>
        <v>0</v>
      </c>
      <c r="L26" s="568">
        <f>'EntrySheetDD+SWOTotal+HO'!GU97</f>
        <v>0</v>
      </c>
      <c r="M26" s="506">
        <f t="shared" si="0"/>
        <v>0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0.5</v>
      </c>
      <c r="D27" s="518">
        <f>'EntrySheetDD+SWOTotal+HO'!GW97</f>
        <v>0</v>
      </c>
      <c r="E27" s="518">
        <f>'EntrySheetDD+SWOTotal+HO'!GX97</f>
        <v>0</v>
      </c>
      <c r="F27" s="518">
        <f>'EntrySheetDD+SWOTotal+HO'!GY97</f>
        <v>0</v>
      </c>
      <c r="G27" s="568">
        <v>98.181818231801657</v>
      </c>
      <c r="H27" s="568">
        <f>'EntrySheetDD+SWOTotal+HO'!HA97</f>
        <v>0</v>
      </c>
      <c r="I27" s="568">
        <f>'EntrySheetDD+SWOTotal+HO'!HB97</f>
        <v>0</v>
      </c>
      <c r="J27" s="568">
        <f>'EntrySheetDD+SWOTotal+HO'!HC97</f>
        <v>0</v>
      </c>
      <c r="K27" s="568">
        <f>'EntrySheetDD+SWOTotal+HO'!HD97</f>
        <v>0</v>
      </c>
      <c r="L27" s="568">
        <f>'EntrySheetDD+SWOTotal+HO'!HE97</f>
        <v>0</v>
      </c>
      <c r="M27" s="506">
        <f t="shared" si="0"/>
        <v>0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0.2</v>
      </c>
      <c r="D28" s="518">
        <f>'EntrySheetDD+SWOTotal+HO'!HG97</f>
        <v>0</v>
      </c>
      <c r="E28" s="518">
        <f>'EntrySheetDD+SWOTotal+HO'!HH97</f>
        <v>0</v>
      </c>
      <c r="F28" s="518">
        <f>'EntrySheetDD+SWOTotal+HO'!HI97</f>
        <v>0</v>
      </c>
      <c r="G28" s="568">
        <v>39.272727292720667</v>
      </c>
      <c r="H28" s="568">
        <f>'EntrySheetDD+SWOTotal+HO'!HK97</f>
        <v>0</v>
      </c>
      <c r="I28" s="568">
        <f>'EntrySheetDD+SWOTotal+HO'!HL97</f>
        <v>0</v>
      </c>
      <c r="J28" s="568">
        <f>'EntrySheetDD+SWOTotal+HO'!HM97</f>
        <v>0</v>
      </c>
      <c r="K28" s="568">
        <f>'EntrySheetDD+SWOTotal+HO'!HN97</f>
        <v>0</v>
      </c>
      <c r="L28" s="568">
        <f>'EntrySheetDD+SWOTotal+HO'!HO97</f>
        <v>0</v>
      </c>
      <c r="M28" s="506">
        <f t="shared" si="0"/>
        <v>0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0.2</v>
      </c>
      <c r="D29" s="518">
        <f>'EntrySheetDD+SWOTotal+HO'!HQ97</f>
        <v>0.4</v>
      </c>
      <c r="E29" s="518">
        <f>'EntrySheetDD+SWOTotal+HO'!HR97</f>
        <v>0</v>
      </c>
      <c r="F29" s="518">
        <f>'EntrySheetDD+SWOTotal+HO'!HS97</f>
        <v>0.4</v>
      </c>
      <c r="G29" s="568">
        <v>39.272727292720667</v>
      </c>
      <c r="H29" s="568">
        <f>'EntrySheetDD+SWOTotal+HO'!HU97</f>
        <v>0</v>
      </c>
      <c r="I29" s="568">
        <f>'EntrySheetDD+SWOTotal+HO'!HV97</f>
        <v>74</v>
      </c>
      <c r="J29" s="568">
        <f>'EntrySheetDD+SWOTotal+HO'!HW97</f>
        <v>0</v>
      </c>
      <c r="K29" s="568">
        <f>'EntrySheetDD+SWOTotal+HO'!HX97</f>
        <v>74</v>
      </c>
      <c r="L29" s="568">
        <f>'EntrySheetDD+SWOTotal+HO'!HY97</f>
        <v>74</v>
      </c>
      <c r="M29" s="506">
        <f t="shared" si="0"/>
        <v>200</v>
      </c>
      <c r="N29" s="506">
        <f t="shared" si="1"/>
        <v>100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'EntrySheetDD+SWOTotal+HO'!IA97</f>
        <v>0</v>
      </c>
      <c r="E30" s="518">
        <f>'EntrySheetDD+SWOTotal+HO'!IB97</f>
        <v>0</v>
      </c>
      <c r="F30" s="518">
        <f>'EntrySheetDD+SWOTotal+HO'!IC97</f>
        <v>0</v>
      </c>
      <c r="G30" s="568">
        <v>0</v>
      </c>
      <c r="H30" s="568">
        <f>'EntrySheetDD+SWOTotal+HO'!IE97</f>
        <v>0</v>
      </c>
      <c r="I30" s="568">
        <f>'EntrySheetDD+SWOTotal+HO'!IF97</f>
        <v>0</v>
      </c>
      <c r="J30" s="568">
        <f>'EntrySheetDD+SWOTotal+HO'!IG97</f>
        <v>0</v>
      </c>
      <c r="K30" s="568">
        <f>'EntrySheetDD+SWOTotal+HO'!IH97</f>
        <v>0</v>
      </c>
      <c r="L30" s="568">
        <f>'EntrySheetDD+SWOTotal+HO'!II97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0.15</v>
      </c>
      <c r="D31" s="518">
        <f>'EntrySheetDD+SWOTotal+HO'!IK97</f>
        <v>0</v>
      </c>
      <c r="E31" s="518">
        <f>'EntrySheetDD+SWOTotal+HO'!IL97</f>
        <v>0</v>
      </c>
      <c r="F31" s="518">
        <f>'EntrySheetDD+SWOTotal+HO'!IM97</f>
        <v>0</v>
      </c>
      <c r="G31" s="568">
        <v>29.454545469540498</v>
      </c>
      <c r="H31" s="568">
        <f>'EntrySheetDD+SWOTotal+HO'!IO97</f>
        <v>0</v>
      </c>
      <c r="I31" s="568">
        <f>'EntrySheetDD+SWOTotal+HO'!IP97</f>
        <v>0</v>
      </c>
      <c r="J31" s="568">
        <f>'EntrySheetDD+SWOTotal+HO'!IQ97</f>
        <v>0</v>
      </c>
      <c r="K31" s="568">
        <f>'EntrySheetDD+SWOTotal+HO'!IR97</f>
        <v>0</v>
      </c>
      <c r="L31" s="568">
        <f>'EntrySheetDD+SWOTotal+HO'!IS97</f>
        <v>0</v>
      </c>
      <c r="M31" s="506">
        <f t="shared" si="0"/>
        <v>0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0.3</v>
      </c>
      <c r="D32" s="518">
        <f>'EntrySheetDD+SWOTotal+HO'!IU97</f>
        <v>0.23</v>
      </c>
      <c r="E32" s="518">
        <f>'EntrySheetDD+SWOTotal+HO'!IV97</f>
        <v>0</v>
      </c>
      <c r="F32" s="518">
        <f>'EntrySheetDD+SWOTotal+HO'!IW97</f>
        <v>0.23</v>
      </c>
      <c r="G32" s="568">
        <v>58.909090939080997</v>
      </c>
      <c r="H32" s="568">
        <f>'EntrySheetDD+SWOTotal+HO'!IY97</f>
        <v>0</v>
      </c>
      <c r="I32" s="568">
        <f>'EntrySheetDD+SWOTotal+HO'!IZ97</f>
        <v>26</v>
      </c>
      <c r="J32" s="568">
        <f>'EntrySheetDD+SWOTotal+HO'!JA97</f>
        <v>0</v>
      </c>
      <c r="K32" s="568">
        <f>'EntrySheetDD+SWOTotal+HO'!JB97</f>
        <v>26</v>
      </c>
      <c r="L32" s="568">
        <f>'EntrySheetDD+SWOTotal+HO'!JC97</f>
        <v>26</v>
      </c>
      <c r="M32" s="506">
        <f t="shared" si="0"/>
        <v>76.666666666666671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0.2</v>
      </c>
      <c r="D33" s="518">
        <f>'EntrySheetDD+SWOTotal+HO'!JE97</f>
        <v>0</v>
      </c>
      <c r="E33" s="518">
        <f>'EntrySheetDD+SWOTotal+HO'!JF97</f>
        <v>0</v>
      </c>
      <c r="F33" s="518">
        <f>'EntrySheetDD+SWOTotal+HO'!JG97</f>
        <v>0</v>
      </c>
      <c r="G33" s="568">
        <v>39.272727292720667</v>
      </c>
      <c r="H33" s="568">
        <f>'EntrySheetDD+SWOTotal+HO'!JI97</f>
        <v>0</v>
      </c>
      <c r="I33" s="568">
        <f>'EntrySheetDD+SWOTotal+HO'!JJ97</f>
        <v>0</v>
      </c>
      <c r="J33" s="568">
        <f>'EntrySheetDD+SWOTotal+HO'!JK97</f>
        <v>0</v>
      </c>
      <c r="K33" s="568">
        <f>'EntrySheetDD+SWOTotal+HO'!JL97</f>
        <v>0</v>
      </c>
      <c r="L33" s="568">
        <f>'EntrySheetDD+SWOTotal+HO'!JM97</f>
        <v>0</v>
      </c>
      <c r="M33" s="506">
        <f t="shared" si="0"/>
        <v>0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0.05</v>
      </c>
      <c r="D34" s="518">
        <f>'EntrySheetDD+SWOTotal+HO'!JO97</f>
        <v>0</v>
      </c>
      <c r="E34" s="518">
        <f>'EntrySheetDD+SWOTotal+HO'!JP97</f>
        <v>0</v>
      </c>
      <c r="F34" s="518">
        <f>'EntrySheetDD+SWOTotal+HO'!JQ97</f>
        <v>0</v>
      </c>
      <c r="G34" s="568">
        <v>9.8181818231801667</v>
      </c>
      <c r="H34" s="568">
        <f>'EntrySheetDD+SWOTotal+HO'!JS97</f>
        <v>0</v>
      </c>
      <c r="I34" s="568">
        <f>'EntrySheetDD+SWOTotal+HO'!JT97</f>
        <v>0</v>
      </c>
      <c r="J34" s="568">
        <f>'EntrySheetDD+SWOTotal+HO'!JU97</f>
        <v>0</v>
      </c>
      <c r="K34" s="568">
        <f>'EntrySheetDD+SWOTotal+HO'!JV97</f>
        <v>0</v>
      </c>
      <c r="L34" s="568">
        <f>'EntrySheetDD+SWOTotal+HO'!JW97</f>
        <v>0</v>
      </c>
      <c r="M34" s="506">
        <f t="shared" si="0"/>
        <v>0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0.1</v>
      </c>
      <c r="D35" s="518">
        <f>'EntrySheetDD+SWOTotal+HO'!JY97</f>
        <v>0</v>
      </c>
      <c r="E35" s="518">
        <f>'EntrySheetDD+SWOTotal+HO'!JZ97</f>
        <v>0</v>
      </c>
      <c r="F35" s="518">
        <f>'EntrySheetDD+SWOTotal+HO'!KA97</f>
        <v>0</v>
      </c>
      <c r="G35" s="568">
        <v>19.636363646360333</v>
      </c>
      <c r="H35" s="568">
        <f>'EntrySheetDD+SWOTotal+HO'!KC97</f>
        <v>0</v>
      </c>
      <c r="I35" s="568">
        <f>'EntrySheetDD+SWOTotal+HO'!KD97</f>
        <v>0</v>
      </c>
      <c r="J35" s="568">
        <f>'EntrySheetDD+SWOTotal+HO'!KE97</f>
        <v>0</v>
      </c>
      <c r="K35" s="568">
        <f>'EntrySheetDD+SWOTotal+HO'!KF97</f>
        <v>0</v>
      </c>
      <c r="L35" s="568">
        <f>'EntrySheetDD+SWOTotal+HO'!KG97</f>
        <v>0</v>
      </c>
      <c r="M35" s="506">
        <f t="shared" si="0"/>
        <v>0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0.2</v>
      </c>
      <c r="D36" s="518">
        <f>'EntrySheetDD+SWOTotal+HO'!KI97</f>
        <v>0</v>
      </c>
      <c r="E36" s="518">
        <f>'EntrySheetDD+SWOTotal+HO'!KJ97</f>
        <v>0</v>
      </c>
      <c r="F36" s="518">
        <f>'EntrySheetDD+SWOTotal+HO'!KK97</f>
        <v>0</v>
      </c>
      <c r="G36" s="568">
        <v>39.272727292720667</v>
      </c>
      <c r="H36" s="568">
        <f>'EntrySheetDD+SWOTotal+HO'!KM97</f>
        <v>0</v>
      </c>
      <c r="I36" s="568">
        <f>'EntrySheetDD+SWOTotal+HO'!KN97</f>
        <v>0</v>
      </c>
      <c r="J36" s="568">
        <f>'EntrySheetDD+SWOTotal+HO'!KO97</f>
        <v>18</v>
      </c>
      <c r="K36" s="568">
        <f>'EntrySheetDD+SWOTotal+HO'!KP97</f>
        <v>18</v>
      </c>
      <c r="L36" s="568">
        <f>'EntrySheetDD+SWOTotal+HO'!KQ97</f>
        <v>18</v>
      </c>
      <c r="M36" s="506">
        <f t="shared" si="0"/>
        <v>0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0.7</v>
      </c>
      <c r="D37" s="518">
        <f>'EntrySheetDD+SWOTotal+HO'!KS97</f>
        <v>1.06</v>
      </c>
      <c r="E37" s="518">
        <f>'EntrySheetDD+SWOTotal+HO'!KT97</f>
        <v>0</v>
      </c>
      <c r="F37" s="518">
        <f>'EntrySheetDD+SWOTotal+HO'!KU97</f>
        <v>1.06</v>
      </c>
      <c r="G37" s="568">
        <v>137.4545455245223</v>
      </c>
      <c r="H37" s="568">
        <f>'EntrySheetDD+SWOTotal+HO'!KW97</f>
        <v>0</v>
      </c>
      <c r="I37" s="568">
        <f>'EntrySheetDD+SWOTotal+HO'!KX97</f>
        <v>212</v>
      </c>
      <c r="J37" s="568">
        <f>'EntrySheetDD+SWOTotal+HO'!KY97</f>
        <v>0</v>
      </c>
      <c r="K37" s="568">
        <f>'EntrySheetDD+SWOTotal+HO'!KZ97</f>
        <v>212</v>
      </c>
      <c r="L37" s="568">
        <f>'EntrySheetDD+SWOTotal+HO'!LA97</f>
        <v>212</v>
      </c>
      <c r="M37" s="506">
        <f t="shared" si="0"/>
        <v>151.42857142857144</v>
      </c>
      <c r="N37" s="506">
        <f t="shared" si="1"/>
        <v>100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0.2</v>
      </c>
      <c r="D38" s="518">
        <f>'EntrySheetDD+SWOTotal+HO'!LC97</f>
        <v>0</v>
      </c>
      <c r="E38" s="518">
        <f>'EntrySheetDD+SWOTotal+HO'!LD97</f>
        <v>0</v>
      </c>
      <c r="F38" s="518">
        <f>'EntrySheetDD+SWOTotal+HO'!LE97</f>
        <v>0</v>
      </c>
      <c r="G38" s="568">
        <v>39.272727292720667</v>
      </c>
      <c r="H38" s="568">
        <f>'EntrySheetDD+SWOTotal+HO'!LG97</f>
        <v>0</v>
      </c>
      <c r="I38" s="568">
        <f>'EntrySheetDD+SWOTotal+HO'!LH97</f>
        <v>0</v>
      </c>
      <c r="J38" s="568">
        <f>'EntrySheetDD+SWOTotal+HO'!LI97</f>
        <v>0</v>
      </c>
      <c r="K38" s="568">
        <f>'EntrySheetDD+SWOTotal+HO'!LJ97</f>
        <v>0</v>
      </c>
      <c r="L38" s="568">
        <f>'EntrySheetDD+SWOTotal+HO'!LK97</f>
        <v>0</v>
      </c>
      <c r="M38" s="506">
        <f t="shared" si="0"/>
        <v>0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0.2</v>
      </c>
      <c r="D39" s="518">
        <f>'EntrySheetDD+SWOTotal+HO'!LM97</f>
        <v>0</v>
      </c>
      <c r="E39" s="518">
        <f>'EntrySheetDD+SWOTotal+HO'!LN97</f>
        <v>0</v>
      </c>
      <c r="F39" s="518">
        <f>'EntrySheetDD+SWOTotal+HO'!LO97</f>
        <v>0</v>
      </c>
      <c r="G39" s="568">
        <v>39.272727292720667</v>
      </c>
      <c r="H39" s="568">
        <f>'EntrySheetDD+SWOTotal+HO'!LQ97</f>
        <v>0</v>
      </c>
      <c r="I39" s="568">
        <f>'EntrySheetDD+SWOTotal+HO'!LR97</f>
        <v>0</v>
      </c>
      <c r="J39" s="568">
        <f>'EntrySheetDD+SWOTotal+HO'!LS97</f>
        <v>0</v>
      </c>
      <c r="K39" s="568">
        <f>'EntrySheetDD+SWOTotal+HO'!LT97</f>
        <v>0</v>
      </c>
      <c r="L39" s="568">
        <f>'EntrySheetDD+SWOTotal+HO'!LU97</f>
        <v>0</v>
      </c>
      <c r="M39" s="509">
        <f t="shared" si="0"/>
        <v>0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85.65</v>
      </c>
      <c r="D40" s="510">
        <f t="shared" ref="D40:L40" si="2">SUM(D7:D39)</f>
        <v>99.690000000000012</v>
      </c>
      <c r="E40" s="510">
        <f t="shared" si="2"/>
        <v>16.52</v>
      </c>
      <c r="F40" s="510">
        <f t="shared" si="2"/>
        <v>99.360000000000014</v>
      </c>
      <c r="G40" s="569">
        <f t="shared" si="2"/>
        <v>16818.545463107625</v>
      </c>
      <c r="H40" s="569">
        <f t="shared" si="2"/>
        <v>4439</v>
      </c>
      <c r="I40" s="569">
        <f t="shared" si="2"/>
        <v>18420</v>
      </c>
      <c r="J40" s="569">
        <f t="shared" si="2"/>
        <v>18</v>
      </c>
      <c r="K40" s="569">
        <f t="shared" si="2"/>
        <v>18438</v>
      </c>
      <c r="L40" s="569">
        <f t="shared" si="2"/>
        <v>18114</v>
      </c>
      <c r="M40" s="511">
        <f t="shared" si="0"/>
        <v>116.00700525394045</v>
      </c>
      <c r="N40" s="512">
        <f t="shared" si="1"/>
        <v>99.668973818838396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'EntrySheetDD+SWOTotal+HO'!MQ97</f>
        <v>0</v>
      </c>
      <c r="E41" s="528">
        <f>'EntrySheetDD+SWOTotal+HO'!MR97</f>
        <v>0</v>
      </c>
      <c r="F41" s="528">
        <f>'EntrySheetDD+SWOTotal+HO'!MS97</f>
        <v>0</v>
      </c>
      <c r="G41" s="570">
        <f>'EntrySheetDD+SWOTotal+HO'!MT97</f>
        <v>0</v>
      </c>
      <c r="H41" s="570">
        <f>'EntrySheetDD+SWOTotal+HO'!MU97</f>
        <v>0</v>
      </c>
      <c r="I41" s="570">
        <f>'EntrySheetDD+SWOTotal+HO'!MV97</f>
        <v>0</v>
      </c>
      <c r="J41" s="570">
        <f>'EntrySheetDD+SWOTotal+HO'!MW97</f>
        <v>0</v>
      </c>
      <c r="K41" s="570">
        <f>'EntrySheetDD+SWOTotal+HO'!MX97</f>
        <v>0</v>
      </c>
      <c r="L41" s="570">
        <f>'EntrySheetDD+SWOTotal+HO'!MY97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85.65</v>
      </c>
      <c r="D43" s="516">
        <f t="shared" si="3"/>
        <v>99.690000000000012</v>
      </c>
      <c r="E43" s="516">
        <f t="shared" si="3"/>
        <v>16.52</v>
      </c>
      <c r="F43" s="516">
        <f t="shared" si="3"/>
        <v>99.360000000000014</v>
      </c>
      <c r="G43" s="572">
        <f t="shared" si="3"/>
        <v>16818.545463107625</v>
      </c>
      <c r="H43" s="572">
        <f t="shared" si="3"/>
        <v>4439</v>
      </c>
      <c r="I43" s="572">
        <f t="shared" si="3"/>
        <v>18420</v>
      </c>
      <c r="J43" s="572">
        <f t="shared" si="3"/>
        <v>18</v>
      </c>
      <c r="K43" s="572">
        <f t="shared" si="3"/>
        <v>18438</v>
      </c>
      <c r="L43" s="572">
        <f t="shared" si="3"/>
        <v>18114</v>
      </c>
      <c r="M43" s="511">
        <f t="shared" si="0"/>
        <v>116.00700525394045</v>
      </c>
      <c r="N43" s="512">
        <f t="shared" si="1"/>
        <v>99.668973818838396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7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445</v>
      </c>
      <c r="B3" s="2004"/>
      <c r="C3" s="2024" t="s">
        <v>520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4</v>
      </c>
      <c r="D7" s="518">
        <f>'EntrySheetDD+SWOTotal+HO'!E98</f>
        <v>0</v>
      </c>
      <c r="E7" s="518">
        <f>'EntrySheetDD+SWOTotal+HO'!F98</f>
        <v>0</v>
      </c>
      <c r="F7" s="518">
        <f>'EntrySheetDD+SWOTotal+HO'!G98</f>
        <v>0</v>
      </c>
      <c r="G7" s="568">
        <v>1.0810810810810811</v>
      </c>
      <c r="H7" s="568">
        <f>'EntrySheetDD+SWOTotal+HO'!I98</f>
        <v>0</v>
      </c>
      <c r="I7" s="568">
        <f>'EntrySheetDD+SWOTotal+HO'!J98</f>
        <v>0</v>
      </c>
      <c r="J7" s="568">
        <f>'EntrySheetDD+SWOTotal+HO'!K98</f>
        <v>0</v>
      </c>
      <c r="K7" s="568">
        <f>'EntrySheetDD+SWOTotal+HO'!L98</f>
        <v>0</v>
      </c>
      <c r="L7" s="568">
        <f>'EntrySheetDD+SWOTotal+HO'!M98</f>
        <v>0</v>
      </c>
      <c r="M7" s="514">
        <f>F7/C7*100</f>
        <v>0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5</v>
      </c>
      <c r="D8" s="518">
        <f>'EntrySheetDD+SWOTotal+HO'!O98</f>
        <v>9.59</v>
      </c>
      <c r="E8" s="518">
        <f>'EntrySheetDD+SWOTotal+HO'!P98</f>
        <v>2.4</v>
      </c>
      <c r="F8" s="518">
        <f>'EntrySheetDD+SWOTotal+HO'!Q98</f>
        <v>9.59</v>
      </c>
      <c r="G8" s="568">
        <v>1.3513513513513513</v>
      </c>
      <c r="H8" s="568">
        <f>'EntrySheetDD+SWOTotal+HO'!S98</f>
        <v>1</v>
      </c>
      <c r="I8" s="568">
        <f>'EntrySheetDD+SWOTotal+HO'!T98</f>
        <v>1</v>
      </c>
      <c r="J8" s="568">
        <f>'EntrySheetDD+SWOTotal+HO'!U98</f>
        <v>0</v>
      </c>
      <c r="K8" s="568">
        <f>'EntrySheetDD+SWOTotal+HO'!V98</f>
        <v>1</v>
      </c>
      <c r="L8" s="568">
        <f>'EntrySheetDD+SWOTotal+HO'!W98</f>
        <v>1</v>
      </c>
      <c r="M8" s="506">
        <f t="shared" ref="M8:M43" si="0">F8/C8*100</f>
        <v>191.79999999999998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4</v>
      </c>
      <c r="D9" s="518">
        <f>'EntrySheetDD+SWOTotal+HO'!Y98</f>
        <v>0</v>
      </c>
      <c r="E9" s="518">
        <f>'EntrySheetDD+SWOTotal+HO'!Z98</f>
        <v>0</v>
      </c>
      <c r="F9" s="518">
        <f>'EntrySheetDD+SWOTotal+HO'!AA98</f>
        <v>0</v>
      </c>
      <c r="G9" s="568">
        <v>1.0810810810810811</v>
      </c>
      <c r="H9" s="568">
        <f>'EntrySheetDD+SWOTotal+HO'!AC98</f>
        <v>0</v>
      </c>
      <c r="I9" s="568">
        <f>'EntrySheetDD+SWOTotal+HO'!AD98</f>
        <v>0</v>
      </c>
      <c r="J9" s="568">
        <f>'EntrySheetDD+SWOTotal+HO'!AE98</f>
        <v>0</v>
      </c>
      <c r="K9" s="568">
        <f>'EntrySheetDD+SWOTotal+HO'!AF98</f>
        <v>0</v>
      </c>
      <c r="L9" s="568">
        <f>'EntrySheetDD+SWOTotal+HO'!AG98</f>
        <v>0</v>
      </c>
      <c r="M9" s="506">
        <f t="shared" si="0"/>
        <v>0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3</v>
      </c>
      <c r="D10" s="518">
        <f>'EntrySheetDD+SWOTotal+HO'!AI98</f>
        <v>0</v>
      </c>
      <c r="E10" s="518">
        <f>'EntrySheetDD+SWOTotal+HO'!AJ98</f>
        <v>0</v>
      </c>
      <c r="F10" s="518">
        <f>'EntrySheetDD+SWOTotal+HO'!AK98</f>
        <v>0</v>
      </c>
      <c r="G10" s="568">
        <v>0.81081081081081074</v>
      </c>
      <c r="H10" s="568">
        <f>'EntrySheetDD+SWOTotal+HO'!AM98</f>
        <v>0</v>
      </c>
      <c r="I10" s="568">
        <f>'EntrySheetDD+SWOTotal+HO'!AN98</f>
        <v>0</v>
      </c>
      <c r="J10" s="568">
        <f>'EntrySheetDD+SWOTotal+HO'!AO98</f>
        <v>0</v>
      </c>
      <c r="K10" s="568">
        <f>'EntrySheetDD+SWOTotal+HO'!AP98</f>
        <v>0</v>
      </c>
      <c r="L10" s="568">
        <f>'EntrySheetDD+SWOTotal+HO'!AQ98</f>
        <v>0</v>
      </c>
      <c r="M10" s="506">
        <f t="shared" si="0"/>
        <v>0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0</v>
      </c>
      <c r="D11" s="518">
        <f>'EntrySheetDD+SWOTotal+HO'!AS98</f>
        <v>0</v>
      </c>
      <c r="E11" s="518">
        <f>'EntrySheetDD+SWOTotal+HO'!AT98</f>
        <v>0</v>
      </c>
      <c r="F11" s="518">
        <f>'EntrySheetDD+SWOTotal+HO'!AU98</f>
        <v>0</v>
      </c>
      <c r="G11" s="568">
        <v>0</v>
      </c>
      <c r="H11" s="568">
        <f>'EntrySheetDD+SWOTotal+HO'!AW98</f>
        <v>0</v>
      </c>
      <c r="I11" s="568">
        <f>'EntrySheetDD+SWOTotal+HO'!AX98</f>
        <v>0</v>
      </c>
      <c r="J11" s="568">
        <f>'EntrySheetDD+SWOTotal+HO'!AY98</f>
        <v>0</v>
      </c>
      <c r="K11" s="568">
        <f>'EntrySheetDD+SWOTotal+HO'!AZ98</f>
        <v>0</v>
      </c>
      <c r="L11" s="568">
        <f>'EntrySheetDD+SWOTotal+HO'!BA98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0</v>
      </c>
      <c r="D12" s="518">
        <f>'EntrySheetDD+SWOTotal+HO'!BC98</f>
        <v>0</v>
      </c>
      <c r="E12" s="518">
        <f>'EntrySheetDD+SWOTotal+HO'!BD98</f>
        <v>0</v>
      </c>
      <c r="F12" s="518">
        <f>'EntrySheetDD+SWOTotal+HO'!BE98</f>
        <v>0</v>
      </c>
      <c r="G12" s="568">
        <v>0</v>
      </c>
      <c r="H12" s="568">
        <f>'EntrySheetDD+SWOTotal+HO'!BG98</f>
        <v>0</v>
      </c>
      <c r="I12" s="568">
        <f>'EntrySheetDD+SWOTotal+HO'!BH98</f>
        <v>0</v>
      </c>
      <c r="J12" s="568">
        <f>'EntrySheetDD+SWOTotal+HO'!BI98</f>
        <v>0</v>
      </c>
      <c r="K12" s="568">
        <f>'EntrySheetDD+SWOTotal+HO'!BJ98</f>
        <v>0</v>
      </c>
      <c r="L12" s="568">
        <f>'EntrySheetDD+SWOTotal+HO'!BK98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0</v>
      </c>
      <c r="D13" s="518">
        <f>'EntrySheetDD+SWOTotal+HO'!BM98</f>
        <v>0</v>
      </c>
      <c r="E13" s="518">
        <f>'EntrySheetDD+SWOTotal+HO'!BN98</f>
        <v>0</v>
      </c>
      <c r="F13" s="518">
        <f>'EntrySheetDD+SWOTotal+HO'!BO98</f>
        <v>0</v>
      </c>
      <c r="G13" s="568">
        <v>0</v>
      </c>
      <c r="H13" s="568">
        <f>'EntrySheetDD+SWOTotal+HO'!BQ98</f>
        <v>0</v>
      </c>
      <c r="I13" s="568">
        <f>'EntrySheetDD+SWOTotal+HO'!BR98</f>
        <v>0</v>
      </c>
      <c r="J13" s="568">
        <f>'EntrySheetDD+SWOTotal+HO'!BS98</f>
        <v>0</v>
      </c>
      <c r="K13" s="568">
        <f>'EntrySheetDD+SWOTotal+HO'!BT98</f>
        <v>0</v>
      </c>
      <c r="L13" s="568">
        <f>'EntrySheetDD+SWOTotal+HO'!BU98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0</v>
      </c>
      <c r="D14" s="518">
        <f>'EntrySheetDD+SWOTotal+HO'!BW98</f>
        <v>0</v>
      </c>
      <c r="E14" s="518">
        <f>'EntrySheetDD+SWOTotal+HO'!BX98</f>
        <v>0</v>
      </c>
      <c r="F14" s="518">
        <f>'EntrySheetDD+SWOTotal+HO'!BY98</f>
        <v>0</v>
      </c>
      <c r="G14" s="568">
        <v>0</v>
      </c>
      <c r="H14" s="568">
        <f>'EntrySheetDD+SWOTotal+HO'!CA98</f>
        <v>0</v>
      </c>
      <c r="I14" s="568">
        <f>'EntrySheetDD+SWOTotal+HO'!CB98</f>
        <v>0</v>
      </c>
      <c r="J14" s="568">
        <f>'EntrySheetDD+SWOTotal+HO'!CC98</f>
        <v>0</v>
      </c>
      <c r="K14" s="568">
        <f>'EntrySheetDD+SWOTotal+HO'!CD98</f>
        <v>0</v>
      </c>
      <c r="L14" s="568">
        <f>'EntrySheetDD+SWOTotal+HO'!CE98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0</v>
      </c>
      <c r="D15" s="518">
        <f>'EntrySheetDD+SWOTotal+HO'!CG98</f>
        <v>0</v>
      </c>
      <c r="E15" s="518">
        <f>'EntrySheetDD+SWOTotal+HO'!CH98</f>
        <v>0</v>
      </c>
      <c r="F15" s="518">
        <f>'EntrySheetDD+SWOTotal+HO'!CI98</f>
        <v>0</v>
      </c>
      <c r="G15" s="568">
        <v>0</v>
      </c>
      <c r="H15" s="568">
        <f>'EntrySheetDD+SWOTotal+HO'!CK98</f>
        <v>0</v>
      </c>
      <c r="I15" s="568">
        <f>'EntrySheetDD+SWOTotal+HO'!CL98</f>
        <v>0</v>
      </c>
      <c r="J15" s="568">
        <f>'EntrySheetDD+SWOTotal+HO'!CM98</f>
        <v>0</v>
      </c>
      <c r="K15" s="568">
        <f>'EntrySheetDD+SWOTotal+HO'!CN98</f>
        <v>0</v>
      </c>
      <c r="L15" s="568">
        <f>'EntrySheetDD+SWOTotal+HO'!CO98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0</v>
      </c>
      <c r="D16" s="518">
        <f>'EntrySheetDD+SWOTotal+HO'!CQ98</f>
        <v>0</v>
      </c>
      <c r="E16" s="518">
        <f>'EntrySheetDD+SWOTotal+HO'!CR98</f>
        <v>0</v>
      </c>
      <c r="F16" s="518">
        <f>'EntrySheetDD+SWOTotal+HO'!CS98</f>
        <v>0</v>
      </c>
      <c r="G16" s="568">
        <v>0</v>
      </c>
      <c r="H16" s="568">
        <f>'EntrySheetDD+SWOTotal+HO'!CU98</f>
        <v>0</v>
      </c>
      <c r="I16" s="568">
        <f>'EntrySheetDD+SWOTotal+HO'!CV98</f>
        <v>0</v>
      </c>
      <c r="J16" s="568">
        <f>'EntrySheetDD+SWOTotal+HO'!CW98</f>
        <v>0</v>
      </c>
      <c r="K16" s="568">
        <f>'EntrySheetDD+SWOTotal+HO'!CX98</f>
        <v>0</v>
      </c>
      <c r="L16" s="568">
        <f>'EntrySheetDD+SWOTotal+HO'!CY98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10</v>
      </c>
      <c r="D17" s="518">
        <f>'EntrySheetDD+SWOTotal+HO'!DA98</f>
        <v>12.89</v>
      </c>
      <c r="E17" s="518">
        <f>'EntrySheetDD+SWOTotal+HO'!DB98</f>
        <v>6</v>
      </c>
      <c r="F17" s="518">
        <f>'EntrySheetDD+SWOTotal+HO'!DC98</f>
        <v>11</v>
      </c>
      <c r="G17" s="568">
        <v>2.7027027027027026</v>
      </c>
      <c r="H17" s="568">
        <f>'EntrySheetDD+SWOTotal+HO'!DE98</f>
        <v>2</v>
      </c>
      <c r="I17" s="568">
        <f>'EntrySheetDD+SWOTotal+HO'!DF98</f>
        <v>3</v>
      </c>
      <c r="J17" s="568">
        <f>'EntrySheetDD+SWOTotal+HO'!DG98</f>
        <v>0</v>
      </c>
      <c r="K17" s="568">
        <f>'EntrySheetDD+SWOTotal+HO'!DH98</f>
        <v>3</v>
      </c>
      <c r="L17" s="568">
        <f>'EntrySheetDD+SWOTotal+HO'!DI98</f>
        <v>3</v>
      </c>
      <c r="M17" s="506">
        <f t="shared" si="0"/>
        <v>110.00000000000001</v>
      </c>
      <c r="N17" s="506">
        <f t="shared" si="1"/>
        <v>85.33747090768037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0</v>
      </c>
      <c r="D18" s="518">
        <f>'EntrySheetDD+SWOTotal+HO'!DK98</f>
        <v>0</v>
      </c>
      <c r="E18" s="518">
        <f>'EntrySheetDD+SWOTotal+HO'!DL98</f>
        <v>0</v>
      </c>
      <c r="F18" s="518">
        <f>'EntrySheetDD+SWOTotal+HO'!DM98</f>
        <v>0</v>
      </c>
      <c r="G18" s="568">
        <v>0</v>
      </c>
      <c r="H18" s="568">
        <f>'EntrySheetDD+SWOTotal+HO'!DO98</f>
        <v>0</v>
      </c>
      <c r="I18" s="568">
        <f>'EntrySheetDD+SWOTotal+HO'!DP98</f>
        <v>0</v>
      </c>
      <c r="J18" s="568">
        <f>'EntrySheetDD+SWOTotal+HO'!DQ98</f>
        <v>0</v>
      </c>
      <c r="K18" s="568">
        <f>'EntrySheetDD+SWOTotal+HO'!DR98</f>
        <v>0</v>
      </c>
      <c r="L18" s="568">
        <f>'EntrySheetDD+SWOTotal+HO'!DS98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4</v>
      </c>
      <c r="D19" s="518">
        <f>'EntrySheetDD+SWOTotal+HO'!DU98</f>
        <v>0</v>
      </c>
      <c r="E19" s="518">
        <f>'EntrySheetDD+SWOTotal+HO'!DV98</f>
        <v>0</v>
      </c>
      <c r="F19" s="518">
        <f>'EntrySheetDD+SWOTotal+HO'!DW98</f>
        <v>0</v>
      </c>
      <c r="G19" s="568">
        <v>1.0810810810810811</v>
      </c>
      <c r="H19" s="568">
        <f>'EntrySheetDD+SWOTotal+HO'!DY98</f>
        <v>0</v>
      </c>
      <c r="I19" s="568">
        <f>'EntrySheetDD+SWOTotal+HO'!DZ98</f>
        <v>0</v>
      </c>
      <c r="J19" s="568">
        <f>'EntrySheetDD+SWOTotal+HO'!EA98</f>
        <v>0</v>
      </c>
      <c r="K19" s="568">
        <f>'EntrySheetDD+SWOTotal+HO'!EB98</f>
        <v>0</v>
      </c>
      <c r="L19" s="568">
        <f>'EntrySheetDD+SWOTotal+HO'!EC98</f>
        <v>0</v>
      </c>
      <c r="M19" s="506">
        <f t="shared" si="0"/>
        <v>0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0</v>
      </c>
      <c r="D20" s="518">
        <f>'EntrySheetDD+SWOTotal+HO'!EE98</f>
        <v>0</v>
      </c>
      <c r="E20" s="518">
        <f>'EntrySheetDD+SWOTotal+HO'!EF98</f>
        <v>0</v>
      </c>
      <c r="F20" s="518">
        <f>'EntrySheetDD+SWOTotal+HO'!EG98</f>
        <v>0</v>
      </c>
      <c r="G20" s="568">
        <v>0</v>
      </c>
      <c r="H20" s="568">
        <f>'EntrySheetDD+SWOTotal+HO'!EI98</f>
        <v>0</v>
      </c>
      <c r="I20" s="568">
        <f>'EntrySheetDD+SWOTotal+HO'!EJ98</f>
        <v>0</v>
      </c>
      <c r="J20" s="568">
        <f>'EntrySheetDD+SWOTotal+HO'!EK98</f>
        <v>0</v>
      </c>
      <c r="K20" s="568">
        <f>'EntrySheetDD+SWOTotal+HO'!EL98</f>
        <v>0</v>
      </c>
      <c r="L20" s="568">
        <f>'EntrySheetDD+SWOTotal+HO'!EM98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0</v>
      </c>
      <c r="D21" s="518">
        <f>'EntrySheetDD+SWOTotal+HO'!EO98</f>
        <v>0</v>
      </c>
      <c r="E21" s="518">
        <f>'EntrySheetDD+SWOTotal+HO'!EP98</f>
        <v>0</v>
      </c>
      <c r="F21" s="518">
        <f>'EntrySheetDD+SWOTotal+HO'!EQ98</f>
        <v>0</v>
      </c>
      <c r="G21" s="568">
        <v>0</v>
      </c>
      <c r="H21" s="568">
        <f>'EntrySheetDD+SWOTotal+HO'!ES98</f>
        <v>0</v>
      </c>
      <c r="I21" s="568">
        <f>'EntrySheetDD+SWOTotal+HO'!ET98</f>
        <v>0</v>
      </c>
      <c r="J21" s="568">
        <f>'EntrySheetDD+SWOTotal+HO'!EU98</f>
        <v>0</v>
      </c>
      <c r="K21" s="568">
        <f>'EntrySheetDD+SWOTotal+HO'!EV98</f>
        <v>0</v>
      </c>
      <c r="L21" s="568">
        <f>'EntrySheetDD+SWOTotal+HO'!EW98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4</v>
      </c>
      <c r="D22" s="518">
        <f>'EntrySheetDD+SWOTotal+HO'!EY98</f>
        <v>0</v>
      </c>
      <c r="E22" s="518">
        <f>'EntrySheetDD+SWOTotal+HO'!EZ98</f>
        <v>0</v>
      </c>
      <c r="F22" s="518">
        <f>'EntrySheetDD+SWOTotal+HO'!FA98</f>
        <v>0</v>
      </c>
      <c r="G22" s="568">
        <v>1.0810810810810811</v>
      </c>
      <c r="H22" s="568">
        <f>'EntrySheetDD+SWOTotal+HO'!FC98</f>
        <v>0</v>
      </c>
      <c r="I22" s="568">
        <f>'EntrySheetDD+SWOTotal+HO'!FD98</f>
        <v>0</v>
      </c>
      <c r="J22" s="568">
        <f>'EntrySheetDD+SWOTotal+HO'!FE98</f>
        <v>0</v>
      </c>
      <c r="K22" s="568">
        <f>'EntrySheetDD+SWOTotal+HO'!FF98</f>
        <v>0</v>
      </c>
      <c r="L22" s="568">
        <f>'EntrySheetDD+SWOTotal+HO'!FG98</f>
        <v>0</v>
      </c>
      <c r="M22" s="506">
        <f t="shared" si="0"/>
        <v>0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0</v>
      </c>
      <c r="D23" s="518">
        <f>'EntrySheetDD+SWOTotal+HO'!FI98</f>
        <v>0</v>
      </c>
      <c r="E23" s="518">
        <f>'EntrySheetDD+SWOTotal+HO'!FJ98</f>
        <v>0</v>
      </c>
      <c r="F23" s="518">
        <f>'EntrySheetDD+SWOTotal+HO'!FK98</f>
        <v>0</v>
      </c>
      <c r="G23" s="568">
        <v>0</v>
      </c>
      <c r="H23" s="568">
        <f>'EntrySheetDD+SWOTotal+HO'!FM98</f>
        <v>0</v>
      </c>
      <c r="I23" s="568">
        <f>'EntrySheetDD+SWOTotal+HO'!FN98</f>
        <v>0</v>
      </c>
      <c r="J23" s="568">
        <f>'EntrySheetDD+SWOTotal+HO'!FO98</f>
        <v>0</v>
      </c>
      <c r="K23" s="568">
        <f>'EntrySheetDD+SWOTotal+HO'!FP98</f>
        <v>0</v>
      </c>
      <c r="L23" s="568">
        <f>'EntrySheetDD+SWOTotal+HO'!FQ98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</v>
      </c>
      <c r="D24" s="518">
        <f>'EntrySheetDD+SWOTotal+HO'!FS98</f>
        <v>0</v>
      </c>
      <c r="E24" s="518">
        <f>'EntrySheetDD+SWOTotal+HO'!FT98</f>
        <v>0</v>
      </c>
      <c r="F24" s="518">
        <f>'EntrySheetDD+SWOTotal+HO'!FU98</f>
        <v>0</v>
      </c>
      <c r="G24" s="568">
        <v>0</v>
      </c>
      <c r="H24" s="568">
        <f>'EntrySheetDD+SWOTotal+HO'!FW98</f>
        <v>0</v>
      </c>
      <c r="I24" s="568">
        <f>'EntrySheetDD+SWOTotal+HO'!FX98</f>
        <v>0</v>
      </c>
      <c r="J24" s="568">
        <f>'EntrySheetDD+SWOTotal+HO'!FY98</f>
        <v>0</v>
      </c>
      <c r="K24" s="568">
        <f>'EntrySheetDD+SWOTotal+HO'!FZ98</f>
        <v>0</v>
      </c>
      <c r="L24" s="568">
        <f>'EntrySheetDD+SWOTotal+HO'!GA98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0</v>
      </c>
      <c r="D25" s="518">
        <f>'EntrySheetDD+SWOTotal+HO'!GC98</f>
        <v>0</v>
      </c>
      <c r="E25" s="518">
        <f>'EntrySheetDD+SWOTotal+HO'!GD98</f>
        <v>0</v>
      </c>
      <c r="F25" s="518">
        <f>'EntrySheetDD+SWOTotal+HO'!GE98</f>
        <v>0</v>
      </c>
      <c r="G25" s="568">
        <v>0</v>
      </c>
      <c r="H25" s="568">
        <f>'EntrySheetDD+SWOTotal+HO'!GG98</f>
        <v>0</v>
      </c>
      <c r="I25" s="568">
        <f>'EntrySheetDD+SWOTotal+HO'!GH98</f>
        <v>0</v>
      </c>
      <c r="J25" s="568">
        <f>'EntrySheetDD+SWOTotal+HO'!GI98</f>
        <v>0</v>
      </c>
      <c r="K25" s="568">
        <f>'EntrySheetDD+SWOTotal+HO'!GJ98</f>
        <v>0</v>
      </c>
      <c r="L25" s="568">
        <f>'EntrySheetDD+SWOTotal+HO'!GK98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0</v>
      </c>
      <c r="D26" s="518">
        <f>'EntrySheetDD+SWOTotal+HO'!GM98</f>
        <v>0</v>
      </c>
      <c r="E26" s="518">
        <f>'EntrySheetDD+SWOTotal+HO'!GN98</f>
        <v>0</v>
      </c>
      <c r="F26" s="518">
        <f>'EntrySheetDD+SWOTotal+HO'!GO98</f>
        <v>0</v>
      </c>
      <c r="G26" s="568">
        <v>0</v>
      </c>
      <c r="H26" s="568">
        <f>'EntrySheetDD+SWOTotal+HO'!GQ98</f>
        <v>0</v>
      </c>
      <c r="I26" s="568">
        <f>'EntrySheetDD+SWOTotal+HO'!GR98</f>
        <v>0</v>
      </c>
      <c r="J26" s="568">
        <f>'EntrySheetDD+SWOTotal+HO'!GS98</f>
        <v>0</v>
      </c>
      <c r="K26" s="568">
        <f>'EntrySheetDD+SWOTotal+HO'!GT98</f>
        <v>0</v>
      </c>
      <c r="L26" s="568">
        <f>'EntrySheetDD+SWOTotal+HO'!GU98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</v>
      </c>
      <c r="D27" s="518">
        <f>'EntrySheetDD+SWOTotal+HO'!GW98</f>
        <v>0</v>
      </c>
      <c r="E27" s="518">
        <f>'EntrySheetDD+SWOTotal+HO'!GX98</f>
        <v>0</v>
      </c>
      <c r="F27" s="518">
        <f>'EntrySheetDD+SWOTotal+HO'!GY98</f>
        <v>0</v>
      </c>
      <c r="G27" s="568">
        <v>0</v>
      </c>
      <c r="H27" s="568">
        <f>'EntrySheetDD+SWOTotal+HO'!HA98</f>
        <v>0</v>
      </c>
      <c r="I27" s="568">
        <f>'EntrySheetDD+SWOTotal+HO'!HB98</f>
        <v>0</v>
      </c>
      <c r="J27" s="568">
        <f>'EntrySheetDD+SWOTotal+HO'!HC98</f>
        <v>0</v>
      </c>
      <c r="K27" s="568">
        <f>'EntrySheetDD+SWOTotal+HO'!HD98</f>
        <v>0</v>
      </c>
      <c r="L27" s="568">
        <f>'EntrySheetDD+SWOTotal+HO'!HE98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</v>
      </c>
      <c r="D28" s="518">
        <f>'EntrySheetDD+SWOTotal+HO'!HG98</f>
        <v>0</v>
      </c>
      <c r="E28" s="518">
        <f>'EntrySheetDD+SWOTotal+HO'!HH98</f>
        <v>0</v>
      </c>
      <c r="F28" s="518">
        <f>'EntrySheetDD+SWOTotal+HO'!HI98</f>
        <v>0</v>
      </c>
      <c r="G28" s="568">
        <v>0</v>
      </c>
      <c r="H28" s="568">
        <f>'EntrySheetDD+SWOTotal+HO'!HK98</f>
        <v>0</v>
      </c>
      <c r="I28" s="568">
        <f>'EntrySheetDD+SWOTotal+HO'!HL98</f>
        <v>0</v>
      </c>
      <c r="J28" s="568">
        <f>'EntrySheetDD+SWOTotal+HO'!HM98</f>
        <v>0</v>
      </c>
      <c r="K28" s="568">
        <f>'EntrySheetDD+SWOTotal+HO'!HN98</f>
        <v>0</v>
      </c>
      <c r="L28" s="568">
        <f>'EntrySheetDD+SWOTotal+HO'!HO98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</v>
      </c>
      <c r="D29" s="518">
        <f>'EntrySheetDD+SWOTotal+HO'!HQ98</f>
        <v>0</v>
      </c>
      <c r="E29" s="518">
        <f>'EntrySheetDD+SWOTotal+HO'!HR98</f>
        <v>0</v>
      </c>
      <c r="F29" s="518">
        <f>'EntrySheetDD+SWOTotal+HO'!HS98</f>
        <v>0</v>
      </c>
      <c r="G29" s="568">
        <v>0</v>
      </c>
      <c r="H29" s="568">
        <f>'EntrySheetDD+SWOTotal+HO'!HU98</f>
        <v>0</v>
      </c>
      <c r="I29" s="568">
        <f>'EntrySheetDD+SWOTotal+HO'!HV98</f>
        <v>0</v>
      </c>
      <c r="J29" s="568">
        <f>'EntrySheetDD+SWOTotal+HO'!HW98</f>
        <v>0</v>
      </c>
      <c r="K29" s="568">
        <f>'EntrySheetDD+SWOTotal+HO'!HX98</f>
        <v>0</v>
      </c>
      <c r="L29" s="568">
        <f>'EntrySheetDD+SWOTotal+HO'!HY98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'EntrySheetDD+SWOTotal+HO'!IA98</f>
        <v>0</v>
      </c>
      <c r="E30" s="518">
        <f>'EntrySheetDD+SWOTotal+HO'!IB98</f>
        <v>0</v>
      </c>
      <c r="F30" s="518">
        <f>'EntrySheetDD+SWOTotal+HO'!IC98</f>
        <v>0</v>
      </c>
      <c r="G30" s="568">
        <v>0</v>
      </c>
      <c r="H30" s="568">
        <f>'EntrySheetDD+SWOTotal+HO'!IE98</f>
        <v>0</v>
      </c>
      <c r="I30" s="568">
        <f>'EntrySheetDD+SWOTotal+HO'!IF98</f>
        <v>0</v>
      </c>
      <c r="J30" s="568">
        <f>'EntrySheetDD+SWOTotal+HO'!IG98</f>
        <v>0</v>
      </c>
      <c r="K30" s="568">
        <f>'EntrySheetDD+SWOTotal+HO'!IH98</f>
        <v>0</v>
      </c>
      <c r="L30" s="568">
        <f>'EntrySheetDD+SWOTotal+HO'!II98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</v>
      </c>
      <c r="D31" s="518">
        <f>'EntrySheetDD+SWOTotal+HO'!IK98</f>
        <v>0</v>
      </c>
      <c r="E31" s="518">
        <f>'EntrySheetDD+SWOTotal+HO'!IL98</f>
        <v>0</v>
      </c>
      <c r="F31" s="518">
        <f>'EntrySheetDD+SWOTotal+HO'!IM98</f>
        <v>0</v>
      </c>
      <c r="G31" s="568">
        <v>0</v>
      </c>
      <c r="H31" s="568">
        <f>'EntrySheetDD+SWOTotal+HO'!IO98</f>
        <v>0</v>
      </c>
      <c r="I31" s="568">
        <f>'EntrySheetDD+SWOTotal+HO'!IP98</f>
        <v>0</v>
      </c>
      <c r="J31" s="568">
        <f>'EntrySheetDD+SWOTotal+HO'!IQ98</f>
        <v>0</v>
      </c>
      <c r="K31" s="568">
        <f>'EntrySheetDD+SWOTotal+HO'!IR98</f>
        <v>0</v>
      </c>
      <c r="L31" s="568">
        <f>'EntrySheetDD+SWOTotal+HO'!IS98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0</v>
      </c>
      <c r="D32" s="518">
        <f>'EntrySheetDD+SWOTotal+HO'!IU98</f>
        <v>0</v>
      </c>
      <c r="E32" s="518">
        <f>'EntrySheetDD+SWOTotal+HO'!IV98</f>
        <v>0</v>
      </c>
      <c r="F32" s="518">
        <f>'EntrySheetDD+SWOTotal+HO'!IW98</f>
        <v>0</v>
      </c>
      <c r="G32" s="568">
        <v>0</v>
      </c>
      <c r="H32" s="568">
        <f>'EntrySheetDD+SWOTotal+HO'!IY98</f>
        <v>0</v>
      </c>
      <c r="I32" s="568">
        <f>'EntrySheetDD+SWOTotal+HO'!IZ98</f>
        <v>0</v>
      </c>
      <c r="J32" s="568">
        <f>'EntrySheetDD+SWOTotal+HO'!JA98</f>
        <v>0</v>
      </c>
      <c r="K32" s="568">
        <f>'EntrySheetDD+SWOTotal+HO'!JB98</f>
        <v>0</v>
      </c>
      <c r="L32" s="568">
        <f>'EntrySheetDD+SWOTotal+HO'!JC98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0</v>
      </c>
      <c r="D33" s="518">
        <f>'EntrySheetDD+SWOTotal+HO'!JE98</f>
        <v>0</v>
      </c>
      <c r="E33" s="518">
        <f>'EntrySheetDD+SWOTotal+HO'!JF98</f>
        <v>0</v>
      </c>
      <c r="F33" s="518">
        <f>'EntrySheetDD+SWOTotal+HO'!JG98</f>
        <v>0</v>
      </c>
      <c r="G33" s="568">
        <v>0</v>
      </c>
      <c r="H33" s="568">
        <f>'EntrySheetDD+SWOTotal+HO'!JI98</f>
        <v>0</v>
      </c>
      <c r="I33" s="568">
        <f>'EntrySheetDD+SWOTotal+HO'!JJ98</f>
        <v>0</v>
      </c>
      <c r="J33" s="568">
        <f>'EntrySheetDD+SWOTotal+HO'!JK98</f>
        <v>0</v>
      </c>
      <c r="K33" s="568">
        <f>'EntrySheetDD+SWOTotal+HO'!JL98</f>
        <v>0</v>
      </c>
      <c r="L33" s="568">
        <f>'EntrySheetDD+SWOTotal+HO'!JM98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0</v>
      </c>
      <c r="D34" s="518">
        <f>'EntrySheetDD+SWOTotal+HO'!JO98</f>
        <v>0</v>
      </c>
      <c r="E34" s="518">
        <f>'EntrySheetDD+SWOTotal+HO'!JP98</f>
        <v>0</v>
      </c>
      <c r="F34" s="518">
        <f>'EntrySheetDD+SWOTotal+HO'!JQ98</f>
        <v>0</v>
      </c>
      <c r="G34" s="568">
        <v>0</v>
      </c>
      <c r="H34" s="568">
        <f>'EntrySheetDD+SWOTotal+HO'!JS98</f>
        <v>0</v>
      </c>
      <c r="I34" s="568">
        <f>'EntrySheetDD+SWOTotal+HO'!JT98</f>
        <v>0</v>
      </c>
      <c r="J34" s="568">
        <f>'EntrySheetDD+SWOTotal+HO'!JU98</f>
        <v>0</v>
      </c>
      <c r="K34" s="568">
        <f>'EntrySheetDD+SWOTotal+HO'!JV98</f>
        <v>0</v>
      </c>
      <c r="L34" s="568">
        <f>'EntrySheetDD+SWOTotal+HO'!JW98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</v>
      </c>
      <c r="D35" s="518">
        <f>'EntrySheetDD+SWOTotal+HO'!JY98</f>
        <v>0</v>
      </c>
      <c r="E35" s="518">
        <f>'EntrySheetDD+SWOTotal+HO'!JZ98</f>
        <v>0</v>
      </c>
      <c r="F35" s="518">
        <f>'EntrySheetDD+SWOTotal+HO'!KA98</f>
        <v>0</v>
      </c>
      <c r="G35" s="568">
        <v>0</v>
      </c>
      <c r="H35" s="568">
        <f>'EntrySheetDD+SWOTotal+HO'!KC98</f>
        <v>0</v>
      </c>
      <c r="I35" s="568">
        <f>'EntrySheetDD+SWOTotal+HO'!KD98</f>
        <v>0</v>
      </c>
      <c r="J35" s="568">
        <f>'EntrySheetDD+SWOTotal+HO'!KE98</f>
        <v>0</v>
      </c>
      <c r="K35" s="568">
        <f>'EntrySheetDD+SWOTotal+HO'!KF98</f>
        <v>0</v>
      </c>
      <c r="L35" s="568">
        <f>'EntrySheetDD+SWOTotal+HO'!KG98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3</v>
      </c>
      <c r="D36" s="518">
        <f>'EntrySheetDD+SWOTotal+HO'!KI98</f>
        <v>20</v>
      </c>
      <c r="E36" s="518">
        <f>'EntrySheetDD+SWOTotal+HO'!KJ98</f>
        <v>1.61</v>
      </c>
      <c r="F36" s="518">
        <f>'EntrySheetDD+SWOTotal+HO'!KK98</f>
        <v>11.61</v>
      </c>
      <c r="G36" s="568">
        <v>0.81081081081081074</v>
      </c>
      <c r="H36" s="568">
        <f>'EntrySheetDD+SWOTotal+HO'!KM98</f>
        <v>0</v>
      </c>
      <c r="I36" s="568">
        <f>'EntrySheetDD+SWOTotal+HO'!KN98</f>
        <v>0</v>
      </c>
      <c r="J36" s="568">
        <f>'EntrySheetDD+SWOTotal+HO'!KO98</f>
        <v>1</v>
      </c>
      <c r="K36" s="568">
        <f>'EntrySheetDD+SWOTotal+HO'!KP98</f>
        <v>1</v>
      </c>
      <c r="L36" s="568">
        <f>'EntrySheetDD+SWOTotal+HO'!KQ98</f>
        <v>1</v>
      </c>
      <c r="M36" s="506">
        <f t="shared" si="0"/>
        <v>386.99999999999994</v>
      </c>
      <c r="N36" s="506">
        <f t="shared" si="1"/>
        <v>58.050000000000004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</v>
      </c>
      <c r="D37" s="518">
        <f>'EntrySheetDD+SWOTotal+HO'!KS98</f>
        <v>0</v>
      </c>
      <c r="E37" s="518">
        <f>'EntrySheetDD+SWOTotal+HO'!KT98</f>
        <v>0</v>
      </c>
      <c r="F37" s="518">
        <f>'EntrySheetDD+SWOTotal+HO'!KU98</f>
        <v>0</v>
      </c>
      <c r="G37" s="568">
        <v>0</v>
      </c>
      <c r="H37" s="568">
        <f>'EntrySheetDD+SWOTotal+HO'!KW98</f>
        <v>0</v>
      </c>
      <c r="I37" s="568">
        <f>'EntrySheetDD+SWOTotal+HO'!KX98</f>
        <v>0</v>
      </c>
      <c r="J37" s="568">
        <f>'EntrySheetDD+SWOTotal+HO'!KY98</f>
        <v>0</v>
      </c>
      <c r="K37" s="568">
        <f>'EntrySheetDD+SWOTotal+HO'!KZ98</f>
        <v>0</v>
      </c>
      <c r="L37" s="568">
        <f>'EntrySheetDD+SWOTotal+HO'!LA98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</v>
      </c>
      <c r="D38" s="518">
        <f>'EntrySheetDD+SWOTotal+HO'!LC98</f>
        <v>0</v>
      </c>
      <c r="E38" s="518">
        <f>'EntrySheetDD+SWOTotal+HO'!LD98</f>
        <v>0</v>
      </c>
      <c r="F38" s="518">
        <f>'EntrySheetDD+SWOTotal+HO'!LE98</f>
        <v>0</v>
      </c>
      <c r="G38" s="568">
        <v>0</v>
      </c>
      <c r="H38" s="568">
        <f>'EntrySheetDD+SWOTotal+HO'!LG98</f>
        <v>0</v>
      </c>
      <c r="I38" s="568">
        <f>'EntrySheetDD+SWOTotal+HO'!LH98</f>
        <v>0</v>
      </c>
      <c r="J38" s="568">
        <f>'EntrySheetDD+SWOTotal+HO'!LI98</f>
        <v>0</v>
      </c>
      <c r="K38" s="568">
        <f>'EntrySheetDD+SWOTotal+HO'!LJ98</f>
        <v>0</v>
      </c>
      <c r="L38" s="568">
        <f>'EntrySheetDD+SWOTotal+HO'!LK98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</v>
      </c>
      <c r="D39" s="518">
        <f>'EntrySheetDD+SWOTotal+HO'!LM98</f>
        <v>0</v>
      </c>
      <c r="E39" s="518">
        <f>'EntrySheetDD+SWOTotal+HO'!LN98</f>
        <v>0</v>
      </c>
      <c r="F39" s="518">
        <f>'EntrySheetDD+SWOTotal+HO'!LO98</f>
        <v>0</v>
      </c>
      <c r="G39" s="568">
        <v>0</v>
      </c>
      <c r="H39" s="568">
        <f>'EntrySheetDD+SWOTotal+HO'!LQ98</f>
        <v>0</v>
      </c>
      <c r="I39" s="568">
        <f>'EntrySheetDD+SWOTotal+HO'!LR98</f>
        <v>0</v>
      </c>
      <c r="J39" s="568">
        <f>'EntrySheetDD+SWOTotal+HO'!LS98</f>
        <v>0</v>
      </c>
      <c r="K39" s="568">
        <f>'EntrySheetDD+SWOTotal+HO'!LT98</f>
        <v>0</v>
      </c>
      <c r="L39" s="568">
        <f>'EntrySheetDD+SWOTotal+HO'!LU98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37</v>
      </c>
      <c r="D40" s="510">
        <f t="shared" ref="D40:L40" si="2">SUM(D7:D39)</f>
        <v>42.480000000000004</v>
      </c>
      <c r="E40" s="510">
        <f t="shared" si="2"/>
        <v>10.01</v>
      </c>
      <c r="F40" s="510">
        <f t="shared" si="2"/>
        <v>32.200000000000003</v>
      </c>
      <c r="G40" s="569">
        <f t="shared" si="2"/>
        <v>10</v>
      </c>
      <c r="H40" s="569">
        <f t="shared" si="2"/>
        <v>3</v>
      </c>
      <c r="I40" s="569">
        <f t="shared" si="2"/>
        <v>4</v>
      </c>
      <c r="J40" s="569">
        <f t="shared" si="2"/>
        <v>1</v>
      </c>
      <c r="K40" s="569">
        <f t="shared" si="2"/>
        <v>5</v>
      </c>
      <c r="L40" s="569">
        <f t="shared" si="2"/>
        <v>5</v>
      </c>
      <c r="M40" s="511">
        <f t="shared" si="0"/>
        <v>87.027027027027032</v>
      </c>
      <c r="N40" s="512">
        <f t="shared" si="1"/>
        <v>75.800376647834284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'EntrySheetDD+SWOTotal+HO'!MQ98</f>
        <v>0</v>
      </c>
      <c r="E41" s="528">
        <f>'EntrySheetDD+SWOTotal+HO'!MR98</f>
        <v>0</v>
      </c>
      <c r="F41" s="528">
        <f>'EntrySheetDD+SWOTotal+HO'!MS98</f>
        <v>0</v>
      </c>
      <c r="G41" s="570">
        <f>'EntrySheetDD+SWOTotal+HO'!MT98</f>
        <v>0</v>
      </c>
      <c r="H41" s="570">
        <f>'EntrySheetDD+SWOTotal+HO'!MU98</f>
        <v>0</v>
      </c>
      <c r="I41" s="570">
        <f>'EntrySheetDD+SWOTotal+HO'!MV98</f>
        <v>0</v>
      </c>
      <c r="J41" s="570">
        <f>'EntrySheetDD+SWOTotal+HO'!MW98</f>
        <v>0</v>
      </c>
      <c r="K41" s="570">
        <f>'EntrySheetDD+SWOTotal+HO'!MX98</f>
        <v>0</v>
      </c>
      <c r="L41" s="570">
        <f>'EntrySheetDD+SWOTotal+HO'!MY98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37</v>
      </c>
      <c r="D43" s="516">
        <f t="shared" si="3"/>
        <v>42.480000000000004</v>
      </c>
      <c r="E43" s="516">
        <f t="shared" si="3"/>
        <v>10.01</v>
      </c>
      <c r="F43" s="516">
        <f t="shared" si="3"/>
        <v>32.200000000000003</v>
      </c>
      <c r="G43" s="572">
        <f t="shared" si="3"/>
        <v>10</v>
      </c>
      <c r="H43" s="572">
        <f t="shared" si="3"/>
        <v>3</v>
      </c>
      <c r="I43" s="572">
        <f t="shared" si="3"/>
        <v>4</v>
      </c>
      <c r="J43" s="572">
        <f t="shared" si="3"/>
        <v>1</v>
      </c>
      <c r="K43" s="572">
        <f t="shared" si="3"/>
        <v>5</v>
      </c>
      <c r="L43" s="572">
        <f t="shared" si="3"/>
        <v>5</v>
      </c>
      <c r="M43" s="511">
        <f t="shared" si="0"/>
        <v>87.027027027027032</v>
      </c>
      <c r="N43" s="512">
        <f t="shared" si="1"/>
        <v>75.800376647834284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7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446</v>
      </c>
      <c r="B3" s="2004"/>
      <c r="C3" s="2024" t="s">
        <v>521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0.5</v>
      </c>
      <c r="D7" s="518">
        <f>'EntrySheetDD+SWOTotal+HO'!E99</f>
        <v>0</v>
      </c>
      <c r="E7" s="518">
        <f>'EntrySheetDD+SWOTotal+HO'!F99</f>
        <v>0</v>
      </c>
      <c r="F7" s="518">
        <f>'EntrySheetDD+SWOTotal+HO'!G99</f>
        <v>0</v>
      </c>
      <c r="G7" s="568">
        <v>1</v>
      </c>
      <c r="H7" s="568">
        <f>'EntrySheetDD+SWOTotal+HO'!I99</f>
        <v>0</v>
      </c>
      <c r="I7" s="568">
        <f>'EntrySheetDD+SWOTotal+HO'!J99</f>
        <v>0</v>
      </c>
      <c r="J7" s="568">
        <f>'EntrySheetDD+SWOTotal+HO'!K99</f>
        <v>0</v>
      </c>
      <c r="K7" s="568">
        <f>'EntrySheetDD+SWOTotal+HO'!L99</f>
        <v>0</v>
      </c>
      <c r="L7" s="568">
        <f>'EntrySheetDD+SWOTotal+HO'!M99</f>
        <v>0</v>
      </c>
      <c r="M7" s="514">
        <f>F7/C7*100</f>
        <v>0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0.45</v>
      </c>
      <c r="D8" s="518">
        <f>'EntrySheetDD+SWOTotal+HO'!O99</f>
        <v>0</v>
      </c>
      <c r="E8" s="518">
        <f>'EntrySheetDD+SWOTotal+HO'!P99</f>
        <v>0</v>
      </c>
      <c r="F8" s="518">
        <f>'EntrySheetDD+SWOTotal+HO'!Q99</f>
        <v>0</v>
      </c>
      <c r="G8" s="568">
        <v>0.9</v>
      </c>
      <c r="H8" s="568">
        <f>'EntrySheetDD+SWOTotal+HO'!S99</f>
        <v>0</v>
      </c>
      <c r="I8" s="568">
        <f>'EntrySheetDD+SWOTotal+HO'!T99</f>
        <v>0</v>
      </c>
      <c r="J8" s="568">
        <f>'EntrySheetDD+SWOTotal+HO'!U99</f>
        <v>0</v>
      </c>
      <c r="K8" s="568">
        <f>'EntrySheetDD+SWOTotal+HO'!V99</f>
        <v>0</v>
      </c>
      <c r="L8" s="568">
        <f>'EntrySheetDD+SWOTotal+HO'!W99</f>
        <v>0</v>
      </c>
      <c r="M8" s="506">
        <f t="shared" ref="M8:M43" si="0">F8/C8*100</f>
        <v>0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0</v>
      </c>
      <c r="D9" s="518">
        <f>'EntrySheetDD+SWOTotal+HO'!Y99</f>
        <v>0</v>
      </c>
      <c r="E9" s="518">
        <f>'EntrySheetDD+SWOTotal+HO'!Z99</f>
        <v>0</v>
      </c>
      <c r="F9" s="518">
        <f>'EntrySheetDD+SWOTotal+HO'!AA99</f>
        <v>0</v>
      </c>
      <c r="G9" s="568">
        <v>0</v>
      </c>
      <c r="H9" s="568">
        <f>'EntrySheetDD+SWOTotal+HO'!AC99</f>
        <v>0</v>
      </c>
      <c r="I9" s="568">
        <f>'EntrySheetDD+SWOTotal+HO'!AD99</f>
        <v>0</v>
      </c>
      <c r="J9" s="568">
        <f>'EntrySheetDD+SWOTotal+HO'!AE99</f>
        <v>0</v>
      </c>
      <c r="K9" s="568">
        <f>'EntrySheetDD+SWOTotal+HO'!AF99</f>
        <v>0</v>
      </c>
      <c r="L9" s="568">
        <f>'EntrySheetDD+SWOTotal+HO'!AG99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0</v>
      </c>
      <c r="D10" s="518">
        <f>'EntrySheetDD+SWOTotal+HO'!AI99</f>
        <v>0</v>
      </c>
      <c r="E10" s="518">
        <f>'EntrySheetDD+SWOTotal+HO'!AJ99</f>
        <v>0</v>
      </c>
      <c r="F10" s="518">
        <f>'EntrySheetDD+SWOTotal+HO'!AK99</f>
        <v>0</v>
      </c>
      <c r="G10" s="568">
        <v>0</v>
      </c>
      <c r="H10" s="568">
        <f>'EntrySheetDD+SWOTotal+HO'!AM99</f>
        <v>0</v>
      </c>
      <c r="I10" s="568">
        <f>'EntrySheetDD+SWOTotal+HO'!AN99</f>
        <v>0</v>
      </c>
      <c r="J10" s="568">
        <f>'EntrySheetDD+SWOTotal+HO'!AO99</f>
        <v>0</v>
      </c>
      <c r="K10" s="568">
        <f>'EntrySheetDD+SWOTotal+HO'!AP99</f>
        <v>0</v>
      </c>
      <c r="L10" s="568">
        <f>'EntrySheetDD+SWOTotal+HO'!AQ99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0</v>
      </c>
      <c r="D11" s="518">
        <f>'EntrySheetDD+SWOTotal+HO'!AS99</f>
        <v>0</v>
      </c>
      <c r="E11" s="518">
        <f>'EntrySheetDD+SWOTotal+HO'!AT99</f>
        <v>0</v>
      </c>
      <c r="F11" s="518">
        <f>'EntrySheetDD+SWOTotal+HO'!AU99</f>
        <v>0</v>
      </c>
      <c r="G11" s="568">
        <v>0</v>
      </c>
      <c r="H11" s="568">
        <f>'EntrySheetDD+SWOTotal+HO'!AW99</f>
        <v>0</v>
      </c>
      <c r="I11" s="568">
        <f>'EntrySheetDD+SWOTotal+HO'!AX99</f>
        <v>0</v>
      </c>
      <c r="J11" s="568">
        <f>'EntrySheetDD+SWOTotal+HO'!AY99</f>
        <v>0</v>
      </c>
      <c r="K11" s="568">
        <f>'EntrySheetDD+SWOTotal+HO'!AZ99</f>
        <v>0</v>
      </c>
      <c r="L11" s="568">
        <f>'EntrySheetDD+SWOTotal+HO'!BA99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0</v>
      </c>
      <c r="D12" s="518">
        <f>'EntrySheetDD+SWOTotal+HO'!BC99</f>
        <v>0</v>
      </c>
      <c r="E12" s="518">
        <f>'EntrySheetDD+SWOTotal+HO'!BD99</f>
        <v>0</v>
      </c>
      <c r="F12" s="518">
        <f>'EntrySheetDD+SWOTotal+HO'!BE99</f>
        <v>0</v>
      </c>
      <c r="G12" s="568">
        <v>0</v>
      </c>
      <c r="H12" s="568">
        <f>'EntrySheetDD+SWOTotal+HO'!BG99</f>
        <v>0</v>
      </c>
      <c r="I12" s="568">
        <f>'EntrySheetDD+SWOTotal+HO'!BH99</f>
        <v>0</v>
      </c>
      <c r="J12" s="568">
        <f>'EntrySheetDD+SWOTotal+HO'!BI99</f>
        <v>0</v>
      </c>
      <c r="K12" s="568">
        <f>'EntrySheetDD+SWOTotal+HO'!BJ99</f>
        <v>0</v>
      </c>
      <c r="L12" s="568">
        <f>'EntrySheetDD+SWOTotal+HO'!BK99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0</v>
      </c>
      <c r="D13" s="518">
        <f>'EntrySheetDD+SWOTotal+HO'!BM99</f>
        <v>0</v>
      </c>
      <c r="E13" s="518">
        <f>'EntrySheetDD+SWOTotal+HO'!BN99</f>
        <v>0</v>
      </c>
      <c r="F13" s="518">
        <f>'EntrySheetDD+SWOTotal+HO'!BO99</f>
        <v>0</v>
      </c>
      <c r="G13" s="568">
        <v>0</v>
      </c>
      <c r="H13" s="568">
        <f>'EntrySheetDD+SWOTotal+HO'!BQ99</f>
        <v>0</v>
      </c>
      <c r="I13" s="568">
        <f>'EntrySheetDD+SWOTotal+HO'!BR99</f>
        <v>0</v>
      </c>
      <c r="J13" s="568">
        <f>'EntrySheetDD+SWOTotal+HO'!BS99</f>
        <v>0</v>
      </c>
      <c r="K13" s="568">
        <f>'EntrySheetDD+SWOTotal+HO'!BT99</f>
        <v>0</v>
      </c>
      <c r="L13" s="568">
        <f>'EntrySheetDD+SWOTotal+HO'!BU99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0.15</v>
      </c>
      <c r="D14" s="518">
        <f>'EntrySheetDD+SWOTotal+HO'!BW99</f>
        <v>0</v>
      </c>
      <c r="E14" s="518">
        <f>'EntrySheetDD+SWOTotal+HO'!BX99</f>
        <v>0</v>
      </c>
      <c r="F14" s="518">
        <f>'EntrySheetDD+SWOTotal+HO'!BY99</f>
        <v>0</v>
      </c>
      <c r="G14" s="568">
        <v>0.3</v>
      </c>
      <c r="H14" s="568">
        <f>'EntrySheetDD+SWOTotal+HO'!CA99</f>
        <v>0</v>
      </c>
      <c r="I14" s="568">
        <f>'EntrySheetDD+SWOTotal+HO'!CB99</f>
        <v>0</v>
      </c>
      <c r="J14" s="568">
        <f>'EntrySheetDD+SWOTotal+HO'!CC99</f>
        <v>0</v>
      </c>
      <c r="K14" s="568">
        <f>'EntrySheetDD+SWOTotal+HO'!CD99</f>
        <v>0</v>
      </c>
      <c r="L14" s="568">
        <f>'EntrySheetDD+SWOTotal+HO'!CE99</f>
        <v>0</v>
      </c>
      <c r="M14" s="506">
        <f t="shared" si="0"/>
        <v>0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0.45</v>
      </c>
      <c r="D15" s="518">
        <f>'EntrySheetDD+SWOTotal+HO'!CG99</f>
        <v>0</v>
      </c>
      <c r="E15" s="518">
        <f>'EntrySheetDD+SWOTotal+HO'!CH99</f>
        <v>0</v>
      </c>
      <c r="F15" s="518">
        <f>'EntrySheetDD+SWOTotal+HO'!CI99</f>
        <v>0</v>
      </c>
      <c r="G15" s="568">
        <v>0.9</v>
      </c>
      <c r="H15" s="568">
        <f>'EntrySheetDD+SWOTotal+HO'!CK99</f>
        <v>0</v>
      </c>
      <c r="I15" s="568">
        <f>'EntrySheetDD+SWOTotal+HO'!CL99</f>
        <v>0</v>
      </c>
      <c r="J15" s="568">
        <f>'EntrySheetDD+SWOTotal+HO'!CM99</f>
        <v>0</v>
      </c>
      <c r="K15" s="568">
        <f>'EntrySheetDD+SWOTotal+HO'!CN99</f>
        <v>0</v>
      </c>
      <c r="L15" s="568">
        <f>'EntrySheetDD+SWOTotal+HO'!CO99</f>
        <v>0</v>
      </c>
      <c r="M15" s="506">
        <f t="shared" si="0"/>
        <v>0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0</v>
      </c>
      <c r="D16" s="518">
        <f>'EntrySheetDD+SWOTotal+HO'!CQ99</f>
        <v>0</v>
      </c>
      <c r="E16" s="518">
        <f>'EntrySheetDD+SWOTotal+HO'!CR99</f>
        <v>0</v>
      </c>
      <c r="F16" s="518">
        <f>'EntrySheetDD+SWOTotal+HO'!CS99</f>
        <v>0</v>
      </c>
      <c r="G16" s="568">
        <v>0</v>
      </c>
      <c r="H16" s="568">
        <f>'EntrySheetDD+SWOTotal+HO'!CU99</f>
        <v>0</v>
      </c>
      <c r="I16" s="568">
        <f>'EntrySheetDD+SWOTotal+HO'!CV99</f>
        <v>0</v>
      </c>
      <c r="J16" s="568">
        <f>'EntrySheetDD+SWOTotal+HO'!CW99</f>
        <v>0</v>
      </c>
      <c r="K16" s="568">
        <f>'EntrySheetDD+SWOTotal+HO'!CX99</f>
        <v>0</v>
      </c>
      <c r="L16" s="568">
        <f>'EntrySheetDD+SWOTotal+HO'!CY99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0</v>
      </c>
      <c r="D17" s="518">
        <f>'EntrySheetDD+SWOTotal+HO'!DA99</f>
        <v>0</v>
      </c>
      <c r="E17" s="518">
        <f>'EntrySheetDD+SWOTotal+HO'!DB99</f>
        <v>0</v>
      </c>
      <c r="F17" s="518">
        <f>'EntrySheetDD+SWOTotal+HO'!DC99</f>
        <v>0</v>
      </c>
      <c r="G17" s="568">
        <v>0</v>
      </c>
      <c r="H17" s="568">
        <f>'EntrySheetDD+SWOTotal+HO'!DE99</f>
        <v>0</v>
      </c>
      <c r="I17" s="568">
        <f>'EntrySheetDD+SWOTotal+HO'!DF99</f>
        <v>0</v>
      </c>
      <c r="J17" s="568">
        <f>'EntrySheetDD+SWOTotal+HO'!DG99</f>
        <v>0</v>
      </c>
      <c r="K17" s="568">
        <f>'EntrySheetDD+SWOTotal+HO'!DH99</f>
        <v>0</v>
      </c>
      <c r="L17" s="568">
        <f>'EntrySheetDD+SWOTotal+HO'!DI99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0</v>
      </c>
      <c r="D18" s="518">
        <f>'EntrySheetDD+SWOTotal+HO'!DK99</f>
        <v>0</v>
      </c>
      <c r="E18" s="518">
        <f>'EntrySheetDD+SWOTotal+HO'!DL99</f>
        <v>0</v>
      </c>
      <c r="F18" s="518">
        <f>'EntrySheetDD+SWOTotal+HO'!DM99</f>
        <v>0</v>
      </c>
      <c r="G18" s="568">
        <v>0</v>
      </c>
      <c r="H18" s="568">
        <f>'EntrySheetDD+SWOTotal+HO'!DO99</f>
        <v>0</v>
      </c>
      <c r="I18" s="568">
        <f>'EntrySheetDD+SWOTotal+HO'!DP99</f>
        <v>0</v>
      </c>
      <c r="J18" s="568">
        <f>'EntrySheetDD+SWOTotal+HO'!DQ99</f>
        <v>0</v>
      </c>
      <c r="K18" s="568">
        <f>'EntrySheetDD+SWOTotal+HO'!DR99</f>
        <v>0</v>
      </c>
      <c r="L18" s="568">
        <f>'EntrySheetDD+SWOTotal+HO'!DS99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0</v>
      </c>
      <c r="D19" s="518">
        <f>'EntrySheetDD+SWOTotal+HO'!DU99</f>
        <v>0</v>
      </c>
      <c r="E19" s="518">
        <f>'EntrySheetDD+SWOTotal+HO'!DV99</f>
        <v>0</v>
      </c>
      <c r="F19" s="518">
        <f>'EntrySheetDD+SWOTotal+HO'!DW99</f>
        <v>0</v>
      </c>
      <c r="G19" s="568">
        <v>0</v>
      </c>
      <c r="H19" s="568">
        <f>'EntrySheetDD+SWOTotal+HO'!DY99</f>
        <v>0</v>
      </c>
      <c r="I19" s="568">
        <f>'EntrySheetDD+SWOTotal+HO'!DZ99</f>
        <v>0</v>
      </c>
      <c r="J19" s="568">
        <f>'EntrySheetDD+SWOTotal+HO'!EA99</f>
        <v>0</v>
      </c>
      <c r="K19" s="568">
        <f>'EntrySheetDD+SWOTotal+HO'!EB99</f>
        <v>0</v>
      </c>
      <c r="L19" s="568">
        <f>'EntrySheetDD+SWOTotal+HO'!EC99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0</v>
      </c>
      <c r="D20" s="518">
        <f>'EntrySheetDD+SWOTotal+HO'!EE99</f>
        <v>0</v>
      </c>
      <c r="E20" s="518">
        <f>'EntrySheetDD+SWOTotal+HO'!EF99</f>
        <v>0</v>
      </c>
      <c r="F20" s="518">
        <f>'EntrySheetDD+SWOTotal+HO'!EG99</f>
        <v>0</v>
      </c>
      <c r="G20" s="568">
        <v>0</v>
      </c>
      <c r="H20" s="568">
        <f>'EntrySheetDD+SWOTotal+HO'!EI99</f>
        <v>0</v>
      </c>
      <c r="I20" s="568">
        <f>'EntrySheetDD+SWOTotal+HO'!EJ99</f>
        <v>0</v>
      </c>
      <c r="J20" s="568">
        <f>'EntrySheetDD+SWOTotal+HO'!EK99</f>
        <v>0</v>
      </c>
      <c r="K20" s="568">
        <f>'EntrySheetDD+SWOTotal+HO'!EL99</f>
        <v>0</v>
      </c>
      <c r="L20" s="568">
        <f>'EntrySheetDD+SWOTotal+HO'!EM99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0</v>
      </c>
      <c r="D21" s="518">
        <f>'EntrySheetDD+SWOTotal+HO'!EO99</f>
        <v>0</v>
      </c>
      <c r="E21" s="518">
        <f>'EntrySheetDD+SWOTotal+HO'!EP99</f>
        <v>0</v>
      </c>
      <c r="F21" s="518">
        <f>'EntrySheetDD+SWOTotal+HO'!EQ99</f>
        <v>0</v>
      </c>
      <c r="G21" s="568">
        <v>0</v>
      </c>
      <c r="H21" s="568">
        <f>'EntrySheetDD+SWOTotal+HO'!ES99</f>
        <v>0</v>
      </c>
      <c r="I21" s="568">
        <f>'EntrySheetDD+SWOTotal+HO'!ET99</f>
        <v>0</v>
      </c>
      <c r="J21" s="568">
        <f>'EntrySheetDD+SWOTotal+HO'!EU99</f>
        <v>0</v>
      </c>
      <c r="K21" s="568">
        <f>'EntrySheetDD+SWOTotal+HO'!EV99</f>
        <v>0</v>
      </c>
      <c r="L21" s="568">
        <f>'EntrySheetDD+SWOTotal+HO'!EW99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0</v>
      </c>
      <c r="D22" s="518">
        <f>'EntrySheetDD+SWOTotal+HO'!EY99</f>
        <v>0</v>
      </c>
      <c r="E22" s="518">
        <f>'EntrySheetDD+SWOTotal+HO'!EZ99</f>
        <v>0</v>
      </c>
      <c r="F22" s="518">
        <f>'EntrySheetDD+SWOTotal+HO'!FA99</f>
        <v>0</v>
      </c>
      <c r="G22" s="568">
        <v>0</v>
      </c>
      <c r="H22" s="568">
        <f>'EntrySheetDD+SWOTotal+HO'!FC99</f>
        <v>0</v>
      </c>
      <c r="I22" s="568">
        <f>'EntrySheetDD+SWOTotal+HO'!FD99</f>
        <v>0</v>
      </c>
      <c r="J22" s="568">
        <f>'EntrySheetDD+SWOTotal+HO'!FE99</f>
        <v>0</v>
      </c>
      <c r="K22" s="568">
        <f>'EntrySheetDD+SWOTotal+HO'!FF99</f>
        <v>0</v>
      </c>
      <c r="L22" s="568">
        <f>'EntrySheetDD+SWOTotal+HO'!FG99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0</v>
      </c>
      <c r="D23" s="518">
        <f>'EntrySheetDD+SWOTotal+HO'!FI99</f>
        <v>0</v>
      </c>
      <c r="E23" s="518">
        <f>'EntrySheetDD+SWOTotal+HO'!FJ99</f>
        <v>0</v>
      </c>
      <c r="F23" s="518">
        <f>'EntrySheetDD+SWOTotal+HO'!FK99</f>
        <v>0</v>
      </c>
      <c r="G23" s="568">
        <v>0</v>
      </c>
      <c r="H23" s="568">
        <f>'EntrySheetDD+SWOTotal+HO'!FM99</f>
        <v>0</v>
      </c>
      <c r="I23" s="568">
        <f>'EntrySheetDD+SWOTotal+HO'!FN99</f>
        <v>0</v>
      </c>
      <c r="J23" s="568">
        <f>'EntrySheetDD+SWOTotal+HO'!FO99</f>
        <v>0</v>
      </c>
      <c r="K23" s="568">
        <f>'EntrySheetDD+SWOTotal+HO'!FP99</f>
        <v>0</v>
      </c>
      <c r="L23" s="568">
        <f>'EntrySheetDD+SWOTotal+HO'!FQ99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</v>
      </c>
      <c r="D24" s="518">
        <f>'EntrySheetDD+SWOTotal+HO'!FS99</f>
        <v>0</v>
      </c>
      <c r="E24" s="518">
        <f>'EntrySheetDD+SWOTotal+HO'!FT99</f>
        <v>0</v>
      </c>
      <c r="F24" s="518">
        <f>'EntrySheetDD+SWOTotal+HO'!FU99</f>
        <v>0</v>
      </c>
      <c r="G24" s="568">
        <v>0</v>
      </c>
      <c r="H24" s="568">
        <f>'EntrySheetDD+SWOTotal+HO'!FW99</f>
        <v>0</v>
      </c>
      <c r="I24" s="568">
        <f>'EntrySheetDD+SWOTotal+HO'!FX99</f>
        <v>0</v>
      </c>
      <c r="J24" s="568">
        <f>'EntrySheetDD+SWOTotal+HO'!FY99</f>
        <v>0</v>
      </c>
      <c r="K24" s="568">
        <f>'EntrySheetDD+SWOTotal+HO'!FZ99</f>
        <v>0</v>
      </c>
      <c r="L24" s="568">
        <f>'EntrySheetDD+SWOTotal+HO'!GA99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0.45</v>
      </c>
      <c r="D25" s="518">
        <f>'EntrySheetDD+SWOTotal+HO'!GC99</f>
        <v>0</v>
      </c>
      <c r="E25" s="518">
        <f>'EntrySheetDD+SWOTotal+HO'!GD99</f>
        <v>0</v>
      </c>
      <c r="F25" s="518">
        <f>'EntrySheetDD+SWOTotal+HO'!GE99</f>
        <v>0</v>
      </c>
      <c r="G25" s="568">
        <v>0.9</v>
      </c>
      <c r="H25" s="568">
        <f>'EntrySheetDD+SWOTotal+HO'!GG99</f>
        <v>0</v>
      </c>
      <c r="I25" s="568">
        <f>'EntrySheetDD+SWOTotal+HO'!GH99</f>
        <v>0</v>
      </c>
      <c r="J25" s="568">
        <f>'EntrySheetDD+SWOTotal+HO'!GI99</f>
        <v>0</v>
      </c>
      <c r="K25" s="568">
        <f>'EntrySheetDD+SWOTotal+HO'!GJ99</f>
        <v>0</v>
      </c>
      <c r="L25" s="568">
        <f>'EntrySheetDD+SWOTotal+HO'!GK99</f>
        <v>0</v>
      </c>
      <c r="M25" s="506">
        <f t="shared" si="0"/>
        <v>0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0</v>
      </c>
      <c r="D26" s="518">
        <f>'EntrySheetDD+SWOTotal+HO'!GM99</f>
        <v>0</v>
      </c>
      <c r="E26" s="518">
        <f>'EntrySheetDD+SWOTotal+HO'!GN99</f>
        <v>0</v>
      </c>
      <c r="F26" s="518">
        <f>'EntrySheetDD+SWOTotal+HO'!GO99</f>
        <v>0</v>
      </c>
      <c r="G26" s="568">
        <v>0</v>
      </c>
      <c r="H26" s="568">
        <f>'EntrySheetDD+SWOTotal+HO'!GQ99</f>
        <v>0</v>
      </c>
      <c r="I26" s="568">
        <f>'EntrySheetDD+SWOTotal+HO'!GR99</f>
        <v>0</v>
      </c>
      <c r="J26" s="568">
        <f>'EntrySheetDD+SWOTotal+HO'!GS99</f>
        <v>0</v>
      </c>
      <c r="K26" s="568">
        <f>'EntrySheetDD+SWOTotal+HO'!GT99</f>
        <v>0</v>
      </c>
      <c r="L26" s="568">
        <f>'EntrySheetDD+SWOTotal+HO'!GU99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</v>
      </c>
      <c r="D27" s="518">
        <f>'EntrySheetDD+SWOTotal+HO'!GW99</f>
        <v>0</v>
      </c>
      <c r="E27" s="518">
        <f>'EntrySheetDD+SWOTotal+HO'!GX99</f>
        <v>0</v>
      </c>
      <c r="F27" s="518">
        <f>'EntrySheetDD+SWOTotal+HO'!GY99</f>
        <v>0</v>
      </c>
      <c r="G27" s="568">
        <v>0</v>
      </c>
      <c r="H27" s="568">
        <f>'EntrySheetDD+SWOTotal+HO'!HA99</f>
        <v>0</v>
      </c>
      <c r="I27" s="568">
        <f>'EntrySheetDD+SWOTotal+HO'!HB99</f>
        <v>0</v>
      </c>
      <c r="J27" s="568">
        <f>'EntrySheetDD+SWOTotal+HO'!HC99</f>
        <v>0</v>
      </c>
      <c r="K27" s="568">
        <f>'EntrySheetDD+SWOTotal+HO'!HD99</f>
        <v>0</v>
      </c>
      <c r="L27" s="568">
        <f>'EntrySheetDD+SWOTotal+HO'!HE99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</v>
      </c>
      <c r="D28" s="518">
        <f>'EntrySheetDD+SWOTotal+HO'!HG99</f>
        <v>0</v>
      </c>
      <c r="E28" s="518">
        <f>'EntrySheetDD+SWOTotal+HO'!HH99</f>
        <v>0</v>
      </c>
      <c r="F28" s="518">
        <f>'EntrySheetDD+SWOTotal+HO'!HI99</f>
        <v>0</v>
      </c>
      <c r="G28" s="568">
        <v>0</v>
      </c>
      <c r="H28" s="568">
        <f>'EntrySheetDD+SWOTotal+HO'!HK99</f>
        <v>0</v>
      </c>
      <c r="I28" s="568">
        <f>'EntrySheetDD+SWOTotal+HO'!HL99</f>
        <v>0</v>
      </c>
      <c r="J28" s="568">
        <f>'EntrySheetDD+SWOTotal+HO'!HM99</f>
        <v>0</v>
      </c>
      <c r="K28" s="568">
        <f>'EntrySheetDD+SWOTotal+HO'!HN99</f>
        <v>0</v>
      </c>
      <c r="L28" s="568">
        <f>'EntrySheetDD+SWOTotal+HO'!HO99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</v>
      </c>
      <c r="D29" s="518">
        <f>'EntrySheetDD+SWOTotal+HO'!HQ99</f>
        <v>0</v>
      </c>
      <c r="E29" s="518">
        <f>'EntrySheetDD+SWOTotal+HO'!HR99</f>
        <v>0</v>
      </c>
      <c r="F29" s="518">
        <f>'EntrySheetDD+SWOTotal+HO'!HS99</f>
        <v>0</v>
      </c>
      <c r="G29" s="568">
        <v>0</v>
      </c>
      <c r="H29" s="568">
        <f>'EntrySheetDD+SWOTotal+HO'!HU99</f>
        <v>0</v>
      </c>
      <c r="I29" s="568">
        <f>'EntrySheetDD+SWOTotal+HO'!HV99</f>
        <v>0</v>
      </c>
      <c r="J29" s="568">
        <f>'EntrySheetDD+SWOTotal+HO'!HW99</f>
        <v>0</v>
      </c>
      <c r="K29" s="568">
        <f>'EntrySheetDD+SWOTotal+HO'!HX99</f>
        <v>0</v>
      </c>
      <c r="L29" s="568">
        <f>'EntrySheetDD+SWOTotal+HO'!HY99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'EntrySheetDD+SWOTotal+HO'!IA99</f>
        <v>0</v>
      </c>
      <c r="E30" s="518">
        <f>'EntrySheetDD+SWOTotal+HO'!IB99</f>
        <v>0</v>
      </c>
      <c r="F30" s="518">
        <f>'EntrySheetDD+SWOTotal+HO'!IC99</f>
        <v>0</v>
      </c>
      <c r="G30" s="568">
        <v>0</v>
      </c>
      <c r="H30" s="568">
        <f>'EntrySheetDD+SWOTotal+HO'!IE99</f>
        <v>0</v>
      </c>
      <c r="I30" s="568">
        <f>'EntrySheetDD+SWOTotal+HO'!IF99</f>
        <v>0</v>
      </c>
      <c r="J30" s="568">
        <f>'EntrySheetDD+SWOTotal+HO'!IG99</f>
        <v>0</v>
      </c>
      <c r="K30" s="568">
        <f>'EntrySheetDD+SWOTotal+HO'!IH99</f>
        <v>0</v>
      </c>
      <c r="L30" s="568">
        <f>'EntrySheetDD+SWOTotal+HO'!II99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</v>
      </c>
      <c r="D31" s="518">
        <f>'EntrySheetDD+SWOTotal+HO'!IK99</f>
        <v>0</v>
      </c>
      <c r="E31" s="518">
        <f>'EntrySheetDD+SWOTotal+HO'!IL99</f>
        <v>0</v>
      </c>
      <c r="F31" s="518">
        <f>'EntrySheetDD+SWOTotal+HO'!IM99</f>
        <v>0</v>
      </c>
      <c r="G31" s="568">
        <v>0</v>
      </c>
      <c r="H31" s="568">
        <f>'EntrySheetDD+SWOTotal+HO'!IO99</f>
        <v>0</v>
      </c>
      <c r="I31" s="568">
        <f>'EntrySheetDD+SWOTotal+HO'!IP99</f>
        <v>0</v>
      </c>
      <c r="J31" s="568">
        <f>'EntrySheetDD+SWOTotal+HO'!IQ99</f>
        <v>0</v>
      </c>
      <c r="K31" s="568">
        <f>'EntrySheetDD+SWOTotal+HO'!IR99</f>
        <v>0</v>
      </c>
      <c r="L31" s="568">
        <f>'EntrySheetDD+SWOTotal+HO'!IS99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0</v>
      </c>
      <c r="D32" s="518">
        <f>'EntrySheetDD+SWOTotal+HO'!IU99</f>
        <v>0</v>
      </c>
      <c r="E32" s="518">
        <f>'EntrySheetDD+SWOTotal+HO'!IV99</f>
        <v>0</v>
      </c>
      <c r="F32" s="518">
        <f>'EntrySheetDD+SWOTotal+HO'!IW99</f>
        <v>0</v>
      </c>
      <c r="G32" s="568">
        <v>0</v>
      </c>
      <c r="H32" s="568">
        <f>'EntrySheetDD+SWOTotal+HO'!IY99</f>
        <v>0</v>
      </c>
      <c r="I32" s="568">
        <f>'EntrySheetDD+SWOTotal+HO'!IZ99</f>
        <v>0</v>
      </c>
      <c r="J32" s="568">
        <f>'EntrySheetDD+SWOTotal+HO'!JA99</f>
        <v>0</v>
      </c>
      <c r="K32" s="568">
        <f>'EntrySheetDD+SWOTotal+HO'!JB99</f>
        <v>0</v>
      </c>
      <c r="L32" s="568">
        <f>'EntrySheetDD+SWOTotal+HO'!JC99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0</v>
      </c>
      <c r="D33" s="518">
        <f>'EntrySheetDD+SWOTotal+HO'!JE99</f>
        <v>0</v>
      </c>
      <c r="E33" s="518">
        <f>'EntrySheetDD+SWOTotal+HO'!JF99</f>
        <v>0</v>
      </c>
      <c r="F33" s="518">
        <f>'EntrySheetDD+SWOTotal+HO'!JG99</f>
        <v>0</v>
      </c>
      <c r="G33" s="568">
        <v>0</v>
      </c>
      <c r="H33" s="568">
        <f>'EntrySheetDD+SWOTotal+HO'!JI99</f>
        <v>0</v>
      </c>
      <c r="I33" s="568">
        <f>'EntrySheetDD+SWOTotal+HO'!JJ99</f>
        <v>0</v>
      </c>
      <c r="J33" s="568">
        <f>'EntrySheetDD+SWOTotal+HO'!JK99</f>
        <v>0</v>
      </c>
      <c r="K33" s="568">
        <f>'EntrySheetDD+SWOTotal+HO'!JL99</f>
        <v>0</v>
      </c>
      <c r="L33" s="568">
        <f>'EntrySheetDD+SWOTotal+HO'!JM99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0</v>
      </c>
      <c r="D34" s="518">
        <f>'EntrySheetDD+SWOTotal+HO'!JO99</f>
        <v>0</v>
      </c>
      <c r="E34" s="518">
        <f>'EntrySheetDD+SWOTotal+HO'!JP99</f>
        <v>0</v>
      </c>
      <c r="F34" s="518">
        <f>'EntrySheetDD+SWOTotal+HO'!JQ99</f>
        <v>0</v>
      </c>
      <c r="G34" s="568">
        <v>0</v>
      </c>
      <c r="H34" s="568">
        <f>'EntrySheetDD+SWOTotal+HO'!JS99</f>
        <v>0</v>
      </c>
      <c r="I34" s="568">
        <f>'EntrySheetDD+SWOTotal+HO'!JT99</f>
        <v>0</v>
      </c>
      <c r="J34" s="568">
        <f>'EntrySheetDD+SWOTotal+HO'!JU99</f>
        <v>0</v>
      </c>
      <c r="K34" s="568">
        <f>'EntrySheetDD+SWOTotal+HO'!JV99</f>
        <v>0</v>
      </c>
      <c r="L34" s="568">
        <f>'EntrySheetDD+SWOTotal+HO'!JW99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</v>
      </c>
      <c r="D35" s="518">
        <f>'EntrySheetDD+SWOTotal+HO'!JY99</f>
        <v>0</v>
      </c>
      <c r="E35" s="518">
        <f>'EntrySheetDD+SWOTotal+HO'!JZ99</f>
        <v>0</v>
      </c>
      <c r="F35" s="518">
        <f>'EntrySheetDD+SWOTotal+HO'!KA99</f>
        <v>0</v>
      </c>
      <c r="G35" s="568">
        <v>0</v>
      </c>
      <c r="H35" s="568">
        <f>'EntrySheetDD+SWOTotal+HO'!KC99</f>
        <v>0</v>
      </c>
      <c r="I35" s="568">
        <f>'EntrySheetDD+SWOTotal+HO'!KD99</f>
        <v>0</v>
      </c>
      <c r="J35" s="568">
        <f>'EntrySheetDD+SWOTotal+HO'!KE99</f>
        <v>0</v>
      </c>
      <c r="K35" s="568">
        <f>'EntrySheetDD+SWOTotal+HO'!KF99</f>
        <v>0</v>
      </c>
      <c r="L35" s="568">
        <f>'EntrySheetDD+SWOTotal+HO'!KG99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0</v>
      </c>
      <c r="D36" s="518">
        <f>'EntrySheetDD+SWOTotal+HO'!KI99</f>
        <v>0</v>
      </c>
      <c r="E36" s="518">
        <f>'EntrySheetDD+SWOTotal+HO'!KJ99</f>
        <v>0</v>
      </c>
      <c r="F36" s="518">
        <f>'EntrySheetDD+SWOTotal+HO'!KK99</f>
        <v>0</v>
      </c>
      <c r="G36" s="568">
        <v>0</v>
      </c>
      <c r="H36" s="568">
        <f>'EntrySheetDD+SWOTotal+HO'!KM99</f>
        <v>0</v>
      </c>
      <c r="I36" s="568">
        <f>'EntrySheetDD+SWOTotal+HO'!KN99</f>
        <v>0</v>
      </c>
      <c r="J36" s="568">
        <f>'EntrySheetDD+SWOTotal+HO'!KO99</f>
        <v>0</v>
      </c>
      <c r="K36" s="568">
        <f>'EntrySheetDD+SWOTotal+HO'!KP99</f>
        <v>0</v>
      </c>
      <c r="L36" s="568">
        <f>'EntrySheetDD+SWOTotal+HO'!KQ99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</v>
      </c>
      <c r="D37" s="518">
        <f>'EntrySheetDD+SWOTotal+HO'!KS99</f>
        <v>0</v>
      </c>
      <c r="E37" s="518">
        <f>'EntrySheetDD+SWOTotal+HO'!KT99</f>
        <v>0</v>
      </c>
      <c r="F37" s="518">
        <f>'EntrySheetDD+SWOTotal+HO'!KU99</f>
        <v>0</v>
      </c>
      <c r="G37" s="568">
        <v>0</v>
      </c>
      <c r="H37" s="568">
        <f>'EntrySheetDD+SWOTotal+HO'!KW99</f>
        <v>0</v>
      </c>
      <c r="I37" s="568">
        <f>'EntrySheetDD+SWOTotal+HO'!KX99</f>
        <v>0</v>
      </c>
      <c r="J37" s="568">
        <f>'EntrySheetDD+SWOTotal+HO'!KY99</f>
        <v>0</v>
      </c>
      <c r="K37" s="568">
        <f>'EntrySheetDD+SWOTotal+HO'!KZ99</f>
        <v>0</v>
      </c>
      <c r="L37" s="568">
        <f>'EntrySheetDD+SWOTotal+HO'!LA99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</v>
      </c>
      <c r="D38" s="518">
        <f>'EntrySheetDD+SWOTotal+HO'!LC99</f>
        <v>0</v>
      </c>
      <c r="E38" s="518">
        <f>'EntrySheetDD+SWOTotal+HO'!LD99</f>
        <v>0</v>
      </c>
      <c r="F38" s="518">
        <f>'EntrySheetDD+SWOTotal+HO'!LE99</f>
        <v>0</v>
      </c>
      <c r="G38" s="568">
        <v>0</v>
      </c>
      <c r="H38" s="568">
        <f>'EntrySheetDD+SWOTotal+HO'!LG99</f>
        <v>0</v>
      </c>
      <c r="I38" s="568">
        <f>'EntrySheetDD+SWOTotal+HO'!LH99</f>
        <v>0</v>
      </c>
      <c r="J38" s="568">
        <f>'EntrySheetDD+SWOTotal+HO'!LI99</f>
        <v>0</v>
      </c>
      <c r="K38" s="568">
        <f>'EntrySheetDD+SWOTotal+HO'!LJ99</f>
        <v>0</v>
      </c>
      <c r="L38" s="568">
        <f>'EntrySheetDD+SWOTotal+HO'!LK99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</v>
      </c>
      <c r="D39" s="518">
        <f>'EntrySheetDD+SWOTotal+HO'!LM99</f>
        <v>0</v>
      </c>
      <c r="E39" s="518">
        <f>'EntrySheetDD+SWOTotal+HO'!LN99</f>
        <v>0</v>
      </c>
      <c r="F39" s="518">
        <f>'EntrySheetDD+SWOTotal+HO'!LO99</f>
        <v>0</v>
      </c>
      <c r="G39" s="568">
        <v>0</v>
      </c>
      <c r="H39" s="568">
        <f>'EntrySheetDD+SWOTotal+HO'!LQ99</f>
        <v>0</v>
      </c>
      <c r="I39" s="568">
        <f>'EntrySheetDD+SWOTotal+HO'!LR99</f>
        <v>0</v>
      </c>
      <c r="J39" s="568">
        <f>'EntrySheetDD+SWOTotal+HO'!LS99</f>
        <v>0</v>
      </c>
      <c r="K39" s="568">
        <f>'EntrySheetDD+SWOTotal+HO'!LT99</f>
        <v>0</v>
      </c>
      <c r="L39" s="568">
        <f>'EntrySheetDD+SWOTotal+HO'!LU99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1.9999999999999998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3.9999999999999996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>
        <f t="shared" si="0"/>
        <v>0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'EntrySheetDD+SWOTotal+HO'!MQ99</f>
        <v>0</v>
      </c>
      <c r="E41" s="528">
        <f>'EntrySheetDD+SWOTotal+HO'!MR99</f>
        <v>0</v>
      </c>
      <c r="F41" s="528">
        <f>'EntrySheetDD+SWOTotal+HO'!MS99</f>
        <v>0</v>
      </c>
      <c r="G41" s="570">
        <f>'EntrySheetDD+SWOTotal+HO'!MT99</f>
        <v>0</v>
      </c>
      <c r="H41" s="570">
        <f>'EntrySheetDD+SWOTotal+HO'!MU99</f>
        <v>0</v>
      </c>
      <c r="I41" s="570">
        <f>'EntrySheetDD+SWOTotal+HO'!MV99</f>
        <v>0</v>
      </c>
      <c r="J41" s="570">
        <f>'EntrySheetDD+SWOTotal+HO'!MW99</f>
        <v>0</v>
      </c>
      <c r="K41" s="570">
        <f>'EntrySheetDD+SWOTotal+HO'!MX99</f>
        <v>0</v>
      </c>
      <c r="L41" s="570">
        <f>'EntrySheetDD+SWOTotal+HO'!MY99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1.9999999999999998</v>
      </c>
      <c r="D43" s="516">
        <f t="shared" si="3"/>
        <v>0</v>
      </c>
      <c r="E43" s="516">
        <f t="shared" si="3"/>
        <v>0</v>
      </c>
      <c r="F43" s="516">
        <f t="shared" si="3"/>
        <v>0</v>
      </c>
      <c r="G43" s="572">
        <f t="shared" si="3"/>
        <v>3.9999999999999996</v>
      </c>
      <c r="H43" s="572">
        <f t="shared" si="3"/>
        <v>0</v>
      </c>
      <c r="I43" s="572">
        <f t="shared" si="3"/>
        <v>0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>
        <f t="shared" si="0"/>
        <v>0</v>
      </c>
      <c r="N43" s="512" t="e">
        <f t="shared" si="1"/>
        <v>#DIV/0!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7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447</v>
      </c>
      <c r="B3" s="2004"/>
      <c r="C3" s="2024" t="s">
        <v>522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>
        <v>25</v>
      </c>
      <c r="D7" s="518">
        <f>'EntrySheetDD+SWOTotal+HO'!E101</f>
        <v>0</v>
      </c>
      <c r="E7" s="518">
        <f>'EntrySheetDD+SWOTotal+HO'!F101</f>
        <v>0</v>
      </c>
      <c r="F7" s="518">
        <f>'EntrySheetDD+SWOTotal+HO'!G101</f>
        <v>0</v>
      </c>
      <c r="G7" s="568">
        <v>455.00045500045502</v>
      </c>
      <c r="H7" s="568">
        <f>'EntrySheetDD+SWOTotal+HO'!I101</f>
        <v>0</v>
      </c>
      <c r="I7" s="568">
        <f>'EntrySheetDD+SWOTotal+HO'!J101</f>
        <v>0</v>
      </c>
      <c r="J7" s="568">
        <f>'EntrySheetDD+SWOTotal+HO'!K101</f>
        <v>0</v>
      </c>
      <c r="K7" s="568">
        <f>'EntrySheetDD+SWOTotal+HO'!L101</f>
        <v>0</v>
      </c>
      <c r="L7" s="568">
        <f>'EntrySheetDD+SWOTotal+HO'!M101</f>
        <v>0</v>
      </c>
      <c r="M7" s="514">
        <f>F7/C7*100</f>
        <v>0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>
        <v>0.2</v>
      </c>
      <c r="D8" s="518">
        <f>'EntrySheetDD+SWOTotal+HO'!O101</f>
        <v>0</v>
      </c>
      <c r="E8" s="518">
        <f>'EntrySheetDD+SWOTotal+HO'!P101</f>
        <v>0</v>
      </c>
      <c r="F8" s="518">
        <f>'EntrySheetDD+SWOTotal+HO'!Q101</f>
        <v>0</v>
      </c>
      <c r="G8" s="568">
        <v>3.6400036400036404</v>
      </c>
      <c r="H8" s="568">
        <f>'EntrySheetDD+SWOTotal+HO'!S101</f>
        <v>0</v>
      </c>
      <c r="I8" s="568">
        <f>'EntrySheetDD+SWOTotal+HO'!T101</f>
        <v>0</v>
      </c>
      <c r="J8" s="568">
        <f>'EntrySheetDD+SWOTotal+HO'!U101</f>
        <v>0</v>
      </c>
      <c r="K8" s="568">
        <f>'EntrySheetDD+SWOTotal+HO'!V101</f>
        <v>0</v>
      </c>
      <c r="L8" s="568">
        <f>'EntrySheetDD+SWOTotal+HO'!W101</f>
        <v>0</v>
      </c>
      <c r="M8" s="506">
        <f t="shared" ref="M8:M43" si="0">F8/C8*100</f>
        <v>0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>
        <v>0.2</v>
      </c>
      <c r="D9" s="518">
        <f>'EntrySheetDD+SWOTotal+HO'!Y101</f>
        <v>0</v>
      </c>
      <c r="E9" s="518">
        <f>'EntrySheetDD+SWOTotal+HO'!Z101</f>
        <v>0</v>
      </c>
      <c r="F9" s="518">
        <f>'EntrySheetDD+SWOTotal+HO'!AA101</f>
        <v>0</v>
      </c>
      <c r="G9" s="568">
        <v>3.6400036400036404</v>
      </c>
      <c r="H9" s="568">
        <f>'EntrySheetDD+SWOTotal+HO'!AC101</f>
        <v>0</v>
      </c>
      <c r="I9" s="568">
        <f>'EntrySheetDD+SWOTotal+HO'!AD101</f>
        <v>0</v>
      </c>
      <c r="J9" s="568">
        <f>'EntrySheetDD+SWOTotal+HO'!AE101</f>
        <v>0</v>
      </c>
      <c r="K9" s="568">
        <f>'EntrySheetDD+SWOTotal+HO'!AF101</f>
        <v>0</v>
      </c>
      <c r="L9" s="568">
        <f>'EntrySheetDD+SWOTotal+HO'!AG101</f>
        <v>0</v>
      </c>
      <c r="M9" s="506">
        <f t="shared" si="0"/>
        <v>0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>
        <v>0.2</v>
      </c>
      <c r="D10" s="518">
        <f>'EntrySheetDD+SWOTotal+HO'!AI101</f>
        <v>0</v>
      </c>
      <c r="E10" s="518">
        <f>'EntrySheetDD+SWOTotal+HO'!AJ101</f>
        <v>0</v>
      </c>
      <c r="F10" s="518">
        <f>'EntrySheetDD+SWOTotal+HO'!AK101</f>
        <v>0</v>
      </c>
      <c r="G10" s="568">
        <v>3.6400036400036404</v>
      </c>
      <c r="H10" s="568">
        <f>'EntrySheetDD+SWOTotal+HO'!AM101</f>
        <v>0</v>
      </c>
      <c r="I10" s="568">
        <f>'EntrySheetDD+SWOTotal+HO'!AN101</f>
        <v>0</v>
      </c>
      <c r="J10" s="568">
        <f>'EntrySheetDD+SWOTotal+HO'!AO101</f>
        <v>1</v>
      </c>
      <c r="K10" s="568">
        <f>'EntrySheetDD+SWOTotal+HO'!AP101</f>
        <v>0</v>
      </c>
      <c r="L10" s="568">
        <f>'EntrySheetDD+SWOTotal+HO'!AQ101</f>
        <v>0</v>
      </c>
      <c r="M10" s="506">
        <f t="shared" si="0"/>
        <v>0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>
        <v>0.2</v>
      </c>
      <c r="D11" s="518">
        <f>'EntrySheetDD+SWOTotal+HO'!AS101</f>
        <v>0</v>
      </c>
      <c r="E11" s="518">
        <f>'EntrySheetDD+SWOTotal+HO'!AT101</f>
        <v>0</v>
      </c>
      <c r="F11" s="518">
        <f>'EntrySheetDD+SWOTotal+HO'!AU101</f>
        <v>0</v>
      </c>
      <c r="G11" s="568">
        <v>3.6400036400036404</v>
      </c>
      <c r="H11" s="568">
        <f>'EntrySheetDD+SWOTotal+HO'!AW101</f>
        <v>0</v>
      </c>
      <c r="I11" s="568">
        <f>'EntrySheetDD+SWOTotal+HO'!AX101</f>
        <v>0</v>
      </c>
      <c r="J11" s="568">
        <f>'EntrySheetDD+SWOTotal+HO'!AY101</f>
        <v>0</v>
      </c>
      <c r="K11" s="568">
        <f>'EntrySheetDD+SWOTotal+HO'!AZ101</f>
        <v>0</v>
      </c>
      <c r="L11" s="568">
        <f>'EntrySheetDD+SWOTotal+HO'!BA101</f>
        <v>0</v>
      </c>
      <c r="M11" s="506">
        <f t="shared" si="0"/>
        <v>0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>
        <v>0.2</v>
      </c>
      <c r="D12" s="518">
        <f>'EntrySheetDD+SWOTotal+HO'!BC101</f>
        <v>0</v>
      </c>
      <c r="E12" s="518">
        <f>'EntrySheetDD+SWOTotal+HO'!BD101</f>
        <v>0</v>
      </c>
      <c r="F12" s="518">
        <f>'EntrySheetDD+SWOTotal+HO'!BE101</f>
        <v>0</v>
      </c>
      <c r="G12" s="568">
        <v>3.6400036400036404</v>
      </c>
      <c r="H12" s="568">
        <f>'EntrySheetDD+SWOTotal+HO'!BG101</f>
        <v>0</v>
      </c>
      <c r="I12" s="568">
        <f>'EntrySheetDD+SWOTotal+HO'!BH101</f>
        <v>0</v>
      </c>
      <c r="J12" s="568">
        <f>'EntrySheetDD+SWOTotal+HO'!BI101</f>
        <v>0</v>
      </c>
      <c r="K12" s="568">
        <f>'EntrySheetDD+SWOTotal+HO'!BJ101</f>
        <v>0</v>
      </c>
      <c r="L12" s="568">
        <f>'EntrySheetDD+SWOTotal+HO'!BK101</f>
        <v>0</v>
      </c>
      <c r="M12" s="506">
        <f t="shared" si="0"/>
        <v>0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>
        <v>0.2</v>
      </c>
      <c r="D13" s="518">
        <f>'EntrySheetDD+SWOTotal+HO'!BM101</f>
        <v>0</v>
      </c>
      <c r="E13" s="518">
        <f>'EntrySheetDD+SWOTotal+HO'!BN101</f>
        <v>0</v>
      </c>
      <c r="F13" s="518">
        <f>'EntrySheetDD+SWOTotal+HO'!BO101</f>
        <v>0</v>
      </c>
      <c r="G13" s="568">
        <v>3.6400036400036404</v>
      </c>
      <c r="H13" s="568">
        <f>'EntrySheetDD+SWOTotal+HO'!BQ101</f>
        <v>0</v>
      </c>
      <c r="I13" s="568">
        <f>'EntrySheetDD+SWOTotal+HO'!BR101</f>
        <v>0</v>
      </c>
      <c r="J13" s="568">
        <f>'EntrySheetDD+SWOTotal+HO'!BS101</f>
        <v>0</v>
      </c>
      <c r="K13" s="568">
        <f>'EntrySheetDD+SWOTotal+HO'!BT101</f>
        <v>0</v>
      </c>
      <c r="L13" s="568">
        <f>'EntrySheetDD+SWOTotal+HO'!BU101</f>
        <v>0</v>
      </c>
      <c r="M13" s="506">
        <f t="shared" si="0"/>
        <v>0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>
        <v>0.2</v>
      </c>
      <c r="D14" s="518">
        <f>'EntrySheetDD+SWOTotal+HO'!BW101</f>
        <v>0</v>
      </c>
      <c r="E14" s="518">
        <f>'EntrySheetDD+SWOTotal+HO'!BX101</f>
        <v>0</v>
      </c>
      <c r="F14" s="518">
        <f>'EntrySheetDD+SWOTotal+HO'!BY101</f>
        <v>0</v>
      </c>
      <c r="G14" s="568">
        <v>3.6400036400036404</v>
      </c>
      <c r="H14" s="568">
        <f>'EntrySheetDD+SWOTotal+HO'!CA101</f>
        <v>0</v>
      </c>
      <c r="I14" s="568">
        <f>'EntrySheetDD+SWOTotal+HO'!CB101</f>
        <v>0</v>
      </c>
      <c r="J14" s="568">
        <f>'EntrySheetDD+SWOTotal+HO'!CC101</f>
        <v>0</v>
      </c>
      <c r="K14" s="568">
        <f>'EntrySheetDD+SWOTotal+HO'!CD101</f>
        <v>0</v>
      </c>
      <c r="L14" s="568">
        <f>'EntrySheetDD+SWOTotal+HO'!CE101</f>
        <v>0</v>
      </c>
      <c r="M14" s="506">
        <f t="shared" si="0"/>
        <v>0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>
        <v>0.5</v>
      </c>
      <c r="D15" s="518">
        <f>'EntrySheetDD+SWOTotal+HO'!CG101</f>
        <v>0</v>
      </c>
      <c r="E15" s="518">
        <f>'EntrySheetDD+SWOTotal+HO'!CH101</f>
        <v>0</v>
      </c>
      <c r="F15" s="518">
        <f>'EntrySheetDD+SWOTotal+HO'!CI101</f>
        <v>0</v>
      </c>
      <c r="G15" s="568">
        <v>9.1000091000090997</v>
      </c>
      <c r="H15" s="568">
        <f>'EntrySheetDD+SWOTotal+HO'!CK101</f>
        <v>0</v>
      </c>
      <c r="I15" s="568">
        <f>'EntrySheetDD+SWOTotal+HO'!CL101</f>
        <v>0</v>
      </c>
      <c r="J15" s="568">
        <f>'EntrySheetDD+SWOTotal+HO'!CM101</f>
        <v>0</v>
      </c>
      <c r="K15" s="568">
        <f>'EntrySheetDD+SWOTotal+HO'!CN101</f>
        <v>0</v>
      </c>
      <c r="L15" s="568">
        <f>'EntrySheetDD+SWOTotal+HO'!CO101</f>
        <v>0</v>
      </c>
      <c r="M15" s="506">
        <f t="shared" si="0"/>
        <v>0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>
        <v>0.5</v>
      </c>
      <c r="D16" s="518">
        <f>'EntrySheetDD+SWOTotal+HO'!CQ101</f>
        <v>0</v>
      </c>
      <c r="E16" s="518">
        <f>'EntrySheetDD+SWOTotal+HO'!CR101</f>
        <v>0</v>
      </c>
      <c r="F16" s="518">
        <f>'EntrySheetDD+SWOTotal+HO'!CS101</f>
        <v>0</v>
      </c>
      <c r="G16" s="568">
        <v>9.1000091000090997</v>
      </c>
      <c r="H16" s="568">
        <f>'EntrySheetDD+SWOTotal+HO'!CU101</f>
        <v>0</v>
      </c>
      <c r="I16" s="568">
        <f>'EntrySheetDD+SWOTotal+HO'!CV101</f>
        <v>0</v>
      </c>
      <c r="J16" s="568">
        <f>'EntrySheetDD+SWOTotal+HO'!CW101</f>
        <v>0</v>
      </c>
      <c r="K16" s="568">
        <f>'EntrySheetDD+SWOTotal+HO'!CX101</f>
        <v>0</v>
      </c>
      <c r="L16" s="568">
        <f>'EntrySheetDD+SWOTotal+HO'!CY101</f>
        <v>0</v>
      </c>
      <c r="M16" s="506">
        <f t="shared" si="0"/>
        <v>0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>
        <v>1.2</v>
      </c>
      <c r="D17" s="518">
        <f>'EntrySheetDD+SWOTotal+HO'!DA101</f>
        <v>0</v>
      </c>
      <c r="E17" s="518">
        <f>'EntrySheetDD+SWOTotal+HO'!DB101</f>
        <v>0</v>
      </c>
      <c r="F17" s="518">
        <f>'EntrySheetDD+SWOTotal+HO'!DC101</f>
        <v>0</v>
      </c>
      <c r="G17" s="568">
        <v>21.840021840021841</v>
      </c>
      <c r="H17" s="568">
        <f>'EntrySheetDD+SWOTotal+HO'!DE101</f>
        <v>0</v>
      </c>
      <c r="I17" s="568">
        <f>'EntrySheetDD+SWOTotal+HO'!DF101</f>
        <v>0</v>
      </c>
      <c r="J17" s="568">
        <f>'EntrySheetDD+SWOTotal+HO'!DG101</f>
        <v>0</v>
      </c>
      <c r="K17" s="568">
        <f>'EntrySheetDD+SWOTotal+HO'!DH101</f>
        <v>0</v>
      </c>
      <c r="L17" s="568">
        <f>'EntrySheetDD+SWOTotal+HO'!DI101</f>
        <v>0</v>
      </c>
      <c r="M17" s="506">
        <f t="shared" si="0"/>
        <v>0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>
        <v>0.2</v>
      </c>
      <c r="D18" s="518">
        <f>'EntrySheetDD+SWOTotal+HO'!DK101</f>
        <v>0</v>
      </c>
      <c r="E18" s="518">
        <f>'EntrySheetDD+SWOTotal+HO'!DL101</f>
        <v>0</v>
      </c>
      <c r="F18" s="518">
        <f>'EntrySheetDD+SWOTotal+HO'!DM101</f>
        <v>0</v>
      </c>
      <c r="G18" s="568">
        <v>3.6400036400036404</v>
      </c>
      <c r="H18" s="568">
        <f>'EntrySheetDD+SWOTotal+HO'!DO101</f>
        <v>0</v>
      </c>
      <c r="I18" s="568">
        <f>'EntrySheetDD+SWOTotal+HO'!DP101</f>
        <v>0</v>
      </c>
      <c r="J18" s="568">
        <f>'EntrySheetDD+SWOTotal+HO'!DQ101</f>
        <v>0</v>
      </c>
      <c r="K18" s="568">
        <f>'EntrySheetDD+SWOTotal+HO'!DR101</f>
        <v>0</v>
      </c>
      <c r="L18" s="568">
        <f>'EntrySheetDD+SWOTotal+HO'!DS101</f>
        <v>0</v>
      </c>
      <c r="M18" s="506">
        <f t="shared" si="0"/>
        <v>0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>
        <v>0.2</v>
      </c>
      <c r="D19" s="518">
        <f>'EntrySheetDD+SWOTotal+HO'!DU101</f>
        <v>0</v>
      </c>
      <c r="E19" s="518">
        <f>'EntrySheetDD+SWOTotal+HO'!DV101</f>
        <v>0</v>
      </c>
      <c r="F19" s="518">
        <f>'EntrySheetDD+SWOTotal+HO'!DW101</f>
        <v>0</v>
      </c>
      <c r="G19" s="568">
        <v>3.6400036400036404</v>
      </c>
      <c r="H19" s="568">
        <f>'EntrySheetDD+SWOTotal+HO'!DY101</f>
        <v>0</v>
      </c>
      <c r="I19" s="568">
        <f>'EntrySheetDD+SWOTotal+HO'!DZ101</f>
        <v>0</v>
      </c>
      <c r="J19" s="568">
        <f>'EntrySheetDD+SWOTotal+HO'!EA101</f>
        <v>0</v>
      </c>
      <c r="K19" s="568">
        <f>'EntrySheetDD+SWOTotal+HO'!EB101</f>
        <v>0</v>
      </c>
      <c r="L19" s="568">
        <f>'EntrySheetDD+SWOTotal+HO'!EC101</f>
        <v>0</v>
      </c>
      <c r="M19" s="506">
        <f t="shared" si="0"/>
        <v>0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>
        <v>1.1499999999999999</v>
      </c>
      <c r="D20" s="518">
        <f>'EntrySheetDD+SWOTotal+HO'!EE101</f>
        <v>0</v>
      </c>
      <c r="E20" s="518">
        <f>'EntrySheetDD+SWOTotal+HO'!EF101</f>
        <v>0</v>
      </c>
      <c r="F20" s="518">
        <f>'EntrySheetDD+SWOTotal+HO'!EG101</f>
        <v>0</v>
      </c>
      <c r="G20" s="568">
        <v>20.93002093002093</v>
      </c>
      <c r="H20" s="568">
        <f>'EntrySheetDD+SWOTotal+HO'!EI101</f>
        <v>0</v>
      </c>
      <c r="I20" s="568">
        <f>'EntrySheetDD+SWOTotal+HO'!EJ101</f>
        <v>0</v>
      </c>
      <c r="J20" s="568">
        <f>'EntrySheetDD+SWOTotal+HO'!EK101</f>
        <v>0</v>
      </c>
      <c r="K20" s="568">
        <f>'EntrySheetDD+SWOTotal+HO'!EL101</f>
        <v>0</v>
      </c>
      <c r="L20" s="568">
        <f>'EntrySheetDD+SWOTotal+HO'!EM101</f>
        <v>0</v>
      </c>
      <c r="M20" s="506">
        <f t="shared" si="0"/>
        <v>0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>
        <v>0.5</v>
      </c>
      <c r="D21" s="518">
        <f>'EntrySheetDD+SWOTotal+HO'!EO101</f>
        <v>0</v>
      </c>
      <c r="E21" s="518">
        <f>'EntrySheetDD+SWOTotal+HO'!EP101</f>
        <v>0</v>
      </c>
      <c r="F21" s="518">
        <f>'EntrySheetDD+SWOTotal+HO'!EQ101</f>
        <v>0</v>
      </c>
      <c r="G21" s="568">
        <v>9.1000091000090997</v>
      </c>
      <c r="H21" s="568">
        <f>'EntrySheetDD+SWOTotal+HO'!ES101</f>
        <v>0</v>
      </c>
      <c r="I21" s="568">
        <f>'EntrySheetDD+SWOTotal+HO'!ET101</f>
        <v>0</v>
      </c>
      <c r="J21" s="568">
        <f>'EntrySheetDD+SWOTotal+HO'!EU101</f>
        <v>0</v>
      </c>
      <c r="K21" s="568">
        <f>'EntrySheetDD+SWOTotal+HO'!EV101</f>
        <v>0</v>
      </c>
      <c r="L21" s="568">
        <f>'EntrySheetDD+SWOTotal+HO'!EW101</f>
        <v>0</v>
      </c>
      <c r="M21" s="506">
        <f t="shared" si="0"/>
        <v>0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>
        <v>1</v>
      </c>
      <c r="D22" s="518">
        <f>'EntrySheetDD+SWOTotal+HO'!EY101</f>
        <v>0</v>
      </c>
      <c r="E22" s="518">
        <f>'EntrySheetDD+SWOTotal+HO'!EZ101</f>
        <v>0</v>
      </c>
      <c r="F22" s="518">
        <f>'EntrySheetDD+SWOTotal+HO'!FA101</f>
        <v>0</v>
      </c>
      <c r="G22" s="568">
        <v>18.200018200018199</v>
      </c>
      <c r="H22" s="568">
        <f>'EntrySheetDD+SWOTotal+HO'!FC101</f>
        <v>0</v>
      </c>
      <c r="I22" s="568">
        <f>'EntrySheetDD+SWOTotal+HO'!FD101</f>
        <v>0</v>
      </c>
      <c r="J22" s="568">
        <f>'EntrySheetDD+SWOTotal+HO'!FE101</f>
        <v>0</v>
      </c>
      <c r="K22" s="568">
        <f>'EntrySheetDD+SWOTotal+HO'!FF101</f>
        <v>0</v>
      </c>
      <c r="L22" s="568">
        <f>'EntrySheetDD+SWOTotal+HO'!FG101</f>
        <v>0</v>
      </c>
      <c r="M22" s="506">
        <f t="shared" si="0"/>
        <v>0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>
        <v>0.1</v>
      </c>
      <c r="D23" s="518">
        <f>'EntrySheetDD+SWOTotal+HO'!FI101</f>
        <v>0</v>
      </c>
      <c r="E23" s="518">
        <f>'EntrySheetDD+SWOTotal+HO'!FJ101</f>
        <v>0</v>
      </c>
      <c r="F23" s="518">
        <f>'EntrySheetDD+SWOTotal+HO'!FK101</f>
        <v>0</v>
      </c>
      <c r="G23" s="568">
        <v>1.8200018200018202</v>
      </c>
      <c r="H23" s="568">
        <f>'EntrySheetDD+SWOTotal+HO'!FM101</f>
        <v>0</v>
      </c>
      <c r="I23" s="568">
        <f>'EntrySheetDD+SWOTotal+HO'!FN101</f>
        <v>0</v>
      </c>
      <c r="J23" s="568">
        <f>'EntrySheetDD+SWOTotal+HO'!FO101</f>
        <v>0</v>
      </c>
      <c r="K23" s="568">
        <f>'EntrySheetDD+SWOTotal+HO'!FP101</f>
        <v>0</v>
      </c>
      <c r="L23" s="568">
        <f>'EntrySheetDD+SWOTotal+HO'!FQ101</f>
        <v>0</v>
      </c>
      <c r="M23" s="506">
        <f t="shared" si="0"/>
        <v>0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>
        <v>0.1</v>
      </c>
      <c r="D24" s="518">
        <f>'EntrySheetDD+SWOTotal+HO'!FS101</f>
        <v>0</v>
      </c>
      <c r="E24" s="518">
        <f>'EntrySheetDD+SWOTotal+HO'!FT101</f>
        <v>0</v>
      </c>
      <c r="F24" s="518">
        <f>'EntrySheetDD+SWOTotal+HO'!FU101</f>
        <v>0</v>
      </c>
      <c r="G24" s="568">
        <v>1.8200018200018202</v>
      </c>
      <c r="H24" s="568">
        <f>'EntrySheetDD+SWOTotal+HO'!FW101</f>
        <v>0</v>
      </c>
      <c r="I24" s="568">
        <f>'EntrySheetDD+SWOTotal+HO'!FX101</f>
        <v>0</v>
      </c>
      <c r="J24" s="568">
        <f>'EntrySheetDD+SWOTotal+HO'!FY101</f>
        <v>0</v>
      </c>
      <c r="K24" s="568">
        <f>'EntrySheetDD+SWOTotal+HO'!FZ101</f>
        <v>0</v>
      </c>
      <c r="L24" s="568">
        <f>'EntrySheetDD+SWOTotal+HO'!GA101</f>
        <v>0</v>
      </c>
      <c r="M24" s="506">
        <f t="shared" si="0"/>
        <v>0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>
        <v>0.1</v>
      </c>
      <c r="D25" s="518">
        <f>'EntrySheetDD+SWOTotal+HO'!GC101</f>
        <v>0</v>
      </c>
      <c r="E25" s="518">
        <f>'EntrySheetDD+SWOTotal+HO'!GD101</f>
        <v>0</v>
      </c>
      <c r="F25" s="518">
        <f>'EntrySheetDD+SWOTotal+HO'!GE101</f>
        <v>0</v>
      </c>
      <c r="G25" s="568">
        <v>1.8200018200018202</v>
      </c>
      <c r="H25" s="568">
        <f>'EntrySheetDD+SWOTotal+HO'!GG101</f>
        <v>0</v>
      </c>
      <c r="I25" s="568">
        <f>'EntrySheetDD+SWOTotal+HO'!GH101</f>
        <v>0</v>
      </c>
      <c r="J25" s="568">
        <f>'EntrySheetDD+SWOTotal+HO'!GI101</f>
        <v>0</v>
      </c>
      <c r="K25" s="568">
        <f>'EntrySheetDD+SWOTotal+HO'!GJ101</f>
        <v>0</v>
      </c>
      <c r="L25" s="568">
        <f>'EntrySheetDD+SWOTotal+HO'!GK101</f>
        <v>0</v>
      </c>
      <c r="M25" s="506">
        <f t="shared" si="0"/>
        <v>0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>
        <v>0.1</v>
      </c>
      <c r="D26" s="518">
        <f>'EntrySheetDD+SWOTotal+HO'!GM101</f>
        <v>0</v>
      </c>
      <c r="E26" s="518">
        <f>'EntrySheetDD+SWOTotal+HO'!GN101</f>
        <v>0</v>
      </c>
      <c r="F26" s="518">
        <f>'EntrySheetDD+SWOTotal+HO'!GO101</f>
        <v>0</v>
      </c>
      <c r="G26" s="568">
        <v>1.8200018200018202</v>
      </c>
      <c r="H26" s="568">
        <f>'EntrySheetDD+SWOTotal+HO'!GQ101</f>
        <v>0</v>
      </c>
      <c r="I26" s="568">
        <f>'EntrySheetDD+SWOTotal+HO'!GR101</f>
        <v>0</v>
      </c>
      <c r="J26" s="568">
        <f>'EntrySheetDD+SWOTotal+HO'!GS101</f>
        <v>0</v>
      </c>
      <c r="K26" s="568">
        <f>'EntrySheetDD+SWOTotal+HO'!GT101</f>
        <v>0</v>
      </c>
      <c r="L26" s="568">
        <f>'EntrySheetDD+SWOTotal+HO'!GU101</f>
        <v>0</v>
      </c>
      <c r="M26" s="506">
        <f t="shared" si="0"/>
        <v>0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>
        <v>0.1</v>
      </c>
      <c r="D27" s="518">
        <f>'EntrySheetDD+SWOTotal+HO'!GW101</f>
        <v>0</v>
      </c>
      <c r="E27" s="518">
        <f>'EntrySheetDD+SWOTotal+HO'!GX101</f>
        <v>0</v>
      </c>
      <c r="F27" s="518">
        <f>'EntrySheetDD+SWOTotal+HO'!GY101</f>
        <v>0</v>
      </c>
      <c r="G27" s="568">
        <v>1.8200018200018202</v>
      </c>
      <c r="H27" s="568">
        <f>'EntrySheetDD+SWOTotal+HO'!HA101</f>
        <v>0</v>
      </c>
      <c r="I27" s="568">
        <f>'EntrySheetDD+SWOTotal+HO'!HB101</f>
        <v>0</v>
      </c>
      <c r="J27" s="568">
        <f>'EntrySheetDD+SWOTotal+HO'!HC101</f>
        <v>0</v>
      </c>
      <c r="K27" s="568">
        <f>'EntrySheetDD+SWOTotal+HO'!HD101</f>
        <v>0</v>
      </c>
      <c r="L27" s="568">
        <f>'EntrySheetDD+SWOTotal+HO'!HE101</f>
        <v>0</v>
      </c>
      <c r="M27" s="506">
        <f t="shared" si="0"/>
        <v>0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>
        <v>0.1</v>
      </c>
      <c r="D28" s="518">
        <f>'EntrySheetDD+SWOTotal+HO'!HG101</f>
        <v>0</v>
      </c>
      <c r="E28" s="518">
        <f>'EntrySheetDD+SWOTotal+HO'!HH101</f>
        <v>0</v>
      </c>
      <c r="F28" s="518">
        <f>'EntrySheetDD+SWOTotal+HO'!HI101</f>
        <v>0</v>
      </c>
      <c r="G28" s="568">
        <v>1.8200018200018202</v>
      </c>
      <c r="H28" s="568">
        <f>'EntrySheetDD+SWOTotal+HO'!HK101</f>
        <v>0</v>
      </c>
      <c r="I28" s="568">
        <f>'EntrySheetDD+SWOTotal+HO'!HL101</f>
        <v>0</v>
      </c>
      <c r="J28" s="568">
        <f>'EntrySheetDD+SWOTotal+HO'!HM101</f>
        <v>0</v>
      </c>
      <c r="K28" s="568">
        <f>'EntrySheetDD+SWOTotal+HO'!HN101</f>
        <v>0</v>
      </c>
      <c r="L28" s="568">
        <f>'EntrySheetDD+SWOTotal+HO'!HO101</f>
        <v>0</v>
      </c>
      <c r="M28" s="506">
        <f t="shared" si="0"/>
        <v>0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>
        <v>0.1</v>
      </c>
      <c r="D29" s="518">
        <f>'EntrySheetDD+SWOTotal+HO'!HQ101</f>
        <v>0</v>
      </c>
      <c r="E29" s="518">
        <f>'EntrySheetDD+SWOTotal+HO'!HR101</f>
        <v>0</v>
      </c>
      <c r="F29" s="518">
        <f>'EntrySheetDD+SWOTotal+HO'!HS101</f>
        <v>0</v>
      </c>
      <c r="G29" s="568">
        <v>1.8200018200018202</v>
      </c>
      <c r="H29" s="568">
        <f>'EntrySheetDD+SWOTotal+HO'!HU101</f>
        <v>0</v>
      </c>
      <c r="I29" s="568">
        <f>'EntrySheetDD+SWOTotal+HO'!HV101</f>
        <v>0</v>
      </c>
      <c r="J29" s="568">
        <f>'EntrySheetDD+SWOTotal+HO'!HW101</f>
        <v>0</v>
      </c>
      <c r="K29" s="568">
        <f>'EntrySheetDD+SWOTotal+HO'!HX101</f>
        <v>0</v>
      </c>
      <c r="L29" s="568">
        <f>'EntrySheetDD+SWOTotal+HO'!HY101</f>
        <v>0</v>
      </c>
      <c r="M29" s="506">
        <f t="shared" si="0"/>
        <v>0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>
        <v>0</v>
      </c>
      <c r="D30" s="518">
        <f>'EntrySheetDD+SWOTotal+HO'!IA101</f>
        <v>0</v>
      </c>
      <c r="E30" s="518">
        <f>'EntrySheetDD+SWOTotal+HO'!IB101</f>
        <v>0</v>
      </c>
      <c r="F30" s="518">
        <f>'EntrySheetDD+SWOTotal+HO'!IC101</f>
        <v>0</v>
      </c>
      <c r="G30" s="568">
        <v>0</v>
      </c>
      <c r="H30" s="568">
        <f>'EntrySheetDD+SWOTotal+HO'!IE101</f>
        <v>0</v>
      </c>
      <c r="I30" s="568">
        <f>'EntrySheetDD+SWOTotal+HO'!IF101</f>
        <v>0</v>
      </c>
      <c r="J30" s="568">
        <f>'EntrySheetDD+SWOTotal+HO'!IG101</f>
        <v>0</v>
      </c>
      <c r="K30" s="568">
        <f>'EntrySheetDD+SWOTotal+HO'!IH101</f>
        <v>0</v>
      </c>
      <c r="L30" s="568">
        <f>'EntrySheetDD+SWOTotal+HO'!II101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>
        <v>0.1</v>
      </c>
      <c r="D31" s="518">
        <f>'EntrySheetDD+SWOTotal+HO'!IK101</f>
        <v>0</v>
      </c>
      <c r="E31" s="518">
        <f>'EntrySheetDD+SWOTotal+HO'!IL101</f>
        <v>0</v>
      </c>
      <c r="F31" s="518">
        <f>'EntrySheetDD+SWOTotal+HO'!IM101</f>
        <v>0</v>
      </c>
      <c r="G31" s="568">
        <v>1.8200018200018202</v>
      </c>
      <c r="H31" s="568">
        <f>'EntrySheetDD+SWOTotal+HO'!IO101</f>
        <v>0</v>
      </c>
      <c r="I31" s="568">
        <f>'EntrySheetDD+SWOTotal+HO'!IP101</f>
        <v>0</v>
      </c>
      <c r="J31" s="568">
        <f>'EntrySheetDD+SWOTotal+HO'!IQ101</f>
        <v>0</v>
      </c>
      <c r="K31" s="568">
        <f>'EntrySheetDD+SWOTotal+HO'!IR101</f>
        <v>0</v>
      </c>
      <c r="L31" s="568">
        <f>'EntrySheetDD+SWOTotal+HO'!IS101</f>
        <v>0</v>
      </c>
      <c r="M31" s="506">
        <f t="shared" si="0"/>
        <v>0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>
        <v>0.05</v>
      </c>
      <c r="D32" s="518">
        <f>'EntrySheetDD+SWOTotal+HO'!IU101</f>
        <v>0</v>
      </c>
      <c r="E32" s="518">
        <f>'EntrySheetDD+SWOTotal+HO'!IV101</f>
        <v>0</v>
      </c>
      <c r="F32" s="518">
        <f>'EntrySheetDD+SWOTotal+HO'!IW101</f>
        <v>0</v>
      </c>
      <c r="G32" s="568">
        <v>0.9100009100009101</v>
      </c>
      <c r="H32" s="568">
        <f>'EntrySheetDD+SWOTotal+HO'!IY101</f>
        <v>0</v>
      </c>
      <c r="I32" s="568">
        <f>'EntrySheetDD+SWOTotal+HO'!IZ101</f>
        <v>0</v>
      </c>
      <c r="J32" s="568">
        <f>'EntrySheetDD+SWOTotal+HO'!JA101</f>
        <v>0</v>
      </c>
      <c r="K32" s="568">
        <f>'EntrySheetDD+SWOTotal+HO'!JB101</f>
        <v>0</v>
      </c>
      <c r="L32" s="568">
        <f>'EntrySheetDD+SWOTotal+HO'!JC101</f>
        <v>0</v>
      </c>
      <c r="M32" s="506">
        <f t="shared" si="0"/>
        <v>0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>
        <v>0.1</v>
      </c>
      <c r="D33" s="518">
        <f>'EntrySheetDD+SWOTotal+HO'!JE101</f>
        <v>0</v>
      </c>
      <c r="E33" s="518">
        <f>'EntrySheetDD+SWOTotal+HO'!JF101</f>
        <v>0</v>
      </c>
      <c r="F33" s="518">
        <f>'EntrySheetDD+SWOTotal+HO'!JG101</f>
        <v>0</v>
      </c>
      <c r="G33" s="568">
        <v>1.8200018200018202</v>
      </c>
      <c r="H33" s="568">
        <f>'EntrySheetDD+SWOTotal+HO'!JI101</f>
        <v>0</v>
      </c>
      <c r="I33" s="568">
        <f>'EntrySheetDD+SWOTotal+HO'!JJ101</f>
        <v>0</v>
      </c>
      <c r="J33" s="568">
        <f>'EntrySheetDD+SWOTotal+HO'!JK101</f>
        <v>0</v>
      </c>
      <c r="K33" s="568">
        <f>'EntrySheetDD+SWOTotal+HO'!JL101</f>
        <v>0</v>
      </c>
      <c r="L33" s="568">
        <f>'EntrySheetDD+SWOTotal+HO'!JM101</f>
        <v>0</v>
      </c>
      <c r="M33" s="506">
        <f t="shared" si="0"/>
        <v>0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>
        <v>0.1</v>
      </c>
      <c r="D34" s="518">
        <f>'EntrySheetDD+SWOTotal+HO'!JO101</f>
        <v>0</v>
      </c>
      <c r="E34" s="518">
        <f>'EntrySheetDD+SWOTotal+HO'!JP101</f>
        <v>0</v>
      </c>
      <c r="F34" s="518">
        <f>'EntrySheetDD+SWOTotal+HO'!JQ101</f>
        <v>0</v>
      </c>
      <c r="G34" s="568">
        <v>1.8200018200018202</v>
      </c>
      <c r="H34" s="568">
        <f>'EntrySheetDD+SWOTotal+HO'!JS101</f>
        <v>0</v>
      </c>
      <c r="I34" s="568">
        <f>'EntrySheetDD+SWOTotal+HO'!JT101</f>
        <v>0</v>
      </c>
      <c r="J34" s="568">
        <f>'EntrySheetDD+SWOTotal+HO'!JU101</f>
        <v>0</v>
      </c>
      <c r="K34" s="568">
        <f>'EntrySheetDD+SWOTotal+HO'!JV101</f>
        <v>0</v>
      </c>
      <c r="L34" s="568">
        <f>'EntrySheetDD+SWOTotal+HO'!JW101</f>
        <v>0</v>
      </c>
      <c r="M34" s="506">
        <f t="shared" si="0"/>
        <v>0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>
        <v>0.1</v>
      </c>
      <c r="D35" s="518">
        <f>'EntrySheetDD+SWOTotal+HO'!JY101</f>
        <v>0</v>
      </c>
      <c r="E35" s="518">
        <f>'EntrySheetDD+SWOTotal+HO'!JZ101</f>
        <v>0</v>
      </c>
      <c r="F35" s="518">
        <f>'EntrySheetDD+SWOTotal+HO'!KA101</f>
        <v>0</v>
      </c>
      <c r="G35" s="568">
        <v>1.8200018200018202</v>
      </c>
      <c r="H35" s="568">
        <f>'EntrySheetDD+SWOTotal+HO'!KC101</f>
        <v>0</v>
      </c>
      <c r="I35" s="568">
        <f>'EntrySheetDD+SWOTotal+HO'!KD101</f>
        <v>0</v>
      </c>
      <c r="J35" s="568">
        <f>'EntrySheetDD+SWOTotal+HO'!KE101</f>
        <v>0</v>
      </c>
      <c r="K35" s="568">
        <f>'EntrySheetDD+SWOTotal+HO'!KF101</f>
        <v>0</v>
      </c>
      <c r="L35" s="568">
        <f>'EntrySheetDD+SWOTotal+HO'!KG101</f>
        <v>0</v>
      </c>
      <c r="M35" s="506">
        <f t="shared" si="0"/>
        <v>0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>
        <v>0.5</v>
      </c>
      <c r="D36" s="518">
        <f>'EntrySheetDD+SWOTotal+HO'!KI101</f>
        <v>0</v>
      </c>
      <c r="E36" s="518">
        <f>'EntrySheetDD+SWOTotal+HO'!KJ101</f>
        <v>0</v>
      </c>
      <c r="F36" s="518">
        <f>'EntrySheetDD+SWOTotal+HO'!KK101</f>
        <v>0</v>
      </c>
      <c r="G36" s="568">
        <v>9.1000091000090997</v>
      </c>
      <c r="H36" s="568">
        <f>'EntrySheetDD+SWOTotal+HO'!KM101</f>
        <v>0</v>
      </c>
      <c r="I36" s="568">
        <f>'EntrySheetDD+SWOTotal+HO'!KN101</f>
        <v>0</v>
      </c>
      <c r="J36" s="568">
        <f>'EntrySheetDD+SWOTotal+HO'!KO101</f>
        <v>0</v>
      </c>
      <c r="K36" s="568">
        <f>'EntrySheetDD+SWOTotal+HO'!KP101</f>
        <v>0</v>
      </c>
      <c r="L36" s="568">
        <f>'EntrySheetDD+SWOTotal+HO'!KQ101</f>
        <v>0</v>
      </c>
      <c r="M36" s="506">
        <f t="shared" si="0"/>
        <v>0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>
        <v>0.1</v>
      </c>
      <c r="D37" s="518">
        <f>'EntrySheetDD+SWOTotal+HO'!KS101</f>
        <v>0</v>
      </c>
      <c r="E37" s="518">
        <f>'EntrySheetDD+SWOTotal+HO'!KT101</f>
        <v>0</v>
      </c>
      <c r="F37" s="518">
        <f>'EntrySheetDD+SWOTotal+HO'!KU101</f>
        <v>0</v>
      </c>
      <c r="G37" s="568">
        <v>1.8200018200018202</v>
      </c>
      <c r="H37" s="568">
        <f>'EntrySheetDD+SWOTotal+HO'!KW101</f>
        <v>0</v>
      </c>
      <c r="I37" s="568">
        <f>'EntrySheetDD+SWOTotal+HO'!KX101</f>
        <v>0</v>
      </c>
      <c r="J37" s="568">
        <f>'EntrySheetDD+SWOTotal+HO'!KY101</f>
        <v>0</v>
      </c>
      <c r="K37" s="568">
        <f>'EntrySheetDD+SWOTotal+HO'!KZ101</f>
        <v>0</v>
      </c>
      <c r="L37" s="568">
        <f>'EntrySheetDD+SWOTotal+HO'!LA101</f>
        <v>0</v>
      </c>
      <c r="M37" s="506">
        <f t="shared" si="0"/>
        <v>0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>
        <v>0.1</v>
      </c>
      <c r="D38" s="518">
        <f>'EntrySheetDD+SWOTotal+HO'!LC101</f>
        <v>0</v>
      </c>
      <c r="E38" s="518">
        <f>'EntrySheetDD+SWOTotal+HO'!LD101</f>
        <v>0</v>
      </c>
      <c r="F38" s="518">
        <f>'EntrySheetDD+SWOTotal+HO'!LE101</f>
        <v>0</v>
      </c>
      <c r="G38" s="568">
        <v>1.8200018200018202</v>
      </c>
      <c r="H38" s="568">
        <f>'EntrySheetDD+SWOTotal+HO'!LG101</f>
        <v>0</v>
      </c>
      <c r="I38" s="568">
        <f>'EntrySheetDD+SWOTotal+HO'!LH101</f>
        <v>0</v>
      </c>
      <c r="J38" s="568">
        <f>'EntrySheetDD+SWOTotal+HO'!LI101</f>
        <v>0</v>
      </c>
      <c r="K38" s="568">
        <f>'EntrySheetDD+SWOTotal+HO'!LJ101</f>
        <v>0</v>
      </c>
      <c r="L38" s="568">
        <f>'EntrySheetDD+SWOTotal+HO'!LK101</f>
        <v>0</v>
      </c>
      <c r="M38" s="506">
        <f t="shared" si="0"/>
        <v>0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0.1</v>
      </c>
      <c r="D39" s="518">
        <f>'EntrySheetDD+SWOTotal+HO'!LM101</f>
        <v>0</v>
      </c>
      <c r="E39" s="518">
        <f>'EntrySheetDD+SWOTotal+HO'!LN101</f>
        <v>0</v>
      </c>
      <c r="F39" s="518">
        <f>'EntrySheetDD+SWOTotal+HO'!LO101</f>
        <v>0</v>
      </c>
      <c r="G39" s="568">
        <v>1.8200018200018202</v>
      </c>
      <c r="H39" s="568">
        <f>'EntrySheetDD+SWOTotal+HO'!LQ101</f>
        <v>0</v>
      </c>
      <c r="I39" s="568">
        <f>'EntrySheetDD+SWOTotal+HO'!LR101</f>
        <v>0</v>
      </c>
      <c r="J39" s="568">
        <f>'EntrySheetDD+SWOTotal+HO'!LS101</f>
        <v>0</v>
      </c>
      <c r="K39" s="568">
        <f>'EntrySheetDD+SWOTotal+HO'!LT101</f>
        <v>0</v>
      </c>
      <c r="L39" s="568">
        <f>'EntrySheetDD+SWOTotal+HO'!LU101</f>
        <v>0</v>
      </c>
      <c r="M39" s="509">
        <f t="shared" si="0"/>
        <v>0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33.600000000000009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611.52061152061162</v>
      </c>
      <c r="H40" s="569">
        <f t="shared" si="2"/>
        <v>0</v>
      </c>
      <c r="I40" s="569">
        <f t="shared" si="2"/>
        <v>0</v>
      </c>
      <c r="J40" s="569">
        <f t="shared" si="2"/>
        <v>1</v>
      </c>
      <c r="K40" s="569">
        <f t="shared" si="2"/>
        <v>0</v>
      </c>
      <c r="L40" s="569">
        <f t="shared" si="2"/>
        <v>0</v>
      </c>
      <c r="M40" s="511">
        <f t="shared" si="0"/>
        <v>0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0</v>
      </c>
      <c r="D41" s="528">
        <f>'EntrySheetDD+SWOTotal+HO'!MQ101</f>
        <v>75</v>
      </c>
      <c r="E41" s="528">
        <f>'EntrySheetDD+SWOTotal+HO'!MR101</f>
        <v>0</v>
      </c>
      <c r="F41" s="528">
        <f>'EntrySheetDD+SWOTotal+HO'!MS101</f>
        <v>75</v>
      </c>
      <c r="G41" s="570">
        <f>'EntrySheetDD+SWOTotal+HO'!MT101</f>
        <v>0</v>
      </c>
      <c r="H41" s="570">
        <f>'EntrySheetDD+SWOTotal+HO'!MU101</f>
        <v>7</v>
      </c>
      <c r="I41" s="570">
        <f>'EntrySheetDD+SWOTotal+HO'!MV101</f>
        <v>7</v>
      </c>
      <c r="J41" s="570">
        <f>'EntrySheetDD+SWOTotal+HO'!MW101</f>
        <v>0</v>
      </c>
      <c r="K41" s="570">
        <f>'EntrySheetDD+SWOTotal+HO'!MX101</f>
        <v>0</v>
      </c>
      <c r="L41" s="570">
        <f>'EntrySheetDD+SWOTotal+HO'!MY101</f>
        <v>0</v>
      </c>
      <c r="M41" s="514" t="e">
        <f t="shared" si="0"/>
        <v>#DIV/0!</v>
      </c>
      <c r="N41" s="514">
        <f t="shared" si="1"/>
        <v>100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33.600000000000009</v>
      </c>
      <c r="D43" s="516">
        <f t="shared" si="3"/>
        <v>75</v>
      </c>
      <c r="E43" s="516">
        <f t="shared" si="3"/>
        <v>0</v>
      </c>
      <c r="F43" s="516">
        <f t="shared" si="3"/>
        <v>75</v>
      </c>
      <c r="G43" s="572">
        <f t="shared" si="3"/>
        <v>611.52061152061162</v>
      </c>
      <c r="H43" s="572">
        <f t="shared" si="3"/>
        <v>7</v>
      </c>
      <c r="I43" s="572">
        <f t="shared" si="3"/>
        <v>7</v>
      </c>
      <c r="J43" s="572">
        <f t="shared" si="3"/>
        <v>1</v>
      </c>
      <c r="K43" s="572">
        <f t="shared" si="3"/>
        <v>0</v>
      </c>
      <c r="L43" s="572">
        <f t="shared" si="3"/>
        <v>0</v>
      </c>
      <c r="M43" s="511">
        <f t="shared" si="0"/>
        <v>223.21428571428567</v>
      </c>
      <c r="N43" s="512">
        <f t="shared" si="1"/>
        <v>100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8" activePane="bottomRight" state="frozen"/>
      <selection activeCell="A2" sqref="A2:N2"/>
      <selection pane="topRight" activeCell="A2" sqref="A2:N2"/>
      <selection pane="bottomLeft" activeCell="A2" sqref="A2:N2"/>
      <selection pane="bottomRight" activeCell="V39" sqref="V38:V39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448</v>
      </c>
      <c r="B3" s="2004"/>
      <c r="C3" s="2024" t="s">
        <v>556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5">
        <v>0</v>
      </c>
      <c r="D7" s="518">
        <f>'EntrySheetDD+SWOTotal+HO'!E104</f>
        <v>0</v>
      </c>
      <c r="E7" s="518">
        <f>'EntrySheetDD+SWOTotal+HO'!F104</f>
        <v>0</v>
      </c>
      <c r="F7" s="518">
        <f>'EntrySheetDD+SWOTotal+HO'!G104</f>
        <v>0</v>
      </c>
      <c r="G7" s="568">
        <v>0</v>
      </c>
      <c r="H7" s="568">
        <f>'EntrySheetDD+SWOTotal+HO'!I104</f>
        <v>0</v>
      </c>
      <c r="I7" s="568">
        <f>'EntrySheetDD+SWOTotal+HO'!J104</f>
        <v>0</v>
      </c>
      <c r="J7" s="568">
        <f>'EntrySheetDD+SWOTotal+HO'!K104</f>
        <v>0</v>
      </c>
      <c r="K7" s="568">
        <f>'EntrySheetDD+SWOTotal+HO'!L104</f>
        <v>0</v>
      </c>
      <c r="L7" s="568">
        <f>'EntrySheetDD+SWOTotal+HO'!M104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5">
        <v>0</v>
      </c>
      <c r="D8" s="518">
        <f>'EntrySheetDD+SWOTotal+HO'!O104</f>
        <v>0</v>
      </c>
      <c r="E8" s="518">
        <f>'EntrySheetDD+SWOTotal+HO'!P104</f>
        <v>0</v>
      </c>
      <c r="F8" s="518">
        <f>'EntrySheetDD+SWOTotal+HO'!Q104</f>
        <v>0</v>
      </c>
      <c r="G8" s="568">
        <v>0</v>
      </c>
      <c r="H8" s="568">
        <f>'EntrySheetDD+SWOTotal+HO'!S104</f>
        <v>0</v>
      </c>
      <c r="I8" s="568">
        <f>'EntrySheetDD+SWOTotal+HO'!T104</f>
        <v>0</v>
      </c>
      <c r="J8" s="568">
        <f>'EntrySheetDD+SWOTotal+HO'!U104</f>
        <v>0</v>
      </c>
      <c r="K8" s="568">
        <f>'EntrySheetDD+SWOTotal+HO'!V104</f>
        <v>0</v>
      </c>
      <c r="L8" s="568">
        <f>'EntrySheetDD+SWOTotal+HO'!W104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5">
        <v>0</v>
      </c>
      <c r="D9" s="518">
        <f>'EntrySheetDD+SWOTotal+HO'!Y104</f>
        <v>0</v>
      </c>
      <c r="E9" s="518">
        <f>'EntrySheetDD+SWOTotal+HO'!Z104</f>
        <v>0</v>
      </c>
      <c r="F9" s="518">
        <f>'EntrySheetDD+SWOTotal+HO'!AA104</f>
        <v>0</v>
      </c>
      <c r="G9" s="568">
        <v>0</v>
      </c>
      <c r="H9" s="568">
        <f>'EntrySheetDD+SWOTotal+HO'!AC104</f>
        <v>0</v>
      </c>
      <c r="I9" s="568">
        <f>'EntrySheetDD+SWOTotal+HO'!AD104</f>
        <v>0</v>
      </c>
      <c r="J9" s="568">
        <f>'EntrySheetDD+SWOTotal+HO'!AE104</f>
        <v>0</v>
      </c>
      <c r="K9" s="568">
        <f>'EntrySheetDD+SWOTotal+HO'!AF104</f>
        <v>0</v>
      </c>
      <c r="L9" s="568">
        <f>'EntrySheetDD+SWOTotal+HO'!AG104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5">
        <v>0</v>
      </c>
      <c r="D10" s="518">
        <f>'EntrySheetDD+SWOTotal+HO'!AI104</f>
        <v>0</v>
      </c>
      <c r="E10" s="518">
        <f>'EntrySheetDD+SWOTotal+HO'!AJ104</f>
        <v>0</v>
      </c>
      <c r="F10" s="518">
        <f>'EntrySheetDD+SWOTotal+HO'!AK104</f>
        <v>0</v>
      </c>
      <c r="G10" s="568">
        <v>0</v>
      </c>
      <c r="H10" s="568">
        <f>'EntrySheetDD+SWOTotal+HO'!AM104</f>
        <v>0</v>
      </c>
      <c r="I10" s="568">
        <f>'EntrySheetDD+SWOTotal+HO'!AN104</f>
        <v>0</v>
      </c>
      <c r="J10" s="568">
        <f>'EntrySheetDD+SWOTotal+HO'!AO104</f>
        <v>0</v>
      </c>
      <c r="K10" s="568">
        <f>'EntrySheetDD+SWOTotal+HO'!AP104</f>
        <v>0</v>
      </c>
      <c r="L10" s="568">
        <f>'EntrySheetDD+SWOTotal+HO'!AQ104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5">
        <v>0</v>
      </c>
      <c r="D11" s="518">
        <f>'EntrySheetDD+SWOTotal+HO'!AS104</f>
        <v>0</v>
      </c>
      <c r="E11" s="518">
        <f>'EntrySheetDD+SWOTotal+HO'!AT104</f>
        <v>0</v>
      </c>
      <c r="F11" s="518">
        <f>'EntrySheetDD+SWOTotal+HO'!AU104</f>
        <v>0</v>
      </c>
      <c r="G11" s="568">
        <v>0</v>
      </c>
      <c r="H11" s="568">
        <f>'EntrySheetDD+SWOTotal+HO'!AW104</f>
        <v>0</v>
      </c>
      <c r="I11" s="568">
        <f>'EntrySheetDD+SWOTotal+HO'!AX104</f>
        <v>0</v>
      </c>
      <c r="J11" s="568">
        <f>'EntrySheetDD+SWOTotal+HO'!AY104</f>
        <v>0</v>
      </c>
      <c r="K11" s="568">
        <f>'EntrySheetDD+SWOTotal+HO'!AZ104</f>
        <v>0</v>
      </c>
      <c r="L11" s="568">
        <f>'EntrySheetDD+SWOTotal+HO'!BA104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5">
        <v>0</v>
      </c>
      <c r="D12" s="518">
        <f>'EntrySheetDD+SWOTotal+HO'!BC104</f>
        <v>0</v>
      </c>
      <c r="E12" s="518">
        <f>'EntrySheetDD+SWOTotal+HO'!BD104</f>
        <v>0</v>
      </c>
      <c r="F12" s="518">
        <f>'EntrySheetDD+SWOTotal+HO'!BE104</f>
        <v>0</v>
      </c>
      <c r="G12" s="568">
        <v>0</v>
      </c>
      <c r="H12" s="568">
        <f>'EntrySheetDD+SWOTotal+HO'!BG104</f>
        <v>0</v>
      </c>
      <c r="I12" s="568">
        <f>'EntrySheetDD+SWOTotal+HO'!BH104</f>
        <v>0</v>
      </c>
      <c r="J12" s="568">
        <f>'EntrySheetDD+SWOTotal+HO'!BI104</f>
        <v>0</v>
      </c>
      <c r="K12" s="568">
        <f>'EntrySheetDD+SWOTotal+HO'!BJ104</f>
        <v>0</v>
      </c>
      <c r="L12" s="568">
        <f>'EntrySheetDD+SWOTotal+HO'!BK104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5">
        <v>0</v>
      </c>
      <c r="D13" s="518">
        <f>'EntrySheetDD+SWOTotal+HO'!BM104</f>
        <v>0</v>
      </c>
      <c r="E13" s="518">
        <f>'EntrySheetDD+SWOTotal+HO'!BN104</f>
        <v>0</v>
      </c>
      <c r="F13" s="518">
        <f>'EntrySheetDD+SWOTotal+HO'!BO104</f>
        <v>0</v>
      </c>
      <c r="G13" s="568">
        <v>0</v>
      </c>
      <c r="H13" s="568">
        <f>'EntrySheetDD+SWOTotal+HO'!BQ104</f>
        <v>0</v>
      </c>
      <c r="I13" s="568">
        <f>'EntrySheetDD+SWOTotal+HO'!BR104</f>
        <v>0</v>
      </c>
      <c r="J13" s="568">
        <f>'EntrySheetDD+SWOTotal+HO'!BS104</f>
        <v>0</v>
      </c>
      <c r="K13" s="568">
        <f>'EntrySheetDD+SWOTotal+HO'!BT104</f>
        <v>0</v>
      </c>
      <c r="L13" s="568">
        <f>'EntrySheetDD+SWOTotal+HO'!BU104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5">
        <v>0</v>
      </c>
      <c r="D14" s="518">
        <f>'EntrySheetDD+SWOTotal+HO'!BW104</f>
        <v>0</v>
      </c>
      <c r="E14" s="518">
        <f>'EntrySheetDD+SWOTotal+HO'!BX104</f>
        <v>0</v>
      </c>
      <c r="F14" s="518">
        <f>'EntrySheetDD+SWOTotal+HO'!BY104</f>
        <v>0</v>
      </c>
      <c r="G14" s="568">
        <v>0</v>
      </c>
      <c r="H14" s="568">
        <f>'EntrySheetDD+SWOTotal+HO'!CA104</f>
        <v>0</v>
      </c>
      <c r="I14" s="568">
        <f>'EntrySheetDD+SWOTotal+HO'!CB104</f>
        <v>0</v>
      </c>
      <c r="J14" s="568">
        <f>'EntrySheetDD+SWOTotal+HO'!CC104</f>
        <v>0</v>
      </c>
      <c r="K14" s="568">
        <f>'EntrySheetDD+SWOTotal+HO'!CD104</f>
        <v>0</v>
      </c>
      <c r="L14" s="568">
        <f>'EntrySheetDD+SWOTotal+HO'!CE104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5">
        <v>0</v>
      </c>
      <c r="D15" s="518">
        <f>'EntrySheetDD+SWOTotal+HO'!CG104</f>
        <v>0</v>
      </c>
      <c r="E15" s="518">
        <f>'EntrySheetDD+SWOTotal+HO'!CH104</f>
        <v>0</v>
      </c>
      <c r="F15" s="518">
        <f>'EntrySheetDD+SWOTotal+HO'!CI104</f>
        <v>0</v>
      </c>
      <c r="G15" s="568">
        <v>0</v>
      </c>
      <c r="H15" s="568">
        <f>'EntrySheetDD+SWOTotal+HO'!CK104</f>
        <v>0</v>
      </c>
      <c r="I15" s="568">
        <f>'EntrySheetDD+SWOTotal+HO'!CL104</f>
        <v>0</v>
      </c>
      <c r="J15" s="568">
        <f>'EntrySheetDD+SWOTotal+HO'!CM104</f>
        <v>0</v>
      </c>
      <c r="K15" s="568">
        <f>'EntrySheetDD+SWOTotal+HO'!CN104</f>
        <v>0</v>
      </c>
      <c r="L15" s="568">
        <f>'EntrySheetDD+SWOTotal+HO'!CO104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5">
        <v>0</v>
      </c>
      <c r="D16" s="518">
        <f>'EntrySheetDD+SWOTotal+HO'!CQ104</f>
        <v>0</v>
      </c>
      <c r="E16" s="518">
        <f>'EntrySheetDD+SWOTotal+HO'!CR104</f>
        <v>0</v>
      </c>
      <c r="F16" s="518">
        <f>'EntrySheetDD+SWOTotal+HO'!CS104</f>
        <v>0</v>
      </c>
      <c r="G16" s="568">
        <v>0</v>
      </c>
      <c r="H16" s="568">
        <f>'EntrySheetDD+SWOTotal+HO'!CU104</f>
        <v>0</v>
      </c>
      <c r="I16" s="568">
        <f>'EntrySheetDD+SWOTotal+HO'!CV104</f>
        <v>0</v>
      </c>
      <c r="J16" s="568">
        <f>'EntrySheetDD+SWOTotal+HO'!CW104</f>
        <v>0</v>
      </c>
      <c r="K16" s="568">
        <f>'EntrySheetDD+SWOTotal+HO'!CX104</f>
        <v>0</v>
      </c>
      <c r="L16" s="568">
        <f>'EntrySheetDD+SWOTotal+HO'!CY104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5">
        <v>0</v>
      </c>
      <c r="D17" s="518">
        <f>'EntrySheetDD+SWOTotal+HO'!DA104</f>
        <v>0</v>
      </c>
      <c r="E17" s="518">
        <f>'EntrySheetDD+SWOTotal+HO'!DB104</f>
        <v>0</v>
      </c>
      <c r="F17" s="518">
        <f>'EntrySheetDD+SWOTotal+HO'!DC104</f>
        <v>0</v>
      </c>
      <c r="G17" s="568">
        <v>0</v>
      </c>
      <c r="H17" s="568">
        <f>'EntrySheetDD+SWOTotal+HO'!DE104</f>
        <v>0</v>
      </c>
      <c r="I17" s="568">
        <f>'EntrySheetDD+SWOTotal+HO'!DF104</f>
        <v>0</v>
      </c>
      <c r="J17" s="568">
        <f>'EntrySheetDD+SWOTotal+HO'!DG104</f>
        <v>0</v>
      </c>
      <c r="K17" s="568">
        <f>'EntrySheetDD+SWOTotal+HO'!DH104</f>
        <v>0</v>
      </c>
      <c r="L17" s="568">
        <f>'EntrySheetDD+SWOTotal+HO'!DI104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5">
        <v>0</v>
      </c>
      <c r="D18" s="518">
        <f>'EntrySheetDD+SWOTotal+HO'!DK104</f>
        <v>0</v>
      </c>
      <c r="E18" s="518">
        <f>'EntrySheetDD+SWOTotal+HO'!DL104</f>
        <v>0</v>
      </c>
      <c r="F18" s="518">
        <f>'EntrySheetDD+SWOTotal+HO'!DM104</f>
        <v>0</v>
      </c>
      <c r="G18" s="568">
        <v>0</v>
      </c>
      <c r="H18" s="568">
        <f>'EntrySheetDD+SWOTotal+HO'!DO104</f>
        <v>0</v>
      </c>
      <c r="I18" s="568">
        <f>'EntrySheetDD+SWOTotal+HO'!DP104</f>
        <v>0</v>
      </c>
      <c r="J18" s="568">
        <f>'EntrySheetDD+SWOTotal+HO'!DQ104</f>
        <v>0</v>
      </c>
      <c r="K18" s="568">
        <f>'EntrySheetDD+SWOTotal+HO'!DR104</f>
        <v>0</v>
      </c>
      <c r="L18" s="568">
        <f>'EntrySheetDD+SWOTotal+HO'!DS104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5">
        <v>0</v>
      </c>
      <c r="D19" s="518">
        <f>'EntrySheetDD+SWOTotal+HO'!DU104</f>
        <v>0</v>
      </c>
      <c r="E19" s="518">
        <f>'EntrySheetDD+SWOTotal+HO'!DV104</f>
        <v>0</v>
      </c>
      <c r="F19" s="518">
        <f>'EntrySheetDD+SWOTotal+HO'!DW104</f>
        <v>0</v>
      </c>
      <c r="G19" s="568">
        <v>0</v>
      </c>
      <c r="H19" s="568">
        <f>'EntrySheetDD+SWOTotal+HO'!DY104</f>
        <v>0</v>
      </c>
      <c r="I19" s="568">
        <f>'EntrySheetDD+SWOTotal+HO'!DZ104</f>
        <v>0</v>
      </c>
      <c r="J19" s="568">
        <f>'EntrySheetDD+SWOTotal+HO'!EA104</f>
        <v>0</v>
      </c>
      <c r="K19" s="568">
        <f>'EntrySheetDD+SWOTotal+HO'!EB104</f>
        <v>0</v>
      </c>
      <c r="L19" s="568">
        <f>'EntrySheetDD+SWOTotal+HO'!EC104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5">
        <v>0</v>
      </c>
      <c r="D20" s="518">
        <f>'EntrySheetDD+SWOTotal+HO'!EE104</f>
        <v>0</v>
      </c>
      <c r="E20" s="518">
        <f>'EntrySheetDD+SWOTotal+HO'!EF104</f>
        <v>0</v>
      </c>
      <c r="F20" s="518">
        <f>'EntrySheetDD+SWOTotal+HO'!EG104</f>
        <v>0</v>
      </c>
      <c r="G20" s="568">
        <v>0</v>
      </c>
      <c r="H20" s="568">
        <f>'EntrySheetDD+SWOTotal+HO'!EI104</f>
        <v>0</v>
      </c>
      <c r="I20" s="568">
        <f>'EntrySheetDD+SWOTotal+HO'!EJ104</f>
        <v>0</v>
      </c>
      <c r="J20" s="568">
        <f>'EntrySheetDD+SWOTotal+HO'!EK104</f>
        <v>0</v>
      </c>
      <c r="K20" s="568">
        <f>'EntrySheetDD+SWOTotal+HO'!EL104</f>
        <v>0</v>
      </c>
      <c r="L20" s="568">
        <f>'EntrySheetDD+SWOTotal+HO'!EM104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5">
        <v>0</v>
      </c>
      <c r="D21" s="518">
        <f>'EntrySheetDD+SWOTotal+HO'!EO104</f>
        <v>0</v>
      </c>
      <c r="E21" s="518">
        <f>'EntrySheetDD+SWOTotal+HO'!EP104</f>
        <v>0</v>
      </c>
      <c r="F21" s="518">
        <f>'EntrySheetDD+SWOTotal+HO'!EQ104</f>
        <v>0</v>
      </c>
      <c r="G21" s="568">
        <v>0</v>
      </c>
      <c r="H21" s="568">
        <f>'EntrySheetDD+SWOTotal+HO'!ES104</f>
        <v>0</v>
      </c>
      <c r="I21" s="568">
        <f>'EntrySheetDD+SWOTotal+HO'!ET104</f>
        <v>0</v>
      </c>
      <c r="J21" s="568">
        <f>'EntrySheetDD+SWOTotal+HO'!EU104</f>
        <v>0</v>
      </c>
      <c r="K21" s="568">
        <f>'EntrySheetDD+SWOTotal+HO'!EV104</f>
        <v>0</v>
      </c>
      <c r="L21" s="568">
        <f>'EntrySheetDD+SWOTotal+HO'!EW104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5">
        <v>0</v>
      </c>
      <c r="D22" s="518">
        <f>'EntrySheetDD+SWOTotal+HO'!EY104</f>
        <v>0</v>
      </c>
      <c r="E22" s="518">
        <f>'EntrySheetDD+SWOTotal+HO'!EZ104</f>
        <v>0</v>
      </c>
      <c r="F22" s="518">
        <f>'EntrySheetDD+SWOTotal+HO'!FA104</f>
        <v>0</v>
      </c>
      <c r="G22" s="568">
        <v>0</v>
      </c>
      <c r="H22" s="568">
        <f>'EntrySheetDD+SWOTotal+HO'!FC104</f>
        <v>0</v>
      </c>
      <c r="I22" s="568">
        <f>'EntrySheetDD+SWOTotal+HO'!FD104</f>
        <v>0</v>
      </c>
      <c r="J22" s="568">
        <f>'EntrySheetDD+SWOTotal+HO'!FE104</f>
        <v>0</v>
      </c>
      <c r="K22" s="568">
        <f>'EntrySheetDD+SWOTotal+HO'!FF104</f>
        <v>0</v>
      </c>
      <c r="L22" s="568">
        <f>'EntrySheetDD+SWOTotal+HO'!FG104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5">
        <v>0</v>
      </c>
      <c r="D23" s="518">
        <f>'EntrySheetDD+SWOTotal+HO'!FI104</f>
        <v>0</v>
      </c>
      <c r="E23" s="518">
        <f>'EntrySheetDD+SWOTotal+HO'!FJ104</f>
        <v>0</v>
      </c>
      <c r="F23" s="518">
        <f>'EntrySheetDD+SWOTotal+HO'!FK104</f>
        <v>0</v>
      </c>
      <c r="G23" s="568">
        <v>0</v>
      </c>
      <c r="H23" s="568">
        <f>'EntrySheetDD+SWOTotal+HO'!FM104</f>
        <v>0</v>
      </c>
      <c r="I23" s="568">
        <f>'EntrySheetDD+SWOTotal+HO'!FN104</f>
        <v>0</v>
      </c>
      <c r="J23" s="568">
        <f>'EntrySheetDD+SWOTotal+HO'!FO104</f>
        <v>0</v>
      </c>
      <c r="K23" s="568">
        <f>'EntrySheetDD+SWOTotal+HO'!FP104</f>
        <v>0</v>
      </c>
      <c r="L23" s="568">
        <f>'EntrySheetDD+SWOTotal+HO'!FQ104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5">
        <v>0</v>
      </c>
      <c r="D24" s="518">
        <f>'EntrySheetDD+SWOTotal+HO'!FS104</f>
        <v>0</v>
      </c>
      <c r="E24" s="518">
        <f>'EntrySheetDD+SWOTotal+HO'!FT104</f>
        <v>0</v>
      </c>
      <c r="F24" s="518">
        <f>'EntrySheetDD+SWOTotal+HO'!FU104</f>
        <v>0</v>
      </c>
      <c r="G24" s="568">
        <v>0</v>
      </c>
      <c r="H24" s="568">
        <f>'EntrySheetDD+SWOTotal+HO'!FW104</f>
        <v>0</v>
      </c>
      <c r="I24" s="568">
        <f>'EntrySheetDD+SWOTotal+HO'!FX104</f>
        <v>0</v>
      </c>
      <c r="J24" s="568">
        <f>'EntrySheetDD+SWOTotal+HO'!FY104</f>
        <v>0</v>
      </c>
      <c r="K24" s="568">
        <f>'EntrySheetDD+SWOTotal+HO'!FZ104</f>
        <v>0</v>
      </c>
      <c r="L24" s="568">
        <f>'EntrySheetDD+SWOTotal+HO'!GA104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5">
        <v>0</v>
      </c>
      <c r="D25" s="518">
        <f>'EntrySheetDD+SWOTotal+HO'!GC104</f>
        <v>0</v>
      </c>
      <c r="E25" s="518">
        <f>'EntrySheetDD+SWOTotal+HO'!GD104</f>
        <v>0</v>
      </c>
      <c r="F25" s="518">
        <f>'EntrySheetDD+SWOTotal+HO'!GE104</f>
        <v>0</v>
      </c>
      <c r="G25" s="568">
        <v>0</v>
      </c>
      <c r="H25" s="568">
        <f>'EntrySheetDD+SWOTotal+HO'!GG104</f>
        <v>0</v>
      </c>
      <c r="I25" s="568">
        <f>'EntrySheetDD+SWOTotal+HO'!GH104</f>
        <v>0</v>
      </c>
      <c r="J25" s="568">
        <f>'EntrySheetDD+SWOTotal+HO'!GI104</f>
        <v>0</v>
      </c>
      <c r="K25" s="568">
        <f>'EntrySheetDD+SWOTotal+HO'!GJ104</f>
        <v>0</v>
      </c>
      <c r="L25" s="568">
        <f>'EntrySheetDD+SWOTotal+HO'!GK104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5">
        <v>0</v>
      </c>
      <c r="D26" s="518">
        <f>'EntrySheetDD+SWOTotal+HO'!GM104</f>
        <v>0</v>
      </c>
      <c r="E26" s="518">
        <f>'EntrySheetDD+SWOTotal+HO'!GN104</f>
        <v>0</v>
      </c>
      <c r="F26" s="518">
        <f>'EntrySheetDD+SWOTotal+HO'!GO104</f>
        <v>0</v>
      </c>
      <c r="G26" s="568">
        <v>0</v>
      </c>
      <c r="H26" s="568">
        <f>'EntrySheetDD+SWOTotal+HO'!GQ104</f>
        <v>0</v>
      </c>
      <c r="I26" s="568">
        <f>'EntrySheetDD+SWOTotal+HO'!GR104</f>
        <v>0</v>
      </c>
      <c r="J26" s="568">
        <f>'EntrySheetDD+SWOTotal+HO'!GS104</f>
        <v>0</v>
      </c>
      <c r="K26" s="568">
        <f>'EntrySheetDD+SWOTotal+HO'!GT104</f>
        <v>0</v>
      </c>
      <c r="L26" s="568">
        <f>'EntrySheetDD+SWOTotal+HO'!GU104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5">
        <v>0</v>
      </c>
      <c r="D27" s="518">
        <f>'EntrySheetDD+SWOTotal+HO'!GW104</f>
        <v>0</v>
      </c>
      <c r="E27" s="518">
        <f>'EntrySheetDD+SWOTotal+HO'!GX104</f>
        <v>0</v>
      </c>
      <c r="F27" s="518">
        <f>'EntrySheetDD+SWOTotal+HO'!GY104</f>
        <v>0</v>
      </c>
      <c r="G27" s="568">
        <v>0</v>
      </c>
      <c r="H27" s="568">
        <f>'EntrySheetDD+SWOTotal+HO'!HA104</f>
        <v>0</v>
      </c>
      <c r="I27" s="568">
        <f>'EntrySheetDD+SWOTotal+HO'!HB104</f>
        <v>0</v>
      </c>
      <c r="J27" s="568">
        <f>'EntrySheetDD+SWOTotal+HO'!HC104</f>
        <v>0</v>
      </c>
      <c r="K27" s="568">
        <f>'EntrySheetDD+SWOTotal+HO'!HD104</f>
        <v>0</v>
      </c>
      <c r="L27" s="568">
        <f>'EntrySheetDD+SWOTotal+HO'!HE104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5">
        <v>0</v>
      </c>
      <c r="D28" s="518">
        <f>'EntrySheetDD+SWOTotal+HO'!HG104</f>
        <v>0</v>
      </c>
      <c r="E28" s="518">
        <f>'EntrySheetDD+SWOTotal+HO'!HH104</f>
        <v>0</v>
      </c>
      <c r="F28" s="518">
        <f>'EntrySheetDD+SWOTotal+HO'!HI104</f>
        <v>0</v>
      </c>
      <c r="G28" s="568">
        <v>0</v>
      </c>
      <c r="H28" s="568">
        <f>'EntrySheetDD+SWOTotal+HO'!HK104</f>
        <v>0</v>
      </c>
      <c r="I28" s="568">
        <f>'EntrySheetDD+SWOTotal+HO'!HL104</f>
        <v>0</v>
      </c>
      <c r="J28" s="568">
        <f>'EntrySheetDD+SWOTotal+HO'!HM104</f>
        <v>0</v>
      </c>
      <c r="K28" s="568">
        <f>'EntrySheetDD+SWOTotal+HO'!HN104</f>
        <v>0</v>
      </c>
      <c r="L28" s="568">
        <f>'EntrySheetDD+SWOTotal+HO'!HO104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5">
        <v>0</v>
      </c>
      <c r="D29" s="518">
        <f>'EntrySheetDD+SWOTotal+HO'!HQ104</f>
        <v>0</v>
      </c>
      <c r="E29" s="518">
        <f>'EntrySheetDD+SWOTotal+HO'!HR104</f>
        <v>0</v>
      </c>
      <c r="F29" s="518">
        <f>'EntrySheetDD+SWOTotal+HO'!HS104</f>
        <v>0</v>
      </c>
      <c r="G29" s="568">
        <v>0</v>
      </c>
      <c r="H29" s="568">
        <f>'EntrySheetDD+SWOTotal+HO'!HU104</f>
        <v>0</v>
      </c>
      <c r="I29" s="568">
        <f>'EntrySheetDD+SWOTotal+HO'!HV104</f>
        <v>0</v>
      </c>
      <c r="J29" s="568">
        <f>'EntrySheetDD+SWOTotal+HO'!HW104</f>
        <v>0</v>
      </c>
      <c r="K29" s="568">
        <f>'EntrySheetDD+SWOTotal+HO'!HX104</f>
        <v>0</v>
      </c>
      <c r="L29" s="568">
        <f>'EntrySheetDD+SWOTotal+HO'!HY104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5">
        <v>0</v>
      </c>
      <c r="D30" s="518">
        <f>'EntrySheetDD+SWOTotal+HO'!IA104</f>
        <v>0</v>
      </c>
      <c r="E30" s="518">
        <f>'EntrySheetDD+SWOTotal+HO'!IB104</f>
        <v>0</v>
      </c>
      <c r="F30" s="518">
        <f>'EntrySheetDD+SWOTotal+HO'!IC104</f>
        <v>0</v>
      </c>
      <c r="G30" s="568">
        <v>0</v>
      </c>
      <c r="H30" s="568">
        <f>'EntrySheetDD+SWOTotal+HO'!IE104</f>
        <v>0</v>
      </c>
      <c r="I30" s="568">
        <f>'EntrySheetDD+SWOTotal+HO'!IF104</f>
        <v>0</v>
      </c>
      <c r="J30" s="568">
        <f>'EntrySheetDD+SWOTotal+HO'!IG104</f>
        <v>0</v>
      </c>
      <c r="K30" s="568">
        <f>'EntrySheetDD+SWOTotal+HO'!IH104</f>
        <v>0</v>
      </c>
      <c r="L30" s="568">
        <f>'EntrySheetDD+SWOTotal+HO'!II104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5">
        <v>0</v>
      </c>
      <c r="D31" s="518">
        <f>'EntrySheetDD+SWOTotal+HO'!IK104</f>
        <v>0</v>
      </c>
      <c r="E31" s="518">
        <f>'EntrySheetDD+SWOTotal+HO'!IL104</f>
        <v>0</v>
      </c>
      <c r="F31" s="518">
        <f>'EntrySheetDD+SWOTotal+HO'!IM104</f>
        <v>0</v>
      </c>
      <c r="G31" s="568">
        <v>0</v>
      </c>
      <c r="H31" s="568">
        <f>'EntrySheetDD+SWOTotal+HO'!IO104</f>
        <v>0</v>
      </c>
      <c r="I31" s="568">
        <f>'EntrySheetDD+SWOTotal+HO'!IP104</f>
        <v>0</v>
      </c>
      <c r="J31" s="568">
        <f>'EntrySheetDD+SWOTotal+HO'!IQ104</f>
        <v>0</v>
      </c>
      <c r="K31" s="568">
        <f>'EntrySheetDD+SWOTotal+HO'!IR104</f>
        <v>0</v>
      </c>
      <c r="L31" s="568">
        <f>'EntrySheetDD+SWOTotal+HO'!IS104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5">
        <v>0</v>
      </c>
      <c r="D32" s="518">
        <f>'EntrySheetDD+SWOTotal+HO'!IU104</f>
        <v>0</v>
      </c>
      <c r="E32" s="518">
        <f>'EntrySheetDD+SWOTotal+HO'!IV104</f>
        <v>0</v>
      </c>
      <c r="F32" s="518">
        <f>'EntrySheetDD+SWOTotal+HO'!IW104</f>
        <v>0</v>
      </c>
      <c r="G32" s="568">
        <v>0</v>
      </c>
      <c r="H32" s="568">
        <f>'EntrySheetDD+SWOTotal+HO'!IY104</f>
        <v>0</v>
      </c>
      <c r="I32" s="568">
        <f>'EntrySheetDD+SWOTotal+HO'!IZ104</f>
        <v>0</v>
      </c>
      <c r="J32" s="568">
        <f>'EntrySheetDD+SWOTotal+HO'!JA104</f>
        <v>0</v>
      </c>
      <c r="K32" s="568">
        <f>'EntrySheetDD+SWOTotal+HO'!JB104</f>
        <v>0</v>
      </c>
      <c r="L32" s="568">
        <f>'EntrySheetDD+SWOTotal+HO'!JC104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5">
        <v>0</v>
      </c>
      <c r="D33" s="518">
        <f>'EntrySheetDD+SWOTotal+HO'!JE104</f>
        <v>0</v>
      </c>
      <c r="E33" s="518">
        <f>'EntrySheetDD+SWOTotal+HO'!JF104</f>
        <v>0</v>
      </c>
      <c r="F33" s="518">
        <f>'EntrySheetDD+SWOTotal+HO'!JG104</f>
        <v>0</v>
      </c>
      <c r="G33" s="568">
        <v>0</v>
      </c>
      <c r="H33" s="568">
        <f>'EntrySheetDD+SWOTotal+HO'!JI104</f>
        <v>0</v>
      </c>
      <c r="I33" s="568">
        <f>'EntrySheetDD+SWOTotal+HO'!JJ104</f>
        <v>0</v>
      </c>
      <c r="J33" s="568">
        <f>'EntrySheetDD+SWOTotal+HO'!JK104</f>
        <v>0</v>
      </c>
      <c r="K33" s="568">
        <f>'EntrySheetDD+SWOTotal+HO'!JL104</f>
        <v>0</v>
      </c>
      <c r="L33" s="568">
        <f>'EntrySheetDD+SWOTotal+HO'!JM104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5">
        <v>0</v>
      </c>
      <c r="D34" s="518">
        <f>'EntrySheetDD+SWOTotal+HO'!JO104</f>
        <v>0</v>
      </c>
      <c r="E34" s="518">
        <f>'EntrySheetDD+SWOTotal+HO'!JP104</f>
        <v>0</v>
      </c>
      <c r="F34" s="518">
        <f>'EntrySheetDD+SWOTotal+HO'!JQ104</f>
        <v>0</v>
      </c>
      <c r="G34" s="568">
        <v>0</v>
      </c>
      <c r="H34" s="568">
        <f>'EntrySheetDD+SWOTotal+HO'!JS104</f>
        <v>0</v>
      </c>
      <c r="I34" s="568">
        <f>'EntrySheetDD+SWOTotal+HO'!JT104</f>
        <v>0</v>
      </c>
      <c r="J34" s="568">
        <f>'EntrySheetDD+SWOTotal+HO'!JU104</f>
        <v>0</v>
      </c>
      <c r="K34" s="568">
        <f>'EntrySheetDD+SWOTotal+HO'!JV104</f>
        <v>0</v>
      </c>
      <c r="L34" s="568">
        <f>'EntrySheetDD+SWOTotal+HO'!JW104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5">
        <v>0</v>
      </c>
      <c r="D35" s="518">
        <f>'EntrySheetDD+SWOTotal+HO'!JY104</f>
        <v>0</v>
      </c>
      <c r="E35" s="518">
        <f>'EntrySheetDD+SWOTotal+HO'!JZ104</f>
        <v>0</v>
      </c>
      <c r="F35" s="518">
        <f>'EntrySheetDD+SWOTotal+HO'!KA104</f>
        <v>0</v>
      </c>
      <c r="G35" s="568">
        <v>0</v>
      </c>
      <c r="H35" s="568">
        <f>'EntrySheetDD+SWOTotal+HO'!KC104</f>
        <v>0</v>
      </c>
      <c r="I35" s="568">
        <f>'EntrySheetDD+SWOTotal+HO'!KD104</f>
        <v>0</v>
      </c>
      <c r="J35" s="568">
        <f>'EntrySheetDD+SWOTotal+HO'!KE104</f>
        <v>0</v>
      </c>
      <c r="K35" s="568">
        <f>'EntrySheetDD+SWOTotal+HO'!KF104</f>
        <v>0</v>
      </c>
      <c r="L35" s="568">
        <f>'EntrySheetDD+SWOTotal+HO'!KG104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5">
        <v>0</v>
      </c>
      <c r="D36" s="518">
        <f>'EntrySheetDD+SWOTotal+HO'!KI104</f>
        <v>0</v>
      </c>
      <c r="E36" s="518">
        <f>'EntrySheetDD+SWOTotal+HO'!KJ104</f>
        <v>0</v>
      </c>
      <c r="F36" s="518">
        <f>'EntrySheetDD+SWOTotal+HO'!KK104</f>
        <v>0</v>
      </c>
      <c r="G36" s="568">
        <v>0</v>
      </c>
      <c r="H36" s="568">
        <f>'EntrySheetDD+SWOTotal+HO'!KM104</f>
        <v>0</v>
      </c>
      <c r="I36" s="568">
        <f>'EntrySheetDD+SWOTotal+HO'!KN104</f>
        <v>0</v>
      </c>
      <c r="J36" s="568">
        <f>'EntrySheetDD+SWOTotal+HO'!KO104</f>
        <v>0</v>
      </c>
      <c r="K36" s="568">
        <f>'EntrySheetDD+SWOTotal+HO'!KP104</f>
        <v>0</v>
      </c>
      <c r="L36" s="568">
        <f>'EntrySheetDD+SWOTotal+HO'!KQ104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5">
        <v>0</v>
      </c>
      <c r="D37" s="518">
        <f>'EntrySheetDD+SWOTotal+HO'!KS104</f>
        <v>0</v>
      </c>
      <c r="E37" s="518">
        <f>'EntrySheetDD+SWOTotal+HO'!KT104</f>
        <v>0</v>
      </c>
      <c r="F37" s="518">
        <f>'EntrySheetDD+SWOTotal+HO'!KU104</f>
        <v>0</v>
      </c>
      <c r="G37" s="568">
        <v>0</v>
      </c>
      <c r="H37" s="568">
        <f>'EntrySheetDD+SWOTotal+HO'!KW104</f>
        <v>0</v>
      </c>
      <c r="I37" s="568">
        <f>'EntrySheetDD+SWOTotal+HO'!KX104</f>
        <v>0</v>
      </c>
      <c r="J37" s="568">
        <f>'EntrySheetDD+SWOTotal+HO'!KY104</f>
        <v>0</v>
      </c>
      <c r="K37" s="568">
        <f>'EntrySheetDD+SWOTotal+HO'!KZ104</f>
        <v>0</v>
      </c>
      <c r="L37" s="568">
        <f>'EntrySheetDD+SWOTotal+HO'!LA104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5">
        <v>0</v>
      </c>
      <c r="D38" s="518">
        <f>'EntrySheetDD+SWOTotal+HO'!LC104</f>
        <v>0</v>
      </c>
      <c r="E38" s="518">
        <f>'EntrySheetDD+SWOTotal+HO'!LD104</f>
        <v>0</v>
      </c>
      <c r="F38" s="518">
        <f>'EntrySheetDD+SWOTotal+HO'!LE104</f>
        <v>0</v>
      </c>
      <c r="G38" s="568">
        <v>0</v>
      </c>
      <c r="H38" s="568">
        <f>'EntrySheetDD+SWOTotal+HO'!LG104</f>
        <v>0</v>
      </c>
      <c r="I38" s="568">
        <f>'EntrySheetDD+SWOTotal+HO'!LH104</f>
        <v>0</v>
      </c>
      <c r="J38" s="568">
        <f>'EntrySheetDD+SWOTotal+HO'!LI104</f>
        <v>0</v>
      </c>
      <c r="K38" s="568">
        <f>'EntrySheetDD+SWOTotal+HO'!LJ104</f>
        <v>0</v>
      </c>
      <c r="L38" s="568">
        <f>'EntrySheetDD+SWOTotal+HO'!LK104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>
        <v>0</v>
      </c>
      <c r="D39" s="518">
        <f>'EntrySheetDD+SWOTotal+HO'!LM104</f>
        <v>0</v>
      </c>
      <c r="E39" s="518">
        <f>'EntrySheetDD+SWOTotal+HO'!LN104</f>
        <v>0</v>
      </c>
      <c r="F39" s="518">
        <f>'EntrySheetDD+SWOTotal+HO'!LO104</f>
        <v>0</v>
      </c>
      <c r="G39" s="568">
        <v>0</v>
      </c>
      <c r="H39" s="568">
        <f>'EntrySheetDD+SWOTotal+HO'!LQ104</f>
        <v>0</v>
      </c>
      <c r="I39" s="568">
        <f>'EntrySheetDD+SWOTotal+HO'!LR104</f>
        <v>0</v>
      </c>
      <c r="J39" s="568">
        <f>'EntrySheetDD+SWOTotal+HO'!LS104</f>
        <v>0</v>
      </c>
      <c r="K39" s="568">
        <f>'EntrySheetDD+SWOTotal+HO'!LT104</f>
        <v>0</v>
      </c>
      <c r="L39" s="568">
        <f>'EntrySheetDD+SWOTotal+HO'!LU104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>
        <v>1088.3</v>
      </c>
      <c r="D41" s="528">
        <f>'EntrySheetDD+SWOTotal+HO'!MQ104</f>
        <v>1088.3</v>
      </c>
      <c r="E41" s="528">
        <f>'EntrySheetDD+SWOTotal+HO'!MR104</f>
        <v>0</v>
      </c>
      <c r="F41" s="528">
        <f>'EntrySheetDD+SWOTotal+HO'!MS104</f>
        <v>1088.3</v>
      </c>
      <c r="G41" s="570">
        <v>16500</v>
      </c>
      <c r="H41" s="570">
        <f>'EntrySheetDD+SWOTotal+HO'!MU104</f>
        <v>0</v>
      </c>
      <c r="I41" s="570">
        <f>'EntrySheetDD+SWOTotal+HO'!MV104</f>
        <v>0</v>
      </c>
      <c r="J41" s="570">
        <f>'EntrySheetDD+SWOTotal+HO'!MW104</f>
        <v>0</v>
      </c>
      <c r="K41" s="570">
        <f>'EntrySheetDD+SWOTotal+HO'!MX104</f>
        <v>0</v>
      </c>
      <c r="L41" s="570">
        <f>'EntrySheetDD+SWOTotal+HO'!MY104</f>
        <v>0</v>
      </c>
      <c r="M41" s="514">
        <f t="shared" si="0"/>
        <v>100</v>
      </c>
      <c r="N41" s="514">
        <f t="shared" si="1"/>
        <v>100</v>
      </c>
    </row>
    <row r="42" spans="1:14" ht="22.5" thickBot="1" x14ac:dyDescent="0.3">
      <c r="A42" s="2029" t="s">
        <v>364</v>
      </c>
      <c r="B42" s="2030"/>
      <c r="C42" s="588">
        <v>0</v>
      </c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1088.3</v>
      </c>
      <c r="D43" s="516">
        <f t="shared" si="3"/>
        <v>1088.3</v>
      </c>
      <c r="E43" s="516">
        <f t="shared" si="3"/>
        <v>0</v>
      </c>
      <c r="F43" s="516">
        <f t="shared" si="3"/>
        <v>1088.3</v>
      </c>
      <c r="G43" s="572">
        <f t="shared" si="3"/>
        <v>16500</v>
      </c>
      <c r="H43" s="572">
        <f t="shared" si="3"/>
        <v>0</v>
      </c>
      <c r="I43" s="572">
        <f t="shared" si="3"/>
        <v>0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>
        <f t="shared" si="0"/>
        <v>100</v>
      </c>
      <c r="N43" s="512">
        <f t="shared" si="1"/>
        <v>100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379</v>
      </c>
      <c r="B3" s="2004"/>
      <c r="C3" s="2024" t="s">
        <v>477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/>
      <c r="D7" s="518">
        <f>'EntrySheetDD+SWOTotal+HO'!E157</f>
        <v>0</v>
      </c>
      <c r="E7" s="518">
        <f>'EntrySheetDD+SWOTotal+HO'!F157</f>
        <v>0</v>
      </c>
      <c r="F7" s="518">
        <f>'EntrySheetDD+SWOTotal+HO'!G157</f>
        <v>0</v>
      </c>
      <c r="G7" s="568">
        <f>'EntrySheetDD+SWOTotal+HO'!H157</f>
        <v>0</v>
      </c>
      <c r="H7" s="568">
        <f>'EntrySheetDD+SWOTotal+HO'!I157</f>
        <v>0</v>
      </c>
      <c r="I7" s="568">
        <f>'EntrySheetDD+SWOTotal+HO'!J157</f>
        <v>0</v>
      </c>
      <c r="J7" s="568">
        <f>'EntrySheetDD+SWOTotal+HO'!K157</f>
        <v>0</v>
      </c>
      <c r="K7" s="568">
        <f>'EntrySheetDD+SWOTotal+HO'!L157</f>
        <v>0</v>
      </c>
      <c r="L7" s="568">
        <f>'EntrySheetDD+SWOTotal+HO'!M157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/>
      <c r="D8" s="518">
        <f>'EntrySheetDD+SWOTotal+HO'!O157</f>
        <v>0</v>
      </c>
      <c r="E8" s="518">
        <f>'EntrySheetDD+SWOTotal+HO'!P157</f>
        <v>0</v>
      </c>
      <c r="F8" s="518">
        <f>'EntrySheetDD+SWOTotal+HO'!Q157</f>
        <v>0</v>
      </c>
      <c r="G8" s="568">
        <f>'EntrySheetDD+SWOTotal+HO'!R157</f>
        <v>0</v>
      </c>
      <c r="H8" s="568">
        <f>'EntrySheetDD+SWOTotal+HO'!S157</f>
        <v>0</v>
      </c>
      <c r="I8" s="568">
        <f>'EntrySheetDD+SWOTotal+HO'!T157</f>
        <v>0</v>
      </c>
      <c r="J8" s="568">
        <f>'EntrySheetDD+SWOTotal+HO'!U157</f>
        <v>0</v>
      </c>
      <c r="K8" s="568">
        <f>'EntrySheetDD+SWOTotal+HO'!V157</f>
        <v>0</v>
      </c>
      <c r="L8" s="568">
        <f>'EntrySheetDD+SWOTotal+HO'!W157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/>
      <c r="D9" s="518">
        <f>'EntrySheetDD+SWOTotal+HO'!Y157</f>
        <v>0</v>
      </c>
      <c r="E9" s="518">
        <f>'EntrySheetDD+SWOTotal+HO'!Z157</f>
        <v>0</v>
      </c>
      <c r="F9" s="518">
        <f>'EntrySheetDD+SWOTotal+HO'!AA157</f>
        <v>0</v>
      </c>
      <c r="G9" s="568">
        <f>'EntrySheetDD+SWOTotal+HO'!AB157</f>
        <v>0</v>
      </c>
      <c r="H9" s="568">
        <f>'EntrySheetDD+SWOTotal+HO'!AC157</f>
        <v>0</v>
      </c>
      <c r="I9" s="568">
        <f>'EntrySheetDD+SWOTotal+HO'!AD157</f>
        <v>0</v>
      </c>
      <c r="J9" s="568">
        <f>'EntrySheetDD+SWOTotal+HO'!AE157</f>
        <v>0</v>
      </c>
      <c r="K9" s="568">
        <f>'EntrySheetDD+SWOTotal+HO'!AF157</f>
        <v>0</v>
      </c>
      <c r="L9" s="568">
        <f>'EntrySheetDD+SWOTotal+HO'!AG157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/>
      <c r="D10" s="518">
        <f>'EntrySheetDD+SWOTotal+HO'!AI157</f>
        <v>12</v>
      </c>
      <c r="E10" s="518">
        <f>'EntrySheetDD+SWOTotal+HO'!AJ157</f>
        <v>0</v>
      </c>
      <c r="F10" s="518">
        <f>'EntrySheetDD+SWOTotal+HO'!AK157</f>
        <v>12</v>
      </c>
      <c r="G10" s="568">
        <f>'EntrySheetDD+SWOTotal+HO'!AL157</f>
        <v>0</v>
      </c>
      <c r="H10" s="568">
        <f>'EntrySheetDD+SWOTotal+HO'!AM157</f>
        <v>100</v>
      </c>
      <c r="I10" s="568">
        <f>'EntrySheetDD+SWOTotal+HO'!AN157</f>
        <v>100</v>
      </c>
      <c r="J10" s="568">
        <f>'EntrySheetDD+SWOTotal+HO'!AO157</f>
        <v>0</v>
      </c>
      <c r="K10" s="568">
        <f>'EntrySheetDD+SWOTotal+HO'!AP157</f>
        <v>100</v>
      </c>
      <c r="L10" s="568">
        <f>'EntrySheetDD+SWOTotal+HO'!AQ157</f>
        <v>100</v>
      </c>
      <c r="M10" s="506" t="e">
        <f t="shared" si="0"/>
        <v>#DIV/0!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/>
      <c r="D11" s="518">
        <f>'EntrySheetDD+SWOTotal+HO'!AS157</f>
        <v>0</v>
      </c>
      <c r="E11" s="518">
        <f>'EntrySheetDD+SWOTotal+HO'!AT157</f>
        <v>0</v>
      </c>
      <c r="F11" s="518">
        <f>'EntrySheetDD+SWOTotal+HO'!AU157</f>
        <v>0</v>
      </c>
      <c r="G11" s="568">
        <f>'EntrySheetDD+SWOTotal+HO'!AV157</f>
        <v>0</v>
      </c>
      <c r="H11" s="568">
        <f>'EntrySheetDD+SWOTotal+HO'!AW157</f>
        <v>0</v>
      </c>
      <c r="I11" s="568">
        <f>'EntrySheetDD+SWOTotal+HO'!AX157</f>
        <v>0</v>
      </c>
      <c r="J11" s="568">
        <f>'EntrySheetDD+SWOTotal+HO'!AY157</f>
        <v>0</v>
      </c>
      <c r="K11" s="568">
        <f>'EntrySheetDD+SWOTotal+HO'!AZ157</f>
        <v>0</v>
      </c>
      <c r="L11" s="568">
        <f>'EntrySheetDD+SWOTotal+HO'!BA157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/>
      <c r="D12" s="518">
        <f>'EntrySheetDD+SWOTotal+HO'!BC157</f>
        <v>0</v>
      </c>
      <c r="E12" s="518">
        <f>'EntrySheetDD+SWOTotal+HO'!BD157</f>
        <v>0</v>
      </c>
      <c r="F12" s="518">
        <f>'EntrySheetDD+SWOTotal+HO'!BE157</f>
        <v>0</v>
      </c>
      <c r="G12" s="568">
        <f>'EntrySheetDD+SWOTotal+HO'!BF157</f>
        <v>0</v>
      </c>
      <c r="H12" s="568">
        <f>'EntrySheetDD+SWOTotal+HO'!BG157</f>
        <v>0</v>
      </c>
      <c r="I12" s="568">
        <f>'EntrySheetDD+SWOTotal+HO'!BH157</f>
        <v>0</v>
      </c>
      <c r="J12" s="568">
        <f>'EntrySheetDD+SWOTotal+HO'!BI157</f>
        <v>0</v>
      </c>
      <c r="K12" s="568">
        <f>'EntrySheetDD+SWOTotal+HO'!BJ157</f>
        <v>0</v>
      </c>
      <c r="L12" s="568">
        <f>'EntrySheetDD+SWOTotal+HO'!BK157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/>
      <c r="D13" s="518">
        <f>'EntrySheetDD+SWOTotal+HO'!BM157</f>
        <v>0</v>
      </c>
      <c r="E13" s="518">
        <f>'EntrySheetDD+SWOTotal+HO'!BN157</f>
        <v>0</v>
      </c>
      <c r="F13" s="518">
        <f>'EntrySheetDD+SWOTotal+HO'!BO157</f>
        <v>0</v>
      </c>
      <c r="G13" s="568">
        <f>'EntrySheetDD+SWOTotal+HO'!BP157</f>
        <v>0</v>
      </c>
      <c r="H13" s="568">
        <f>'EntrySheetDD+SWOTotal+HO'!BQ157</f>
        <v>0</v>
      </c>
      <c r="I13" s="568">
        <f>'EntrySheetDD+SWOTotal+HO'!BR157</f>
        <v>0</v>
      </c>
      <c r="J13" s="568">
        <f>'EntrySheetDD+SWOTotal+HO'!BS157</f>
        <v>0</v>
      </c>
      <c r="K13" s="568">
        <f>'EntrySheetDD+SWOTotal+HO'!BT157</f>
        <v>0</v>
      </c>
      <c r="L13" s="568">
        <f>'EntrySheetDD+SWOTotal+HO'!BU157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/>
      <c r="D14" s="518">
        <f>'EntrySheetDD+SWOTotal+HO'!BW157</f>
        <v>0</v>
      </c>
      <c r="E14" s="518">
        <f>'EntrySheetDD+SWOTotal+HO'!BX157</f>
        <v>0</v>
      </c>
      <c r="F14" s="518">
        <f>'EntrySheetDD+SWOTotal+HO'!BY157</f>
        <v>0</v>
      </c>
      <c r="G14" s="568">
        <f>'EntrySheetDD+SWOTotal+HO'!BZ157</f>
        <v>0</v>
      </c>
      <c r="H14" s="568">
        <f>'EntrySheetDD+SWOTotal+HO'!CA157</f>
        <v>0</v>
      </c>
      <c r="I14" s="568">
        <f>'EntrySheetDD+SWOTotal+HO'!CB157</f>
        <v>0</v>
      </c>
      <c r="J14" s="568">
        <f>'EntrySheetDD+SWOTotal+HO'!CC157</f>
        <v>0</v>
      </c>
      <c r="K14" s="568">
        <f>'EntrySheetDD+SWOTotal+HO'!CD157</f>
        <v>0</v>
      </c>
      <c r="L14" s="568">
        <f>'EntrySheetDD+SWOTotal+HO'!CE157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/>
      <c r="D15" s="518">
        <f>'EntrySheetDD+SWOTotal+HO'!CG157</f>
        <v>0</v>
      </c>
      <c r="E15" s="518">
        <f>'EntrySheetDD+SWOTotal+HO'!CH157</f>
        <v>0</v>
      </c>
      <c r="F15" s="518">
        <f>'EntrySheetDD+SWOTotal+HO'!CI157</f>
        <v>0</v>
      </c>
      <c r="G15" s="568">
        <f>'EntrySheetDD+SWOTotal+HO'!CJ157</f>
        <v>0</v>
      </c>
      <c r="H15" s="568">
        <f>'EntrySheetDD+SWOTotal+HO'!CK157</f>
        <v>0</v>
      </c>
      <c r="I15" s="568">
        <f>'EntrySheetDD+SWOTotal+HO'!CL157</f>
        <v>0</v>
      </c>
      <c r="J15" s="568">
        <f>'EntrySheetDD+SWOTotal+HO'!CM157</f>
        <v>0</v>
      </c>
      <c r="K15" s="568">
        <f>'EntrySheetDD+SWOTotal+HO'!CN157</f>
        <v>0</v>
      </c>
      <c r="L15" s="568">
        <f>'EntrySheetDD+SWOTotal+HO'!CO157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/>
      <c r="D16" s="518">
        <f>'EntrySheetDD+SWOTotal+HO'!CQ157</f>
        <v>0</v>
      </c>
      <c r="E16" s="518">
        <f>'EntrySheetDD+SWOTotal+HO'!CR157</f>
        <v>0</v>
      </c>
      <c r="F16" s="518">
        <f>'EntrySheetDD+SWOTotal+HO'!CS157</f>
        <v>0</v>
      </c>
      <c r="G16" s="568">
        <f>'EntrySheetDD+SWOTotal+HO'!CT157</f>
        <v>0</v>
      </c>
      <c r="H16" s="568">
        <f>'EntrySheetDD+SWOTotal+HO'!CU157</f>
        <v>0</v>
      </c>
      <c r="I16" s="568">
        <f>'EntrySheetDD+SWOTotal+HO'!CV157</f>
        <v>0</v>
      </c>
      <c r="J16" s="568">
        <f>'EntrySheetDD+SWOTotal+HO'!CW157</f>
        <v>0</v>
      </c>
      <c r="K16" s="568">
        <f>'EntrySheetDD+SWOTotal+HO'!CX157</f>
        <v>0</v>
      </c>
      <c r="L16" s="568">
        <f>'EntrySheetDD+SWOTotal+HO'!CY157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/>
      <c r="D17" s="518">
        <f>'EntrySheetDD+SWOTotal+HO'!DA157</f>
        <v>0</v>
      </c>
      <c r="E17" s="518">
        <f>'EntrySheetDD+SWOTotal+HO'!DB157</f>
        <v>0</v>
      </c>
      <c r="F17" s="518">
        <f>'EntrySheetDD+SWOTotal+HO'!DC157</f>
        <v>0</v>
      </c>
      <c r="G17" s="568">
        <f>'EntrySheetDD+SWOTotal+HO'!DD157</f>
        <v>0</v>
      </c>
      <c r="H17" s="568">
        <f>'EntrySheetDD+SWOTotal+HO'!DE157</f>
        <v>0</v>
      </c>
      <c r="I17" s="568">
        <f>'EntrySheetDD+SWOTotal+HO'!DF157</f>
        <v>0</v>
      </c>
      <c r="J17" s="568">
        <f>'EntrySheetDD+SWOTotal+HO'!DG157</f>
        <v>0</v>
      </c>
      <c r="K17" s="568">
        <f>'EntrySheetDD+SWOTotal+HO'!DH157</f>
        <v>0</v>
      </c>
      <c r="L17" s="568">
        <f>'EntrySheetDD+SWOTotal+HO'!DI157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/>
      <c r="D18" s="518">
        <f>'EntrySheetDD+SWOTotal+HO'!DK157</f>
        <v>0</v>
      </c>
      <c r="E18" s="518">
        <f>'EntrySheetDD+SWOTotal+HO'!DL157</f>
        <v>0</v>
      </c>
      <c r="F18" s="518">
        <f>'EntrySheetDD+SWOTotal+HO'!DM157</f>
        <v>0</v>
      </c>
      <c r="G18" s="568">
        <f>'EntrySheetDD+SWOTotal+HO'!DN157</f>
        <v>0</v>
      </c>
      <c r="H18" s="568">
        <f>'EntrySheetDD+SWOTotal+HO'!DO157</f>
        <v>0</v>
      </c>
      <c r="I18" s="568">
        <f>'EntrySheetDD+SWOTotal+HO'!DP157</f>
        <v>0</v>
      </c>
      <c r="J18" s="568">
        <f>'EntrySheetDD+SWOTotal+HO'!DQ157</f>
        <v>0</v>
      </c>
      <c r="K18" s="568">
        <f>'EntrySheetDD+SWOTotal+HO'!DR157</f>
        <v>0</v>
      </c>
      <c r="L18" s="568">
        <f>'EntrySheetDD+SWOTotal+HO'!DS157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/>
      <c r="D19" s="518">
        <f>'EntrySheetDD+SWOTotal+HO'!DU157</f>
        <v>0</v>
      </c>
      <c r="E19" s="518">
        <f>'EntrySheetDD+SWOTotal+HO'!DV157</f>
        <v>0</v>
      </c>
      <c r="F19" s="518">
        <f>'EntrySheetDD+SWOTotal+HO'!DW157</f>
        <v>0</v>
      </c>
      <c r="G19" s="568">
        <f>'EntrySheetDD+SWOTotal+HO'!DX157</f>
        <v>0</v>
      </c>
      <c r="H19" s="568">
        <f>'EntrySheetDD+SWOTotal+HO'!DY157</f>
        <v>0</v>
      </c>
      <c r="I19" s="568">
        <f>'EntrySheetDD+SWOTotal+HO'!DZ157</f>
        <v>0</v>
      </c>
      <c r="J19" s="568">
        <f>'EntrySheetDD+SWOTotal+HO'!EA157</f>
        <v>0</v>
      </c>
      <c r="K19" s="568">
        <f>'EntrySheetDD+SWOTotal+HO'!EB157</f>
        <v>0</v>
      </c>
      <c r="L19" s="568">
        <f>'EntrySheetDD+SWOTotal+HO'!EC157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/>
      <c r="D20" s="518">
        <f>'EntrySheetDD+SWOTotal+HO'!EE157</f>
        <v>0</v>
      </c>
      <c r="E20" s="518">
        <f>'EntrySheetDD+SWOTotal+HO'!EF157</f>
        <v>0</v>
      </c>
      <c r="F20" s="518">
        <f>'EntrySheetDD+SWOTotal+HO'!EG157</f>
        <v>0</v>
      </c>
      <c r="G20" s="568">
        <f>'EntrySheetDD+SWOTotal+HO'!EH157</f>
        <v>0</v>
      </c>
      <c r="H20" s="568">
        <f>'EntrySheetDD+SWOTotal+HO'!EI157</f>
        <v>0</v>
      </c>
      <c r="I20" s="568">
        <f>'EntrySheetDD+SWOTotal+HO'!EJ157</f>
        <v>0</v>
      </c>
      <c r="J20" s="568">
        <f>'EntrySheetDD+SWOTotal+HO'!EK157</f>
        <v>0</v>
      </c>
      <c r="K20" s="568">
        <f>'EntrySheetDD+SWOTotal+HO'!EL157</f>
        <v>0</v>
      </c>
      <c r="L20" s="568">
        <f>'EntrySheetDD+SWOTotal+HO'!EM157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/>
      <c r="D21" s="518">
        <f>'EntrySheetDD+SWOTotal+HO'!EO157</f>
        <v>0</v>
      </c>
      <c r="E21" s="518">
        <f>'EntrySheetDD+SWOTotal+HO'!EP157</f>
        <v>0</v>
      </c>
      <c r="F21" s="518">
        <f>'EntrySheetDD+SWOTotal+HO'!EQ157</f>
        <v>0</v>
      </c>
      <c r="G21" s="568">
        <f>'EntrySheetDD+SWOTotal+HO'!ER157</f>
        <v>0</v>
      </c>
      <c r="H21" s="568">
        <f>'EntrySheetDD+SWOTotal+HO'!ES157</f>
        <v>0</v>
      </c>
      <c r="I21" s="568">
        <f>'EntrySheetDD+SWOTotal+HO'!ET157</f>
        <v>0</v>
      </c>
      <c r="J21" s="568">
        <f>'EntrySheetDD+SWOTotal+HO'!EU157</f>
        <v>0</v>
      </c>
      <c r="K21" s="568">
        <f>'EntrySheetDD+SWOTotal+HO'!EV157</f>
        <v>0</v>
      </c>
      <c r="L21" s="568">
        <f>'EntrySheetDD+SWOTotal+HO'!EW157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/>
      <c r="D22" s="518">
        <f>'EntrySheetDD+SWOTotal+HO'!EY157</f>
        <v>0</v>
      </c>
      <c r="E22" s="518">
        <f>'EntrySheetDD+SWOTotal+HO'!EZ157</f>
        <v>0</v>
      </c>
      <c r="F22" s="518">
        <f>'EntrySheetDD+SWOTotal+HO'!FA157</f>
        <v>0</v>
      </c>
      <c r="G22" s="568">
        <f>'EntrySheetDD+SWOTotal+HO'!FB157</f>
        <v>0</v>
      </c>
      <c r="H22" s="568">
        <f>'EntrySheetDD+SWOTotal+HO'!FC157</f>
        <v>0</v>
      </c>
      <c r="I22" s="568">
        <f>'EntrySheetDD+SWOTotal+HO'!FD157</f>
        <v>0</v>
      </c>
      <c r="J22" s="568">
        <f>'EntrySheetDD+SWOTotal+HO'!FE157</f>
        <v>0</v>
      </c>
      <c r="K22" s="568">
        <f>'EntrySheetDD+SWOTotal+HO'!FF157</f>
        <v>0</v>
      </c>
      <c r="L22" s="568">
        <f>'EntrySheetDD+SWOTotal+HO'!FG157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/>
      <c r="D23" s="518">
        <f>'EntrySheetDD+SWOTotal+HO'!FI157</f>
        <v>0</v>
      </c>
      <c r="E23" s="518">
        <f>'EntrySheetDD+SWOTotal+HO'!FJ157</f>
        <v>0</v>
      </c>
      <c r="F23" s="518">
        <f>'EntrySheetDD+SWOTotal+HO'!FK157</f>
        <v>0</v>
      </c>
      <c r="G23" s="568">
        <f>'EntrySheetDD+SWOTotal+HO'!FL157</f>
        <v>0</v>
      </c>
      <c r="H23" s="568">
        <f>'EntrySheetDD+SWOTotal+HO'!FM157</f>
        <v>0</v>
      </c>
      <c r="I23" s="568">
        <f>'EntrySheetDD+SWOTotal+HO'!FN157</f>
        <v>0</v>
      </c>
      <c r="J23" s="568">
        <f>'EntrySheetDD+SWOTotal+HO'!FO157</f>
        <v>0</v>
      </c>
      <c r="K23" s="568">
        <f>'EntrySheetDD+SWOTotal+HO'!FP157</f>
        <v>0</v>
      </c>
      <c r="L23" s="568">
        <f>'EntrySheetDD+SWOTotal+HO'!FQ157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/>
      <c r="D24" s="518">
        <f>'EntrySheetDD+SWOTotal+HO'!FS157</f>
        <v>0</v>
      </c>
      <c r="E24" s="518">
        <f>'EntrySheetDD+SWOTotal+HO'!FT157</f>
        <v>0</v>
      </c>
      <c r="F24" s="518">
        <f>'EntrySheetDD+SWOTotal+HO'!FU157</f>
        <v>0</v>
      </c>
      <c r="G24" s="568">
        <f>'EntrySheetDD+SWOTotal+HO'!FV157</f>
        <v>0</v>
      </c>
      <c r="H24" s="568">
        <f>'EntrySheetDD+SWOTotal+HO'!FW157</f>
        <v>0</v>
      </c>
      <c r="I24" s="568">
        <f>'EntrySheetDD+SWOTotal+HO'!FX157</f>
        <v>0</v>
      </c>
      <c r="J24" s="568">
        <f>'EntrySheetDD+SWOTotal+HO'!FY157</f>
        <v>0</v>
      </c>
      <c r="K24" s="568">
        <f>'EntrySheetDD+SWOTotal+HO'!FZ157</f>
        <v>0</v>
      </c>
      <c r="L24" s="568">
        <f>'EntrySheetDD+SWOTotal+HO'!GA157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/>
      <c r="D25" s="518">
        <f>'EntrySheetDD+SWOTotal+HO'!GC157</f>
        <v>0</v>
      </c>
      <c r="E25" s="518">
        <f>'EntrySheetDD+SWOTotal+HO'!GD157</f>
        <v>0</v>
      </c>
      <c r="F25" s="518">
        <f>'EntrySheetDD+SWOTotal+HO'!GE157</f>
        <v>0</v>
      </c>
      <c r="G25" s="568">
        <f>'EntrySheetDD+SWOTotal+HO'!GF157</f>
        <v>0</v>
      </c>
      <c r="H25" s="568">
        <f>'EntrySheetDD+SWOTotal+HO'!GG157</f>
        <v>0</v>
      </c>
      <c r="I25" s="568">
        <f>'EntrySheetDD+SWOTotal+HO'!GH157</f>
        <v>0</v>
      </c>
      <c r="J25" s="568">
        <f>'EntrySheetDD+SWOTotal+HO'!GI157</f>
        <v>0</v>
      </c>
      <c r="K25" s="568">
        <f>'EntrySheetDD+SWOTotal+HO'!GJ157</f>
        <v>0</v>
      </c>
      <c r="L25" s="568">
        <f>'EntrySheetDD+SWOTotal+HO'!GK157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/>
      <c r="D26" s="518">
        <f>'EntrySheetDD+SWOTotal+HO'!GM157</f>
        <v>0</v>
      </c>
      <c r="E26" s="518">
        <f>'EntrySheetDD+SWOTotal+HO'!GN157</f>
        <v>0</v>
      </c>
      <c r="F26" s="518">
        <f>'EntrySheetDD+SWOTotal+HO'!GO157</f>
        <v>0</v>
      </c>
      <c r="G26" s="568">
        <f>'EntrySheetDD+SWOTotal+HO'!GP157</f>
        <v>0</v>
      </c>
      <c r="H26" s="568">
        <f>'EntrySheetDD+SWOTotal+HO'!GQ157</f>
        <v>0</v>
      </c>
      <c r="I26" s="568">
        <f>'EntrySheetDD+SWOTotal+HO'!GR157</f>
        <v>0</v>
      </c>
      <c r="J26" s="568">
        <f>'EntrySheetDD+SWOTotal+HO'!GS157</f>
        <v>0</v>
      </c>
      <c r="K26" s="568">
        <f>'EntrySheetDD+SWOTotal+HO'!GT157</f>
        <v>0</v>
      </c>
      <c r="L26" s="568">
        <f>'EntrySheetDD+SWOTotal+HO'!GU157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/>
      <c r="D27" s="518">
        <f>'EntrySheetDD+SWOTotal+HO'!GW157</f>
        <v>0</v>
      </c>
      <c r="E27" s="518">
        <f>'EntrySheetDD+SWOTotal+HO'!GX157</f>
        <v>0</v>
      </c>
      <c r="F27" s="518">
        <f>'EntrySheetDD+SWOTotal+HO'!GY157</f>
        <v>0</v>
      </c>
      <c r="G27" s="568">
        <f>'EntrySheetDD+SWOTotal+HO'!GZ157</f>
        <v>0</v>
      </c>
      <c r="H27" s="568">
        <f>'EntrySheetDD+SWOTotal+HO'!HA157</f>
        <v>0</v>
      </c>
      <c r="I27" s="568">
        <f>'EntrySheetDD+SWOTotal+HO'!HB157</f>
        <v>0</v>
      </c>
      <c r="J27" s="568">
        <f>'EntrySheetDD+SWOTotal+HO'!HC157</f>
        <v>0</v>
      </c>
      <c r="K27" s="568">
        <f>'EntrySheetDD+SWOTotal+HO'!HD157</f>
        <v>0</v>
      </c>
      <c r="L27" s="568">
        <f>'EntrySheetDD+SWOTotal+HO'!HE157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/>
      <c r="D28" s="518">
        <f>'EntrySheetDD+SWOTotal+HO'!HG157</f>
        <v>0</v>
      </c>
      <c r="E28" s="518">
        <f>'EntrySheetDD+SWOTotal+HO'!HH157</f>
        <v>0</v>
      </c>
      <c r="F28" s="518">
        <f>'EntrySheetDD+SWOTotal+HO'!HI157</f>
        <v>0</v>
      </c>
      <c r="G28" s="568">
        <f>'EntrySheetDD+SWOTotal+HO'!HJ157</f>
        <v>0</v>
      </c>
      <c r="H28" s="568">
        <f>'EntrySheetDD+SWOTotal+HO'!HK157</f>
        <v>0</v>
      </c>
      <c r="I28" s="568">
        <f>'EntrySheetDD+SWOTotal+HO'!HL157</f>
        <v>0</v>
      </c>
      <c r="J28" s="568">
        <f>'EntrySheetDD+SWOTotal+HO'!HM157</f>
        <v>0</v>
      </c>
      <c r="K28" s="568">
        <f>'EntrySheetDD+SWOTotal+HO'!HN157</f>
        <v>0</v>
      </c>
      <c r="L28" s="568">
        <f>'EntrySheetDD+SWOTotal+HO'!HO157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/>
      <c r="D29" s="518">
        <f>'EntrySheetDD+SWOTotal+HO'!HQ157</f>
        <v>0</v>
      </c>
      <c r="E29" s="518">
        <f>'EntrySheetDD+SWOTotal+HO'!HR157</f>
        <v>0</v>
      </c>
      <c r="F29" s="518">
        <f>'EntrySheetDD+SWOTotal+HO'!HS157</f>
        <v>0</v>
      </c>
      <c r="G29" s="568">
        <f>'EntrySheetDD+SWOTotal+HO'!HT157</f>
        <v>0</v>
      </c>
      <c r="H29" s="568">
        <f>'EntrySheetDD+SWOTotal+HO'!HU157</f>
        <v>0</v>
      </c>
      <c r="I29" s="568">
        <f>'EntrySheetDD+SWOTotal+HO'!HV157</f>
        <v>0</v>
      </c>
      <c r="J29" s="568">
        <f>'EntrySheetDD+SWOTotal+HO'!HW157</f>
        <v>0</v>
      </c>
      <c r="K29" s="568">
        <f>'EntrySheetDD+SWOTotal+HO'!HX157</f>
        <v>0</v>
      </c>
      <c r="L29" s="568">
        <f>'EntrySheetDD+SWOTotal+HO'!HY157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/>
      <c r="D30" s="518">
        <f>'EntrySheetDD+SWOTotal+HO'!IA157</f>
        <v>0</v>
      </c>
      <c r="E30" s="518">
        <f>'EntrySheetDD+SWOTotal+HO'!IB157</f>
        <v>0</v>
      </c>
      <c r="F30" s="518">
        <f>'EntrySheetDD+SWOTotal+HO'!IC157</f>
        <v>0</v>
      </c>
      <c r="G30" s="568">
        <f>'EntrySheetDD+SWOTotal+HO'!ID157</f>
        <v>0</v>
      </c>
      <c r="H30" s="568">
        <f>'EntrySheetDD+SWOTotal+HO'!IE157</f>
        <v>0</v>
      </c>
      <c r="I30" s="568">
        <f>'EntrySheetDD+SWOTotal+HO'!IF157</f>
        <v>0</v>
      </c>
      <c r="J30" s="568">
        <f>'EntrySheetDD+SWOTotal+HO'!IG157</f>
        <v>0</v>
      </c>
      <c r="K30" s="568">
        <f>'EntrySheetDD+SWOTotal+HO'!IH157</f>
        <v>0</v>
      </c>
      <c r="L30" s="568">
        <f>'EntrySheetDD+SWOTotal+HO'!II157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/>
      <c r="D31" s="518">
        <f>'EntrySheetDD+SWOTotal+HO'!IK157</f>
        <v>0</v>
      </c>
      <c r="E31" s="518">
        <f>'EntrySheetDD+SWOTotal+HO'!IL157</f>
        <v>0</v>
      </c>
      <c r="F31" s="518">
        <f>'EntrySheetDD+SWOTotal+HO'!IM157</f>
        <v>0</v>
      </c>
      <c r="G31" s="568">
        <f>'EntrySheetDD+SWOTotal+HO'!IN157</f>
        <v>0</v>
      </c>
      <c r="H31" s="568">
        <f>'EntrySheetDD+SWOTotal+HO'!IO157</f>
        <v>0</v>
      </c>
      <c r="I31" s="568">
        <f>'EntrySheetDD+SWOTotal+HO'!IP157</f>
        <v>0</v>
      </c>
      <c r="J31" s="568">
        <f>'EntrySheetDD+SWOTotal+HO'!IQ157</f>
        <v>0</v>
      </c>
      <c r="K31" s="568">
        <f>'EntrySheetDD+SWOTotal+HO'!IR157</f>
        <v>0</v>
      </c>
      <c r="L31" s="568">
        <f>'EntrySheetDD+SWOTotal+HO'!IS157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/>
      <c r="D32" s="518">
        <f>'EntrySheetDD+SWOTotal+HO'!IU157</f>
        <v>0</v>
      </c>
      <c r="E32" s="518">
        <f>'EntrySheetDD+SWOTotal+HO'!IV157</f>
        <v>0</v>
      </c>
      <c r="F32" s="518">
        <f>'EntrySheetDD+SWOTotal+HO'!IW157</f>
        <v>0</v>
      </c>
      <c r="G32" s="568">
        <f>'EntrySheetDD+SWOTotal+HO'!IX157</f>
        <v>0</v>
      </c>
      <c r="H32" s="568">
        <f>'EntrySheetDD+SWOTotal+HO'!IY157</f>
        <v>0</v>
      </c>
      <c r="I32" s="568">
        <f>'EntrySheetDD+SWOTotal+HO'!IZ157</f>
        <v>0</v>
      </c>
      <c r="J32" s="568">
        <f>'EntrySheetDD+SWOTotal+HO'!JA157</f>
        <v>0</v>
      </c>
      <c r="K32" s="568">
        <f>'EntrySheetDD+SWOTotal+HO'!JB157</f>
        <v>0</v>
      </c>
      <c r="L32" s="568">
        <f>'EntrySheetDD+SWOTotal+HO'!JC157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/>
      <c r="D33" s="518">
        <f>'EntrySheetDD+SWOTotal+HO'!JE157</f>
        <v>0</v>
      </c>
      <c r="E33" s="518">
        <f>'EntrySheetDD+SWOTotal+HO'!JF157</f>
        <v>0</v>
      </c>
      <c r="F33" s="518">
        <f>'EntrySheetDD+SWOTotal+HO'!JG157</f>
        <v>0</v>
      </c>
      <c r="G33" s="568">
        <f>'EntrySheetDD+SWOTotal+HO'!JH157</f>
        <v>0</v>
      </c>
      <c r="H33" s="568">
        <f>'EntrySheetDD+SWOTotal+HO'!JI157</f>
        <v>0</v>
      </c>
      <c r="I33" s="568">
        <f>'EntrySheetDD+SWOTotal+HO'!JJ157</f>
        <v>0</v>
      </c>
      <c r="J33" s="568">
        <f>'EntrySheetDD+SWOTotal+HO'!JK157</f>
        <v>0</v>
      </c>
      <c r="K33" s="568">
        <f>'EntrySheetDD+SWOTotal+HO'!JL157</f>
        <v>0</v>
      </c>
      <c r="L33" s="568">
        <f>'EntrySheetDD+SWOTotal+HO'!JM157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/>
      <c r="D34" s="518">
        <f>'EntrySheetDD+SWOTotal+HO'!JO157</f>
        <v>0</v>
      </c>
      <c r="E34" s="518">
        <f>'EntrySheetDD+SWOTotal+HO'!JP157</f>
        <v>0</v>
      </c>
      <c r="F34" s="518">
        <f>'EntrySheetDD+SWOTotal+HO'!JQ157</f>
        <v>0</v>
      </c>
      <c r="G34" s="568">
        <f>'EntrySheetDD+SWOTotal+HO'!JR157</f>
        <v>0</v>
      </c>
      <c r="H34" s="568">
        <f>'EntrySheetDD+SWOTotal+HO'!JS157</f>
        <v>0</v>
      </c>
      <c r="I34" s="568">
        <f>'EntrySheetDD+SWOTotal+HO'!JT157</f>
        <v>0</v>
      </c>
      <c r="J34" s="568">
        <f>'EntrySheetDD+SWOTotal+HO'!JU157</f>
        <v>0</v>
      </c>
      <c r="K34" s="568">
        <f>'EntrySheetDD+SWOTotal+HO'!JV157</f>
        <v>0</v>
      </c>
      <c r="L34" s="568">
        <f>'EntrySheetDD+SWOTotal+HO'!JW157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/>
      <c r="D35" s="518">
        <f>'EntrySheetDD+SWOTotal+HO'!JY157</f>
        <v>0</v>
      </c>
      <c r="E35" s="518">
        <f>'EntrySheetDD+SWOTotal+HO'!JZ157</f>
        <v>0</v>
      </c>
      <c r="F35" s="518">
        <f>'EntrySheetDD+SWOTotal+HO'!KA157</f>
        <v>0</v>
      </c>
      <c r="G35" s="568">
        <f>'EntrySheetDD+SWOTotal+HO'!KB157</f>
        <v>0</v>
      </c>
      <c r="H35" s="568">
        <f>'EntrySheetDD+SWOTotal+HO'!KC157</f>
        <v>0</v>
      </c>
      <c r="I35" s="568">
        <f>'EntrySheetDD+SWOTotal+HO'!KD157</f>
        <v>0</v>
      </c>
      <c r="J35" s="568">
        <f>'EntrySheetDD+SWOTotal+HO'!KE157</f>
        <v>0</v>
      </c>
      <c r="K35" s="568">
        <f>'EntrySheetDD+SWOTotal+HO'!KF157</f>
        <v>0</v>
      </c>
      <c r="L35" s="568">
        <f>'EntrySheetDD+SWOTotal+HO'!KG157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/>
      <c r="D36" s="518">
        <f>'EntrySheetDD+SWOTotal+HO'!KI157</f>
        <v>0</v>
      </c>
      <c r="E36" s="518">
        <f>'EntrySheetDD+SWOTotal+HO'!KJ157</f>
        <v>0</v>
      </c>
      <c r="F36" s="518">
        <f>'EntrySheetDD+SWOTotal+HO'!KK157</f>
        <v>0</v>
      </c>
      <c r="G36" s="568">
        <f>'EntrySheetDD+SWOTotal+HO'!KL157</f>
        <v>0</v>
      </c>
      <c r="H36" s="568">
        <f>'EntrySheetDD+SWOTotal+HO'!KM157</f>
        <v>0</v>
      </c>
      <c r="I36" s="568">
        <f>'EntrySheetDD+SWOTotal+HO'!KN157</f>
        <v>0</v>
      </c>
      <c r="J36" s="568">
        <f>'EntrySheetDD+SWOTotal+HO'!KO157</f>
        <v>0</v>
      </c>
      <c r="K36" s="568">
        <f>'EntrySheetDD+SWOTotal+HO'!KP157</f>
        <v>0</v>
      </c>
      <c r="L36" s="568">
        <f>'EntrySheetDD+SWOTotal+HO'!KQ157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/>
      <c r="D37" s="518">
        <f>'EntrySheetDD+SWOTotal+HO'!KS157</f>
        <v>0</v>
      </c>
      <c r="E37" s="518">
        <f>'EntrySheetDD+SWOTotal+HO'!KT157</f>
        <v>0</v>
      </c>
      <c r="F37" s="518">
        <f>'EntrySheetDD+SWOTotal+HO'!KU157</f>
        <v>0</v>
      </c>
      <c r="G37" s="568">
        <f>'EntrySheetDD+SWOTotal+HO'!KV157</f>
        <v>0</v>
      </c>
      <c r="H37" s="568">
        <f>'EntrySheetDD+SWOTotal+HO'!KW157</f>
        <v>0</v>
      </c>
      <c r="I37" s="568">
        <f>'EntrySheetDD+SWOTotal+HO'!KX157</f>
        <v>0</v>
      </c>
      <c r="J37" s="568">
        <f>'EntrySheetDD+SWOTotal+HO'!KY157</f>
        <v>0</v>
      </c>
      <c r="K37" s="568">
        <f>'EntrySheetDD+SWOTotal+HO'!KZ157</f>
        <v>0</v>
      </c>
      <c r="L37" s="568">
        <f>'EntrySheetDD+SWOTotal+HO'!LA157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/>
      <c r="D38" s="518">
        <f>'EntrySheetDD+SWOTotal+HO'!LC157</f>
        <v>0</v>
      </c>
      <c r="E38" s="518">
        <f>'EntrySheetDD+SWOTotal+HO'!LD157</f>
        <v>0</v>
      </c>
      <c r="F38" s="518">
        <f>'EntrySheetDD+SWOTotal+HO'!LE157</f>
        <v>0</v>
      </c>
      <c r="G38" s="568">
        <f>'EntrySheetDD+SWOTotal+HO'!LF157</f>
        <v>0</v>
      </c>
      <c r="H38" s="568">
        <f>'EntrySheetDD+SWOTotal+HO'!LG157</f>
        <v>0</v>
      </c>
      <c r="I38" s="568">
        <f>'EntrySheetDD+SWOTotal+HO'!LH157</f>
        <v>0</v>
      </c>
      <c r="J38" s="568">
        <f>'EntrySheetDD+SWOTotal+HO'!LI157</f>
        <v>0</v>
      </c>
      <c r="K38" s="568">
        <f>'EntrySheetDD+SWOTotal+HO'!LJ157</f>
        <v>0</v>
      </c>
      <c r="L38" s="568">
        <f>'EntrySheetDD+SWOTotal+HO'!LK157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/>
      <c r="D39" s="518">
        <f>'EntrySheetDD+SWOTotal+HO'!LM157</f>
        <v>0</v>
      </c>
      <c r="E39" s="518">
        <f>'EntrySheetDD+SWOTotal+HO'!LN157</f>
        <v>0</v>
      </c>
      <c r="F39" s="518">
        <f>'EntrySheetDD+SWOTotal+HO'!LO157</f>
        <v>0</v>
      </c>
      <c r="G39" s="568">
        <f>'EntrySheetDD+SWOTotal+HO'!LP157</f>
        <v>0</v>
      </c>
      <c r="H39" s="568">
        <f>'EntrySheetDD+SWOTotal+HO'!LQ157</f>
        <v>0</v>
      </c>
      <c r="I39" s="568">
        <f>'EntrySheetDD+SWOTotal+HO'!LR157</f>
        <v>0</v>
      </c>
      <c r="J39" s="568">
        <f>'EntrySheetDD+SWOTotal+HO'!LS157</f>
        <v>0</v>
      </c>
      <c r="K39" s="568">
        <f>'EntrySheetDD+SWOTotal+HO'!LT157</f>
        <v>0</v>
      </c>
      <c r="L39" s="568">
        <f>'EntrySheetDD+SWOTotal+HO'!LU157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12</v>
      </c>
      <c r="E40" s="510">
        <f t="shared" si="2"/>
        <v>0</v>
      </c>
      <c r="F40" s="510">
        <f t="shared" si="2"/>
        <v>12</v>
      </c>
      <c r="G40" s="569">
        <f t="shared" si="2"/>
        <v>0</v>
      </c>
      <c r="H40" s="569">
        <f t="shared" si="2"/>
        <v>100</v>
      </c>
      <c r="I40" s="569">
        <f t="shared" si="2"/>
        <v>100</v>
      </c>
      <c r="J40" s="569">
        <f t="shared" si="2"/>
        <v>0</v>
      </c>
      <c r="K40" s="569">
        <f t="shared" si="2"/>
        <v>100</v>
      </c>
      <c r="L40" s="569">
        <f t="shared" si="2"/>
        <v>100</v>
      </c>
      <c r="M40" s="511" t="e">
        <f t="shared" si="0"/>
        <v>#DIV/0!</v>
      </c>
      <c r="N40" s="512">
        <f t="shared" si="1"/>
        <v>100</v>
      </c>
    </row>
    <row r="41" spans="1:14" ht="21.75" x14ac:dyDescent="0.25">
      <c r="A41" s="2027" t="s">
        <v>362</v>
      </c>
      <c r="B41" s="2028"/>
      <c r="C41" s="587"/>
      <c r="D41" s="528">
        <f>'EntrySheetDD+SWOTotal+HO'!MQ157</f>
        <v>0</v>
      </c>
      <c r="E41" s="528">
        <f>'EntrySheetDD+SWOTotal+HO'!MR157</f>
        <v>0</v>
      </c>
      <c r="F41" s="528">
        <f>'EntrySheetDD+SWOTotal+HO'!MS157</f>
        <v>0</v>
      </c>
      <c r="G41" s="570">
        <f>'EntrySheetDD+SWOTotal+HO'!MT157</f>
        <v>0</v>
      </c>
      <c r="H41" s="570">
        <f>'EntrySheetDD+SWOTotal+HO'!MU157</f>
        <v>0</v>
      </c>
      <c r="I41" s="570">
        <f>'EntrySheetDD+SWOTotal+HO'!MV157</f>
        <v>0</v>
      </c>
      <c r="J41" s="570">
        <f>'EntrySheetDD+SWOTotal+HO'!MW157</f>
        <v>0</v>
      </c>
      <c r="K41" s="570">
        <f>'EntrySheetDD+SWOTotal+HO'!MX157</f>
        <v>0</v>
      </c>
      <c r="L41" s="570">
        <f>'EntrySheetDD+SWOTotal+HO'!MY157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/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0</v>
      </c>
      <c r="D43" s="516">
        <f t="shared" si="3"/>
        <v>12</v>
      </c>
      <c r="E43" s="516">
        <f t="shared" si="3"/>
        <v>0</v>
      </c>
      <c r="F43" s="516">
        <f t="shared" si="3"/>
        <v>12</v>
      </c>
      <c r="G43" s="572">
        <f t="shared" si="3"/>
        <v>0</v>
      </c>
      <c r="H43" s="572">
        <f t="shared" si="3"/>
        <v>100</v>
      </c>
      <c r="I43" s="572">
        <f t="shared" si="3"/>
        <v>100</v>
      </c>
      <c r="J43" s="572">
        <f t="shared" si="3"/>
        <v>0</v>
      </c>
      <c r="K43" s="572">
        <f t="shared" si="3"/>
        <v>100</v>
      </c>
      <c r="L43" s="572">
        <f t="shared" si="3"/>
        <v>100</v>
      </c>
      <c r="M43" s="511" t="e">
        <f t="shared" si="0"/>
        <v>#DIV/0!</v>
      </c>
      <c r="N43" s="512">
        <f t="shared" si="1"/>
        <v>100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70" zoomScaleSheetLayoutView="70" workbookViewId="0">
      <pane xSplit="2" ySplit="6" topLeftCell="C7" activePane="bottomRight" state="frozen"/>
      <selection sqref="A1:N1"/>
      <selection pane="topRight" sqref="A1:N1"/>
      <selection pane="bottomLeft" sqref="A1:N1"/>
      <selection pane="bottomRight" activeCell="S37" sqref="S37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12" style="500" customWidth="1"/>
    <col min="8" max="8" width="10" style="500" customWidth="1"/>
    <col min="9" max="9" width="9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3" width="10" style="500" customWidth="1"/>
    <col min="14" max="14" width="11" style="500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372</v>
      </c>
      <c r="B3" s="2004"/>
      <c r="C3" s="2024" t="s">
        <v>365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964">
        <v>201</v>
      </c>
      <c r="D7" s="965">
        <f>'EntrySheetDD+SWOTotal+HO'!E7</f>
        <v>154.65</v>
      </c>
      <c r="E7" s="965">
        <f>'EntrySheetDD+SWOTotal+HO'!F7</f>
        <v>4.6500000000000004</v>
      </c>
      <c r="F7" s="965">
        <f>'EntrySheetDD+SWOTotal+HO'!G7</f>
        <v>154.65</v>
      </c>
      <c r="G7" s="966">
        <v>30923.076923076926</v>
      </c>
      <c r="H7" s="966">
        <f>'EntrySheetDD+SWOTotal+HO'!I7</f>
        <v>1041</v>
      </c>
      <c r="I7" s="966">
        <f>'EntrySheetDD+SWOTotal+HO'!J7</f>
        <v>23947</v>
      </c>
      <c r="J7" s="966">
        <f>'EntrySheetDD+SWOTotal+HO'!K7</f>
        <v>0</v>
      </c>
      <c r="K7" s="966">
        <f>'EntrySheetDD+SWOTotal+HO'!L7</f>
        <v>23947</v>
      </c>
      <c r="L7" s="966">
        <f>'EntrySheetDD+SWOTotal+HO'!M7</f>
        <v>23947</v>
      </c>
      <c r="M7" s="959">
        <f>F7/C7*100</f>
        <v>76.940298507462686</v>
      </c>
      <c r="N7" s="959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967">
        <v>10</v>
      </c>
      <c r="D8" s="965">
        <f>'EntrySheetDD+SWOTotal+HO'!O7</f>
        <v>5.71</v>
      </c>
      <c r="E8" s="965">
        <f>'EntrySheetDD+SWOTotal+HO'!P7</f>
        <v>0.71</v>
      </c>
      <c r="F8" s="965">
        <f>'EntrySheetDD+SWOTotal+HO'!Q7</f>
        <v>5.71</v>
      </c>
      <c r="G8" s="966">
        <v>1538.4615384615386</v>
      </c>
      <c r="H8" s="966">
        <f>'EntrySheetDD+SWOTotal+HO'!S7</f>
        <v>171</v>
      </c>
      <c r="I8" s="966">
        <f>'EntrySheetDD+SWOTotal+HO'!T7</f>
        <v>1037</v>
      </c>
      <c r="J8" s="966">
        <f>'EntrySheetDD+SWOTotal+HO'!U7</f>
        <v>0</v>
      </c>
      <c r="K8" s="966">
        <f>'EntrySheetDD+SWOTotal+HO'!V7</f>
        <v>1037</v>
      </c>
      <c r="L8" s="966">
        <f>'EntrySheetDD+SWOTotal+HO'!W7</f>
        <v>1037</v>
      </c>
      <c r="M8" s="960">
        <f t="shared" ref="M8:M43" si="0">F8/C8*100</f>
        <v>57.099999999999994</v>
      </c>
      <c r="N8" s="960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967">
        <v>5.5</v>
      </c>
      <c r="D9" s="965">
        <f>'EntrySheetDD+SWOTotal+HO'!Y7</f>
        <v>5</v>
      </c>
      <c r="E9" s="965">
        <f>'EntrySheetDD+SWOTotal+HO'!Z7</f>
        <v>0</v>
      </c>
      <c r="F9" s="965">
        <f>'EntrySheetDD+SWOTotal+HO'!AA7</f>
        <v>5</v>
      </c>
      <c r="G9" s="966">
        <v>846.15384615384608</v>
      </c>
      <c r="H9" s="966">
        <f>'EntrySheetDD+SWOTotal+HO'!AC7</f>
        <v>221</v>
      </c>
      <c r="I9" s="966">
        <f>'EntrySheetDD+SWOTotal+HO'!AD7</f>
        <v>883</v>
      </c>
      <c r="J9" s="966">
        <f>'EntrySheetDD+SWOTotal+HO'!AE7</f>
        <v>0</v>
      </c>
      <c r="K9" s="966">
        <f>'EntrySheetDD+SWOTotal+HO'!AF7</f>
        <v>883</v>
      </c>
      <c r="L9" s="966">
        <f>'EntrySheetDD+SWOTotal+HO'!AG7</f>
        <v>883</v>
      </c>
      <c r="M9" s="960">
        <f t="shared" si="0"/>
        <v>90.909090909090907</v>
      </c>
      <c r="N9" s="960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967">
        <v>1.4</v>
      </c>
      <c r="D10" s="965">
        <f>'EntrySheetDD+SWOTotal+HO'!AI7</f>
        <v>2.63</v>
      </c>
      <c r="E10" s="965">
        <f>'EntrySheetDD+SWOTotal+HO'!AJ7</f>
        <v>0</v>
      </c>
      <c r="F10" s="965">
        <f>'EntrySheetDD+SWOTotal+HO'!AK7</f>
        <v>2.63</v>
      </c>
      <c r="G10" s="966">
        <v>215.38461538461539</v>
      </c>
      <c r="H10" s="966">
        <f>'EntrySheetDD+SWOTotal+HO'!AM7</f>
        <v>34</v>
      </c>
      <c r="I10" s="966">
        <f>'EntrySheetDD+SWOTotal+HO'!AN7</f>
        <v>480</v>
      </c>
      <c r="J10" s="966">
        <f>'EntrySheetDD+SWOTotal+HO'!AO7</f>
        <v>0</v>
      </c>
      <c r="K10" s="966">
        <f>'EntrySheetDD+SWOTotal+HO'!AP7</f>
        <v>480</v>
      </c>
      <c r="L10" s="966">
        <f>'EntrySheetDD+SWOTotal+HO'!AQ7</f>
        <v>480</v>
      </c>
      <c r="M10" s="960">
        <f t="shared" si="0"/>
        <v>187.85714285714286</v>
      </c>
      <c r="N10" s="960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967">
        <v>4</v>
      </c>
      <c r="D11" s="965">
        <f>'EntrySheetDD+SWOTotal+HO'!AS7</f>
        <v>4.97</v>
      </c>
      <c r="E11" s="965">
        <f>'EntrySheetDD+SWOTotal+HO'!AT7</f>
        <v>1</v>
      </c>
      <c r="F11" s="965">
        <f>'EntrySheetDD+SWOTotal+HO'!AU7</f>
        <v>4.96</v>
      </c>
      <c r="G11" s="966">
        <v>615.38461538461536</v>
      </c>
      <c r="H11" s="966">
        <f>'EntrySheetDD+SWOTotal+HO'!AW7</f>
        <v>259</v>
      </c>
      <c r="I11" s="966">
        <f>'EntrySheetDD+SWOTotal+HO'!AX7</f>
        <v>900</v>
      </c>
      <c r="J11" s="966">
        <f>'EntrySheetDD+SWOTotal+HO'!AY7</f>
        <v>0</v>
      </c>
      <c r="K11" s="966">
        <f>'EntrySheetDD+SWOTotal+HO'!AZ7</f>
        <v>900</v>
      </c>
      <c r="L11" s="966">
        <f>'EntrySheetDD+SWOTotal+HO'!BA7</f>
        <v>900</v>
      </c>
      <c r="M11" s="960">
        <f t="shared" si="0"/>
        <v>124</v>
      </c>
      <c r="N11" s="960">
        <f t="shared" si="1"/>
        <v>99.798792756539243</v>
      </c>
    </row>
    <row r="12" spans="1:14" s="503" customFormat="1" ht="24.6" customHeight="1" x14ac:dyDescent="0.25">
      <c r="A12" s="564">
        <v>6</v>
      </c>
      <c r="B12" s="524" t="s">
        <v>321</v>
      </c>
      <c r="C12" s="968">
        <v>2.5</v>
      </c>
      <c r="D12" s="965">
        <f>'EntrySheetDD+SWOTotal+HO'!BC7</f>
        <v>4.5</v>
      </c>
      <c r="E12" s="965">
        <f>'EntrySheetDD+SWOTotal+HO'!BD7</f>
        <v>0.02</v>
      </c>
      <c r="F12" s="965">
        <f>'EntrySheetDD+SWOTotal+HO'!BE7</f>
        <v>4.5</v>
      </c>
      <c r="G12" s="966">
        <v>384.61538461538464</v>
      </c>
      <c r="H12" s="966">
        <f>'EntrySheetDD+SWOTotal+HO'!BG7</f>
        <v>2</v>
      </c>
      <c r="I12" s="966">
        <f>'EntrySheetDD+SWOTotal+HO'!BH7</f>
        <v>812</v>
      </c>
      <c r="J12" s="966">
        <f>'EntrySheetDD+SWOTotal+HO'!BI7</f>
        <v>0</v>
      </c>
      <c r="K12" s="966">
        <f>'EntrySheetDD+SWOTotal+HO'!BJ7</f>
        <v>812</v>
      </c>
      <c r="L12" s="966">
        <f>'EntrySheetDD+SWOTotal+HO'!BK7</f>
        <v>740</v>
      </c>
      <c r="M12" s="960">
        <f t="shared" si="0"/>
        <v>180</v>
      </c>
      <c r="N12" s="960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967">
        <v>4</v>
      </c>
      <c r="D13" s="965">
        <f>'EntrySheetDD+SWOTotal+HO'!BM7</f>
        <v>5.52</v>
      </c>
      <c r="E13" s="965">
        <f>'EntrySheetDD+SWOTotal+HO'!BN7</f>
        <v>0.5</v>
      </c>
      <c r="F13" s="965">
        <f>'EntrySheetDD+SWOTotal+HO'!BO7</f>
        <v>5.52</v>
      </c>
      <c r="G13" s="966">
        <v>615.38461538461536</v>
      </c>
      <c r="H13" s="966">
        <f>'EntrySheetDD+SWOTotal+HO'!BQ7</f>
        <v>83</v>
      </c>
      <c r="I13" s="966">
        <f>'EntrySheetDD+SWOTotal+HO'!BR7</f>
        <v>949</v>
      </c>
      <c r="J13" s="966">
        <f>'EntrySheetDD+SWOTotal+HO'!BS7</f>
        <v>0</v>
      </c>
      <c r="K13" s="966">
        <f>'EntrySheetDD+SWOTotal+HO'!BT7</f>
        <v>949</v>
      </c>
      <c r="L13" s="966">
        <f>'EntrySheetDD+SWOTotal+HO'!BU7</f>
        <v>949</v>
      </c>
      <c r="M13" s="960">
        <f t="shared" si="0"/>
        <v>138</v>
      </c>
      <c r="N13" s="960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967">
        <v>5.5</v>
      </c>
      <c r="D14" s="965">
        <f>'EntrySheetDD+SWOTotal+HO'!BW7</f>
        <v>6.53</v>
      </c>
      <c r="E14" s="965">
        <f>'EntrySheetDD+SWOTotal+HO'!BX7</f>
        <v>7.0000000000000007E-2</v>
      </c>
      <c r="F14" s="965">
        <f>'EntrySheetDD+SWOTotal+HO'!BY7</f>
        <v>6.33</v>
      </c>
      <c r="G14" s="966">
        <v>846.15384615384608</v>
      </c>
      <c r="H14" s="966">
        <f>'EntrySheetDD+SWOTotal+HO'!CA7</f>
        <v>13</v>
      </c>
      <c r="I14" s="966">
        <f>'EntrySheetDD+SWOTotal+HO'!CB7</f>
        <v>1171</v>
      </c>
      <c r="J14" s="966">
        <f>'EntrySheetDD+SWOTotal+HO'!CC7</f>
        <v>0</v>
      </c>
      <c r="K14" s="966">
        <f>'EntrySheetDD+SWOTotal+HO'!CD7</f>
        <v>1171</v>
      </c>
      <c r="L14" s="966">
        <f>'EntrySheetDD+SWOTotal+HO'!CE7</f>
        <v>1171</v>
      </c>
      <c r="M14" s="960">
        <f t="shared" si="0"/>
        <v>115.09090909090909</v>
      </c>
      <c r="N14" s="960">
        <f t="shared" si="1"/>
        <v>96.937212863705966</v>
      </c>
    </row>
    <row r="15" spans="1:14" s="502" customFormat="1" ht="24.6" customHeight="1" x14ac:dyDescent="0.25">
      <c r="A15" s="563">
        <v>9</v>
      </c>
      <c r="B15" s="523" t="s">
        <v>324</v>
      </c>
      <c r="C15" s="967">
        <v>15</v>
      </c>
      <c r="D15" s="965">
        <f>'EntrySheetDD+SWOTotal+HO'!CG7</f>
        <v>16</v>
      </c>
      <c r="E15" s="965">
        <f>'EntrySheetDD+SWOTotal+HO'!CH7</f>
        <v>0</v>
      </c>
      <c r="F15" s="965">
        <f>'EntrySheetDD+SWOTotal+HO'!CI7</f>
        <v>16</v>
      </c>
      <c r="G15" s="966">
        <v>2307.6923076923076</v>
      </c>
      <c r="H15" s="966">
        <f>'EntrySheetDD+SWOTotal+HO'!CK7</f>
        <v>0</v>
      </c>
      <c r="I15" s="966">
        <f>'EntrySheetDD+SWOTotal+HO'!CL7</f>
        <v>2893</v>
      </c>
      <c r="J15" s="966">
        <f>'EntrySheetDD+SWOTotal+HO'!CM7</f>
        <v>0</v>
      </c>
      <c r="K15" s="966">
        <f>'EntrySheetDD+SWOTotal+HO'!CN7</f>
        <v>2893</v>
      </c>
      <c r="L15" s="966">
        <f>'EntrySheetDD+SWOTotal+HO'!CO7</f>
        <v>2748</v>
      </c>
      <c r="M15" s="960">
        <f t="shared" si="0"/>
        <v>106.66666666666667</v>
      </c>
      <c r="N15" s="960">
        <f t="shared" si="1"/>
        <v>100</v>
      </c>
    </row>
    <row r="16" spans="1:14" s="502" customFormat="1" ht="24.6" customHeight="1" x14ac:dyDescent="0.25">
      <c r="A16" s="563">
        <v>10</v>
      </c>
      <c r="B16" s="523" t="s">
        <v>325</v>
      </c>
      <c r="C16" s="967">
        <v>15</v>
      </c>
      <c r="D16" s="965">
        <f>'EntrySheetDD+SWOTotal+HO'!CQ7</f>
        <v>14.99</v>
      </c>
      <c r="E16" s="965">
        <f>'EntrySheetDD+SWOTotal+HO'!CR7</f>
        <v>0.76</v>
      </c>
      <c r="F16" s="965">
        <f>'EntrySheetDD+SWOTotal+HO'!CS7</f>
        <v>14.99</v>
      </c>
      <c r="G16" s="966">
        <v>2307.6923076923076</v>
      </c>
      <c r="H16" s="966">
        <f>'EntrySheetDD+SWOTotal+HO'!CU7</f>
        <v>120</v>
      </c>
      <c r="I16" s="966">
        <f>'EntrySheetDD+SWOTotal+HO'!CV7</f>
        <v>2097</v>
      </c>
      <c r="J16" s="966">
        <f>'EntrySheetDD+SWOTotal+HO'!CW7</f>
        <v>0</v>
      </c>
      <c r="K16" s="966">
        <f>'EntrySheetDD+SWOTotal+HO'!CX7</f>
        <v>2097</v>
      </c>
      <c r="L16" s="966">
        <f>'EntrySheetDD+SWOTotal+HO'!CY7</f>
        <v>2097</v>
      </c>
      <c r="M16" s="960">
        <f t="shared" si="0"/>
        <v>99.933333333333323</v>
      </c>
      <c r="N16" s="960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967">
        <v>3</v>
      </c>
      <c r="D17" s="965">
        <f>'EntrySheetDD+SWOTotal+HO'!DA7</f>
        <v>2.0299999999999998</v>
      </c>
      <c r="E17" s="965">
        <f>'EntrySheetDD+SWOTotal+HO'!DB7</f>
        <v>0</v>
      </c>
      <c r="F17" s="965">
        <f>'EntrySheetDD+SWOTotal+HO'!DC7</f>
        <v>2.0299999999999998</v>
      </c>
      <c r="G17" s="966">
        <v>461.5384615384616</v>
      </c>
      <c r="H17" s="966">
        <f>'EntrySheetDD+SWOTotal+HO'!DE7</f>
        <v>0</v>
      </c>
      <c r="I17" s="966">
        <f>'EntrySheetDD+SWOTotal+HO'!DF7</f>
        <v>0</v>
      </c>
      <c r="J17" s="966">
        <f>'EntrySheetDD+SWOTotal+HO'!DG7</f>
        <v>0</v>
      </c>
      <c r="K17" s="966">
        <f>'EntrySheetDD+SWOTotal+HO'!DH7</f>
        <v>0</v>
      </c>
      <c r="L17" s="966">
        <f>'EntrySheetDD+SWOTotal+HO'!DI7</f>
        <v>0</v>
      </c>
      <c r="M17" s="960">
        <f t="shared" si="0"/>
        <v>67.666666666666657</v>
      </c>
      <c r="N17" s="960">
        <f t="shared" si="1"/>
        <v>100</v>
      </c>
    </row>
    <row r="18" spans="1:14" s="502" customFormat="1" ht="24.6" customHeight="1" x14ac:dyDescent="0.25">
      <c r="A18" s="563">
        <v>12</v>
      </c>
      <c r="B18" s="523" t="s">
        <v>327</v>
      </c>
      <c r="C18" s="967">
        <v>1</v>
      </c>
      <c r="D18" s="965">
        <f>'EntrySheetDD+SWOTotal+HO'!DK7</f>
        <v>1.6</v>
      </c>
      <c r="E18" s="965">
        <f>'EntrySheetDD+SWOTotal+HO'!DL7</f>
        <v>0</v>
      </c>
      <c r="F18" s="965">
        <f>'EntrySheetDD+SWOTotal+HO'!DM7</f>
        <v>1.6</v>
      </c>
      <c r="G18" s="966">
        <v>153.84615384615384</v>
      </c>
      <c r="H18" s="966">
        <f>'EntrySheetDD+SWOTotal+HO'!DO7</f>
        <v>7</v>
      </c>
      <c r="I18" s="966">
        <f>'EntrySheetDD+SWOTotal+HO'!DP7</f>
        <v>281</v>
      </c>
      <c r="J18" s="966">
        <f>'EntrySheetDD+SWOTotal+HO'!DQ7</f>
        <v>0</v>
      </c>
      <c r="K18" s="966">
        <f>'EntrySheetDD+SWOTotal+HO'!DR7</f>
        <v>0</v>
      </c>
      <c r="L18" s="966">
        <f>'EntrySheetDD+SWOTotal+HO'!DS7</f>
        <v>281</v>
      </c>
      <c r="M18" s="960">
        <f t="shared" si="0"/>
        <v>160</v>
      </c>
      <c r="N18" s="960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967">
        <v>3.2</v>
      </c>
      <c r="D19" s="965">
        <f>'EntrySheetDD+SWOTotal+HO'!DU7</f>
        <v>3.23</v>
      </c>
      <c r="E19" s="965">
        <f>'EntrySheetDD+SWOTotal+HO'!DV7</f>
        <v>0.23</v>
      </c>
      <c r="F19" s="965">
        <f>'EntrySheetDD+SWOTotal+HO'!DW7</f>
        <v>3.23</v>
      </c>
      <c r="G19" s="966">
        <v>492.30769230769232</v>
      </c>
      <c r="H19" s="966">
        <f>'EntrySheetDD+SWOTotal+HO'!DY7</f>
        <v>33</v>
      </c>
      <c r="I19" s="966">
        <f>'EntrySheetDD+SWOTotal+HO'!DZ7</f>
        <v>586</v>
      </c>
      <c r="J19" s="966">
        <f>'EntrySheetDD+SWOTotal+HO'!EA7</f>
        <v>0</v>
      </c>
      <c r="K19" s="966">
        <f>'EntrySheetDD+SWOTotal+HO'!EB7</f>
        <v>586</v>
      </c>
      <c r="L19" s="966">
        <f>'EntrySheetDD+SWOTotal+HO'!EC7</f>
        <v>586</v>
      </c>
      <c r="M19" s="960">
        <f t="shared" si="0"/>
        <v>100.93749999999999</v>
      </c>
      <c r="N19" s="960">
        <f t="shared" si="1"/>
        <v>100</v>
      </c>
    </row>
    <row r="20" spans="1:14" s="502" customFormat="1" ht="24.6" customHeight="1" x14ac:dyDescent="0.25">
      <c r="A20" s="563">
        <v>14</v>
      </c>
      <c r="B20" s="523" t="s">
        <v>329</v>
      </c>
      <c r="C20" s="967">
        <v>4</v>
      </c>
      <c r="D20" s="965">
        <f>'EntrySheetDD+SWOTotal+HO'!EE7</f>
        <v>3.96</v>
      </c>
      <c r="E20" s="965">
        <f>'EntrySheetDD+SWOTotal+HO'!EF7</f>
        <v>1.53</v>
      </c>
      <c r="F20" s="965">
        <f>'EntrySheetDD+SWOTotal+HO'!EG7</f>
        <v>3.96</v>
      </c>
      <c r="G20" s="966">
        <v>615.38461538461536</v>
      </c>
      <c r="H20" s="966">
        <f>'EntrySheetDD+SWOTotal+HO'!EI7</f>
        <v>231</v>
      </c>
      <c r="I20" s="966">
        <f>'EntrySheetDD+SWOTotal+HO'!EJ7</f>
        <v>622</v>
      </c>
      <c r="J20" s="966">
        <f>'EntrySheetDD+SWOTotal+HO'!EK7</f>
        <v>0</v>
      </c>
      <c r="K20" s="966">
        <f>'EntrySheetDD+SWOTotal+HO'!EL7</f>
        <v>622</v>
      </c>
      <c r="L20" s="966">
        <f>'EntrySheetDD+SWOTotal+HO'!EM7</f>
        <v>622</v>
      </c>
      <c r="M20" s="960">
        <f t="shared" si="0"/>
        <v>99</v>
      </c>
      <c r="N20" s="960">
        <f t="shared" si="1"/>
        <v>100</v>
      </c>
    </row>
    <row r="21" spans="1:14" s="502" customFormat="1" ht="24.6" customHeight="1" x14ac:dyDescent="0.25">
      <c r="A21" s="563">
        <v>15</v>
      </c>
      <c r="B21" s="523" t="s">
        <v>330</v>
      </c>
      <c r="C21" s="967">
        <v>1.5</v>
      </c>
      <c r="D21" s="965">
        <f>'EntrySheetDD+SWOTotal+HO'!EO7</f>
        <v>1.32</v>
      </c>
      <c r="E21" s="965">
        <f>'EntrySheetDD+SWOTotal+HO'!EP7</f>
        <v>0.22</v>
      </c>
      <c r="F21" s="965">
        <f>'EntrySheetDD+SWOTotal+HO'!EQ7</f>
        <v>1.32</v>
      </c>
      <c r="G21" s="966">
        <v>230.7692307692308</v>
      </c>
      <c r="H21" s="966">
        <f>'EntrySheetDD+SWOTotal+HO'!ES7</f>
        <v>0</v>
      </c>
      <c r="I21" s="966">
        <f>'EntrySheetDD+SWOTotal+HO'!ET7</f>
        <v>300</v>
      </c>
      <c r="J21" s="966">
        <f>'EntrySheetDD+SWOTotal+HO'!EU7</f>
        <v>0</v>
      </c>
      <c r="K21" s="966">
        <f>'EntrySheetDD+SWOTotal+HO'!EV7</f>
        <v>300</v>
      </c>
      <c r="L21" s="966">
        <f>'EntrySheetDD+SWOTotal+HO'!EW7</f>
        <v>300</v>
      </c>
      <c r="M21" s="960">
        <f t="shared" si="0"/>
        <v>88</v>
      </c>
      <c r="N21" s="960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967">
        <v>11</v>
      </c>
      <c r="D22" s="965">
        <f>'EntrySheetDD+SWOTotal+HO'!EY7</f>
        <v>10.37</v>
      </c>
      <c r="E22" s="965">
        <f>'EntrySheetDD+SWOTotal+HO'!EZ7</f>
        <v>0.38</v>
      </c>
      <c r="F22" s="965">
        <f>'EntrySheetDD+SWOTotal+HO'!FA7</f>
        <v>10.37</v>
      </c>
      <c r="G22" s="966">
        <v>1692.3076923076922</v>
      </c>
      <c r="H22" s="966">
        <f>'EntrySheetDD+SWOTotal+HO'!FC7</f>
        <v>71</v>
      </c>
      <c r="I22" s="966">
        <f>'EntrySheetDD+SWOTotal+HO'!FD7</f>
        <v>1876</v>
      </c>
      <c r="J22" s="966">
        <f>'EntrySheetDD+SWOTotal+HO'!FE7</f>
        <v>6</v>
      </c>
      <c r="K22" s="966">
        <f>'EntrySheetDD+SWOTotal+HO'!FF7</f>
        <v>1716</v>
      </c>
      <c r="L22" s="966">
        <f>'EntrySheetDD+SWOTotal+HO'!FG7</f>
        <v>1225</v>
      </c>
      <c r="M22" s="960">
        <f t="shared" si="0"/>
        <v>94.272727272727266</v>
      </c>
      <c r="N22" s="960">
        <f t="shared" si="1"/>
        <v>100</v>
      </c>
    </row>
    <row r="23" spans="1:14" s="502" customFormat="1" ht="24.6" customHeight="1" x14ac:dyDescent="0.25">
      <c r="A23" s="563">
        <v>17</v>
      </c>
      <c r="B23" s="523" t="s">
        <v>332</v>
      </c>
      <c r="C23" s="967">
        <v>30</v>
      </c>
      <c r="D23" s="965">
        <f>'EntrySheetDD+SWOTotal+HO'!FI7</f>
        <v>30</v>
      </c>
      <c r="E23" s="965">
        <f>'EntrySheetDD+SWOTotal+HO'!FJ7</f>
        <v>0</v>
      </c>
      <c r="F23" s="965">
        <f>'EntrySheetDD+SWOTotal+HO'!FK7</f>
        <v>30</v>
      </c>
      <c r="G23" s="966">
        <v>4615.3846153846152</v>
      </c>
      <c r="H23" s="966">
        <f>'EntrySheetDD+SWOTotal+HO'!FM7</f>
        <v>0</v>
      </c>
      <c r="I23" s="966">
        <f>'EntrySheetDD+SWOTotal+HO'!FN7</f>
        <v>5378</v>
      </c>
      <c r="J23" s="966">
        <f>'EntrySheetDD+SWOTotal+HO'!FO7</f>
        <v>0</v>
      </c>
      <c r="K23" s="966">
        <f>'EntrySheetDD+SWOTotal+HO'!FP7</f>
        <v>5378</v>
      </c>
      <c r="L23" s="966">
        <f>'EntrySheetDD+SWOTotal+HO'!FQ7</f>
        <v>5378</v>
      </c>
      <c r="M23" s="960">
        <f t="shared" si="0"/>
        <v>100</v>
      </c>
      <c r="N23" s="960">
        <f t="shared" si="1"/>
        <v>100</v>
      </c>
    </row>
    <row r="24" spans="1:14" s="502" customFormat="1" ht="24.6" customHeight="1" x14ac:dyDescent="0.25">
      <c r="A24" s="563">
        <v>18</v>
      </c>
      <c r="B24" s="523" t="s">
        <v>333</v>
      </c>
      <c r="C24" s="967">
        <v>0.92</v>
      </c>
      <c r="D24" s="965">
        <f>'EntrySheetDD+SWOTotal+HO'!FS7</f>
        <v>0.93</v>
      </c>
      <c r="E24" s="965">
        <f>'EntrySheetDD+SWOTotal+HO'!FT7</f>
        <v>0.01</v>
      </c>
      <c r="F24" s="965">
        <f>'EntrySheetDD+SWOTotal+HO'!FU7</f>
        <v>0.93</v>
      </c>
      <c r="G24" s="966">
        <v>141.53846153846155</v>
      </c>
      <c r="H24" s="966">
        <f>'EntrySheetDD+SWOTotal+HO'!FW7</f>
        <v>2</v>
      </c>
      <c r="I24" s="966">
        <f>'EntrySheetDD+SWOTotal+HO'!FX7</f>
        <v>165</v>
      </c>
      <c r="J24" s="966">
        <f>'EntrySheetDD+SWOTotal+HO'!FY7</f>
        <v>0</v>
      </c>
      <c r="K24" s="966">
        <f>'EntrySheetDD+SWOTotal+HO'!FZ7</f>
        <v>135</v>
      </c>
      <c r="L24" s="966">
        <f>'EntrySheetDD+SWOTotal+HO'!GA7</f>
        <v>165</v>
      </c>
      <c r="M24" s="960">
        <f t="shared" si="0"/>
        <v>101.08695652173914</v>
      </c>
      <c r="N24" s="960">
        <f t="shared" si="1"/>
        <v>100</v>
      </c>
    </row>
    <row r="25" spans="1:14" s="502" customFormat="1" ht="24.6" customHeight="1" x14ac:dyDescent="0.25">
      <c r="A25" s="563">
        <v>19</v>
      </c>
      <c r="B25" s="523" t="s">
        <v>334</v>
      </c>
      <c r="C25" s="967">
        <v>25</v>
      </c>
      <c r="D25" s="965">
        <f>'EntrySheetDD+SWOTotal+HO'!GC7</f>
        <v>39.380000000000003</v>
      </c>
      <c r="E25" s="965">
        <f>'EntrySheetDD+SWOTotal+HO'!GD7</f>
        <v>9.51</v>
      </c>
      <c r="F25" s="965">
        <f>'EntrySheetDD+SWOTotal+HO'!GE7</f>
        <v>39.380000000000003</v>
      </c>
      <c r="G25" s="966">
        <v>3846.1538461538462</v>
      </c>
      <c r="H25" s="966">
        <f>'EntrySheetDD+SWOTotal+HO'!GG7</f>
        <v>3891</v>
      </c>
      <c r="I25" s="966">
        <f>'EntrySheetDD+SWOTotal+HO'!GH7</f>
        <v>9693</v>
      </c>
      <c r="J25" s="966">
        <f>'EntrySheetDD+SWOTotal+HO'!GI7</f>
        <v>0</v>
      </c>
      <c r="K25" s="966">
        <f>'EntrySheetDD+SWOTotal+HO'!GJ7</f>
        <v>9693</v>
      </c>
      <c r="L25" s="966">
        <f>'EntrySheetDD+SWOTotal+HO'!GK7</f>
        <v>8723</v>
      </c>
      <c r="M25" s="960">
        <f t="shared" si="0"/>
        <v>157.52000000000001</v>
      </c>
      <c r="N25" s="960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968">
        <v>8</v>
      </c>
      <c r="D26" s="965">
        <f>'EntrySheetDD+SWOTotal+HO'!GM7</f>
        <v>6.1</v>
      </c>
      <c r="E26" s="965">
        <f>'EntrySheetDD+SWOTotal+HO'!GN7</f>
        <v>3.1</v>
      </c>
      <c r="F26" s="965">
        <f>'EntrySheetDD+SWOTotal+HO'!GO7</f>
        <v>6.1</v>
      </c>
      <c r="G26" s="966">
        <v>1230.7692307692307</v>
      </c>
      <c r="H26" s="966">
        <f>'EntrySheetDD+SWOTotal+HO'!GQ7</f>
        <v>517</v>
      </c>
      <c r="I26" s="966">
        <f>'EntrySheetDD+SWOTotal+HO'!GR7</f>
        <v>1053</v>
      </c>
      <c r="J26" s="966">
        <f>'EntrySheetDD+SWOTotal+HO'!GS7</f>
        <v>0</v>
      </c>
      <c r="K26" s="966">
        <f>'EntrySheetDD+SWOTotal+HO'!GT7</f>
        <v>1027</v>
      </c>
      <c r="L26" s="966">
        <f>'EntrySheetDD+SWOTotal+HO'!GU7</f>
        <v>1013</v>
      </c>
      <c r="M26" s="960">
        <f t="shared" si="0"/>
        <v>76.25</v>
      </c>
      <c r="N26" s="960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967">
        <v>1</v>
      </c>
      <c r="D27" s="965">
        <f>'EntrySheetDD+SWOTotal+HO'!GW7</f>
        <v>0.21</v>
      </c>
      <c r="E27" s="965">
        <f>'EntrySheetDD+SWOTotal+HO'!GX7</f>
        <v>0</v>
      </c>
      <c r="F27" s="965">
        <f>'EntrySheetDD+SWOTotal+HO'!GY7</f>
        <v>0.21</v>
      </c>
      <c r="G27" s="966">
        <v>153.84615384615384</v>
      </c>
      <c r="H27" s="966">
        <f>'EntrySheetDD+SWOTotal+HO'!HA7</f>
        <v>0</v>
      </c>
      <c r="I27" s="966">
        <f>'EntrySheetDD+SWOTotal+HO'!HB7</f>
        <v>26</v>
      </c>
      <c r="J27" s="966">
        <f>'EntrySheetDD+SWOTotal+HO'!HC7</f>
        <v>0</v>
      </c>
      <c r="K27" s="966">
        <f>'EntrySheetDD+SWOTotal+HO'!HD7</f>
        <v>26</v>
      </c>
      <c r="L27" s="966">
        <f>'EntrySheetDD+SWOTotal+HO'!HE7</f>
        <v>26</v>
      </c>
      <c r="M27" s="960">
        <f t="shared" si="0"/>
        <v>21</v>
      </c>
      <c r="N27" s="960">
        <f t="shared" si="1"/>
        <v>100</v>
      </c>
    </row>
    <row r="28" spans="1:14" s="503" customFormat="1" ht="24.6" customHeight="1" x14ac:dyDescent="0.25">
      <c r="A28" s="564">
        <v>22</v>
      </c>
      <c r="B28" s="524" t="s">
        <v>337</v>
      </c>
      <c r="C28" s="968">
        <v>4.1900000000000004</v>
      </c>
      <c r="D28" s="965">
        <f>'EntrySheetDD+SWOTotal+HO'!HG7</f>
        <v>3.79</v>
      </c>
      <c r="E28" s="965">
        <f>'EntrySheetDD+SWOTotal+HO'!HH7</f>
        <v>0.5</v>
      </c>
      <c r="F28" s="965">
        <f>'EntrySheetDD+SWOTotal+HO'!HI7</f>
        <v>3.79</v>
      </c>
      <c r="G28" s="966">
        <v>615.38461538461536</v>
      </c>
      <c r="H28" s="966">
        <f>'EntrySheetDD+SWOTotal+HO'!HK7</f>
        <v>90</v>
      </c>
      <c r="I28" s="966">
        <f>'EntrySheetDD+SWOTotal+HO'!HL7</f>
        <v>683</v>
      </c>
      <c r="J28" s="966">
        <f>'EntrySheetDD+SWOTotal+HO'!HM7</f>
        <v>0</v>
      </c>
      <c r="K28" s="966">
        <f>'EntrySheetDD+SWOTotal+HO'!HN7</f>
        <v>683</v>
      </c>
      <c r="L28" s="966">
        <f>'EntrySheetDD+SWOTotal+HO'!HO7</f>
        <v>683</v>
      </c>
      <c r="M28" s="960">
        <f t="shared" si="0"/>
        <v>90.45346062052505</v>
      </c>
      <c r="N28" s="960">
        <f t="shared" si="1"/>
        <v>100</v>
      </c>
    </row>
    <row r="29" spans="1:14" s="503" customFormat="1" ht="24.6" customHeight="1" x14ac:dyDescent="0.25">
      <c r="A29" s="564">
        <v>23</v>
      </c>
      <c r="B29" s="524" t="s">
        <v>338</v>
      </c>
      <c r="C29" s="968">
        <v>5</v>
      </c>
      <c r="D29" s="965">
        <f>'EntrySheetDD+SWOTotal+HO'!HQ7</f>
        <v>6.57</v>
      </c>
      <c r="E29" s="965">
        <f>'EntrySheetDD+SWOTotal+HO'!HR7</f>
        <v>1.07</v>
      </c>
      <c r="F29" s="965">
        <f>'EntrySheetDD+SWOTotal+HO'!HS7</f>
        <v>6.57</v>
      </c>
      <c r="G29" s="966">
        <v>769.23076923076928</v>
      </c>
      <c r="H29" s="966">
        <f>'EntrySheetDD+SWOTotal+HO'!HU7</f>
        <v>194</v>
      </c>
      <c r="I29" s="966">
        <f>'EntrySheetDD+SWOTotal+HO'!HV7</f>
        <v>1195</v>
      </c>
      <c r="J29" s="966">
        <f>'EntrySheetDD+SWOTotal+HO'!HW7</f>
        <v>0</v>
      </c>
      <c r="K29" s="966">
        <f>'EntrySheetDD+SWOTotal+HO'!HX7</f>
        <v>1195</v>
      </c>
      <c r="L29" s="966">
        <f>'EntrySheetDD+SWOTotal+HO'!HY7</f>
        <v>1195</v>
      </c>
      <c r="M29" s="960">
        <f t="shared" si="0"/>
        <v>131.4</v>
      </c>
      <c r="N29" s="960">
        <f t="shared" si="1"/>
        <v>100</v>
      </c>
    </row>
    <row r="30" spans="1:14" s="503" customFormat="1" ht="24.6" customHeight="1" x14ac:dyDescent="0.25">
      <c r="A30" s="565">
        <v>24</v>
      </c>
      <c r="B30" s="525" t="s">
        <v>339</v>
      </c>
      <c r="C30" s="968">
        <v>0</v>
      </c>
      <c r="D30" s="965">
        <f>'EntrySheetDD+SWOTotal+HO'!IA7</f>
        <v>0</v>
      </c>
      <c r="E30" s="965">
        <f>'EntrySheetDD+SWOTotal+HO'!IB7</f>
        <v>0</v>
      </c>
      <c r="F30" s="965">
        <f>'EntrySheetDD+SWOTotal+HO'!IC7</f>
        <v>0</v>
      </c>
      <c r="G30" s="966">
        <v>0</v>
      </c>
      <c r="H30" s="966">
        <f>'EntrySheetDD+SWOTotal+HO'!IE7</f>
        <v>0</v>
      </c>
      <c r="I30" s="966">
        <f>'EntrySheetDD+SWOTotal+HO'!IF7</f>
        <v>0</v>
      </c>
      <c r="J30" s="966">
        <f>'EntrySheetDD+SWOTotal+HO'!IG7</f>
        <v>0</v>
      </c>
      <c r="K30" s="966">
        <f>'EntrySheetDD+SWOTotal+HO'!IH7</f>
        <v>0</v>
      </c>
      <c r="L30" s="966">
        <f>'EntrySheetDD+SWOTotal+HO'!II7</f>
        <v>0</v>
      </c>
      <c r="M30" s="960">
        <f>IFERROR(F30/C30*100,0)</f>
        <v>0</v>
      </c>
      <c r="N30" s="960">
        <f>IFERROR(F30/D30*100,0)</f>
        <v>0</v>
      </c>
    </row>
    <row r="31" spans="1:14" s="503" customFormat="1" ht="24.6" customHeight="1" x14ac:dyDescent="0.25">
      <c r="A31" s="564">
        <v>25</v>
      </c>
      <c r="B31" s="524" t="s">
        <v>340</v>
      </c>
      <c r="C31" s="968">
        <v>1.46</v>
      </c>
      <c r="D31" s="965">
        <f>'EntrySheetDD+SWOTotal+HO'!IK7</f>
        <v>1.5</v>
      </c>
      <c r="E31" s="965">
        <f>'EntrySheetDD+SWOTotal+HO'!IL7</f>
        <v>0.3</v>
      </c>
      <c r="F31" s="965">
        <f>'EntrySheetDD+SWOTotal+HO'!IM7</f>
        <v>1.5</v>
      </c>
      <c r="G31" s="966">
        <v>181.53846153846152</v>
      </c>
      <c r="H31" s="966">
        <f>'EntrySheetDD+SWOTotal+HO'!IO7</f>
        <v>30</v>
      </c>
      <c r="I31" s="966">
        <f>'EntrySheetDD+SWOTotal+HO'!IP7</f>
        <v>254</v>
      </c>
      <c r="J31" s="966">
        <f>'EntrySheetDD+SWOTotal+HO'!IQ7</f>
        <v>0</v>
      </c>
      <c r="K31" s="966">
        <f>'EntrySheetDD+SWOTotal+HO'!IR7</f>
        <v>245</v>
      </c>
      <c r="L31" s="966">
        <f>'EntrySheetDD+SWOTotal+HO'!IS7</f>
        <v>240</v>
      </c>
      <c r="M31" s="960">
        <f t="shared" si="0"/>
        <v>102.73972602739727</v>
      </c>
      <c r="N31" s="960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968">
        <v>1.5</v>
      </c>
      <c r="D32" s="965">
        <f>'EntrySheetDD+SWOTotal+HO'!IU7</f>
        <v>1.08</v>
      </c>
      <c r="E32" s="965">
        <f>'EntrySheetDD+SWOTotal+HO'!IV7</f>
        <v>0</v>
      </c>
      <c r="F32" s="965">
        <f>'EntrySheetDD+SWOTotal+HO'!IW7</f>
        <v>1.08</v>
      </c>
      <c r="G32" s="966">
        <v>230.7692307692308</v>
      </c>
      <c r="H32" s="966">
        <f>'EntrySheetDD+SWOTotal+HO'!IY7</f>
        <v>0</v>
      </c>
      <c r="I32" s="966">
        <f>'EntrySheetDD+SWOTotal+HO'!IZ7</f>
        <v>201</v>
      </c>
      <c r="J32" s="966">
        <f>'EntrySheetDD+SWOTotal+HO'!JA7</f>
        <v>0</v>
      </c>
      <c r="K32" s="966">
        <f>'EntrySheetDD+SWOTotal+HO'!JB7</f>
        <v>201</v>
      </c>
      <c r="L32" s="966">
        <f>'EntrySheetDD+SWOTotal+HO'!JC7</f>
        <v>201</v>
      </c>
      <c r="M32" s="960">
        <f t="shared" si="0"/>
        <v>72.000000000000014</v>
      </c>
      <c r="N32" s="960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968">
        <v>4.53</v>
      </c>
      <c r="D33" s="965">
        <f>'EntrySheetDD+SWOTotal+HO'!JE7</f>
        <v>0.4</v>
      </c>
      <c r="E33" s="965">
        <f>'EntrySheetDD+SWOTotal+HO'!JF7</f>
        <v>0</v>
      </c>
      <c r="F33" s="965">
        <f>'EntrySheetDD+SWOTotal+HO'!JG7</f>
        <v>0.28999999999999998</v>
      </c>
      <c r="G33" s="966">
        <v>769.23076923076928</v>
      </c>
      <c r="H33" s="966">
        <f>'EntrySheetDD+SWOTotal+HO'!JI7</f>
        <v>0</v>
      </c>
      <c r="I33" s="966">
        <f>'EntrySheetDD+SWOTotal+HO'!JJ7</f>
        <v>51</v>
      </c>
      <c r="J33" s="966">
        <f>'EntrySheetDD+SWOTotal+HO'!JK7</f>
        <v>0</v>
      </c>
      <c r="K33" s="966">
        <f>'EntrySheetDD+SWOTotal+HO'!JL7</f>
        <v>51</v>
      </c>
      <c r="L33" s="966">
        <f>'EntrySheetDD+SWOTotal+HO'!JM7</f>
        <v>51</v>
      </c>
      <c r="M33" s="960">
        <f t="shared" si="0"/>
        <v>6.4017660044150109</v>
      </c>
      <c r="N33" s="960">
        <f t="shared" si="1"/>
        <v>72.499999999999986</v>
      </c>
    </row>
    <row r="34" spans="1:14" s="503" customFormat="1" ht="24.6" customHeight="1" x14ac:dyDescent="0.25">
      <c r="A34" s="566">
        <v>28</v>
      </c>
      <c r="B34" s="526" t="s">
        <v>343</v>
      </c>
      <c r="C34" s="968">
        <v>1.8</v>
      </c>
      <c r="D34" s="965">
        <f>'EntrySheetDD+SWOTotal+HO'!JO7</f>
        <v>1.48</v>
      </c>
      <c r="E34" s="965">
        <f>'EntrySheetDD+SWOTotal+HO'!JP7</f>
        <v>0</v>
      </c>
      <c r="F34" s="965">
        <f>'EntrySheetDD+SWOTotal+HO'!JQ7</f>
        <v>1.48</v>
      </c>
      <c r="G34" s="966">
        <v>276.92307692307696</v>
      </c>
      <c r="H34" s="966">
        <f>'EntrySheetDD+SWOTotal+HO'!JS7</f>
        <v>0</v>
      </c>
      <c r="I34" s="966">
        <f>'EntrySheetDD+SWOTotal+HO'!JT7</f>
        <v>248</v>
      </c>
      <c r="J34" s="966">
        <f>'EntrySheetDD+SWOTotal+HO'!JU7</f>
        <v>0</v>
      </c>
      <c r="K34" s="966">
        <f>'EntrySheetDD+SWOTotal+HO'!JV7</f>
        <v>248</v>
      </c>
      <c r="L34" s="966">
        <f>'EntrySheetDD+SWOTotal+HO'!JW7</f>
        <v>248</v>
      </c>
      <c r="M34" s="960">
        <f t="shared" si="0"/>
        <v>82.222222222222214</v>
      </c>
      <c r="N34" s="960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967">
        <v>2.5</v>
      </c>
      <c r="D35" s="965">
        <f>'EntrySheetDD+SWOTotal+HO'!JY7</f>
        <v>4.8899999999999997</v>
      </c>
      <c r="E35" s="965">
        <f>'EntrySheetDD+SWOTotal+HO'!JZ7</f>
        <v>0</v>
      </c>
      <c r="F35" s="965">
        <f>'EntrySheetDD+SWOTotal+HO'!KA7</f>
        <v>4.8899999999999997</v>
      </c>
      <c r="G35" s="966">
        <v>384.61538461538464</v>
      </c>
      <c r="H35" s="966">
        <f>'EntrySheetDD+SWOTotal+HO'!KC7</f>
        <v>0</v>
      </c>
      <c r="I35" s="966">
        <f>'EntrySheetDD+SWOTotal+HO'!KD7</f>
        <v>1030</v>
      </c>
      <c r="J35" s="966">
        <f>'EntrySheetDD+SWOTotal+HO'!KE7</f>
        <v>0</v>
      </c>
      <c r="K35" s="966">
        <f>'EntrySheetDD+SWOTotal+HO'!KF7</f>
        <v>1030</v>
      </c>
      <c r="L35" s="966">
        <f>'EntrySheetDD+SWOTotal+HO'!KG7</f>
        <v>1030</v>
      </c>
      <c r="M35" s="960">
        <f t="shared" si="0"/>
        <v>195.6</v>
      </c>
      <c r="N35" s="960">
        <f t="shared" si="1"/>
        <v>100</v>
      </c>
    </row>
    <row r="36" spans="1:14" s="503" customFormat="1" ht="24.6" customHeight="1" x14ac:dyDescent="0.25">
      <c r="A36" s="565">
        <v>30</v>
      </c>
      <c r="B36" s="525" t="s">
        <v>345</v>
      </c>
      <c r="C36" s="968">
        <v>2</v>
      </c>
      <c r="D36" s="965">
        <f>'EntrySheetDD+SWOTotal+HO'!KI7</f>
        <v>5.5</v>
      </c>
      <c r="E36" s="965">
        <f>'EntrySheetDD+SWOTotal+HO'!KJ7</f>
        <v>3.26</v>
      </c>
      <c r="F36" s="965">
        <f>'EntrySheetDD+SWOTotal+HO'!KK7</f>
        <v>3.26</v>
      </c>
      <c r="G36" s="966">
        <v>307.69230769230768</v>
      </c>
      <c r="H36" s="966">
        <f>'EntrySheetDD+SWOTotal+HO'!KM7</f>
        <v>494</v>
      </c>
      <c r="I36" s="966">
        <f>'EntrySheetDD+SWOTotal+HO'!KN7</f>
        <v>494</v>
      </c>
      <c r="J36" s="966">
        <f>'EntrySheetDD+SWOTotal+HO'!KO7</f>
        <v>0</v>
      </c>
      <c r="K36" s="966">
        <f>'EntrySheetDD+SWOTotal+HO'!KP7</f>
        <v>494</v>
      </c>
      <c r="L36" s="966">
        <f>'EntrySheetDD+SWOTotal+HO'!KQ7</f>
        <v>494</v>
      </c>
      <c r="M36" s="960">
        <f t="shared" si="0"/>
        <v>163</v>
      </c>
      <c r="N36" s="960">
        <f t="shared" si="1"/>
        <v>59.272727272727266</v>
      </c>
    </row>
    <row r="37" spans="1:14" s="503" customFormat="1" ht="24.6" customHeight="1" x14ac:dyDescent="0.25">
      <c r="A37" s="564">
        <v>31</v>
      </c>
      <c r="B37" s="524" t="s">
        <v>346</v>
      </c>
      <c r="C37" s="968">
        <v>2</v>
      </c>
      <c r="D37" s="965">
        <f>'EntrySheetDD+SWOTotal+HO'!KS7</f>
        <v>2.33</v>
      </c>
      <c r="E37" s="965">
        <f>'EntrySheetDD+SWOTotal+HO'!KT7</f>
        <v>0</v>
      </c>
      <c r="F37" s="965">
        <f>'EntrySheetDD+SWOTotal+HO'!KU7</f>
        <v>2.3199999999999998</v>
      </c>
      <c r="G37" s="966">
        <v>307.69230769230768</v>
      </c>
      <c r="H37" s="966">
        <f>'EntrySheetDD+SWOTotal+HO'!KW7</f>
        <v>0</v>
      </c>
      <c r="I37" s="966">
        <f>'EntrySheetDD+SWOTotal+HO'!KX7</f>
        <v>384</v>
      </c>
      <c r="J37" s="966">
        <f>'EntrySheetDD+SWOTotal+HO'!KY7</f>
        <v>0</v>
      </c>
      <c r="K37" s="966">
        <f>'EntrySheetDD+SWOTotal+HO'!KZ7</f>
        <v>384</v>
      </c>
      <c r="L37" s="966">
        <f>'EntrySheetDD+SWOTotal+HO'!LA7</f>
        <v>384</v>
      </c>
      <c r="M37" s="960">
        <f t="shared" si="0"/>
        <v>115.99999999999999</v>
      </c>
      <c r="N37" s="960">
        <f t="shared" si="1"/>
        <v>99.570815450643764</v>
      </c>
    </row>
    <row r="38" spans="1:14" s="503" customFormat="1" ht="24.6" customHeight="1" x14ac:dyDescent="0.25">
      <c r="A38" s="565">
        <v>32</v>
      </c>
      <c r="B38" s="525" t="s">
        <v>347</v>
      </c>
      <c r="C38" s="968">
        <v>1</v>
      </c>
      <c r="D38" s="965">
        <f>'EntrySheetDD+SWOTotal+HO'!LC7</f>
        <v>0.13</v>
      </c>
      <c r="E38" s="965">
        <f>'EntrySheetDD+SWOTotal+HO'!LD7</f>
        <v>0</v>
      </c>
      <c r="F38" s="965">
        <f>'EntrySheetDD+SWOTotal+HO'!LE7</f>
        <v>0.13</v>
      </c>
      <c r="G38" s="966">
        <v>153.84615384615384</v>
      </c>
      <c r="H38" s="966">
        <f>'EntrySheetDD+SWOTotal+HO'!LG7</f>
        <v>0</v>
      </c>
      <c r="I38" s="966">
        <f>'EntrySheetDD+SWOTotal+HO'!LH7</f>
        <v>25</v>
      </c>
      <c r="J38" s="966">
        <f>'EntrySheetDD+SWOTotal+HO'!LI7</f>
        <v>0</v>
      </c>
      <c r="K38" s="966">
        <f>'EntrySheetDD+SWOTotal+HO'!LJ7</f>
        <v>25</v>
      </c>
      <c r="L38" s="966">
        <f>'EntrySheetDD+SWOTotal+HO'!LK7</f>
        <v>19</v>
      </c>
      <c r="M38" s="960">
        <f t="shared" si="0"/>
        <v>13</v>
      </c>
      <c r="N38" s="960">
        <f t="shared" si="1"/>
        <v>100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969">
        <v>0.33</v>
      </c>
      <c r="D39" s="965">
        <f>'EntrySheetDD+SWOTotal+HO'!LM7</f>
        <v>0.7</v>
      </c>
      <c r="E39" s="965">
        <f>'EntrySheetDD+SWOTotal+HO'!LN7</f>
        <v>0.2</v>
      </c>
      <c r="F39" s="965">
        <f>'EntrySheetDD+SWOTotal+HO'!LO7</f>
        <v>0.69</v>
      </c>
      <c r="G39" s="966">
        <v>50.769230769230774</v>
      </c>
      <c r="H39" s="966">
        <f>'EntrySheetDD+SWOTotal+HO'!LQ7</f>
        <v>35</v>
      </c>
      <c r="I39" s="966">
        <f>'EntrySheetDD+SWOTotal+HO'!LR7</f>
        <v>106</v>
      </c>
      <c r="J39" s="966">
        <f>'EntrySheetDD+SWOTotal+HO'!LS7</f>
        <v>0</v>
      </c>
      <c r="K39" s="966">
        <f>'EntrySheetDD+SWOTotal+HO'!LT7</f>
        <v>106</v>
      </c>
      <c r="L39" s="966">
        <f>'EntrySheetDD+SWOTotal+HO'!LU7</f>
        <v>106</v>
      </c>
      <c r="M39" s="961">
        <f t="shared" si="0"/>
        <v>209.09090909090909</v>
      </c>
      <c r="N39" s="961">
        <f t="shared" si="1"/>
        <v>98.571428571428569</v>
      </c>
    </row>
    <row r="40" spans="1:14" s="503" customFormat="1" ht="24.6" customHeight="1" thickBot="1" x14ac:dyDescent="0.3">
      <c r="A40" s="2020" t="s">
        <v>363</v>
      </c>
      <c r="B40" s="2021"/>
      <c r="C40" s="970">
        <f>SUM(C7:C39)</f>
        <v>378.82999999999993</v>
      </c>
      <c r="D40" s="971">
        <f t="shared" ref="D40:L40" si="2">SUM(D7:D39)</f>
        <v>347.99999999999994</v>
      </c>
      <c r="E40" s="971">
        <f t="shared" si="2"/>
        <v>28.020000000000007</v>
      </c>
      <c r="F40" s="971">
        <f t="shared" si="2"/>
        <v>345.42000000000007</v>
      </c>
      <c r="G40" s="972">
        <f t="shared" si="2"/>
        <v>58281.538461538476</v>
      </c>
      <c r="H40" s="972">
        <f t="shared" si="2"/>
        <v>7539</v>
      </c>
      <c r="I40" s="972">
        <f t="shared" si="2"/>
        <v>59820</v>
      </c>
      <c r="J40" s="972">
        <f t="shared" si="2"/>
        <v>6</v>
      </c>
      <c r="K40" s="972">
        <f t="shared" si="2"/>
        <v>59314</v>
      </c>
      <c r="L40" s="972">
        <f t="shared" si="2"/>
        <v>57922</v>
      </c>
      <c r="M40" s="962">
        <f t="shared" si="0"/>
        <v>91.180740701634008</v>
      </c>
      <c r="N40" s="963">
        <f t="shared" si="1"/>
        <v>99.258620689655203</v>
      </c>
    </row>
    <row r="41" spans="1:14" ht="26.25" x14ac:dyDescent="0.25">
      <c r="A41" s="2018" t="s">
        <v>362</v>
      </c>
      <c r="B41" s="2019"/>
      <c r="C41" s="973">
        <v>0</v>
      </c>
      <c r="D41" s="974">
        <f>'EntrySheetDD+SWOTotal+HO'!MQ7</f>
        <v>0</v>
      </c>
      <c r="E41" s="974">
        <f>'EntrySheetDD+SWOTotal+HO'!MR7</f>
        <v>0</v>
      </c>
      <c r="F41" s="974">
        <f>'EntrySheetDD+SWOTotal+HO'!MS7</f>
        <v>0</v>
      </c>
      <c r="G41" s="975">
        <v>0</v>
      </c>
      <c r="H41" s="975">
        <f>'EntrySheetDD+SWOTotal+HO'!MU7</f>
        <v>0</v>
      </c>
      <c r="I41" s="975">
        <f>'EntrySheetDD+SWOTotal+HO'!MV7</f>
        <v>0</v>
      </c>
      <c r="J41" s="975">
        <f>'EntrySheetDD+SWOTotal+HO'!MW7</f>
        <v>0</v>
      </c>
      <c r="K41" s="975">
        <f>'EntrySheetDD+SWOTotal+HO'!MX7</f>
        <v>0</v>
      </c>
      <c r="L41" s="975">
        <f>'EntrySheetDD+SWOTotal+HO'!MY7</f>
        <v>0</v>
      </c>
      <c r="M41" s="959">
        <f>IFERROR(F41/C41*100,0)</f>
        <v>0</v>
      </c>
      <c r="N41" s="959">
        <f>IFERROR(F41/D41*100,0)</f>
        <v>0</v>
      </c>
    </row>
    <row r="42" spans="1:14" ht="23.25" customHeight="1" thickBot="1" x14ac:dyDescent="0.3">
      <c r="A42" s="2016" t="s">
        <v>364</v>
      </c>
      <c r="B42" s="2017"/>
      <c r="C42" s="976">
        <v>0</v>
      </c>
      <c r="D42" s="977">
        <v>0</v>
      </c>
      <c r="E42" s="977">
        <v>0</v>
      </c>
      <c r="F42" s="977">
        <v>0</v>
      </c>
      <c r="G42" s="978">
        <v>0</v>
      </c>
      <c r="H42" s="978">
        <v>0</v>
      </c>
      <c r="I42" s="978">
        <v>0</v>
      </c>
      <c r="J42" s="978">
        <v>0</v>
      </c>
      <c r="K42" s="978">
        <v>0</v>
      </c>
      <c r="L42" s="978">
        <v>0</v>
      </c>
      <c r="M42" s="959">
        <f>IFERROR(F42/C42*100,0)</f>
        <v>0</v>
      </c>
      <c r="N42" s="959">
        <f>IFERROR(F42/D42*100,0)</f>
        <v>0</v>
      </c>
    </row>
    <row r="43" spans="1:14" ht="32.25" customHeight="1" thickBot="1" x14ac:dyDescent="0.3">
      <c r="A43" s="2014" t="s">
        <v>363</v>
      </c>
      <c r="B43" s="2015"/>
      <c r="C43" s="979">
        <f t="shared" ref="C43:L43" si="3">C40+C41+C42</f>
        <v>378.82999999999993</v>
      </c>
      <c r="D43" s="980">
        <f t="shared" si="3"/>
        <v>347.99999999999994</v>
      </c>
      <c r="E43" s="980">
        <f t="shared" si="3"/>
        <v>28.020000000000007</v>
      </c>
      <c r="F43" s="980">
        <f t="shared" si="3"/>
        <v>345.42000000000007</v>
      </c>
      <c r="G43" s="981">
        <f t="shared" si="3"/>
        <v>58281.538461538476</v>
      </c>
      <c r="H43" s="981">
        <f t="shared" si="3"/>
        <v>7539</v>
      </c>
      <c r="I43" s="981">
        <f t="shared" si="3"/>
        <v>59820</v>
      </c>
      <c r="J43" s="981">
        <f t="shared" si="3"/>
        <v>6</v>
      </c>
      <c r="K43" s="981">
        <f t="shared" si="3"/>
        <v>59314</v>
      </c>
      <c r="L43" s="981">
        <f t="shared" si="3"/>
        <v>57922</v>
      </c>
      <c r="M43" s="962">
        <f t="shared" si="0"/>
        <v>91.180740701634008</v>
      </c>
      <c r="N43" s="963">
        <f t="shared" si="1"/>
        <v>99.258620689655203</v>
      </c>
    </row>
  </sheetData>
  <sheetProtection formatColumns="0"/>
  <mergeCells count="21">
    <mergeCell ref="A43:B43"/>
    <mergeCell ref="A42:B42"/>
    <mergeCell ref="A41:B41"/>
    <mergeCell ref="A40:B40"/>
    <mergeCell ref="M3:N3"/>
    <mergeCell ref="C3:L3"/>
    <mergeCell ref="A4:A5"/>
    <mergeCell ref="A1:N1"/>
    <mergeCell ref="A2:N2"/>
    <mergeCell ref="A3:B3"/>
    <mergeCell ref="C4:C5"/>
    <mergeCell ref="D4:D5"/>
    <mergeCell ref="E4:F4"/>
    <mergeCell ref="G4:G5"/>
    <mergeCell ref="H4:I4"/>
    <mergeCell ref="J4:J5"/>
    <mergeCell ref="M4:M5"/>
    <mergeCell ref="N4:N5"/>
    <mergeCell ref="K4:K5"/>
    <mergeCell ref="L4:L5"/>
    <mergeCell ref="B4:B5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31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388</v>
      </c>
      <c r="B3" s="2004"/>
      <c r="C3" s="2024" t="s">
        <v>523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/>
      <c r="D7" s="518">
        <f>'EntrySheetDD+SWOTotal+HO'!E158</f>
        <v>0</v>
      </c>
      <c r="E7" s="518">
        <f>'EntrySheetDD+SWOTotal+HO'!F158</f>
        <v>0</v>
      </c>
      <c r="F7" s="518">
        <f>'EntrySheetDD+SWOTotal+HO'!G158</f>
        <v>0</v>
      </c>
      <c r="G7" s="568">
        <f>'EntrySheetDD+SWOTotal+HO'!H158</f>
        <v>0</v>
      </c>
      <c r="H7" s="568">
        <f>'EntrySheetDD+SWOTotal+HO'!I158</f>
        <v>0</v>
      </c>
      <c r="I7" s="568">
        <f>'EntrySheetDD+SWOTotal+HO'!J158</f>
        <v>0</v>
      </c>
      <c r="J7" s="568">
        <f>'EntrySheetDD+SWOTotal+HO'!K158</f>
        <v>0</v>
      </c>
      <c r="K7" s="568">
        <f>'EntrySheetDD+SWOTotal+HO'!L158</f>
        <v>0</v>
      </c>
      <c r="L7" s="568">
        <f>'EntrySheetDD+SWOTotal+HO'!M158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/>
      <c r="D8" s="518">
        <f>'EntrySheetDD+SWOTotal+HO'!O158</f>
        <v>14.96</v>
      </c>
      <c r="E8" s="518">
        <f>'EntrySheetDD+SWOTotal+HO'!P158</f>
        <v>1.77</v>
      </c>
      <c r="F8" s="518">
        <f>'EntrySheetDD+SWOTotal+HO'!Q158</f>
        <v>14.96</v>
      </c>
      <c r="G8" s="568">
        <f>'EntrySheetDD+SWOTotal+HO'!R158</f>
        <v>0</v>
      </c>
      <c r="H8" s="568">
        <f>'EntrySheetDD+SWOTotal+HO'!S158</f>
        <v>3</v>
      </c>
      <c r="I8" s="568">
        <f>'EntrySheetDD+SWOTotal+HO'!T158</f>
        <v>13</v>
      </c>
      <c r="J8" s="568">
        <f>'EntrySheetDD+SWOTotal+HO'!U158</f>
        <v>0</v>
      </c>
      <c r="K8" s="568">
        <f>'EntrySheetDD+SWOTotal+HO'!V158</f>
        <v>13</v>
      </c>
      <c r="L8" s="568">
        <f>'EntrySheetDD+SWOTotal+HO'!W158</f>
        <v>13</v>
      </c>
      <c r="M8" s="506" t="e">
        <f t="shared" ref="M8:M43" si="0">F8/C8*100</f>
        <v>#DIV/0!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/>
      <c r="D9" s="518">
        <f>'EntrySheetDD+SWOTotal+HO'!Y158</f>
        <v>0</v>
      </c>
      <c r="E9" s="518">
        <f>'EntrySheetDD+SWOTotal+HO'!Z158</f>
        <v>0</v>
      </c>
      <c r="F9" s="518">
        <f>'EntrySheetDD+SWOTotal+HO'!AA158</f>
        <v>0</v>
      </c>
      <c r="G9" s="568">
        <f>'EntrySheetDD+SWOTotal+HO'!AB158</f>
        <v>0</v>
      </c>
      <c r="H9" s="568">
        <f>'EntrySheetDD+SWOTotal+HO'!AC158</f>
        <v>0</v>
      </c>
      <c r="I9" s="568">
        <f>'EntrySheetDD+SWOTotal+HO'!AD158</f>
        <v>0</v>
      </c>
      <c r="J9" s="568">
        <f>'EntrySheetDD+SWOTotal+HO'!AE158</f>
        <v>0</v>
      </c>
      <c r="K9" s="568">
        <f>'EntrySheetDD+SWOTotal+HO'!AF158</f>
        <v>0</v>
      </c>
      <c r="L9" s="568">
        <f>'EntrySheetDD+SWOTotal+HO'!AG158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/>
      <c r="D10" s="518">
        <f>'EntrySheetDD+SWOTotal+HO'!AI158</f>
        <v>0</v>
      </c>
      <c r="E10" s="518">
        <f>'EntrySheetDD+SWOTotal+HO'!AJ158</f>
        <v>0</v>
      </c>
      <c r="F10" s="518">
        <f>'EntrySheetDD+SWOTotal+HO'!AK158</f>
        <v>0</v>
      </c>
      <c r="G10" s="568">
        <f>'EntrySheetDD+SWOTotal+HO'!AL158</f>
        <v>0</v>
      </c>
      <c r="H10" s="568">
        <f>'EntrySheetDD+SWOTotal+HO'!AM158</f>
        <v>0</v>
      </c>
      <c r="I10" s="568">
        <f>'EntrySheetDD+SWOTotal+HO'!AN158</f>
        <v>0</v>
      </c>
      <c r="J10" s="568">
        <f>'EntrySheetDD+SWOTotal+HO'!AO158</f>
        <v>0</v>
      </c>
      <c r="K10" s="568">
        <f>'EntrySheetDD+SWOTotal+HO'!AP158</f>
        <v>0</v>
      </c>
      <c r="L10" s="568">
        <f>'EntrySheetDD+SWOTotal+HO'!AQ158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/>
      <c r="D11" s="518">
        <f>'EntrySheetDD+SWOTotal+HO'!AS158</f>
        <v>24.99</v>
      </c>
      <c r="E11" s="518">
        <f>'EntrySheetDD+SWOTotal+HO'!AT158</f>
        <v>0</v>
      </c>
      <c r="F11" s="518">
        <f>'EntrySheetDD+SWOTotal+HO'!AU158</f>
        <v>25</v>
      </c>
      <c r="G11" s="568">
        <f>'EntrySheetDD+SWOTotal+HO'!AV158</f>
        <v>0</v>
      </c>
      <c r="H11" s="568">
        <f>'EntrySheetDD+SWOTotal+HO'!AW158</f>
        <v>0</v>
      </c>
      <c r="I11" s="568">
        <f>'EntrySheetDD+SWOTotal+HO'!AX158</f>
        <v>0</v>
      </c>
      <c r="J11" s="568">
        <f>'EntrySheetDD+SWOTotal+HO'!AY158</f>
        <v>0</v>
      </c>
      <c r="K11" s="568">
        <f>'EntrySheetDD+SWOTotal+HO'!AZ158</f>
        <v>0</v>
      </c>
      <c r="L11" s="568">
        <f>'EntrySheetDD+SWOTotal+HO'!BA158</f>
        <v>0</v>
      </c>
      <c r="M11" s="506" t="e">
        <f t="shared" si="0"/>
        <v>#DIV/0!</v>
      </c>
      <c r="N11" s="506">
        <f t="shared" si="1"/>
        <v>100.04001600640258</v>
      </c>
    </row>
    <row r="12" spans="1:14" s="503" customFormat="1" ht="24.6" customHeight="1" x14ac:dyDescent="0.25">
      <c r="A12" s="564">
        <v>6</v>
      </c>
      <c r="B12" s="524" t="s">
        <v>321</v>
      </c>
      <c r="C12" s="584"/>
      <c r="D12" s="518">
        <f>'EntrySheetDD+SWOTotal+HO'!BC158</f>
        <v>4.53</v>
      </c>
      <c r="E12" s="518">
        <f>'EntrySheetDD+SWOTotal+HO'!BD158</f>
        <v>4.53</v>
      </c>
      <c r="F12" s="518">
        <f>'EntrySheetDD+SWOTotal+HO'!BE158</f>
        <v>4.53</v>
      </c>
      <c r="G12" s="568">
        <f>'EntrySheetDD+SWOTotal+HO'!BF158</f>
        <v>0</v>
      </c>
      <c r="H12" s="568">
        <f>'EntrySheetDD+SWOTotal+HO'!BG158</f>
        <v>0</v>
      </c>
      <c r="I12" s="568">
        <f>'EntrySheetDD+SWOTotal+HO'!BH158</f>
        <v>0</v>
      </c>
      <c r="J12" s="568">
        <f>'EntrySheetDD+SWOTotal+HO'!BI158</f>
        <v>0</v>
      </c>
      <c r="K12" s="568">
        <f>'EntrySheetDD+SWOTotal+HO'!BJ158</f>
        <v>0</v>
      </c>
      <c r="L12" s="568">
        <f>'EntrySheetDD+SWOTotal+HO'!BK158</f>
        <v>0</v>
      </c>
      <c r="M12" s="506" t="e">
        <f t="shared" si="0"/>
        <v>#DIV/0!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/>
      <c r="D13" s="518">
        <f>'EntrySheetDD+SWOTotal+HO'!BM158</f>
        <v>15</v>
      </c>
      <c r="E13" s="518">
        <f>'EntrySheetDD+SWOTotal+HO'!BN158</f>
        <v>5.0599999999999996</v>
      </c>
      <c r="F13" s="518">
        <f>'EntrySheetDD+SWOTotal+HO'!BO158</f>
        <v>15</v>
      </c>
      <c r="G13" s="568">
        <f>'EntrySheetDD+SWOTotal+HO'!BP158</f>
        <v>0</v>
      </c>
      <c r="H13" s="568">
        <f>'EntrySheetDD+SWOTotal+HO'!BQ158</f>
        <v>0</v>
      </c>
      <c r="I13" s="568">
        <f>'EntrySheetDD+SWOTotal+HO'!BR158</f>
        <v>4</v>
      </c>
      <c r="J13" s="568">
        <f>'EntrySheetDD+SWOTotal+HO'!BS158</f>
        <v>0</v>
      </c>
      <c r="K13" s="568">
        <f>'EntrySheetDD+SWOTotal+HO'!BT158</f>
        <v>0</v>
      </c>
      <c r="L13" s="568">
        <f>'EntrySheetDD+SWOTotal+HO'!BU158</f>
        <v>0</v>
      </c>
      <c r="M13" s="506" t="e">
        <f t="shared" si="0"/>
        <v>#DIV/0!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/>
      <c r="D14" s="518">
        <f>'EntrySheetDD+SWOTotal+HO'!BW158</f>
        <v>3</v>
      </c>
      <c r="E14" s="518">
        <f>'EntrySheetDD+SWOTotal+HO'!BX158</f>
        <v>3</v>
      </c>
      <c r="F14" s="518">
        <f>'EntrySheetDD+SWOTotal+HO'!BY158</f>
        <v>3</v>
      </c>
      <c r="G14" s="568">
        <f>'EntrySheetDD+SWOTotal+HO'!BZ158</f>
        <v>0</v>
      </c>
      <c r="H14" s="568">
        <f>'EntrySheetDD+SWOTotal+HO'!CA158</f>
        <v>5</v>
      </c>
      <c r="I14" s="568">
        <f>'EntrySheetDD+SWOTotal+HO'!CB158</f>
        <v>5</v>
      </c>
      <c r="J14" s="568">
        <f>'EntrySheetDD+SWOTotal+HO'!CC158</f>
        <v>0</v>
      </c>
      <c r="K14" s="568">
        <f>'EntrySheetDD+SWOTotal+HO'!CD158</f>
        <v>5</v>
      </c>
      <c r="L14" s="568">
        <f>'EntrySheetDD+SWOTotal+HO'!CE158</f>
        <v>5</v>
      </c>
      <c r="M14" s="506" t="e">
        <f t="shared" si="0"/>
        <v>#DIV/0!</v>
      </c>
      <c r="N14" s="506">
        <f t="shared" si="1"/>
        <v>100</v>
      </c>
    </row>
    <row r="15" spans="1:14" s="502" customFormat="1" ht="24.6" customHeight="1" x14ac:dyDescent="0.25">
      <c r="A15" s="563">
        <v>9</v>
      </c>
      <c r="B15" s="523" t="s">
        <v>324</v>
      </c>
      <c r="C15" s="583"/>
      <c r="D15" s="518">
        <f>'EntrySheetDD+SWOTotal+HO'!CG158</f>
        <v>0</v>
      </c>
      <c r="E15" s="518">
        <f>'EntrySheetDD+SWOTotal+HO'!CH158</f>
        <v>0</v>
      </c>
      <c r="F15" s="518">
        <f>'EntrySheetDD+SWOTotal+HO'!CI158</f>
        <v>0</v>
      </c>
      <c r="G15" s="568">
        <f>'EntrySheetDD+SWOTotal+HO'!CJ158</f>
        <v>0</v>
      </c>
      <c r="H15" s="568">
        <f>'EntrySheetDD+SWOTotal+HO'!CK158</f>
        <v>0</v>
      </c>
      <c r="I15" s="568">
        <f>'EntrySheetDD+SWOTotal+HO'!CL158</f>
        <v>0</v>
      </c>
      <c r="J15" s="568">
        <f>'EntrySheetDD+SWOTotal+HO'!CM158</f>
        <v>0</v>
      </c>
      <c r="K15" s="568">
        <f>'EntrySheetDD+SWOTotal+HO'!CN158</f>
        <v>0</v>
      </c>
      <c r="L15" s="568">
        <f>'EntrySheetDD+SWOTotal+HO'!CO158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/>
      <c r="D16" s="518">
        <f>'EntrySheetDD+SWOTotal+HO'!CQ158</f>
        <v>0</v>
      </c>
      <c r="E16" s="518">
        <f>'EntrySheetDD+SWOTotal+HO'!CR158</f>
        <v>0</v>
      </c>
      <c r="F16" s="518">
        <f>'EntrySheetDD+SWOTotal+HO'!CS158</f>
        <v>0</v>
      </c>
      <c r="G16" s="568">
        <f>'EntrySheetDD+SWOTotal+HO'!CT158</f>
        <v>0</v>
      </c>
      <c r="H16" s="568">
        <f>'EntrySheetDD+SWOTotal+HO'!CU158</f>
        <v>0</v>
      </c>
      <c r="I16" s="568">
        <f>'EntrySheetDD+SWOTotal+HO'!CV158</f>
        <v>0</v>
      </c>
      <c r="J16" s="568">
        <f>'EntrySheetDD+SWOTotal+HO'!CW158</f>
        <v>0</v>
      </c>
      <c r="K16" s="568">
        <f>'EntrySheetDD+SWOTotal+HO'!CX158</f>
        <v>0</v>
      </c>
      <c r="L16" s="568">
        <f>'EntrySheetDD+SWOTotal+HO'!CY158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/>
      <c r="D17" s="518">
        <f>'EntrySheetDD+SWOTotal+HO'!DA158</f>
        <v>0</v>
      </c>
      <c r="E17" s="518">
        <f>'EntrySheetDD+SWOTotal+HO'!DB158</f>
        <v>0</v>
      </c>
      <c r="F17" s="518">
        <f>'EntrySheetDD+SWOTotal+HO'!DC158</f>
        <v>0</v>
      </c>
      <c r="G17" s="568">
        <f>'EntrySheetDD+SWOTotal+HO'!DD158</f>
        <v>0</v>
      </c>
      <c r="H17" s="568">
        <f>'EntrySheetDD+SWOTotal+HO'!DE158</f>
        <v>0</v>
      </c>
      <c r="I17" s="568">
        <f>'EntrySheetDD+SWOTotal+HO'!DF158</f>
        <v>0</v>
      </c>
      <c r="J17" s="568">
        <f>'EntrySheetDD+SWOTotal+HO'!DG158</f>
        <v>0</v>
      </c>
      <c r="K17" s="568">
        <f>'EntrySheetDD+SWOTotal+HO'!DH158</f>
        <v>0</v>
      </c>
      <c r="L17" s="568">
        <f>'EntrySheetDD+SWOTotal+HO'!DI158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/>
      <c r="D18" s="518">
        <f>'EntrySheetDD+SWOTotal+HO'!DK158</f>
        <v>0</v>
      </c>
      <c r="E18" s="518">
        <f>'EntrySheetDD+SWOTotal+HO'!DL158</f>
        <v>0</v>
      </c>
      <c r="F18" s="518">
        <f>'EntrySheetDD+SWOTotal+HO'!DM158</f>
        <v>0</v>
      </c>
      <c r="G18" s="568">
        <f>'EntrySheetDD+SWOTotal+HO'!DN158</f>
        <v>0</v>
      </c>
      <c r="H18" s="568">
        <f>'EntrySheetDD+SWOTotal+HO'!DO158</f>
        <v>0</v>
      </c>
      <c r="I18" s="568">
        <f>'EntrySheetDD+SWOTotal+HO'!DP158</f>
        <v>0</v>
      </c>
      <c r="J18" s="568">
        <f>'EntrySheetDD+SWOTotal+HO'!DQ158</f>
        <v>0</v>
      </c>
      <c r="K18" s="568">
        <f>'EntrySheetDD+SWOTotal+HO'!DR158</f>
        <v>0</v>
      </c>
      <c r="L18" s="568">
        <f>'EntrySheetDD+SWOTotal+HO'!DS158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/>
      <c r="D19" s="518">
        <f>'EntrySheetDD+SWOTotal+HO'!DU158</f>
        <v>0</v>
      </c>
      <c r="E19" s="518">
        <f>'EntrySheetDD+SWOTotal+HO'!DV158</f>
        <v>0</v>
      </c>
      <c r="F19" s="518">
        <f>'EntrySheetDD+SWOTotal+HO'!DW158</f>
        <v>0</v>
      </c>
      <c r="G19" s="568">
        <f>'EntrySheetDD+SWOTotal+HO'!DX158</f>
        <v>0</v>
      </c>
      <c r="H19" s="568">
        <f>'EntrySheetDD+SWOTotal+HO'!DY158</f>
        <v>0</v>
      </c>
      <c r="I19" s="568">
        <f>'EntrySheetDD+SWOTotal+HO'!DZ158</f>
        <v>0</v>
      </c>
      <c r="J19" s="568">
        <f>'EntrySheetDD+SWOTotal+HO'!EA158</f>
        <v>0</v>
      </c>
      <c r="K19" s="568">
        <f>'EntrySheetDD+SWOTotal+HO'!EB158</f>
        <v>0</v>
      </c>
      <c r="L19" s="568">
        <f>'EntrySheetDD+SWOTotal+HO'!EC158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/>
      <c r="D20" s="518">
        <f>'EntrySheetDD+SWOTotal+HO'!EE158</f>
        <v>0</v>
      </c>
      <c r="E20" s="518">
        <f>'EntrySheetDD+SWOTotal+HO'!EF158</f>
        <v>0</v>
      </c>
      <c r="F20" s="518">
        <f>'EntrySheetDD+SWOTotal+HO'!EG158</f>
        <v>0</v>
      </c>
      <c r="G20" s="568">
        <f>'EntrySheetDD+SWOTotal+HO'!EH158</f>
        <v>0</v>
      </c>
      <c r="H20" s="568">
        <f>'EntrySheetDD+SWOTotal+HO'!EI158</f>
        <v>0</v>
      </c>
      <c r="I20" s="568">
        <f>'EntrySheetDD+SWOTotal+HO'!EJ158</f>
        <v>0</v>
      </c>
      <c r="J20" s="568">
        <f>'EntrySheetDD+SWOTotal+HO'!EK158</f>
        <v>0</v>
      </c>
      <c r="K20" s="568">
        <f>'EntrySheetDD+SWOTotal+HO'!EL158</f>
        <v>0</v>
      </c>
      <c r="L20" s="568">
        <f>'EntrySheetDD+SWOTotal+HO'!EM158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/>
      <c r="D21" s="518">
        <f>'EntrySheetDD+SWOTotal+HO'!EO158</f>
        <v>17.8</v>
      </c>
      <c r="E21" s="518">
        <f>'EntrySheetDD+SWOTotal+HO'!EP158</f>
        <v>4.12</v>
      </c>
      <c r="F21" s="518">
        <f>'EntrySheetDD+SWOTotal+HO'!EQ158</f>
        <v>17.8</v>
      </c>
      <c r="G21" s="568">
        <f>'EntrySheetDD+SWOTotal+HO'!ER158</f>
        <v>0</v>
      </c>
      <c r="H21" s="568">
        <f>'EntrySheetDD+SWOTotal+HO'!ES158</f>
        <v>0</v>
      </c>
      <c r="I21" s="568">
        <f>'EntrySheetDD+SWOTotal+HO'!ET158</f>
        <v>0</v>
      </c>
      <c r="J21" s="568">
        <f>'EntrySheetDD+SWOTotal+HO'!EU158</f>
        <v>0</v>
      </c>
      <c r="K21" s="568">
        <f>'EntrySheetDD+SWOTotal+HO'!EV158</f>
        <v>0</v>
      </c>
      <c r="L21" s="568">
        <f>'EntrySheetDD+SWOTotal+HO'!EW158</f>
        <v>0</v>
      </c>
      <c r="M21" s="506" t="e">
        <f t="shared" si="0"/>
        <v>#DIV/0!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/>
      <c r="D22" s="518">
        <f>'EntrySheetDD+SWOTotal+HO'!EY158</f>
        <v>0</v>
      </c>
      <c r="E22" s="518">
        <f>'EntrySheetDD+SWOTotal+HO'!EZ158</f>
        <v>0</v>
      </c>
      <c r="F22" s="518">
        <f>'EntrySheetDD+SWOTotal+HO'!FA158</f>
        <v>0</v>
      </c>
      <c r="G22" s="568">
        <f>'EntrySheetDD+SWOTotal+HO'!FB158</f>
        <v>0</v>
      </c>
      <c r="H22" s="568">
        <f>'EntrySheetDD+SWOTotal+HO'!FC158</f>
        <v>0</v>
      </c>
      <c r="I22" s="568">
        <f>'EntrySheetDD+SWOTotal+HO'!FD158</f>
        <v>0</v>
      </c>
      <c r="J22" s="568">
        <f>'EntrySheetDD+SWOTotal+HO'!FE158</f>
        <v>0</v>
      </c>
      <c r="K22" s="568">
        <f>'EntrySheetDD+SWOTotal+HO'!FF158</f>
        <v>0</v>
      </c>
      <c r="L22" s="568">
        <f>'EntrySheetDD+SWOTotal+HO'!FG158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/>
      <c r="D23" s="518">
        <f>'EntrySheetDD+SWOTotal+HO'!FI158</f>
        <v>0</v>
      </c>
      <c r="E23" s="518">
        <f>'EntrySheetDD+SWOTotal+HO'!FJ158</f>
        <v>0</v>
      </c>
      <c r="F23" s="518">
        <f>'EntrySheetDD+SWOTotal+HO'!FK158</f>
        <v>0</v>
      </c>
      <c r="G23" s="568">
        <f>'EntrySheetDD+SWOTotal+HO'!FL158</f>
        <v>0</v>
      </c>
      <c r="H23" s="568">
        <f>'EntrySheetDD+SWOTotal+HO'!FM158</f>
        <v>0</v>
      </c>
      <c r="I23" s="568">
        <f>'EntrySheetDD+SWOTotal+HO'!FN158</f>
        <v>0</v>
      </c>
      <c r="J23" s="568">
        <f>'EntrySheetDD+SWOTotal+HO'!FO158</f>
        <v>0</v>
      </c>
      <c r="K23" s="568">
        <f>'EntrySheetDD+SWOTotal+HO'!FP158</f>
        <v>0</v>
      </c>
      <c r="L23" s="568">
        <f>'EntrySheetDD+SWOTotal+HO'!FQ158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/>
      <c r="D24" s="518">
        <f>'EntrySheetDD+SWOTotal+HO'!FS158</f>
        <v>0</v>
      </c>
      <c r="E24" s="518">
        <f>'EntrySheetDD+SWOTotal+HO'!FT158</f>
        <v>0</v>
      </c>
      <c r="F24" s="518">
        <f>'EntrySheetDD+SWOTotal+HO'!FU158</f>
        <v>0</v>
      </c>
      <c r="G24" s="568">
        <f>'EntrySheetDD+SWOTotal+HO'!FV158</f>
        <v>0</v>
      </c>
      <c r="H24" s="568">
        <f>'EntrySheetDD+SWOTotal+HO'!FW158</f>
        <v>0</v>
      </c>
      <c r="I24" s="568">
        <f>'EntrySheetDD+SWOTotal+HO'!FX158</f>
        <v>0</v>
      </c>
      <c r="J24" s="568">
        <f>'EntrySheetDD+SWOTotal+HO'!FY158</f>
        <v>0</v>
      </c>
      <c r="K24" s="568">
        <f>'EntrySheetDD+SWOTotal+HO'!FZ158</f>
        <v>0</v>
      </c>
      <c r="L24" s="568">
        <f>'EntrySheetDD+SWOTotal+HO'!GA158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/>
      <c r="D25" s="518">
        <f>'EntrySheetDD+SWOTotal+HO'!GC158</f>
        <v>0</v>
      </c>
      <c r="E25" s="518">
        <f>'EntrySheetDD+SWOTotal+HO'!GD158</f>
        <v>0</v>
      </c>
      <c r="F25" s="518">
        <f>'EntrySheetDD+SWOTotal+HO'!GE158</f>
        <v>0</v>
      </c>
      <c r="G25" s="568">
        <f>'EntrySheetDD+SWOTotal+HO'!GF158</f>
        <v>0</v>
      </c>
      <c r="H25" s="568">
        <f>'EntrySheetDD+SWOTotal+HO'!GG158</f>
        <v>0</v>
      </c>
      <c r="I25" s="568">
        <f>'EntrySheetDD+SWOTotal+HO'!GH158</f>
        <v>0</v>
      </c>
      <c r="J25" s="568">
        <f>'EntrySheetDD+SWOTotal+HO'!GI158</f>
        <v>0</v>
      </c>
      <c r="K25" s="568">
        <f>'EntrySheetDD+SWOTotal+HO'!GJ158</f>
        <v>0</v>
      </c>
      <c r="L25" s="568">
        <f>'EntrySheetDD+SWOTotal+HO'!GK158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/>
      <c r="D26" s="518">
        <f>'EntrySheetDD+SWOTotal+HO'!GM158</f>
        <v>0</v>
      </c>
      <c r="E26" s="518">
        <f>'EntrySheetDD+SWOTotal+HO'!GN158</f>
        <v>0</v>
      </c>
      <c r="F26" s="518">
        <f>'EntrySheetDD+SWOTotal+HO'!GO158</f>
        <v>0</v>
      </c>
      <c r="G26" s="568">
        <f>'EntrySheetDD+SWOTotal+HO'!GP158</f>
        <v>0</v>
      </c>
      <c r="H26" s="568">
        <f>'EntrySheetDD+SWOTotal+HO'!GQ158</f>
        <v>0</v>
      </c>
      <c r="I26" s="568">
        <f>'EntrySheetDD+SWOTotal+HO'!GR158</f>
        <v>0</v>
      </c>
      <c r="J26" s="568">
        <f>'EntrySheetDD+SWOTotal+HO'!GS158</f>
        <v>0</v>
      </c>
      <c r="K26" s="568">
        <f>'EntrySheetDD+SWOTotal+HO'!GT158</f>
        <v>0</v>
      </c>
      <c r="L26" s="568">
        <f>'EntrySheetDD+SWOTotal+HO'!GU158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/>
      <c r="D27" s="518">
        <f>'EntrySheetDD+SWOTotal+HO'!GW158</f>
        <v>0</v>
      </c>
      <c r="E27" s="518">
        <f>'EntrySheetDD+SWOTotal+HO'!GX158</f>
        <v>0</v>
      </c>
      <c r="F27" s="518">
        <f>'EntrySheetDD+SWOTotal+HO'!GY158</f>
        <v>0</v>
      </c>
      <c r="G27" s="568">
        <f>'EntrySheetDD+SWOTotal+HO'!GZ158</f>
        <v>0</v>
      </c>
      <c r="H27" s="568">
        <f>'EntrySheetDD+SWOTotal+HO'!HA158</f>
        <v>0</v>
      </c>
      <c r="I27" s="568">
        <f>'EntrySheetDD+SWOTotal+HO'!HB158</f>
        <v>0</v>
      </c>
      <c r="J27" s="568">
        <f>'EntrySheetDD+SWOTotal+HO'!HC158</f>
        <v>0</v>
      </c>
      <c r="K27" s="568">
        <f>'EntrySheetDD+SWOTotal+HO'!HD158</f>
        <v>0</v>
      </c>
      <c r="L27" s="568">
        <f>'EntrySheetDD+SWOTotal+HO'!HE158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/>
      <c r="D28" s="518">
        <f>'EntrySheetDD+SWOTotal+HO'!HG158</f>
        <v>0</v>
      </c>
      <c r="E28" s="518">
        <f>'EntrySheetDD+SWOTotal+HO'!HH158</f>
        <v>0</v>
      </c>
      <c r="F28" s="518">
        <f>'EntrySheetDD+SWOTotal+HO'!HI158</f>
        <v>0</v>
      </c>
      <c r="G28" s="568">
        <f>'EntrySheetDD+SWOTotal+HO'!HJ158</f>
        <v>0</v>
      </c>
      <c r="H28" s="568">
        <f>'EntrySheetDD+SWOTotal+HO'!HK158</f>
        <v>0</v>
      </c>
      <c r="I28" s="568">
        <f>'EntrySheetDD+SWOTotal+HO'!HL158</f>
        <v>0</v>
      </c>
      <c r="J28" s="568">
        <f>'EntrySheetDD+SWOTotal+HO'!HM158</f>
        <v>0</v>
      </c>
      <c r="K28" s="568">
        <f>'EntrySheetDD+SWOTotal+HO'!HN158</f>
        <v>0</v>
      </c>
      <c r="L28" s="568">
        <f>'EntrySheetDD+SWOTotal+HO'!HO158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/>
      <c r="D29" s="518">
        <f>'EntrySheetDD+SWOTotal+HO'!HQ158</f>
        <v>0</v>
      </c>
      <c r="E29" s="518">
        <f>'EntrySheetDD+SWOTotal+HO'!HR158</f>
        <v>0</v>
      </c>
      <c r="F29" s="518">
        <f>'EntrySheetDD+SWOTotal+HO'!HS158</f>
        <v>0</v>
      </c>
      <c r="G29" s="568">
        <f>'EntrySheetDD+SWOTotal+HO'!HT158</f>
        <v>0</v>
      </c>
      <c r="H29" s="568">
        <f>'EntrySheetDD+SWOTotal+HO'!HU158</f>
        <v>0</v>
      </c>
      <c r="I29" s="568">
        <f>'EntrySheetDD+SWOTotal+HO'!HV158</f>
        <v>0</v>
      </c>
      <c r="J29" s="568">
        <f>'EntrySheetDD+SWOTotal+HO'!HW158</f>
        <v>0</v>
      </c>
      <c r="K29" s="568">
        <f>'EntrySheetDD+SWOTotal+HO'!HX158</f>
        <v>0</v>
      </c>
      <c r="L29" s="568">
        <f>'EntrySheetDD+SWOTotal+HO'!HY158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/>
      <c r="D30" s="518">
        <f>'EntrySheetDD+SWOTotal+HO'!IA158</f>
        <v>0</v>
      </c>
      <c r="E30" s="518">
        <f>'EntrySheetDD+SWOTotal+HO'!IB158</f>
        <v>0</v>
      </c>
      <c r="F30" s="518">
        <f>'EntrySheetDD+SWOTotal+HO'!IC158</f>
        <v>0</v>
      </c>
      <c r="G30" s="568">
        <f>'EntrySheetDD+SWOTotal+HO'!ID158</f>
        <v>0</v>
      </c>
      <c r="H30" s="568">
        <f>'EntrySheetDD+SWOTotal+HO'!IE158</f>
        <v>0</v>
      </c>
      <c r="I30" s="568">
        <f>'EntrySheetDD+SWOTotal+HO'!IF158</f>
        <v>0</v>
      </c>
      <c r="J30" s="568">
        <f>'EntrySheetDD+SWOTotal+HO'!IG158</f>
        <v>0</v>
      </c>
      <c r="K30" s="568">
        <f>'EntrySheetDD+SWOTotal+HO'!IH158</f>
        <v>0</v>
      </c>
      <c r="L30" s="568">
        <f>'EntrySheetDD+SWOTotal+HO'!II158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/>
      <c r="D31" s="518">
        <f>'EntrySheetDD+SWOTotal+HO'!IK158</f>
        <v>0</v>
      </c>
      <c r="E31" s="518">
        <f>'EntrySheetDD+SWOTotal+HO'!IL158</f>
        <v>0</v>
      </c>
      <c r="F31" s="518">
        <f>'EntrySheetDD+SWOTotal+HO'!IM158</f>
        <v>0</v>
      </c>
      <c r="G31" s="568">
        <f>'EntrySheetDD+SWOTotal+HO'!IN158</f>
        <v>0</v>
      </c>
      <c r="H31" s="568">
        <f>'EntrySheetDD+SWOTotal+HO'!IO158</f>
        <v>0</v>
      </c>
      <c r="I31" s="568">
        <f>'EntrySheetDD+SWOTotal+HO'!IP158</f>
        <v>0</v>
      </c>
      <c r="J31" s="568">
        <f>'EntrySheetDD+SWOTotal+HO'!IQ158</f>
        <v>0</v>
      </c>
      <c r="K31" s="568">
        <f>'EntrySheetDD+SWOTotal+HO'!IR158</f>
        <v>0</v>
      </c>
      <c r="L31" s="568">
        <f>'EntrySheetDD+SWOTotal+HO'!IS158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/>
      <c r="D32" s="518">
        <f>'EntrySheetDD+SWOTotal+HO'!IU158</f>
        <v>0</v>
      </c>
      <c r="E32" s="518">
        <f>'EntrySheetDD+SWOTotal+HO'!IV158</f>
        <v>0</v>
      </c>
      <c r="F32" s="518">
        <f>'EntrySheetDD+SWOTotal+HO'!IW158</f>
        <v>0</v>
      </c>
      <c r="G32" s="568">
        <f>'EntrySheetDD+SWOTotal+HO'!IX158</f>
        <v>0</v>
      </c>
      <c r="H32" s="568">
        <f>'EntrySheetDD+SWOTotal+HO'!IY158</f>
        <v>0</v>
      </c>
      <c r="I32" s="568">
        <f>'EntrySheetDD+SWOTotal+HO'!IZ158</f>
        <v>0</v>
      </c>
      <c r="J32" s="568">
        <f>'EntrySheetDD+SWOTotal+HO'!JA158</f>
        <v>0</v>
      </c>
      <c r="K32" s="568">
        <f>'EntrySheetDD+SWOTotal+HO'!JB158</f>
        <v>0</v>
      </c>
      <c r="L32" s="568">
        <f>'EntrySheetDD+SWOTotal+HO'!JC158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/>
      <c r="D33" s="518">
        <f>'EntrySheetDD+SWOTotal+HO'!JE158</f>
        <v>0</v>
      </c>
      <c r="E33" s="518">
        <f>'EntrySheetDD+SWOTotal+HO'!JF158</f>
        <v>0</v>
      </c>
      <c r="F33" s="518">
        <f>'EntrySheetDD+SWOTotal+HO'!JG158</f>
        <v>0</v>
      </c>
      <c r="G33" s="568">
        <f>'EntrySheetDD+SWOTotal+HO'!JH158</f>
        <v>0</v>
      </c>
      <c r="H33" s="568">
        <f>'EntrySheetDD+SWOTotal+HO'!JI158</f>
        <v>0</v>
      </c>
      <c r="I33" s="568">
        <f>'EntrySheetDD+SWOTotal+HO'!JJ158</f>
        <v>0</v>
      </c>
      <c r="J33" s="568">
        <f>'EntrySheetDD+SWOTotal+HO'!JK158</f>
        <v>0</v>
      </c>
      <c r="K33" s="568">
        <f>'EntrySheetDD+SWOTotal+HO'!JL158</f>
        <v>0</v>
      </c>
      <c r="L33" s="568">
        <f>'EntrySheetDD+SWOTotal+HO'!JM158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/>
      <c r="D34" s="518">
        <f>'EntrySheetDD+SWOTotal+HO'!JO158</f>
        <v>5</v>
      </c>
      <c r="E34" s="518">
        <f>'EntrySheetDD+SWOTotal+HO'!JP158</f>
        <v>0</v>
      </c>
      <c r="F34" s="518">
        <f>'EntrySheetDD+SWOTotal+HO'!JQ158</f>
        <v>5</v>
      </c>
      <c r="G34" s="568">
        <f>'EntrySheetDD+SWOTotal+HO'!JR158</f>
        <v>0</v>
      </c>
      <c r="H34" s="568">
        <f>'EntrySheetDD+SWOTotal+HO'!JS158</f>
        <v>0</v>
      </c>
      <c r="I34" s="568">
        <f>'EntrySheetDD+SWOTotal+HO'!JT158</f>
        <v>0</v>
      </c>
      <c r="J34" s="568">
        <f>'EntrySheetDD+SWOTotal+HO'!JU158</f>
        <v>0</v>
      </c>
      <c r="K34" s="568">
        <f>'EntrySheetDD+SWOTotal+HO'!JV158</f>
        <v>0</v>
      </c>
      <c r="L34" s="568">
        <f>'EntrySheetDD+SWOTotal+HO'!JW158</f>
        <v>0</v>
      </c>
      <c r="M34" s="506" t="e">
        <f t="shared" si="0"/>
        <v>#DIV/0!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/>
      <c r="D35" s="518">
        <f>'EntrySheetDD+SWOTotal+HO'!JY158</f>
        <v>0</v>
      </c>
      <c r="E35" s="518">
        <f>'EntrySheetDD+SWOTotal+HO'!JZ158</f>
        <v>0</v>
      </c>
      <c r="F35" s="518">
        <f>'EntrySheetDD+SWOTotal+HO'!KA158</f>
        <v>0</v>
      </c>
      <c r="G35" s="568">
        <f>'EntrySheetDD+SWOTotal+HO'!KB158</f>
        <v>0</v>
      </c>
      <c r="H35" s="568">
        <f>'EntrySheetDD+SWOTotal+HO'!KC158</f>
        <v>0</v>
      </c>
      <c r="I35" s="568">
        <f>'EntrySheetDD+SWOTotal+HO'!KD158</f>
        <v>0</v>
      </c>
      <c r="J35" s="568">
        <f>'EntrySheetDD+SWOTotal+HO'!KE158</f>
        <v>0</v>
      </c>
      <c r="K35" s="568">
        <f>'EntrySheetDD+SWOTotal+HO'!KF158</f>
        <v>0</v>
      </c>
      <c r="L35" s="568">
        <f>'EntrySheetDD+SWOTotal+HO'!KG158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/>
      <c r="D36" s="518">
        <f>'EntrySheetDD+SWOTotal+HO'!KI158</f>
        <v>0</v>
      </c>
      <c r="E36" s="518">
        <f>'EntrySheetDD+SWOTotal+HO'!KJ158</f>
        <v>0</v>
      </c>
      <c r="F36" s="518">
        <f>'EntrySheetDD+SWOTotal+HO'!KK158</f>
        <v>0</v>
      </c>
      <c r="G36" s="568">
        <f>'EntrySheetDD+SWOTotal+HO'!KL158</f>
        <v>0</v>
      </c>
      <c r="H36" s="568">
        <f>'EntrySheetDD+SWOTotal+HO'!KM158</f>
        <v>0</v>
      </c>
      <c r="I36" s="568">
        <f>'EntrySheetDD+SWOTotal+HO'!KN158</f>
        <v>0</v>
      </c>
      <c r="J36" s="568">
        <f>'EntrySheetDD+SWOTotal+HO'!KO158</f>
        <v>0</v>
      </c>
      <c r="K36" s="568">
        <f>'EntrySheetDD+SWOTotal+HO'!KP158</f>
        <v>0</v>
      </c>
      <c r="L36" s="568">
        <f>'EntrySheetDD+SWOTotal+HO'!KQ158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/>
      <c r="D37" s="518">
        <f>'EntrySheetDD+SWOTotal+HO'!KS158</f>
        <v>0</v>
      </c>
      <c r="E37" s="518">
        <f>'EntrySheetDD+SWOTotal+HO'!KT158</f>
        <v>0</v>
      </c>
      <c r="F37" s="518">
        <f>'EntrySheetDD+SWOTotal+HO'!KU158</f>
        <v>0</v>
      </c>
      <c r="G37" s="568">
        <f>'EntrySheetDD+SWOTotal+HO'!KV158</f>
        <v>0</v>
      </c>
      <c r="H37" s="568">
        <f>'EntrySheetDD+SWOTotal+HO'!KW158</f>
        <v>0</v>
      </c>
      <c r="I37" s="568">
        <f>'EntrySheetDD+SWOTotal+HO'!KX158</f>
        <v>0</v>
      </c>
      <c r="J37" s="568">
        <f>'EntrySheetDD+SWOTotal+HO'!KY158</f>
        <v>0</v>
      </c>
      <c r="K37" s="568">
        <f>'EntrySheetDD+SWOTotal+HO'!KZ158</f>
        <v>0</v>
      </c>
      <c r="L37" s="568">
        <f>'EntrySheetDD+SWOTotal+HO'!LA158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/>
      <c r="D38" s="518">
        <f>'EntrySheetDD+SWOTotal+HO'!LC158</f>
        <v>0</v>
      </c>
      <c r="E38" s="518">
        <f>'EntrySheetDD+SWOTotal+HO'!LD158</f>
        <v>0</v>
      </c>
      <c r="F38" s="518">
        <f>'EntrySheetDD+SWOTotal+HO'!LE158</f>
        <v>0</v>
      </c>
      <c r="G38" s="568">
        <f>'EntrySheetDD+SWOTotal+HO'!LF158</f>
        <v>0</v>
      </c>
      <c r="H38" s="568">
        <f>'EntrySheetDD+SWOTotal+HO'!LG158</f>
        <v>0</v>
      </c>
      <c r="I38" s="568">
        <f>'EntrySheetDD+SWOTotal+HO'!LH158</f>
        <v>0</v>
      </c>
      <c r="J38" s="568">
        <f>'EntrySheetDD+SWOTotal+HO'!LI158</f>
        <v>0</v>
      </c>
      <c r="K38" s="568">
        <f>'EntrySheetDD+SWOTotal+HO'!LJ158</f>
        <v>0</v>
      </c>
      <c r="L38" s="568">
        <f>'EntrySheetDD+SWOTotal+HO'!LK158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/>
      <c r="D39" s="518">
        <f>'EntrySheetDD+SWOTotal+HO'!LM158</f>
        <v>0</v>
      </c>
      <c r="E39" s="518">
        <f>'EntrySheetDD+SWOTotal+HO'!LN158</f>
        <v>0</v>
      </c>
      <c r="F39" s="518">
        <f>'EntrySheetDD+SWOTotal+HO'!LO158</f>
        <v>0</v>
      </c>
      <c r="G39" s="568">
        <f>'EntrySheetDD+SWOTotal+HO'!LP158</f>
        <v>0</v>
      </c>
      <c r="H39" s="568">
        <f>'EntrySheetDD+SWOTotal+HO'!LQ158</f>
        <v>0</v>
      </c>
      <c r="I39" s="568">
        <f>'EntrySheetDD+SWOTotal+HO'!LR158</f>
        <v>0</v>
      </c>
      <c r="J39" s="568">
        <f>'EntrySheetDD+SWOTotal+HO'!LS158</f>
        <v>0</v>
      </c>
      <c r="K39" s="568">
        <f>'EntrySheetDD+SWOTotal+HO'!LT158</f>
        <v>0</v>
      </c>
      <c r="L39" s="568">
        <f>'EntrySheetDD+SWOTotal+HO'!LU158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85.28</v>
      </c>
      <c r="E40" s="510">
        <f t="shared" si="2"/>
        <v>18.48</v>
      </c>
      <c r="F40" s="510">
        <f t="shared" si="2"/>
        <v>85.29</v>
      </c>
      <c r="G40" s="569">
        <f t="shared" si="2"/>
        <v>0</v>
      </c>
      <c r="H40" s="569">
        <f t="shared" si="2"/>
        <v>8</v>
      </c>
      <c r="I40" s="569">
        <f t="shared" si="2"/>
        <v>22</v>
      </c>
      <c r="J40" s="569">
        <f t="shared" si="2"/>
        <v>0</v>
      </c>
      <c r="K40" s="569">
        <f t="shared" si="2"/>
        <v>18</v>
      </c>
      <c r="L40" s="569">
        <f t="shared" si="2"/>
        <v>18</v>
      </c>
      <c r="M40" s="511" t="e">
        <f t="shared" si="0"/>
        <v>#DIV/0!</v>
      </c>
      <c r="N40" s="512">
        <f t="shared" si="1"/>
        <v>100.01172607879924</v>
      </c>
    </row>
    <row r="41" spans="1:14" ht="21.75" x14ac:dyDescent="0.25">
      <c r="A41" s="2027" t="s">
        <v>362</v>
      </c>
      <c r="B41" s="2028"/>
      <c r="C41" s="587"/>
      <c r="D41" s="528">
        <f>'EntrySheetDD+SWOTotal+HO'!MQ158</f>
        <v>0</v>
      </c>
      <c r="E41" s="528">
        <f>'EntrySheetDD+SWOTotal+HO'!MR158</f>
        <v>0</v>
      </c>
      <c r="F41" s="528">
        <f>'EntrySheetDD+SWOTotal+HO'!MS158</f>
        <v>0</v>
      </c>
      <c r="G41" s="570">
        <f>'EntrySheetDD+SWOTotal+HO'!MT158</f>
        <v>0</v>
      </c>
      <c r="H41" s="570">
        <f>'EntrySheetDD+SWOTotal+HO'!MU158</f>
        <v>0</v>
      </c>
      <c r="I41" s="570">
        <f>'EntrySheetDD+SWOTotal+HO'!MV158</f>
        <v>0</v>
      </c>
      <c r="J41" s="570">
        <f>'EntrySheetDD+SWOTotal+HO'!MW158</f>
        <v>0</v>
      </c>
      <c r="K41" s="570">
        <f>'EntrySheetDD+SWOTotal+HO'!MX158</f>
        <v>0</v>
      </c>
      <c r="L41" s="570">
        <f>'EntrySheetDD+SWOTotal+HO'!MY158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/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0</v>
      </c>
      <c r="D43" s="516">
        <f t="shared" si="3"/>
        <v>85.28</v>
      </c>
      <c r="E43" s="516">
        <f t="shared" si="3"/>
        <v>18.48</v>
      </c>
      <c r="F43" s="516">
        <f t="shared" si="3"/>
        <v>85.29</v>
      </c>
      <c r="G43" s="572">
        <f t="shared" si="3"/>
        <v>0</v>
      </c>
      <c r="H43" s="572">
        <f t="shared" si="3"/>
        <v>8</v>
      </c>
      <c r="I43" s="572">
        <f t="shared" si="3"/>
        <v>22</v>
      </c>
      <c r="J43" s="572">
        <f t="shared" si="3"/>
        <v>0</v>
      </c>
      <c r="K43" s="572">
        <f t="shared" si="3"/>
        <v>18</v>
      </c>
      <c r="L43" s="572">
        <f t="shared" si="3"/>
        <v>18</v>
      </c>
      <c r="M43" s="511" t="e">
        <f t="shared" si="0"/>
        <v>#DIV/0!</v>
      </c>
      <c r="N43" s="512">
        <f t="shared" si="1"/>
        <v>100.01172607879924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37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392</v>
      </c>
      <c r="B3" s="2004"/>
      <c r="C3" s="2024" t="s">
        <v>524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/>
      <c r="D7" s="518">
        <f>'EntrySheetDD+SWOTotal+HO'!E159</f>
        <v>2.4</v>
      </c>
      <c r="E7" s="518">
        <f>'EntrySheetDD+SWOTotal+HO'!F159</f>
        <v>2.0699999999999998</v>
      </c>
      <c r="F7" s="518">
        <f>'EntrySheetDD+SWOTotal+HO'!G159</f>
        <v>2.4</v>
      </c>
      <c r="G7" s="568">
        <f>'EntrySheetDD+SWOTotal+HO'!H159</f>
        <v>0</v>
      </c>
      <c r="H7" s="568">
        <f>'EntrySheetDD+SWOTotal+HO'!I159</f>
        <v>0</v>
      </c>
      <c r="I7" s="568">
        <f>'EntrySheetDD+SWOTotal+HO'!J159</f>
        <v>0</v>
      </c>
      <c r="J7" s="568">
        <f>'EntrySheetDD+SWOTotal+HO'!K159</f>
        <v>0</v>
      </c>
      <c r="K7" s="568">
        <f>'EntrySheetDD+SWOTotal+HO'!L159</f>
        <v>0</v>
      </c>
      <c r="L7" s="568">
        <f>'EntrySheetDD+SWOTotal+HO'!M159</f>
        <v>0</v>
      </c>
      <c r="M7" s="514" t="e">
        <f>F7/C7*100</f>
        <v>#DIV/0!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/>
      <c r="D8" s="518">
        <f>'EntrySheetDD+SWOTotal+HO'!O159</f>
        <v>3.84</v>
      </c>
      <c r="E8" s="518">
        <f>'EntrySheetDD+SWOTotal+HO'!P159</f>
        <v>0</v>
      </c>
      <c r="F8" s="518">
        <f>'EntrySheetDD+SWOTotal+HO'!Q159</f>
        <v>3.84</v>
      </c>
      <c r="G8" s="568">
        <f>'EntrySheetDD+SWOTotal+HO'!R159</f>
        <v>0</v>
      </c>
      <c r="H8" s="568">
        <f>'EntrySheetDD+SWOTotal+HO'!S159</f>
        <v>1</v>
      </c>
      <c r="I8" s="568">
        <f>'EntrySheetDD+SWOTotal+HO'!T159</f>
        <v>1</v>
      </c>
      <c r="J8" s="568">
        <f>'EntrySheetDD+SWOTotal+HO'!U159</f>
        <v>0</v>
      </c>
      <c r="K8" s="568">
        <f>'EntrySheetDD+SWOTotal+HO'!V159</f>
        <v>1</v>
      </c>
      <c r="L8" s="568">
        <f>'EntrySheetDD+SWOTotal+HO'!W159</f>
        <v>1</v>
      </c>
      <c r="M8" s="506" t="e">
        <f t="shared" ref="M8:M43" si="0">F8/C8*100</f>
        <v>#DIV/0!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/>
      <c r="D9" s="518">
        <f>'EntrySheetDD+SWOTotal+HO'!Y159</f>
        <v>0</v>
      </c>
      <c r="E9" s="518">
        <f>'EntrySheetDD+SWOTotal+HO'!Z159</f>
        <v>0</v>
      </c>
      <c r="F9" s="518">
        <f>'EntrySheetDD+SWOTotal+HO'!AA159</f>
        <v>0</v>
      </c>
      <c r="G9" s="568">
        <f>'EntrySheetDD+SWOTotal+HO'!AB159</f>
        <v>0</v>
      </c>
      <c r="H9" s="568">
        <f>'EntrySheetDD+SWOTotal+HO'!AC159</f>
        <v>0</v>
      </c>
      <c r="I9" s="568">
        <f>'EntrySheetDD+SWOTotal+HO'!AD159</f>
        <v>0</v>
      </c>
      <c r="J9" s="568">
        <f>'EntrySheetDD+SWOTotal+HO'!AE159</f>
        <v>0</v>
      </c>
      <c r="K9" s="568">
        <f>'EntrySheetDD+SWOTotal+HO'!AF159</f>
        <v>0</v>
      </c>
      <c r="L9" s="568">
        <f>'EntrySheetDD+SWOTotal+HO'!AG159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/>
      <c r="D10" s="518">
        <f>'EntrySheetDD+SWOTotal+HO'!AI159</f>
        <v>5.37</v>
      </c>
      <c r="E10" s="518">
        <f>'EntrySheetDD+SWOTotal+HO'!AJ159</f>
        <v>0</v>
      </c>
      <c r="F10" s="518">
        <f>'EntrySheetDD+SWOTotal+HO'!AK159</f>
        <v>5.36</v>
      </c>
      <c r="G10" s="568">
        <f>'EntrySheetDD+SWOTotal+HO'!AL159</f>
        <v>0</v>
      </c>
      <c r="H10" s="568">
        <f>'EntrySheetDD+SWOTotal+HO'!AM159</f>
        <v>0</v>
      </c>
      <c r="I10" s="568">
        <f>'EntrySheetDD+SWOTotal+HO'!AN159</f>
        <v>0</v>
      </c>
      <c r="J10" s="568">
        <f>'EntrySheetDD+SWOTotal+HO'!AO159</f>
        <v>0</v>
      </c>
      <c r="K10" s="568">
        <f>'EntrySheetDD+SWOTotal+HO'!AP159</f>
        <v>0</v>
      </c>
      <c r="L10" s="568">
        <f>'EntrySheetDD+SWOTotal+HO'!AQ159</f>
        <v>0</v>
      </c>
      <c r="M10" s="506" t="e">
        <f t="shared" si="0"/>
        <v>#DIV/0!</v>
      </c>
      <c r="N10" s="506">
        <f t="shared" si="1"/>
        <v>99.813780260707645</v>
      </c>
    </row>
    <row r="11" spans="1:14" s="502" customFormat="1" ht="24.6" customHeight="1" x14ac:dyDescent="0.25">
      <c r="A11" s="563">
        <v>5</v>
      </c>
      <c r="B11" s="523" t="s">
        <v>320</v>
      </c>
      <c r="C11" s="583"/>
      <c r="D11" s="518">
        <f>'EntrySheetDD+SWOTotal+HO'!AS159</f>
        <v>1.1000000000000001</v>
      </c>
      <c r="E11" s="518">
        <f>'EntrySheetDD+SWOTotal+HO'!AT159</f>
        <v>1.1000000000000001</v>
      </c>
      <c r="F11" s="518">
        <f>'EntrySheetDD+SWOTotal+HO'!AU159</f>
        <v>1.1000000000000001</v>
      </c>
      <c r="G11" s="568">
        <f>'EntrySheetDD+SWOTotal+HO'!AV159</f>
        <v>0</v>
      </c>
      <c r="H11" s="568">
        <f>'EntrySheetDD+SWOTotal+HO'!AW159</f>
        <v>0</v>
      </c>
      <c r="I11" s="568">
        <f>'EntrySheetDD+SWOTotal+HO'!AX159</f>
        <v>0</v>
      </c>
      <c r="J11" s="568">
        <f>'EntrySheetDD+SWOTotal+HO'!AY159</f>
        <v>0</v>
      </c>
      <c r="K11" s="568">
        <f>'EntrySheetDD+SWOTotal+HO'!AZ159</f>
        <v>0</v>
      </c>
      <c r="L11" s="568">
        <f>'EntrySheetDD+SWOTotal+HO'!BA159</f>
        <v>0</v>
      </c>
      <c r="M11" s="506" t="e">
        <f t="shared" si="0"/>
        <v>#DIV/0!</v>
      </c>
      <c r="N11" s="506">
        <f t="shared" si="1"/>
        <v>100</v>
      </c>
    </row>
    <row r="12" spans="1:14" s="503" customFormat="1" ht="24.6" customHeight="1" x14ac:dyDescent="0.25">
      <c r="A12" s="564">
        <v>6</v>
      </c>
      <c r="B12" s="524" t="s">
        <v>321</v>
      </c>
      <c r="C12" s="584"/>
      <c r="D12" s="518">
        <f>'EntrySheetDD+SWOTotal+HO'!BC159</f>
        <v>7.23</v>
      </c>
      <c r="E12" s="518">
        <f>'EntrySheetDD+SWOTotal+HO'!BD159</f>
        <v>2.79</v>
      </c>
      <c r="F12" s="518">
        <f>'EntrySheetDD+SWOTotal+HO'!BE159</f>
        <v>7.23</v>
      </c>
      <c r="G12" s="568">
        <f>'EntrySheetDD+SWOTotal+HO'!BF159</f>
        <v>0</v>
      </c>
      <c r="H12" s="568">
        <f>'EntrySheetDD+SWOTotal+HO'!BG159</f>
        <v>0</v>
      </c>
      <c r="I12" s="568">
        <f>'EntrySheetDD+SWOTotal+HO'!BH159</f>
        <v>0</v>
      </c>
      <c r="J12" s="568">
        <f>'EntrySheetDD+SWOTotal+HO'!BI159</f>
        <v>0</v>
      </c>
      <c r="K12" s="568">
        <f>'EntrySheetDD+SWOTotal+HO'!BJ159</f>
        <v>0</v>
      </c>
      <c r="L12" s="568">
        <f>'EntrySheetDD+SWOTotal+HO'!BK159</f>
        <v>0</v>
      </c>
      <c r="M12" s="506" t="e">
        <f t="shared" si="0"/>
        <v>#DIV/0!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/>
      <c r="D13" s="518">
        <f>'EntrySheetDD+SWOTotal+HO'!BM159</f>
        <v>2.91</v>
      </c>
      <c r="E13" s="518">
        <f>'EntrySheetDD+SWOTotal+HO'!BN159</f>
        <v>0</v>
      </c>
      <c r="F13" s="518">
        <f>'EntrySheetDD+SWOTotal+HO'!BO159</f>
        <v>2.91</v>
      </c>
      <c r="G13" s="568">
        <f>'EntrySheetDD+SWOTotal+HO'!BP159</f>
        <v>0</v>
      </c>
      <c r="H13" s="568">
        <f>'EntrySheetDD+SWOTotal+HO'!BQ159</f>
        <v>2</v>
      </c>
      <c r="I13" s="568">
        <f>'EntrySheetDD+SWOTotal+HO'!BR159</f>
        <v>2</v>
      </c>
      <c r="J13" s="568">
        <f>'EntrySheetDD+SWOTotal+HO'!BS159</f>
        <v>0</v>
      </c>
      <c r="K13" s="568">
        <f>'EntrySheetDD+SWOTotal+HO'!BT159</f>
        <v>0</v>
      </c>
      <c r="L13" s="568">
        <f>'EntrySheetDD+SWOTotal+HO'!BU159</f>
        <v>0</v>
      </c>
      <c r="M13" s="506" t="e">
        <f t="shared" si="0"/>
        <v>#DIV/0!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/>
      <c r="D14" s="518">
        <f>'EntrySheetDD+SWOTotal+HO'!BW159</f>
        <v>2.5099999999999998</v>
      </c>
      <c r="E14" s="518">
        <f>'EntrySheetDD+SWOTotal+HO'!BX159</f>
        <v>1.5</v>
      </c>
      <c r="F14" s="518">
        <f>'EntrySheetDD+SWOTotal+HO'!BY159</f>
        <v>2.1</v>
      </c>
      <c r="G14" s="568">
        <f>'EntrySheetDD+SWOTotal+HO'!BZ159</f>
        <v>0</v>
      </c>
      <c r="H14" s="568">
        <f>'EntrySheetDD+SWOTotal+HO'!CA159</f>
        <v>1</v>
      </c>
      <c r="I14" s="568">
        <f>'EntrySheetDD+SWOTotal+HO'!CB159</f>
        <v>1</v>
      </c>
      <c r="J14" s="568">
        <f>'EntrySheetDD+SWOTotal+HO'!CC159</f>
        <v>0</v>
      </c>
      <c r="K14" s="568">
        <f>'EntrySheetDD+SWOTotal+HO'!CD159</f>
        <v>1</v>
      </c>
      <c r="L14" s="568">
        <f>'EntrySheetDD+SWOTotal+HO'!CE159</f>
        <v>1</v>
      </c>
      <c r="M14" s="506" t="e">
        <f t="shared" si="0"/>
        <v>#DIV/0!</v>
      </c>
      <c r="N14" s="506">
        <f t="shared" si="1"/>
        <v>83.665338645418345</v>
      </c>
    </row>
    <row r="15" spans="1:14" s="502" customFormat="1" ht="24.6" customHeight="1" x14ac:dyDescent="0.25">
      <c r="A15" s="563">
        <v>9</v>
      </c>
      <c r="B15" s="523" t="s">
        <v>324</v>
      </c>
      <c r="C15" s="583"/>
      <c r="D15" s="518">
        <f>'EntrySheetDD+SWOTotal+HO'!CG159</f>
        <v>5.09</v>
      </c>
      <c r="E15" s="518">
        <f>'EntrySheetDD+SWOTotal+HO'!CH159</f>
        <v>2.09</v>
      </c>
      <c r="F15" s="518">
        <f>'EntrySheetDD+SWOTotal+HO'!CI159</f>
        <v>5.09</v>
      </c>
      <c r="G15" s="568">
        <f>'EntrySheetDD+SWOTotal+HO'!CJ159</f>
        <v>0</v>
      </c>
      <c r="H15" s="568">
        <f>'EntrySheetDD+SWOTotal+HO'!CK159</f>
        <v>0</v>
      </c>
      <c r="I15" s="568">
        <f>'EntrySheetDD+SWOTotal+HO'!CL159</f>
        <v>0</v>
      </c>
      <c r="J15" s="568">
        <f>'EntrySheetDD+SWOTotal+HO'!CM159</f>
        <v>0</v>
      </c>
      <c r="K15" s="568">
        <f>'EntrySheetDD+SWOTotal+HO'!CN159</f>
        <v>0</v>
      </c>
      <c r="L15" s="568">
        <f>'EntrySheetDD+SWOTotal+HO'!CO159</f>
        <v>0</v>
      </c>
      <c r="M15" s="506" t="e">
        <f t="shared" si="0"/>
        <v>#DIV/0!</v>
      </c>
      <c r="N15" s="506">
        <f t="shared" si="1"/>
        <v>100</v>
      </c>
    </row>
    <row r="16" spans="1:14" s="502" customFormat="1" ht="24.6" customHeight="1" x14ac:dyDescent="0.25">
      <c r="A16" s="563">
        <v>10</v>
      </c>
      <c r="B16" s="523" t="s">
        <v>325</v>
      </c>
      <c r="C16" s="583"/>
      <c r="D16" s="518">
        <f>'EntrySheetDD+SWOTotal+HO'!CQ159</f>
        <v>0</v>
      </c>
      <c r="E16" s="518">
        <f>'EntrySheetDD+SWOTotal+HO'!CR159</f>
        <v>0</v>
      </c>
      <c r="F16" s="518">
        <f>'EntrySheetDD+SWOTotal+HO'!CS159</f>
        <v>0</v>
      </c>
      <c r="G16" s="568">
        <f>'EntrySheetDD+SWOTotal+HO'!CT159</f>
        <v>0</v>
      </c>
      <c r="H16" s="568">
        <f>'EntrySheetDD+SWOTotal+HO'!CU159</f>
        <v>0</v>
      </c>
      <c r="I16" s="568">
        <f>'EntrySheetDD+SWOTotal+HO'!CV159</f>
        <v>0</v>
      </c>
      <c r="J16" s="568">
        <f>'EntrySheetDD+SWOTotal+HO'!CW159</f>
        <v>0</v>
      </c>
      <c r="K16" s="568">
        <f>'EntrySheetDD+SWOTotal+HO'!CX159</f>
        <v>0</v>
      </c>
      <c r="L16" s="568">
        <f>'EntrySheetDD+SWOTotal+HO'!CY159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/>
      <c r="D17" s="518">
        <f>'EntrySheetDD+SWOTotal+HO'!DA159</f>
        <v>13</v>
      </c>
      <c r="E17" s="518">
        <f>'EntrySheetDD+SWOTotal+HO'!DB159</f>
        <v>0</v>
      </c>
      <c r="F17" s="518">
        <f>'EntrySheetDD+SWOTotal+HO'!DC159</f>
        <v>9.49</v>
      </c>
      <c r="G17" s="568">
        <f>'EntrySheetDD+SWOTotal+HO'!DD159</f>
        <v>0</v>
      </c>
      <c r="H17" s="568">
        <f>'EntrySheetDD+SWOTotal+HO'!DE159</f>
        <v>0</v>
      </c>
      <c r="I17" s="568">
        <f>'EntrySheetDD+SWOTotal+HO'!DF159</f>
        <v>0</v>
      </c>
      <c r="J17" s="568">
        <f>'EntrySheetDD+SWOTotal+HO'!DG159</f>
        <v>0</v>
      </c>
      <c r="K17" s="568">
        <f>'EntrySheetDD+SWOTotal+HO'!DH159</f>
        <v>0</v>
      </c>
      <c r="L17" s="568">
        <f>'EntrySheetDD+SWOTotal+HO'!DI159</f>
        <v>0</v>
      </c>
      <c r="M17" s="506" t="e">
        <f t="shared" si="0"/>
        <v>#DIV/0!</v>
      </c>
      <c r="N17" s="506">
        <f t="shared" si="1"/>
        <v>73</v>
      </c>
    </row>
    <row r="18" spans="1:14" s="502" customFormat="1" ht="24.6" customHeight="1" x14ac:dyDescent="0.25">
      <c r="A18" s="563">
        <v>12</v>
      </c>
      <c r="B18" s="523" t="s">
        <v>327</v>
      </c>
      <c r="C18" s="583"/>
      <c r="D18" s="518">
        <f>'EntrySheetDD+SWOTotal+HO'!DK159</f>
        <v>0</v>
      </c>
      <c r="E18" s="518">
        <f>'EntrySheetDD+SWOTotal+HO'!DL159</f>
        <v>0</v>
      </c>
      <c r="F18" s="518">
        <f>'EntrySheetDD+SWOTotal+HO'!DM159</f>
        <v>0</v>
      </c>
      <c r="G18" s="568">
        <f>'EntrySheetDD+SWOTotal+HO'!DN159</f>
        <v>0</v>
      </c>
      <c r="H18" s="568">
        <f>'EntrySheetDD+SWOTotal+HO'!DO159</f>
        <v>0</v>
      </c>
      <c r="I18" s="568">
        <f>'EntrySheetDD+SWOTotal+HO'!DP159</f>
        <v>0</v>
      </c>
      <c r="J18" s="568">
        <f>'EntrySheetDD+SWOTotal+HO'!DQ159</f>
        <v>0</v>
      </c>
      <c r="K18" s="568">
        <f>'EntrySheetDD+SWOTotal+HO'!DR159</f>
        <v>0</v>
      </c>
      <c r="L18" s="568">
        <f>'EntrySheetDD+SWOTotal+HO'!DS159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/>
      <c r="D19" s="518">
        <f>'EntrySheetDD+SWOTotal+HO'!DU159</f>
        <v>0</v>
      </c>
      <c r="E19" s="518">
        <f>'EntrySheetDD+SWOTotal+HO'!DV159</f>
        <v>0</v>
      </c>
      <c r="F19" s="518">
        <f>'EntrySheetDD+SWOTotal+HO'!DW159</f>
        <v>0</v>
      </c>
      <c r="G19" s="568">
        <f>'EntrySheetDD+SWOTotal+HO'!DX159</f>
        <v>0</v>
      </c>
      <c r="H19" s="568">
        <f>'EntrySheetDD+SWOTotal+HO'!DY159</f>
        <v>0</v>
      </c>
      <c r="I19" s="568">
        <f>'EntrySheetDD+SWOTotal+HO'!DZ159</f>
        <v>0</v>
      </c>
      <c r="J19" s="568">
        <f>'EntrySheetDD+SWOTotal+HO'!EA159</f>
        <v>0</v>
      </c>
      <c r="K19" s="568">
        <f>'EntrySheetDD+SWOTotal+HO'!EB159</f>
        <v>0</v>
      </c>
      <c r="L19" s="568">
        <f>'EntrySheetDD+SWOTotal+HO'!EC159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/>
      <c r="D20" s="518">
        <f>'EntrySheetDD+SWOTotal+HO'!EE159</f>
        <v>11.1</v>
      </c>
      <c r="E20" s="518">
        <f>'EntrySheetDD+SWOTotal+HO'!EF159</f>
        <v>4.0999999999999996</v>
      </c>
      <c r="F20" s="518">
        <f>'EntrySheetDD+SWOTotal+HO'!EG159</f>
        <v>5.67</v>
      </c>
      <c r="G20" s="568">
        <f>'EntrySheetDD+SWOTotal+HO'!EH159</f>
        <v>0</v>
      </c>
      <c r="H20" s="568">
        <f>'EntrySheetDD+SWOTotal+HO'!EI159</f>
        <v>0</v>
      </c>
      <c r="I20" s="568">
        <f>'EntrySheetDD+SWOTotal+HO'!EJ159</f>
        <v>0</v>
      </c>
      <c r="J20" s="568">
        <f>'EntrySheetDD+SWOTotal+HO'!EK159</f>
        <v>0</v>
      </c>
      <c r="K20" s="568">
        <f>'EntrySheetDD+SWOTotal+HO'!EL159</f>
        <v>0</v>
      </c>
      <c r="L20" s="568">
        <f>'EntrySheetDD+SWOTotal+HO'!EM159</f>
        <v>0</v>
      </c>
      <c r="M20" s="506" t="e">
        <f t="shared" si="0"/>
        <v>#DIV/0!</v>
      </c>
      <c r="N20" s="506">
        <f t="shared" si="1"/>
        <v>51.081081081081081</v>
      </c>
    </row>
    <row r="21" spans="1:14" s="502" customFormat="1" ht="24.6" customHeight="1" x14ac:dyDescent="0.25">
      <c r="A21" s="563">
        <v>15</v>
      </c>
      <c r="B21" s="523" t="s">
        <v>330</v>
      </c>
      <c r="C21" s="583"/>
      <c r="D21" s="518">
        <f>'EntrySheetDD+SWOTotal+HO'!EO159</f>
        <v>0</v>
      </c>
      <c r="E21" s="518">
        <f>'EntrySheetDD+SWOTotal+HO'!EP159</f>
        <v>0</v>
      </c>
      <c r="F21" s="518">
        <f>'EntrySheetDD+SWOTotal+HO'!EQ159</f>
        <v>0</v>
      </c>
      <c r="G21" s="568">
        <f>'EntrySheetDD+SWOTotal+HO'!ER159</f>
        <v>0</v>
      </c>
      <c r="H21" s="568">
        <f>'EntrySheetDD+SWOTotal+HO'!ES159</f>
        <v>0</v>
      </c>
      <c r="I21" s="568">
        <f>'EntrySheetDD+SWOTotal+HO'!ET159</f>
        <v>0</v>
      </c>
      <c r="J21" s="568">
        <f>'EntrySheetDD+SWOTotal+HO'!EU159</f>
        <v>0</v>
      </c>
      <c r="K21" s="568">
        <f>'EntrySheetDD+SWOTotal+HO'!EV159</f>
        <v>0</v>
      </c>
      <c r="L21" s="568">
        <f>'EntrySheetDD+SWOTotal+HO'!EW159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/>
      <c r="D22" s="518">
        <f>'EntrySheetDD+SWOTotal+HO'!EY159</f>
        <v>5</v>
      </c>
      <c r="E22" s="518">
        <f>'EntrySheetDD+SWOTotal+HO'!EZ159</f>
        <v>0</v>
      </c>
      <c r="F22" s="518">
        <f>'EntrySheetDD+SWOTotal+HO'!FA159</f>
        <v>5</v>
      </c>
      <c r="G22" s="568">
        <f>'EntrySheetDD+SWOTotal+HO'!FB159</f>
        <v>0</v>
      </c>
      <c r="H22" s="568">
        <f>'EntrySheetDD+SWOTotal+HO'!FC159</f>
        <v>0</v>
      </c>
      <c r="I22" s="568">
        <f>'EntrySheetDD+SWOTotal+HO'!FD159</f>
        <v>7</v>
      </c>
      <c r="J22" s="568">
        <f>'EntrySheetDD+SWOTotal+HO'!FE159</f>
        <v>0</v>
      </c>
      <c r="K22" s="568">
        <f>'EntrySheetDD+SWOTotal+HO'!FF159</f>
        <v>0</v>
      </c>
      <c r="L22" s="568">
        <f>'EntrySheetDD+SWOTotal+HO'!FG159</f>
        <v>0</v>
      </c>
      <c r="M22" s="506" t="e">
        <f t="shared" si="0"/>
        <v>#DIV/0!</v>
      </c>
      <c r="N22" s="506">
        <f t="shared" si="1"/>
        <v>100</v>
      </c>
    </row>
    <row r="23" spans="1:14" s="502" customFormat="1" ht="24.6" customHeight="1" x14ac:dyDescent="0.25">
      <c r="A23" s="563">
        <v>17</v>
      </c>
      <c r="B23" s="523" t="s">
        <v>332</v>
      </c>
      <c r="C23" s="583"/>
      <c r="D23" s="518">
        <f>'EntrySheetDD+SWOTotal+HO'!FI159</f>
        <v>1</v>
      </c>
      <c r="E23" s="518">
        <f>'EntrySheetDD+SWOTotal+HO'!FJ159</f>
        <v>0.2</v>
      </c>
      <c r="F23" s="518">
        <f>'EntrySheetDD+SWOTotal+HO'!FK159</f>
        <v>0.99</v>
      </c>
      <c r="G23" s="568">
        <f>'EntrySheetDD+SWOTotal+HO'!FL159</f>
        <v>0</v>
      </c>
      <c r="H23" s="568">
        <f>'EntrySheetDD+SWOTotal+HO'!FM159</f>
        <v>0</v>
      </c>
      <c r="I23" s="568">
        <f>'EntrySheetDD+SWOTotal+HO'!FN159</f>
        <v>0</v>
      </c>
      <c r="J23" s="568">
        <f>'EntrySheetDD+SWOTotal+HO'!FO159</f>
        <v>0</v>
      </c>
      <c r="K23" s="568">
        <f>'EntrySheetDD+SWOTotal+HO'!FP159</f>
        <v>0</v>
      </c>
      <c r="L23" s="568">
        <f>'EntrySheetDD+SWOTotal+HO'!FQ159</f>
        <v>0</v>
      </c>
      <c r="M23" s="506" t="e">
        <f t="shared" si="0"/>
        <v>#DIV/0!</v>
      </c>
      <c r="N23" s="506">
        <f t="shared" si="1"/>
        <v>99</v>
      </c>
    </row>
    <row r="24" spans="1:14" s="502" customFormat="1" ht="24.6" customHeight="1" x14ac:dyDescent="0.25">
      <c r="A24" s="563">
        <v>18</v>
      </c>
      <c r="B24" s="523" t="s">
        <v>333</v>
      </c>
      <c r="C24" s="583"/>
      <c r="D24" s="518">
        <f>'EntrySheetDD+SWOTotal+HO'!FS159</f>
        <v>0</v>
      </c>
      <c r="E24" s="518">
        <f>'EntrySheetDD+SWOTotal+HO'!FT159</f>
        <v>0</v>
      </c>
      <c r="F24" s="518">
        <f>'EntrySheetDD+SWOTotal+HO'!FU159</f>
        <v>0</v>
      </c>
      <c r="G24" s="568">
        <f>'EntrySheetDD+SWOTotal+HO'!FV159</f>
        <v>0</v>
      </c>
      <c r="H24" s="568">
        <f>'EntrySheetDD+SWOTotal+HO'!FW159</f>
        <v>0</v>
      </c>
      <c r="I24" s="568">
        <f>'EntrySheetDD+SWOTotal+HO'!FX159</f>
        <v>0</v>
      </c>
      <c r="J24" s="568">
        <f>'EntrySheetDD+SWOTotal+HO'!FY159</f>
        <v>0</v>
      </c>
      <c r="K24" s="568">
        <f>'EntrySheetDD+SWOTotal+HO'!FZ159</f>
        <v>0</v>
      </c>
      <c r="L24" s="568">
        <f>'EntrySheetDD+SWOTotal+HO'!GA159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/>
      <c r="D25" s="518">
        <f>'EntrySheetDD+SWOTotal+HO'!GC159</f>
        <v>0</v>
      </c>
      <c r="E25" s="518">
        <f>'EntrySheetDD+SWOTotal+HO'!GD159</f>
        <v>0</v>
      </c>
      <c r="F25" s="518">
        <f>'EntrySheetDD+SWOTotal+HO'!GE159</f>
        <v>0</v>
      </c>
      <c r="G25" s="568">
        <f>'EntrySheetDD+SWOTotal+HO'!GF159</f>
        <v>0</v>
      </c>
      <c r="H25" s="568">
        <f>'EntrySheetDD+SWOTotal+HO'!GG159</f>
        <v>0</v>
      </c>
      <c r="I25" s="568">
        <f>'EntrySheetDD+SWOTotal+HO'!GH159</f>
        <v>0</v>
      </c>
      <c r="J25" s="568">
        <f>'EntrySheetDD+SWOTotal+HO'!GI159</f>
        <v>0</v>
      </c>
      <c r="K25" s="568">
        <f>'EntrySheetDD+SWOTotal+HO'!GJ159</f>
        <v>0</v>
      </c>
      <c r="L25" s="568">
        <f>'EntrySheetDD+SWOTotal+HO'!GK159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/>
      <c r="D26" s="518">
        <f>'EntrySheetDD+SWOTotal+HO'!GM159</f>
        <v>0</v>
      </c>
      <c r="E26" s="518">
        <f>'EntrySheetDD+SWOTotal+HO'!GN159</f>
        <v>0</v>
      </c>
      <c r="F26" s="518">
        <f>'EntrySheetDD+SWOTotal+HO'!GO159</f>
        <v>0</v>
      </c>
      <c r="G26" s="568">
        <f>'EntrySheetDD+SWOTotal+HO'!GP159</f>
        <v>0</v>
      </c>
      <c r="H26" s="568">
        <f>'EntrySheetDD+SWOTotal+HO'!GQ159</f>
        <v>0</v>
      </c>
      <c r="I26" s="568">
        <f>'EntrySheetDD+SWOTotal+HO'!GR159</f>
        <v>0</v>
      </c>
      <c r="J26" s="568">
        <f>'EntrySheetDD+SWOTotal+HO'!GS159</f>
        <v>0</v>
      </c>
      <c r="K26" s="568">
        <f>'EntrySheetDD+SWOTotal+HO'!GT159</f>
        <v>0</v>
      </c>
      <c r="L26" s="568">
        <f>'EntrySheetDD+SWOTotal+HO'!GU159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/>
      <c r="D27" s="518">
        <f>'EntrySheetDD+SWOTotal+HO'!GW159</f>
        <v>0</v>
      </c>
      <c r="E27" s="518">
        <f>'EntrySheetDD+SWOTotal+HO'!GX159</f>
        <v>0</v>
      </c>
      <c r="F27" s="518">
        <f>'EntrySheetDD+SWOTotal+HO'!GY159</f>
        <v>0</v>
      </c>
      <c r="G27" s="568">
        <f>'EntrySheetDD+SWOTotal+HO'!GZ159</f>
        <v>0</v>
      </c>
      <c r="H27" s="568">
        <f>'EntrySheetDD+SWOTotal+HO'!HA159</f>
        <v>0</v>
      </c>
      <c r="I27" s="568">
        <f>'EntrySheetDD+SWOTotal+HO'!HB159</f>
        <v>0</v>
      </c>
      <c r="J27" s="568">
        <f>'EntrySheetDD+SWOTotal+HO'!HC159</f>
        <v>0</v>
      </c>
      <c r="K27" s="568">
        <f>'EntrySheetDD+SWOTotal+HO'!HD159</f>
        <v>0</v>
      </c>
      <c r="L27" s="568">
        <f>'EntrySheetDD+SWOTotal+HO'!HE159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/>
      <c r="D28" s="518">
        <f>'EntrySheetDD+SWOTotal+HO'!HG159</f>
        <v>0</v>
      </c>
      <c r="E28" s="518">
        <f>'EntrySheetDD+SWOTotal+HO'!HH159</f>
        <v>0</v>
      </c>
      <c r="F28" s="518">
        <f>'EntrySheetDD+SWOTotal+HO'!HI159</f>
        <v>0</v>
      </c>
      <c r="G28" s="568">
        <f>'EntrySheetDD+SWOTotal+HO'!HJ159</f>
        <v>0</v>
      </c>
      <c r="H28" s="568">
        <f>'EntrySheetDD+SWOTotal+HO'!HK159</f>
        <v>0</v>
      </c>
      <c r="I28" s="568">
        <f>'EntrySheetDD+SWOTotal+HO'!HL159</f>
        <v>0</v>
      </c>
      <c r="J28" s="568">
        <f>'EntrySheetDD+SWOTotal+HO'!HM159</f>
        <v>0</v>
      </c>
      <c r="K28" s="568">
        <f>'EntrySheetDD+SWOTotal+HO'!HN159</f>
        <v>0</v>
      </c>
      <c r="L28" s="568">
        <f>'EntrySheetDD+SWOTotal+HO'!HO159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/>
      <c r="D29" s="518">
        <f>'EntrySheetDD+SWOTotal+HO'!HQ159</f>
        <v>0</v>
      </c>
      <c r="E29" s="518">
        <f>'EntrySheetDD+SWOTotal+HO'!HR159</f>
        <v>0</v>
      </c>
      <c r="F29" s="518">
        <f>'EntrySheetDD+SWOTotal+HO'!HS159</f>
        <v>0</v>
      </c>
      <c r="G29" s="568">
        <f>'EntrySheetDD+SWOTotal+HO'!HT159</f>
        <v>0</v>
      </c>
      <c r="H29" s="568">
        <f>'EntrySheetDD+SWOTotal+HO'!HU159</f>
        <v>0</v>
      </c>
      <c r="I29" s="568">
        <f>'EntrySheetDD+SWOTotal+HO'!HV159</f>
        <v>0</v>
      </c>
      <c r="J29" s="568">
        <f>'EntrySheetDD+SWOTotal+HO'!HW159</f>
        <v>0</v>
      </c>
      <c r="K29" s="568">
        <f>'EntrySheetDD+SWOTotal+HO'!HX159</f>
        <v>0</v>
      </c>
      <c r="L29" s="568">
        <f>'EntrySheetDD+SWOTotal+HO'!HY159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/>
      <c r="D30" s="518">
        <f>'EntrySheetDD+SWOTotal+HO'!IA159</f>
        <v>0</v>
      </c>
      <c r="E30" s="518">
        <f>'EntrySheetDD+SWOTotal+HO'!IB159</f>
        <v>0</v>
      </c>
      <c r="F30" s="518">
        <f>'EntrySheetDD+SWOTotal+HO'!IC159</f>
        <v>0</v>
      </c>
      <c r="G30" s="568">
        <f>'EntrySheetDD+SWOTotal+HO'!ID159</f>
        <v>0</v>
      </c>
      <c r="H30" s="568">
        <f>'EntrySheetDD+SWOTotal+HO'!IE159</f>
        <v>0</v>
      </c>
      <c r="I30" s="568">
        <f>'EntrySheetDD+SWOTotal+HO'!IF159</f>
        <v>0</v>
      </c>
      <c r="J30" s="568">
        <f>'EntrySheetDD+SWOTotal+HO'!IG159</f>
        <v>0</v>
      </c>
      <c r="K30" s="568">
        <f>'EntrySheetDD+SWOTotal+HO'!IH159</f>
        <v>0</v>
      </c>
      <c r="L30" s="568">
        <f>'EntrySheetDD+SWOTotal+HO'!II159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/>
      <c r="D31" s="518">
        <f>'EntrySheetDD+SWOTotal+HO'!IK159</f>
        <v>0</v>
      </c>
      <c r="E31" s="518">
        <f>'EntrySheetDD+SWOTotal+HO'!IL159</f>
        <v>0</v>
      </c>
      <c r="F31" s="518">
        <f>'EntrySheetDD+SWOTotal+HO'!IM159</f>
        <v>0</v>
      </c>
      <c r="G31" s="568">
        <f>'EntrySheetDD+SWOTotal+HO'!IN159</f>
        <v>0</v>
      </c>
      <c r="H31" s="568">
        <f>'EntrySheetDD+SWOTotal+HO'!IO159</f>
        <v>0</v>
      </c>
      <c r="I31" s="568">
        <f>'EntrySheetDD+SWOTotal+HO'!IP159</f>
        <v>0</v>
      </c>
      <c r="J31" s="568">
        <f>'EntrySheetDD+SWOTotal+HO'!IQ159</f>
        <v>0</v>
      </c>
      <c r="K31" s="568">
        <f>'EntrySheetDD+SWOTotal+HO'!IR159</f>
        <v>0</v>
      </c>
      <c r="L31" s="568">
        <f>'EntrySheetDD+SWOTotal+HO'!IS159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/>
      <c r="D32" s="518">
        <f>'EntrySheetDD+SWOTotal+HO'!IU159</f>
        <v>0</v>
      </c>
      <c r="E32" s="518">
        <f>'EntrySheetDD+SWOTotal+HO'!IV159</f>
        <v>0</v>
      </c>
      <c r="F32" s="518">
        <f>'EntrySheetDD+SWOTotal+HO'!IW159</f>
        <v>0</v>
      </c>
      <c r="G32" s="568">
        <f>'EntrySheetDD+SWOTotal+HO'!IX159</f>
        <v>0</v>
      </c>
      <c r="H32" s="568">
        <f>'EntrySheetDD+SWOTotal+HO'!IY159</f>
        <v>0</v>
      </c>
      <c r="I32" s="568">
        <f>'EntrySheetDD+SWOTotal+HO'!IZ159</f>
        <v>0</v>
      </c>
      <c r="J32" s="568">
        <f>'EntrySheetDD+SWOTotal+HO'!JA159</f>
        <v>0</v>
      </c>
      <c r="K32" s="568">
        <f>'EntrySheetDD+SWOTotal+HO'!JB159</f>
        <v>0</v>
      </c>
      <c r="L32" s="568">
        <f>'EntrySheetDD+SWOTotal+HO'!JC159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/>
      <c r="D33" s="518">
        <f>'EntrySheetDD+SWOTotal+HO'!JE159</f>
        <v>0</v>
      </c>
      <c r="E33" s="518">
        <f>'EntrySheetDD+SWOTotal+HO'!JF159</f>
        <v>0</v>
      </c>
      <c r="F33" s="518">
        <f>'EntrySheetDD+SWOTotal+HO'!JG159</f>
        <v>0</v>
      </c>
      <c r="G33" s="568">
        <f>'EntrySheetDD+SWOTotal+HO'!JH159</f>
        <v>0</v>
      </c>
      <c r="H33" s="568">
        <f>'EntrySheetDD+SWOTotal+HO'!JI159</f>
        <v>0</v>
      </c>
      <c r="I33" s="568">
        <f>'EntrySheetDD+SWOTotal+HO'!JJ159</f>
        <v>0</v>
      </c>
      <c r="J33" s="568">
        <f>'EntrySheetDD+SWOTotal+HO'!JK159</f>
        <v>0</v>
      </c>
      <c r="K33" s="568">
        <f>'EntrySheetDD+SWOTotal+HO'!JL159</f>
        <v>0</v>
      </c>
      <c r="L33" s="568">
        <f>'EntrySheetDD+SWOTotal+HO'!JM159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/>
      <c r="D34" s="518">
        <f>'EntrySheetDD+SWOTotal+HO'!JO159</f>
        <v>0.37</v>
      </c>
      <c r="E34" s="518">
        <f>'EntrySheetDD+SWOTotal+HO'!JP159</f>
        <v>0.38</v>
      </c>
      <c r="F34" s="518">
        <f>'EntrySheetDD+SWOTotal+HO'!JQ159</f>
        <v>0.37</v>
      </c>
      <c r="G34" s="568">
        <f>'EntrySheetDD+SWOTotal+HO'!JR159</f>
        <v>0</v>
      </c>
      <c r="H34" s="568">
        <f>'EntrySheetDD+SWOTotal+HO'!JS159</f>
        <v>0</v>
      </c>
      <c r="I34" s="568">
        <f>'EntrySheetDD+SWOTotal+HO'!JT159</f>
        <v>0</v>
      </c>
      <c r="J34" s="568">
        <f>'EntrySheetDD+SWOTotal+HO'!JU159</f>
        <v>0</v>
      </c>
      <c r="K34" s="568">
        <f>'EntrySheetDD+SWOTotal+HO'!JV159</f>
        <v>0</v>
      </c>
      <c r="L34" s="568">
        <f>'EntrySheetDD+SWOTotal+HO'!JW159</f>
        <v>0</v>
      </c>
      <c r="M34" s="506" t="e">
        <f t="shared" si="0"/>
        <v>#DIV/0!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/>
      <c r="D35" s="518">
        <f>'EntrySheetDD+SWOTotal+HO'!JY159</f>
        <v>0</v>
      </c>
      <c r="E35" s="518">
        <f>'EntrySheetDD+SWOTotal+HO'!JZ159</f>
        <v>0</v>
      </c>
      <c r="F35" s="518">
        <f>'EntrySheetDD+SWOTotal+HO'!KA159</f>
        <v>0</v>
      </c>
      <c r="G35" s="568">
        <f>'EntrySheetDD+SWOTotal+HO'!KB159</f>
        <v>0</v>
      </c>
      <c r="H35" s="568">
        <f>'EntrySheetDD+SWOTotal+HO'!KC159</f>
        <v>0</v>
      </c>
      <c r="I35" s="568">
        <f>'EntrySheetDD+SWOTotal+HO'!KD159</f>
        <v>0</v>
      </c>
      <c r="J35" s="568">
        <f>'EntrySheetDD+SWOTotal+HO'!KE159</f>
        <v>0</v>
      </c>
      <c r="K35" s="568">
        <f>'EntrySheetDD+SWOTotal+HO'!KF159</f>
        <v>0</v>
      </c>
      <c r="L35" s="568">
        <f>'EntrySheetDD+SWOTotal+HO'!KG159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/>
      <c r="D36" s="518">
        <f>'EntrySheetDD+SWOTotal+HO'!KI159</f>
        <v>0</v>
      </c>
      <c r="E36" s="518">
        <f>'EntrySheetDD+SWOTotal+HO'!KJ159</f>
        <v>0</v>
      </c>
      <c r="F36" s="518">
        <f>'EntrySheetDD+SWOTotal+HO'!KK159</f>
        <v>0</v>
      </c>
      <c r="G36" s="568">
        <f>'EntrySheetDD+SWOTotal+HO'!KL159</f>
        <v>0</v>
      </c>
      <c r="H36" s="568">
        <f>'EntrySheetDD+SWOTotal+HO'!KM159</f>
        <v>0</v>
      </c>
      <c r="I36" s="568">
        <f>'EntrySheetDD+SWOTotal+HO'!KN159</f>
        <v>0</v>
      </c>
      <c r="J36" s="568">
        <f>'EntrySheetDD+SWOTotal+HO'!KO159</f>
        <v>0</v>
      </c>
      <c r="K36" s="568">
        <f>'EntrySheetDD+SWOTotal+HO'!KP159</f>
        <v>0</v>
      </c>
      <c r="L36" s="568">
        <f>'EntrySheetDD+SWOTotal+HO'!KQ159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/>
      <c r="D37" s="518">
        <f>'EntrySheetDD+SWOTotal+HO'!KS159</f>
        <v>0</v>
      </c>
      <c r="E37" s="518">
        <f>'EntrySheetDD+SWOTotal+HO'!KT159</f>
        <v>0</v>
      </c>
      <c r="F37" s="518">
        <f>'EntrySheetDD+SWOTotal+HO'!KU159</f>
        <v>0</v>
      </c>
      <c r="G37" s="568">
        <f>'EntrySheetDD+SWOTotal+HO'!KV159</f>
        <v>0</v>
      </c>
      <c r="H37" s="568">
        <f>'EntrySheetDD+SWOTotal+HO'!KW159</f>
        <v>0</v>
      </c>
      <c r="I37" s="568">
        <f>'EntrySheetDD+SWOTotal+HO'!KX159</f>
        <v>0</v>
      </c>
      <c r="J37" s="568">
        <f>'EntrySheetDD+SWOTotal+HO'!KY159</f>
        <v>0</v>
      </c>
      <c r="K37" s="568">
        <f>'EntrySheetDD+SWOTotal+HO'!KZ159</f>
        <v>0</v>
      </c>
      <c r="L37" s="568">
        <f>'EntrySheetDD+SWOTotal+HO'!LA159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/>
      <c r="D38" s="518">
        <f>'EntrySheetDD+SWOTotal+HO'!LC159</f>
        <v>0</v>
      </c>
      <c r="E38" s="518">
        <f>'EntrySheetDD+SWOTotal+HO'!LD159</f>
        <v>0</v>
      </c>
      <c r="F38" s="518">
        <f>'EntrySheetDD+SWOTotal+HO'!LE159</f>
        <v>0</v>
      </c>
      <c r="G38" s="568">
        <f>'EntrySheetDD+SWOTotal+HO'!LF159</f>
        <v>0</v>
      </c>
      <c r="H38" s="568">
        <f>'EntrySheetDD+SWOTotal+HO'!LG159</f>
        <v>0</v>
      </c>
      <c r="I38" s="568">
        <f>'EntrySheetDD+SWOTotal+HO'!LH159</f>
        <v>0</v>
      </c>
      <c r="J38" s="568">
        <f>'EntrySheetDD+SWOTotal+HO'!LI159</f>
        <v>0</v>
      </c>
      <c r="K38" s="568">
        <f>'EntrySheetDD+SWOTotal+HO'!LJ159</f>
        <v>0</v>
      </c>
      <c r="L38" s="568">
        <f>'EntrySheetDD+SWOTotal+HO'!LK159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/>
      <c r="D39" s="518">
        <f>'EntrySheetDD+SWOTotal+HO'!LM159</f>
        <v>0.55000000000000004</v>
      </c>
      <c r="E39" s="518">
        <f>'EntrySheetDD+SWOTotal+HO'!LN159</f>
        <v>0.53</v>
      </c>
      <c r="F39" s="518">
        <f>'EntrySheetDD+SWOTotal+HO'!LO159</f>
        <v>0.53</v>
      </c>
      <c r="G39" s="568">
        <f>'EntrySheetDD+SWOTotal+HO'!LP159</f>
        <v>0</v>
      </c>
      <c r="H39" s="568">
        <f>'EntrySheetDD+SWOTotal+HO'!LQ159</f>
        <v>0</v>
      </c>
      <c r="I39" s="568">
        <f>'EntrySheetDD+SWOTotal+HO'!LR159</f>
        <v>0</v>
      </c>
      <c r="J39" s="568">
        <f>'EntrySheetDD+SWOTotal+HO'!LS159</f>
        <v>0</v>
      </c>
      <c r="K39" s="568">
        <f>'EntrySheetDD+SWOTotal+HO'!LT159</f>
        <v>0</v>
      </c>
      <c r="L39" s="568">
        <f>'EntrySheetDD+SWOTotal+HO'!LU159</f>
        <v>0</v>
      </c>
      <c r="M39" s="509" t="e">
        <f t="shared" si="0"/>
        <v>#DIV/0!</v>
      </c>
      <c r="N39" s="509">
        <f t="shared" si="1"/>
        <v>96.36363636363636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61.47</v>
      </c>
      <c r="E40" s="510">
        <f t="shared" si="2"/>
        <v>14.76</v>
      </c>
      <c r="F40" s="510">
        <f t="shared" si="2"/>
        <v>52.080000000000005</v>
      </c>
      <c r="G40" s="569">
        <f t="shared" si="2"/>
        <v>0</v>
      </c>
      <c r="H40" s="569">
        <f t="shared" si="2"/>
        <v>4</v>
      </c>
      <c r="I40" s="569">
        <f t="shared" si="2"/>
        <v>11</v>
      </c>
      <c r="J40" s="569">
        <f t="shared" si="2"/>
        <v>0</v>
      </c>
      <c r="K40" s="569">
        <f t="shared" si="2"/>
        <v>2</v>
      </c>
      <c r="L40" s="569">
        <f t="shared" si="2"/>
        <v>2</v>
      </c>
      <c r="M40" s="511" t="e">
        <f t="shared" si="0"/>
        <v>#DIV/0!</v>
      </c>
      <c r="N40" s="512">
        <f t="shared" si="1"/>
        <v>84.724255734504652</v>
      </c>
    </row>
    <row r="41" spans="1:14" ht="21.75" x14ac:dyDescent="0.25">
      <c r="A41" s="2027" t="s">
        <v>362</v>
      </c>
      <c r="B41" s="2028"/>
      <c r="C41" s="587"/>
      <c r="D41" s="528">
        <f>'EntrySheetDD+SWOTotal+HO'!MQ159</f>
        <v>43.83</v>
      </c>
      <c r="E41" s="528">
        <f>'EntrySheetDD+SWOTotal+HO'!MR159</f>
        <v>0</v>
      </c>
      <c r="F41" s="528">
        <f>'EntrySheetDD+SWOTotal+HO'!MS159</f>
        <v>43.44</v>
      </c>
      <c r="G41" s="570">
        <f>'EntrySheetDD+SWOTotal+HO'!MT159</f>
        <v>0</v>
      </c>
      <c r="H41" s="570">
        <f>'EntrySheetDD+SWOTotal+HO'!MU159</f>
        <v>0</v>
      </c>
      <c r="I41" s="570">
        <f>'EntrySheetDD+SWOTotal+HO'!MV159</f>
        <v>0</v>
      </c>
      <c r="J41" s="570">
        <f>'EntrySheetDD+SWOTotal+HO'!MW159</f>
        <v>0</v>
      </c>
      <c r="K41" s="570">
        <f>'EntrySheetDD+SWOTotal+HO'!MX159</f>
        <v>0</v>
      </c>
      <c r="L41" s="570">
        <f>'EntrySheetDD+SWOTotal+HO'!MY159</f>
        <v>0</v>
      </c>
      <c r="M41" s="514" t="e">
        <f t="shared" si="0"/>
        <v>#DIV/0!</v>
      </c>
      <c r="N41" s="514">
        <f t="shared" si="1"/>
        <v>99.110198494182072</v>
      </c>
    </row>
    <row r="42" spans="1:14" ht="22.5" thickBot="1" x14ac:dyDescent="0.3">
      <c r="A42" s="2029" t="s">
        <v>364</v>
      </c>
      <c r="B42" s="2030"/>
      <c r="C42" s="588"/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0</v>
      </c>
      <c r="D43" s="516">
        <f t="shared" si="3"/>
        <v>105.3</v>
      </c>
      <c r="E43" s="516">
        <f t="shared" si="3"/>
        <v>14.76</v>
      </c>
      <c r="F43" s="516">
        <f t="shared" si="3"/>
        <v>95.52000000000001</v>
      </c>
      <c r="G43" s="572">
        <f t="shared" si="3"/>
        <v>0</v>
      </c>
      <c r="H43" s="572">
        <f t="shared" si="3"/>
        <v>4</v>
      </c>
      <c r="I43" s="572">
        <f t="shared" si="3"/>
        <v>11</v>
      </c>
      <c r="J43" s="572">
        <f t="shared" si="3"/>
        <v>0</v>
      </c>
      <c r="K43" s="572">
        <f t="shared" si="3"/>
        <v>2</v>
      </c>
      <c r="L43" s="572">
        <f t="shared" si="3"/>
        <v>2</v>
      </c>
      <c r="M43" s="511" t="e">
        <f t="shared" si="0"/>
        <v>#DIV/0!</v>
      </c>
      <c r="N43" s="512">
        <f t="shared" si="1"/>
        <v>90.712250712250722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37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394</v>
      </c>
      <c r="B3" s="2004"/>
      <c r="C3" s="2024" t="s">
        <v>525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/>
      <c r="D7" s="518">
        <f>'EntrySheetDD+SWOTotal+HO'!E160</f>
        <v>0</v>
      </c>
      <c r="E7" s="518">
        <f>'EntrySheetDD+SWOTotal+HO'!F160</f>
        <v>0</v>
      </c>
      <c r="F7" s="518">
        <f>'EntrySheetDD+SWOTotal+HO'!G160</f>
        <v>0</v>
      </c>
      <c r="G7" s="568">
        <f>'EntrySheetDD+SWOTotal+HO'!H160</f>
        <v>0</v>
      </c>
      <c r="H7" s="568">
        <f>'EntrySheetDD+SWOTotal+HO'!I160</f>
        <v>0</v>
      </c>
      <c r="I7" s="568">
        <f>'EntrySheetDD+SWOTotal+HO'!J160</f>
        <v>0</v>
      </c>
      <c r="J7" s="568">
        <f>'EntrySheetDD+SWOTotal+HO'!K160</f>
        <v>0</v>
      </c>
      <c r="K7" s="568">
        <f>'EntrySheetDD+SWOTotal+HO'!L160</f>
        <v>0</v>
      </c>
      <c r="L7" s="568">
        <f>'EntrySheetDD+SWOTotal+HO'!M160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/>
      <c r="D8" s="518">
        <f>'EntrySheetDD+SWOTotal+HO'!O160</f>
        <v>0</v>
      </c>
      <c r="E8" s="518">
        <f>'EntrySheetDD+SWOTotal+HO'!P160</f>
        <v>0</v>
      </c>
      <c r="F8" s="518">
        <f>'EntrySheetDD+SWOTotal+HO'!Q160</f>
        <v>0</v>
      </c>
      <c r="G8" s="568">
        <f>'EntrySheetDD+SWOTotal+HO'!R160</f>
        <v>0</v>
      </c>
      <c r="H8" s="568">
        <f>'EntrySheetDD+SWOTotal+HO'!S160</f>
        <v>0</v>
      </c>
      <c r="I8" s="568">
        <f>'EntrySheetDD+SWOTotal+HO'!T160</f>
        <v>0</v>
      </c>
      <c r="J8" s="568">
        <f>'EntrySheetDD+SWOTotal+HO'!U160</f>
        <v>0</v>
      </c>
      <c r="K8" s="568">
        <f>'EntrySheetDD+SWOTotal+HO'!V160</f>
        <v>0</v>
      </c>
      <c r="L8" s="568">
        <f>'EntrySheetDD+SWOTotal+HO'!W160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/>
      <c r="D9" s="518">
        <f>'EntrySheetDD+SWOTotal+HO'!Y160</f>
        <v>0</v>
      </c>
      <c r="E9" s="518">
        <f>'EntrySheetDD+SWOTotal+HO'!Z160</f>
        <v>0</v>
      </c>
      <c r="F9" s="518">
        <f>'EntrySheetDD+SWOTotal+HO'!AA160</f>
        <v>0</v>
      </c>
      <c r="G9" s="568">
        <f>'EntrySheetDD+SWOTotal+HO'!AB160</f>
        <v>0</v>
      </c>
      <c r="H9" s="568">
        <f>'EntrySheetDD+SWOTotal+HO'!AC160</f>
        <v>0</v>
      </c>
      <c r="I9" s="568">
        <f>'EntrySheetDD+SWOTotal+HO'!AD160</f>
        <v>0</v>
      </c>
      <c r="J9" s="568">
        <f>'EntrySheetDD+SWOTotal+HO'!AE160</f>
        <v>0</v>
      </c>
      <c r="K9" s="568">
        <f>'EntrySheetDD+SWOTotal+HO'!AF160</f>
        <v>0</v>
      </c>
      <c r="L9" s="568">
        <f>'EntrySheetDD+SWOTotal+HO'!AG160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/>
      <c r="D10" s="518">
        <f>'EntrySheetDD+SWOTotal+HO'!AI160</f>
        <v>0</v>
      </c>
      <c r="E10" s="518">
        <f>'EntrySheetDD+SWOTotal+HO'!AJ160</f>
        <v>0</v>
      </c>
      <c r="F10" s="518">
        <f>'EntrySheetDD+SWOTotal+HO'!AK160</f>
        <v>0</v>
      </c>
      <c r="G10" s="568">
        <f>'EntrySheetDD+SWOTotal+HO'!AL160</f>
        <v>0</v>
      </c>
      <c r="H10" s="568">
        <f>'EntrySheetDD+SWOTotal+HO'!AM160</f>
        <v>0</v>
      </c>
      <c r="I10" s="568">
        <f>'EntrySheetDD+SWOTotal+HO'!AN160</f>
        <v>0</v>
      </c>
      <c r="J10" s="568">
        <f>'EntrySheetDD+SWOTotal+HO'!AO160</f>
        <v>0</v>
      </c>
      <c r="K10" s="568">
        <f>'EntrySheetDD+SWOTotal+HO'!AP160</f>
        <v>0</v>
      </c>
      <c r="L10" s="568">
        <f>'EntrySheetDD+SWOTotal+HO'!AQ160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/>
      <c r="D11" s="518">
        <f>'EntrySheetDD+SWOTotal+HO'!AS160</f>
        <v>0</v>
      </c>
      <c r="E11" s="518">
        <f>'EntrySheetDD+SWOTotal+HO'!AT160</f>
        <v>0</v>
      </c>
      <c r="F11" s="518">
        <f>'EntrySheetDD+SWOTotal+HO'!AU160</f>
        <v>0</v>
      </c>
      <c r="G11" s="568">
        <f>'EntrySheetDD+SWOTotal+HO'!AV160</f>
        <v>0</v>
      </c>
      <c r="H11" s="568">
        <f>'EntrySheetDD+SWOTotal+HO'!AW160</f>
        <v>0</v>
      </c>
      <c r="I11" s="568">
        <f>'EntrySheetDD+SWOTotal+HO'!AX160</f>
        <v>0</v>
      </c>
      <c r="J11" s="568">
        <f>'EntrySheetDD+SWOTotal+HO'!AY160</f>
        <v>0</v>
      </c>
      <c r="K11" s="568">
        <f>'EntrySheetDD+SWOTotal+HO'!AZ160</f>
        <v>0</v>
      </c>
      <c r="L11" s="568">
        <f>'EntrySheetDD+SWOTotal+HO'!BA160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/>
      <c r="D12" s="518">
        <f>'EntrySheetDD+SWOTotal+HO'!BC160</f>
        <v>0</v>
      </c>
      <c r="E12" s="518">
        <f>'EntrySheetDD+SWOTotal+HO'!BD160</f>
        <v>0</v>
      </c>
      <c r="F12" s="518">
        <f>'EntrySheetDD+SWOTotal+HO'!BE160</f>
        <v>0</v>
      </c>
      <c r="G12" s="568">
        <f>'EntrySheetDD+SWOTotal+HO'!BF160</f>
        <v>0</v>
      </c>
      <c r="H12" s="568">
        <f>'EntrySheetDD+SWOTotal+HO'!BG160</f>
        <v>0</v>
      </c>
      <c r="I12" s="568">
        <f>'EntrySheetDD+SWOTotal+HO'!BH160</f>
        <v>0</v>
      </c>
      <c r="J12" s="568">
        <f>'EntrySheetDD+SWOTotal+HO'!BI160</f>
        <v>0</v>
      </c>
      <c r="K12" s="568">
        <f>'EntrySheetDD+SWOTotal+HO'!BJ160</f>
        <v>0</v>
      </c>
      <c r="L12" s="568">
        <f>'EntrySheetDD+SWOTotal+HO'!BK160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/>
      <c r="D13" s="518">
        <f>'EntrySheetDD+SWOTotal+HO'!BM160</f>
        <v>60</v>
      </c>
      <c r="E13" s="518">
        <f>'EntrySheetDD+SWOTotal+HO'!BN160</f>
        <v>60</v>
      </c>
      <c r="F13" s="518">
        <f>'EntrySheetDD+SWOTotal+HO'!BO160</f>
        <v>60</v>
      </c>
      <c r="G13" s="568">
        <f>'EntrySheetDD+SWOTotal+HO'!BP160</f>
        <v>9</v>
      </c>
      <c r="H13" s="568">
        <f>'EntrySheetDD+SWOTotal+HO'!BQ160</f>
        <v>9</v>
      </c>
      <c r="I13" s="568">
        <f>'EntrySheetDD+SWOTotal+HO'!BR160</f>
        <v>9</v>
      </c>
      <c r="J13" s="568">
        <f>'EntrySheetDD+SWOTotal+HO'!BS160</f>
        <v>0</v>
      </c>
      <c r="K13" s="568">
        <f>'EntrySheetDD+SWOTotal+HO'!BT160</f>
        <v>0</v>
      </c>
      <c r="L13" s="568">
        <f>'EntrySheetDD+SWOTotal+HO'!BU160</f>
        <v>0</v>
      </c>
      <c r="M13" s="506" t="e">
        <f t="shared" si="0"/>
        <v>#DIV/0!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/>
      <c r="D14" s="518">
        <f>'EntrySheetDD+SWOTotal+HO'!BW160</f>
        <v>25</v>
      </c>
      <c r="E14" s="518">
        <f>'EntrySheetDD+SWOTotal+HO'!BX160</f>
        <v>25</v>
      </c>
      <c r="F14" s="518">
        <f>'EntrySheetDD+SWOTotal+HO'!BY160</f>
        <v>25</v>
      </c>
      <c r="G14" s="568">
        <f>'EntrySheetDD+SWOTotal+HO'!BZ160</f>
        <v>0</v>
      </c>
      <c r="H14" s="568">
        <f>'EntrySheetDD+SWOTotal+HO'!CA160</f>
        <v>6</v>
      </c>
      <c r="I14" s="568">
        <f>'EntrySheetDD+SWOTotal+HO'!CB160</f>
        <v>6</v>
      </c>
      <c r="J14" s="568">
        <f>'EntrySheetDD+SWOTotal+HO'!CC160</f>
        <v>0</v>
      </c>
      <c r="K14" s="568">
        <f>'EntrySheetDD+SWOTotal+HO'!CD160</f>
        <v>6</v>
      </c>
      <c r="L14" s="568">
        <f>'EntrySheetDD+SWOTotal+HO'!CE160</f>
        <v>6</v>
      </c>
      <c r="M14" s="506" t="e">
        <f t="shared" si="0"/>
        <v>#DIV/0!</v>
      </c>
      <c r="N14" s="506">
        <f t="shared" si="1"/>
        <v>100</v>
      </c>
    </row>
    <row r="15" spans="1:14" s="502" customFormat="1" ht="24.6" customHeight="1" x14ac:dyDescent="0.25">
      <c r="A15" s="563">
        <v>9</v>
      </c>
      <c r="B15" s="523" t="s">
        <v>324</v>
      </c>
      <c r="C15" s="583"/>
      <c r="D15" s="518">
        <f>'EntrySheetDD+SWOTotal+HO'!CG160</f>
        <v>0</v>
      </c>
      <c r="E15" s="518">
        <f>'EntrySheetDD+SWOTotal+HO'!CH160</f>
        <v>0</v>
      </c>
      <c r="F15" s="518">
        <f>'EntrySheetDD+SWOTotal+HO'!CI160</f>
        <v>0</v>
      </c>
      <c r="G15" s="568">
        <f>'EntrySheetDD+SWOTotal+HO'!CJ160</f>
        <v>0</v>
      </c>
      <c r="H15" s="568">
        <f>'EntrySheetDD+SWOTotal+HO'!CK160</f>
        <v>0</v>
      </c>
      <c r="I15" s="568">
        <f>'EntrySheetDD+SWOTotal+HO'!CL160</f>
        <v>0</v>
      </c>
      <c r="J15" s="568">
        <f>'EntrySheetDD+SWOTotal+HO'!CM160</f>
        <v>0</v>
      </c>
      <c r="K15" s="568">
        <f>'EntrySheetDD+SWOTotal+HO'!CN160</f>
        <v>0</v>
      </c>
      <c r="L15" s="568">
        <f>'EntrySheetDD+SWOTotal+HO'!CO160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/>
      <c r="D16" s="518">
        <f>'EntrySheetDD+SWOTotal+HO'!CQ160</f>
        <v>0</v>
      </c>
      <c r="E16" s="518">
        <f>'EntrySheetDD+SWOTotal+HO'!CR160</f>
        <v>0</v>
      </c>
      <c r="F16" s="518">
        <f>'EntrySheetDD+SWOTotal+HO'!CS160</f>
        <v>0</v>
      </c>
      <c r="G16" s="568">
        <f>'EntrySheetDD+SWOTotal+HO'!CT160</f>
        <v>0</v>
      </c>
      <c r="H16" s="568">
        <f>'EntrySheetDD+SWOTotal+HO'!CU160</f>
        <v>0</v>
      </c>
      <c r="I16" s="568">
        <f>'EntrySheetDD+SWOTotal+HO'!CV160</f>
        <v>0</v>
      </c>
      <c r="J16" s="568">
        <f>'EntrySheetDD+SWOTotal+HO'!CW160</f>
        <v>0</v>
      </c>
      <c r="K16" s="568">
        <f>'EntrySheetDD+SWOTotal+HO'!CX160</f>
        <v>0</v>
      </c>
      <c r="L16" s="568">
        <f>'EntrySheetDD+SWOTotal+HO'!CY160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/>
      <c r="D17" s="518">
        <f>'EntrySheetDD+SWOTotal+HO'!DA160</f>
        <v>0</v>
      </c>
      <c r="E17" s="518">
        <f>'EntrySheetDD+SWOTotal+HO'!DB160</f>
        <v>0</v>
      </c>
      <c r="F17" s="518">
        <f>'EntrySheetDD+SWOTotal+HO'!DC160</f>
        <v>0</v>
      </c>
      <c r="G17" s="568">
        <f>'EntrySheetDD+SWOTotal+HO'!DD160</f>
        <v>0</v>
      </c>
      <c r="H17" s="568">
        <f>'EntrySheetDD+SWOTotal+HO'!DE160</f>
        <v>0</v>
      </c>
      <c r="I17" s="568">
        <f>'EntrySheetDD+SWOTotal+HO'!DF160</f>
        <v>0</v>
      </c>
      <c r="J17" s="568">
        <f>'EntrySheetDD+SWOTotal+HO'!DG160</f>
        <v>0</v>
      </c>
      <c r="K17" s="568">
        <f>'EntrySheetDD+SWOTotal+HO'!DH160</f>
        <v>0</v>
      </c>
      <c r="L17" s="568">
        <f>'EntrySheetDD+SWOTotal+HO'!DI160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/>
      <c r="D18" s="518">
        <f>'EntrySheetDD+SWOTotal+HO'!DK160</f>
        <v>0</v>
      </c>
      <c r="E18" s="518">
        <f>'EntrySheetDD+SWOTotal+HO'!DL160</f>
        <v>0</v>
      </c>
      <c r="F18" s="518">
        <f>'EntrySheetDD+SWOTotal+HO'!DM160</f>
        <v>0</v>
      </c>
      <c r="G18" s="568">
        <f>'EntrySheetDD+SWOTotal+HO'!DN160</f>
        <v>0</v>
      </c>
      <c r="H18" s="568">
        <f>'EntrySheetDD+SWOTotal+HO'!DO160</f>
        <v>0</v>
      </c>
      <c r="I18" s="568">
        <f>'EntrySheetDD+SWOTotal+HO'!DP160</f>
        <v>0</v>
      </c>
      <c r="J18" s="568">
        <f>'EntrySheetDD+SWOTotal+HO'!DQ160</f>
        <v>0</v>
      </c>
      <c r="K18" s="568">
        <f>'EntrySheetDD+SWOTotal+HO'!DR160</f>
        <v>0</v>
      </c>
      <c r="L18" s="568">
        <f>'EntrySheetDD+SWOTotal+HO'!DS160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/>
      <c r="D19" s="518">
        <f>'EntrySheetDD+SWOTotal+HO'!DU160</f>
        <v>13.01</v>
      </c>
      <c r="E19" s="518">
        <f>'EntrySheetDD+SWOTotal+HO'!DV160</f>
        <v>13</v>
      </c>
      <c r="F19" s="518">
        <f>'EntrySheetDD+SWOTotal+HO'!DW160</f>
        <v>13</v>
      </c>
      <c r="G19" s="568">
        <f>'EntrySheetDD+SWOTotal+HO'!DX160</f>
        <v>0</v>
      </c>
      <c r="H19" s="568">
        <f>'EntrySheetDD+SWOTotal+HO'!DY160</f>
        <v>0</v>
      </c>
      <c r="I19" s="568">
        <f>'EntrySheetDD+SWOTotal+HO'!DZ160</f>
        <v>0</v>
      </c>
      <c r="J19" s="568">
        <f>'EntrySheetDD+SWOTotal+HO'!EA160</f>
        <v>0</v>
      </c>
      <c r="K19" s="568">
        <f>'EntrySheetDD+SWOTotal+HO'!EB160</f>
        <v>0</v>
      </c>
      <c r="L19" s="568">
        <f>'EntrySheetDD+SWOTotal+HO'!EC160</f>
        <v>0</v>
      </c>
      <c r="M19" s="506" t="e">
        <f t="shared" si="0"/>
        <v>#DIV/0!</v>
      </c>
      <c r="N19" s="506">
        <f t="shared" si="1"/>
        <v>99.923136049192934</v>
      </c>
    </row>
    <row r="20" spans="1:14" s="502" customFormat="1" ht="24.6" customHeight="1" x14ac:dyDescent="0.25">
      <c r="A20" s="563">
        <v>14</v>
      </c>
      <c r="B20" s="523" t="s">
        <v>329</v>
      </c>
      <c r="C20" s="583"/>
      <c r="D20" s="518">
        <f>'EntrySheetDD+SWOTotal+HO'!EE160</f>
        <v>0</v>
      </c>
      <c r="E20" s="518">
        <f>'EntrySheetDD+SWOTotal+HO'!EF160</f>
        <v>0</v>
      </c>
      <c r="F20" s="518">
        <f>'EntrySheetDD+SWOTotal+HO'!EG160</f>
        <v>0</v>
      </c>
      <c r="G20" s="568">
        <f>'EntrySheetDD+SWOTotal+HO'!EH160</f>
        <v>0</v>
      </c>
      <c r="H20" s="568">
        <f>'EntrySheetDD+SWOTotal+HO'!EI160</f>
        <v>0</v>
      </c>
      <c r="I20" s="568">
        <f>'EntrySheetDD+SWOTotal+HO'!EJ160</f>
        <v>0</v>
      </c>
      <c r="J20" s="568">
        <f>'EntrySheetDD+SWOTotal+HO'!EK160</f>
        <v>0</v>
      </c>
      <c r="K20" s="568">
        <f>'EntrySheetDD+SWOTotal+HO'!EL160</f>
        <v>0</v>
      </c>
      <c r="L20" s="568">
        <f>'EntrySheetDD+SWOTotal+HO'!EM160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/>
      <c r="D21" s="518">
        <f>'EntrySheetDD+SWOTotal+HO'!EO160</f>
        <v>0</v>
      </c>
      <c r="E21" s="518">
        <f>'EntrySheetDD+SWOTotal+HO'!EP160</f>
        <v>0</v>
      </c>
      <c r="F21" s="518">
        <f>'EntrySheetDD+SWOTotal+HO'!EQ160</f>
        <v>0</v>
      </c>
      <c r="G21" s="568">
        <f>'EntrySheetDD+SWOTotal+HO'!ER160</f>
        <v>0</v>
      </c>
      <c r="H21" s="568">
        <f>'EntrySheetDD+SWOTotal+HO'!ES160</f>
        <v>0</v>
      </c>
      <c r="I21" s="568">
        <f>'EntrySheetDD+SWOTotal+HO'!ET160</f>
        <v>0</v>
      </c>
      <c r="J21" s="568">
        <f>'EntrySheetDD+SWOTotal+HO'!EU160</f>
        <v>0</v>
      </c>
      <c r="K21" s="568">
        <f>'EntrySheetDD+SWOTotal+HO'!EV160</f>
        <v>0</v>
      </c>
      <c r="L21" s="568">
        <f>'EntrySheetDD+SWOTotal+HO'!EW160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/>
      <c r="D22" s="518">
        <f>'EntrySheetDD+SWOTotal+HO'!EY160</f>
        <v>0</v>
      </c>
      <c r="E22" s="518">
        <f>'EntrySheetDD+SWOTotal+HO'!EZ160</f>
        <v>0</v>
      </c>
      <c r="F22" s="518">
        <f>'EntrySheetDD+SWOTotal+HO'!FA160</f>
        <v>0</v>
      </c>
      <c r="G22" s="568">
        <f>'EntrySheetDD+SWOTotal+HO'!FB160</f>
        <v>0</v>
      </c>
      <c r="H22" s="568">
        <f>'EntrySheetDD+SWOTotal+HO'!FC160</f>
        <v>0</v>
      </c>
      <c r="I22" s="568">
        <f>'EntrySheetDD+SWOTotal+HO'!FD160</f>
        <v>0</v>
      </c>
      <c r="J22" s="568">
        <f>'EntrySheetDD+SWOTotal+HO'!FE160</f>
        <v>0</v>
      </c>
      <c r="K22" s="568">
        <f>'EntrySheetDD+SWOTotal+HO'!FF160</f>
        <v>0</v>
      </c>
      <c r="L22" s="568">
        <f>'EntrySheetDD+SWOTotal+HO'!FG160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/>
      <c r="D23" s="518">
        <f>'EntrySheetDD+SWOTotal+HO'!FI160</f>
        <v>0</v>
      </c>
      <c r="E23" s="518">
        <f>'EntrySheetDD+SWOTotal+HO'!FJ160</f>
        <v>0</v>
      </c>
      <c r="F23" s="518">
        <f>'EntrySheetDD+SWOTotal+HO'!FK160</f>
        <v>0</v>
      </c>
      <c r="G23" s="568">
        <f>'EntrySheetDD+SWOTotal+HO'!FL160</f>
        <v>0</v>
      </c>
      <c r="H23" s="568">
        <f>'EntrySheetDD+SWOTotal+HO'!FM160</f>
        <v>0</v>
      </c>
      <c r="I23" s="568">
        <f>'EntrySheetDD+SWOTotal+HO'!FN160</f>
        <v>0</v>
      </c>
      <c r="J23" s="568">
        <f>'EntrySheetDD+SWOTotal+HO'!FO160</f>
        <v>0</v>
      </c>
      <c r="K23" s="568">
        <f>'EntrySheetDD+SWOTotal+HO'!FP160</f>
        <v>0</v>
      </c>
      <c r="L23" s="568">
        <f>'EntrySheetDD+SWOTotal+HO'!FQ160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/>
      <c r="D24" s="518">
        <f>'EntrySheetDD+SWOTotal+HO'!FS160</f>
        <v>0</v>
      </c>
      <c r="E24" s="518">
        <f>'EntrySheetDD+SWOTotal+HO'!FT160</f>
        <v>0</v>
      </c>
      <c r="F24" s="518">
        <f>'EntrySheetDD+SWOTotal+HO'!FU160</f>
        <v>0</v>
      </c>
      <c r="G24" s="568">
        <f>'EntrySheetDD+SWOTotal+HO'!FV160</f>
        <v>0</v>
      </c>
      <c r="H24" s="568">
        <f>'EntrySheetDD+SWOTotal+HO'!FW160</f>
        <v>0</v>
      </c>
      <c r="I24" s="568">
        <f>'EntrySheetDD+SWOTotal+HO'!FX160</f>
        <v>0</v>
      </c>
      <c r="J24" s="568">
        <f>'EntrySheetDD+SWOTotal+HO'!FY160</f>
        <v>0</v>
      </c>
      <c r="K24" s="568">
        <f>'EntrySheetDD+SWOTotal+HO'!FZ160</f>
        <v>0</v>
      </c>
      <c r="L24" s="568">
        <f>'EntrySheetDD+SWOTotal+HO'!GA160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/>
      <c r="D25" s="518">
        <f>'EntrySheetDD+SWOTotal+HO'!GC160</f>
        <v>0</v>
      </c>
      <c r="E25" s="518">
        <f>'EntrySheetDD+SWOTotal+HO'!GD160</f>
        <v>0</v>
      </c>
      <c r="F25" s="518">
        <f>'EntrySheetDD+SWOTotal+HO'!GE160</f>
        <v>0</v>
      </c>
      <c r="G25" s="568">
        <f>'EntrySheetDD+SWOTotal+HO'!GF160</f>
        <v>0</v>
      </c>
      <c r="H25" s="568">
        <f>'EntrySheetDD+SWOTotal+HO'!GG160</f>
        <v>0</v>
      </c>
      <c r="I25" s="568">
        <f>'EntrySheetDD+SWOTotal+HO'!GH160</f>
        <v>0</v>
      </c>
      <c r="J25" s="568">
        <f>'EntrySheetDD+SWOTotal+HO'!GI160</f>
        <v>0</v>
      </c>
      <c r="K25" s="568">
        <f>'EntrySheetDD+SWOTotal+HO'!GJ160</f>
        <v>0</v>
      </c>
      <c r="L25" s="568">
        <f>'EntrySheetDD+SWOTotal+HO'!GK160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/>
      <c r="D26" s="518">
        <f>'EntrySheetDD+SWOTotal+HO'!GM160</f>
        <v>0</v>
      </c>
      <c r="E26" s="518">
        <f>'EntrySheetDD+SWOTotal+HO'!GN160</f>
        <v>0</v>
      </c>
      <c r="F26" s="518">
        <f>'EntrySheetDD+SWOTotal+HO'!GO160</f>
        <v>0</v>
      </c>
      <c r="G26" s="568">
        <f>'EntrySheetDD+SWOTotal+HO'!GP160</f>
        <v>0</v>
      </c>
      <c r="H26" s="568">
        <f>'EntrySheetDD+SWOTotal+HO'!GQ160</f>
        <v>0</v>
      </c>
      <c r="I26" s="568">
        <f>'EntrySheetDD+SWOTotal+HO'!GR160</f>
        <v>0</v>
      </c>
      <c r="J26" s="568">
        <f>'EntrySheetDD+SWOTotal+HO'!GS160</f>
        <v>0</v>
      </c>
      <c r="K26" s="568">
        <f>'EntrySheetDD+SWOTotal+HO'!GT160</f>
        <v>0</v>
      </c>
      <c r="L26" s="568">
        <f>'EntrySheetDD+SWOTotal+HO'!GU160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/>
      <c r="D27" s="518">
        <f>'EntrySheetDD+SWOTotal+HO'!GW160</f>
        <v>0</v>
      </c>
      <c r="E27" s="518">
        <f>'EntrySheetDD+SWOTotal+HO'!GX160</f>
        <v>0</v>
      </c>
      <c r="F27" s="518">
        <f>'EntrySheetDD+SWOTotal+HO'!GY160</f>
        <v>0</v>
      </c>
      <c r="G27" s="568">
        <f>'EntrySheetDD+SWOTotal+HO'!GZ160</f>
        <v>0</v>
      </c>
      <c r="H27" s="568">
        <f>'EntrySheetDD+SWOTotal+HO'!HA160</f>
        <v>0</v>
      </c>
      <c r="I27" s="568">
        <f>'EntrySheetDD+SWOTotal+HO'!HB160</f>
        <v>0</v>
      </c>
      <c r="J27" s="568">
        <f>'EntrySheetDD+SWOTotal+HO'!HC160</f>
        <v>0</v>
      </c>
      <c r="K27" s="568">
        <f>'EntrySheetDD+SWOTotal+HO'!HD160</f>
        <v>0</v>
      </c>
      <c r="L27" s="568">
        <f>'EntrySheetDD+SWOTotal+HO'!HE160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/>
      <c r="D28" s="518">
        <f>'EntrySheetDD+SWOTotal+HO'!HG160</f>
        <v>0</v>
      </c>
      <c r="E28" s="518">
        <f>'EntrySheetDD+SWOTotal+HO'!HH160</f>
        <v>0</v>
      </c>
      <c r="F28" s="518">
        <f>'EntrySheetDD+SWOTotal+HO'!HI160</f>
        <v>0</v>
      </c>
      <c r="G28" s="568">
        <f>'EntrySheetDD+SWOTotal+HO'!HJ160</f>
        <v>0</v>
      </c>
      <c r="H28" s="568">
        <f>'EntrySheetDD+SWOTotal+HO'!HK160</f>
        <v>0</v>
      </c>
      <c r="I28" s="568">
        <f>'EntrySheetDD+SWOTotal+HO'!HL160</f>
        <v>0</v>
      </c>
      <c r="J28" s="568">
        <f>'EntrySheetDD+SWOTotal+HO'!HM160</f>
        <v>0</v>
      </c>
      <c r="K28" s="568">
        <f>'EntrySheetDD+SWOTotal+HO'!HN160</f>
        <v>0</v>
      </c>
      <c r="L28" s="568">
        <f>'EntrySheetDD+SWOTotal+HO'!HO160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/>
      <c r="D29" s="518">
        <f>'EntrySheetDD+SWOTotal+HO'!HQ160</f>
        <v>0</v>
      </c>
      <c r="E29" s="518">
        <f>'EntrySheetDD+SWOTotal+HO'!HR160</f>
        <v>0</v>
      </c>
      <c r="F29" s="518">
        <f>'EntrySheetDD+SWOTotal+HO'!HS160</f>
        <v>0</v>
      </c>
      <c r="G29" s="568">
        <f>'EntrySheetDD+SWOTotal+HO'!HT160</f>
        <v>0</v>
      </c>
      <c r="H29" s="568">
        <f>'EntrySheetDD+SWOTotal+HO'!HU160</f>
        <v>0</v>
      </c>
      <c r="I29" s="568">
        <f>'EntrySheetDD+SWOTotal+HO'!HV160</f>
        <v>0</v>
      </c>
      <c r="J29" s="568">
        <f>'EntrySheetDD+SWOTotal+HO'!HW160</f>
        <v>0</v>
      </c>
      <c r="K29" s="568">
        <f>'EntrySheetDD+SWOTotal+HO'!HX160</f>
        <v>0</v>
      </c>
      <c r="L29" s="568">
        <f>'EntrySheetDD+SWOTotal+HO'!HY160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/>
      <c r="D30" s="518">
        <f>'EntrySheetDD+SWOTotal+HO'!IA160</f>
        <v>0</v>
      </c>
      <c r="E30" s="518">
        <f>'EntrySheetDD+SWOTotal+HO'!IB160</f>
        <v>0</v>
      </c>
      <c r="F30" s="518">
        <f>'EntrySheetDD+SWOTotal+HO'!IC160</f>
        <v>0</v>
      </c>
      <c r="G30" s="568">
        <f>'EntrySheetDD+SWOTotal+HO'!ID160</f>
        <v>0</v>
      </c>
      <c r="H30" s="568">
        <f>'EntrySheetDD+SWOTotal+HO'!IE160</f>
        <v>0</v>
      </c>
      <c r="I30" s="568">
        <f>'EntrySheetDD+SWOTotal+HO'!IF160</f>
        <v>0</v>
      </c>
      <c r="J30" s="568">
        <f>'EntrySheetDD+SWOTotal+HO'!IG160</f>
        <v>0</v>
      </c>
      <c r="K30" s="568">
        <f>'EntrySheetDD+SWOTotal+HO'!IH160</f>
        <v>0</v>
      </c>
      <c r="L30" s="568">
        <f>'EntrySheetDD+SWOTotal+HO'!II160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/>
      <c r="D31" s="518">
        <f>'EntrySheetDD+SWOTotal+HO'!IK160</f>
        <v>0</v>
      </c>
      <c r="E31" s="518">
        <f>'EntrySheetDD+SWOTotal+HO'!IL160</f>
        <v>0</v>
      </c>
      <c r="F31" s="518">
        <f>'EntrySheetDD+SWOTotal+HO'!IM160</f>
        <v>0</v>
      </c>
      <c r="G31" s="568">
        <f>'EntrySheetDD+SWOTotal+HO'!IN160</f>
        <v>0</v>
      </c>
      <c r="H31" s="568">
        <f>'EntrySheetDD+SWOTotal+HO'!IO160</f>
        <v>0</v>
      </c>
      <c r="I31" s="568">
        <f>'EntrySheetDD+SWOTotal+HO'!IP160</f>
        <v>0</v>
      </c>
      <c r="J31" s="568">
        <f>'EntrySheetDD+SWOTotal+HO'!IQ160</f>
        <v>0</v>
      </c>
      <c r="K31" s="568">
        <f>'EntrySheetDD+SWOTotal+HO'!IR160</f>
        <v>0</v>
      </c>
      <c r="L31" s="568">
        <f>'EntrySheetDD+SWOTotal+HO'!IS160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/>
      <c r="D32" s="518">
        <f>'EntrySheetDD+SWOTotal+HO'!IU160</f>
        <v>40</v>
      </c>
      <c r="E32" s="518">
        <f>'EntrySheetDD+SWOTotal+HO'!IV160</f>
        <v>40</v>
      </c>
      <c r="F32" s="518">
        <f>'EntrySheetDD+SWOTotal+HO'!IW160</f>
        <v>40</v>
      </c>
      <c r="G32" s="568">
        <f>'EntrySheetDD+SWOTotal+HO'!IX160</f>
        <v>0</v>
      </c>
      <c r="H32" s="568">
        <f>'EntrySheetDD+SWOTotal+HO'!IY160</f>
        <v>0</v>
      </c>
      <c r="I32" s="568">
        <f>'EntrySheetDD+SWOTotal+HO'!IZ160</f>
        <v>0</v>
      </c>
      <c r="J32" s="568">
        <f>'EntrySheetDD+SWOTotal+HO'!JA160</f>
        <v>0</v>
      </c>
      <c r="K32" s="568">
        <f>'EntrySheetDD+SWOTotal+HO'!JB160</f>
        <v>0</v>
      </c>
      <c r="L32" s="568">
        <f>'EntrySheetDD+SWOTotal+HO'!JC160</f>
        <v>0</v>
      </c>
      <c r="M32" s="506" t="e">
        <f t="shared" si="0"/>
        <v>#DIV/0!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/>
      <c r="D33" s="518">
        <f>'EntrySheetDD+SWOTotal+HO'!JE160</f>
        <v>0</v>
      </c>
      <c r="E33" s="518">
        <f>'EntrySheetDD+SWOTotal+HO'!JF160</f>
        <v>0</v>
      </c>
      <c r="F33" s="518">
        <f>'EntrySheetDD+SWOTotal+HO'!JG160</f>
        <v>0</v>
      </c>
      <c r="G33" s="568">
        <f>'EntrySheetDD+SWOTotal+HO'!JH160</f>
        <v>0</v>
      </c>
      <c r="H33" s="568">
        <f>'EntrySheetDD+SWOTotal+HO'!JI160</f>
        <v>0</v>
      </c>
      <c r="I33" s="568">
        <f>'EntrySheetDD+SWOTotal+HO'!JJ160</f>
        <v>0</v>
      </c>
      <c r="J33" s="568">
        <f>'EntrySheetDD+SWOTotal+HO'!JK160</f>
        <v>0</v>
      </c>
      <c r="K33" s="568">
        <f>'EntrySheetDD+SWOTotal+HO'!JL160</f>
        <v>0</v>
      </c>
      <c r="L33" s="568">
        <f>'EntrySheetDD+SWOTotal+HO'!JM160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/>
      <c r="D34" s="518">
        <f>'EntrySheetDD+SWOTotal+HO'!JO160</f>
        <v>0</v>
      </c>
      <c r="E34" s="518">
        <f>'EntrySheetDD+SWOTotal+HO'!JP160</f>
        <v>0</v>
      </c>
      <c r="F34" s="518">
        <f>'EntrySheetDD+SWOTotal+HO'!JQ160</f>
        <v>0</v>
      </c>
      <c r="G34" s="568">
        <f>'EntrySheetDD+SWOTotal+HO'!JR160</f>
        <v>0</v>
      </c>
      <c r="H34" s="568">
        <f>'EntrySheetDD+SWOTotal+HO'!JS160</f>
        <v>0</v>
      </c>
      <c r="I34" s="568">
        <f>'EntrySheetDD+SWOTotal+HO'!JT160</f>
        <v>0</v>
      </c>
      <c r="J34" s="568">
        <f>'EntrySheetDD+SWOTotal+HO'!JU160</f>
        <v>0</v>
      </c>
      <c r="K34" s="568">
        <f>'EntrySheetDD+SWOTotal+HO'!JV160</f>
        <v>0</v>
      </c>
      <c r="L34" s="568">
        <f>'EntrySheetDD+SWOTotal+HO'!JW160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/>
      <c r="D35" s="518">
        <f>'EntrySheetDD+SWOTotal+HO'!JY160</f>
        <v>0</v>
      </c>
      <c r="E35" s="518">
        <f>'EntrySheetDD+SWOTotal+HO'!JZ160</f>
        <v>0</v>
      </c>
      <c r="F35" s="518">
        <f>'EntrySheetDD+SWOTotal+HO'!KA160</f>
        <v>0</v>
      </c>
      <c r="G35" s="568">
        <f>'EntrySheetDD+SWOTotal+HO'!KB160</f>
        <v>0</v>
      </c>
      <c r="H35" s="568">
        <f>'EntrySheetDD+SWOTotal+HO'!KC160</f>
        <v>0</v>
      </c>
      <c r="I35" s="568">
        <f>'EntrySheetDD+SWOTotal+HO'!KD160</f>
        <v>0</v>
      </c>
      <c r="J35" s="568">
        <f>'EntrySheetDD+SWOTotal+HO'!KE160</f>
        <v>0</v>
      </c>
      <c r="K35" s="568">
        <f>'EntrySheetDD+SWOTotal+HO'!KF160</f>
        <v>0</v>
      </c>
      <c r="L35" s="568">
        <f>'EntrySheetDD+SWOTotal+HO'!KG160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/>
      <c r="D36" s="518">
        <f>'EntrySheetDD+SWOTotal+HO'!KI160</f>
        <v>0</v>
      </c>
      <c r="E36" s="518">
        <f>'EntrySheetDD+SWOTotal+HO'!KJ160</f>
        <v>0</v>
      </c>
      <c r="F36" s="518">
        <f>'EntrySheetDD+SWOTotal+HO'!KK160</f>
        <v>0</v>
      </c>
      <c r="G36" s="568">
        <f>'EntrySheetDD+SWOTotal+HO'!KL160</f>
        <v>0</v>
      </c>
      <c r="H36" s="568">
        <f>'EntrySheetDD+SWOTotal+HO'!KM160</f>
        <v>0</v>
      </c>
      <c r="I36" s="568">
        <f>'EntrySheetDD+SWOTotal+HO'!KN160</f>
        <v>0</v>
      </c>
      <c r="J36" s="568">
        <f>'EntrySheetDD+SWOTotal+HO'!KO160</f>
        <v>0</v>
      </c>
      <c r="K36" s="568">
        <f>'EntrySheetDD+SWOTotal+HO'!KP160</f>
        <v>0</v>
      </c>
      <c r="L36" s="568">
        <f>'EntrySheetDD+SWOTotal+HO'!KQ160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/>
      <c r="D37" s="518">
        <f>'EntrySheetDD+SWOTotal+HO'!KS160</f>
        <v>0</v>
      </c>
      <c r="E37" s="518">
        <f>'EntrySheetDD+SWOTotal+HO'!KT160</f>
        <v>0</v>
      </c>
      <c r="F37" s="518">
        <f>'EntrySheetDD+SWOTotal+HO'!KU160</f>
        <v>0</v>
      </c>
      <c r="G37" s="568">
        <f>'EntrySheetDD+SWOTotal+HO'!KV160</f>
        <v>0</v>
      </c>
      <c r="H37" s="568">
        <f>'EntrySheetDD+SWOTotal+HO'!KW160</f>
        <v>0</v>
      </c>
      <c r="I37" s="568">
        <f>'EntrySheetDD+SWOTotal+HO'!KX160</f>
        <v>0</v>
      </c>
      <c r="J37" s="568">
        <f>'EntrySheetDD+SWOTotal+HO'!KY160</f>
        <v>0</v>
      </c>
      <c r="K37" s="568">
        <f>'EntrySheetDD+SWOTotal+HO'!KZ160</f>
        <v>0</v>
      </c>
      <c r="L37" s="568">
        <f>'EntrySheetDD+SWOTotal+HO'!LA160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/>
      <c r="D38" s="518">
        <f>'EntrySheetDD+SWOTotal+HO'!LC160</f>
        <v>0</v>
      </c>
      <c r="E38" s="518">
        <f>'EntrySheetDD+SWOTotal+HO'!LD160</f>
        <v>0</v>
      </c>
      <c r="F38" s="518">
        <f>'EntrySheetDD+SWOTotal+HO'!LE160</f>
        <v>0</v>
      </c>
      <c r="G38" s="568">
        <f>'EntrySheetDD+SWOTotal+HO'!LF160</f>
        <v>0</v>
      </c>
      <c r="H38" s="568">
        <f>'EntrySheetDD+SWOTotal+HO'!LG160</f>
        <v>0</v>
      </c>
      <c r="I38" s="568">
        <f>'EntrySheetDD+SWOTotal+HO'!LH160</f>
        <v>0</v>
      </c>
      <c r="J38" s="568">
        <f>'EntrySheetDD+SWOTotal+HO'!LI160</f>
        <v>0</v>
      </c>
      <c r="K38" s="568">
        <f>'EntrySheetDD+SWOTotal+HO'!LJ160</f>
        <v>0</v>
      </c>
      <c r="L38" s="568">
        <f>'EntrySheetDD+SWOTotal+HO'!LK160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/>
      <c r="D39" s="518">
        <f>'EntrySheetDD+SWOTotal+HO'!LM160</f>
        <v>0</v>
      </c>
      <c r="E39" s="518">
        <f>'EntrySheetDD+SWOTotal+HO'!LN160</f>
        <v>0</v>
      </c>
      <c r="F39" s="518">
        <f>'EntrySheetDD+SWOTotal+HO'!LO160</f>
        <v>0</v>
      </c>
      <c r="G39" s="568">
        <f>'EntrySheetDD+SWOTotal+HO'!LP160</f>
        <v>0</v>
      </c>
      <c r="H39" s="568">
        <f>'EntrySheetDD+SWOTotal+HO'!LQ160</f>
        <v>0</v>
      </c>
      <c r="I39" s="568">
        <f>'EntrySheetDD+SWOTotal+HO'!LR160</f>
        <v>0</v>
      </c>
      <c r="J39" s="568">
        <f>'EntrySheetDD+SWOTotal+HO'!LS160</f>
        <v>0</v>
      </c>
      <c r="K39" s="568">
        <f>'EntrySheetDD+SWOTotal+HO'!LT160</f>
        <v>0</v>
      </c>
      <c r="L39" s="568">
        <f>'EntrySheetDD+SWOTotal+HO'!LU160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138.01</v>
      </c>
      <c r="E40" s="510">
        <f t="shared" si="2"/>
        <v>138</v>
      </c>
      <c r="F40" s="510">
        <f t="shared" si="2"/>
        <v>138</v>
      </c>
      <c r="G40" s="569">
        <f t="shared" si="2"/>
        <v>9</v>
      </c>
      <c r="H40" s="569">
        <f t="shared" si="2"/>
        <v>15</v>
      </c>
      <c r="I40" s="569">
        <f t="shared" si="2"/>
        <v>15</v>
      </c>
      <c r="J40" s="569">
        <f t="shared" si="2"/>
        <v>0</v>
      </c>
      <c r="K40" s="569">
        <f t="shared" si="2"/>
        <v>6</v>
      </c>
      <c r="L40" s="569">
        <f t="shared" si="2"/>
        <v>6</v>
      </c>
      <c r="M40" s="511" t="e">
        <f t="shared" si="0"/>
        <v>#DIV/0!</v>
      </c>
      <c r="N40" s="512">
        <f t="shared" si="1"/>
        <v>99.992754148250128</v>
      </c>
    </row>
    <row r="41" spans="1:14" ht="21.75" x14ac:dyDescent="0.25">
      <c r="A41" s="2027" t="s">
        <v>362</v>
      </c>
      <c r="B41" s="2028"/>
      <c r="C41" s="587"/>
      <c r="D41" s="528">
        <f>'EntrySheetDD+SWOTotal+HO'!MQ160</f>
        <v>111.99</v>
      </c>
      <c r="E41" s="528">
        <f>'EntrySheetDD+SWOTotal+HO'!MR160</f>
        <v>0</v>
      </c>
      <c r="F41" s="528">
        <f>'EntrySheetDD+SWOTotal+HO'!MS160</f>
        <v>111.99</v>
      </c>
      <c r="G41" s="570">
        <f>'EntrySheetDD+SWOTotal+HO'!MT160</f>
        <v>0</v>
      </c>
      <c r="H41" s="570">
        <f>'EntrySheetDD+SWOTotal+HO'!MU160</f>
        <v>0</v>
      </c>
      <c r="I41" s="570">
        <f>'EntrySheetDD+SWOTotal+HO'!MV160</f>
        <v>0</v>
      </c>
      <c r="J41" s="570">
        <f>'EntrySheetDD+SWOTotal+HO'!MW160</f>
        <v>0</v>
      </c>
      <c r="K41" s="570">
        <f>'EntrySheetDD+SWOTotal+HO'!MX160</f>
        <v>0</v>
      </c>
      <c r="L41" s="570">
        <f>'EntrySheetDD+SWOTotal+HO'!MY160</f>
        <v>0</v>
      </c>
      <c r="M41" s="514" t="e">
        <f t="shared" si="0"/>
        <v>#DIV/0!</v>
      </c>
      <c r="N41" s="514">
        <f t="shared" si="1"/>
        <v>100</v>
      </c>
    </row>
    <row r="42" spans="1:14" ht="22.5" thickBot="1" x14ac:dyDescent="0.3">
      <c r="A42" s="2029" t="s">
        <v>364</v>
      </c>
      <c r="B42" s="2030"/>
      <c r="C42" s="588"/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0</v>
      </c>
      <c r="D43" s="516">
        <f t="shared" si="3"/>
        <v>250</v>
      </c>
      <c r="E43" s="516">
        <f t="shared" si="3"/>
        <v>138</v>
      </c>
      <c r="F43" s="516">
        <f t="shared" si="3"/>
        <v>249.99</v>
      </c>
      <c r="G43" s="572">
        <f t="shared" si="3"/>
        <v>9</v>
      </c>
      <c r="H43" s="572">
        <f t="shared" si="3"/>
        <v>15</v>
      </c>
      <c r="I43" s="572">
        <f t="shared" si="3"/>
        <v>15</v>
      </c>
      <c r="J43" s="572">
        <f t="shared" si="3"/>
        <v>0</v>
      </c>
      <c r="K43" s="572">
        <f t="shared" si="3"/>
        <v>6</v>
      </c>
      <c r="L43" s="572">
        <f t="shared" si="3"/>
        <v>6</v>
      </c>
      <c r="M43" s="511" t="e">
        <f t="shared" si="0"/>
        <v>#DIV/0!</v>
      </c>
      <c r="N43" s="512">
        <f t="shared" si="1"/>
        <v>99.996000000000009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31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395</v>
      </c>
      <c r="B3" s="2004"/>
      <c r="C3" s="2024" t="s">
        <v>526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/>
      <c r="D7" s="518">
        <f>'EntrySheetDD+SWOTotal+HO'!E161</f>
        <v>0</v>
      </c>
      <c r="E7" s="518">
        <f>'EntrySheetDD+SWOTotal+HO'!F161</f>
        <v>0</v>
      </c>
      <c r="F7" s="518">
        <f>'EntrySheetDD+SWOTotal+HO'!G161</f>
        <v>0</v>
      </c>
      <c r="G7" s="568">
        <f>'EntrySheetDD+SWOTotal+HO'!H161</f>
        <v>0</v>
      </c>
      <c r="H7" s="568">
        <f>'EntrySheetDD+SWOTotal+HO'!I161</f>
        <v>0</v>
      </c>
      <c r="I7" s="568">
        <f>'EntrySheetDD+SWOTotal+HO'!J161</f>
        <v>0</v>
      </c>
      <c r="J7" s="568">
        <f>'EntrySheetDD+SWOTotal+HO'!K161</f>
        <v>0</v>
      </c>
      <c r="K7" s="568">
        <f>'EntrySheetDD+SWOTotal+HO'!L161</f>
        <v>0</v>
      </c>
      <c r="L7" s="568">
        <f>'EntrySheetDD+SWOTotal+HO'!M161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/>
      <c r="D8" s="518">
        <f>'EntrySheetDD+SWOTotal+HO'!O161</f>
        <v>55.81</v>
      </c>
      <c r="E8" s="518">
        <f>'EntrySheetDD+SWOTotal+HO'!P161</f>
        <v>3.75</v>
      </c>
      <c r="F8" s="518">
        <f>'EntrySheetDD+SWOTotal+HO'!Q161</f>
        <v>55.81</v>
      </c>
      <c r="G8" s="568">
        <f>'EntrySheetDD+SWOTotal+HO'!R161</f>
        <v>0</v>
      </c>
      <c r="H8" s="568">
        <f>'EntrySheetDD+SWOTotal+HO'!S161</f>
        <v>2</v>
      </c>
      <c r="I8" s="568">
        <f>'EntrySheetDD+SWOTotal+HO'!T161</f>
        <v>2</v>
      </c>
      <c r="J8" s="568">
        <f>'EntrySheetDD+SWOTotal+HO'!U161</f>
        <v>0</v>
      </c>
      <c r="K8" s="568">
        <f>'EntrySheetDD+SWOTotal+HO'!V161</f>
        <v>2</v>
      </c>
      <c r="L8" s="568">
        <f>'EntrySheetDD+SWOTotal+HO'!W161</f>
        <v>2</v>
      </c>
      <c r="M8" s="506" t="e">
        <f t="shared" ref="M8:M43" si="0">F8/C8*100</f>
        <v>#DIV/0!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/>
      <c r="D9" s="518">
        <f>'EntrySheetDD+SWOTotal+HO'!Y161</f>
        <v>3.37</v>
      </c>
      <c r="E9" s="518">
        <f>'EntrySheetDD+SWOTotal+HO'!Z161</f>
        <v>3.1</v>
      </c>
      <c r="F9" s="518">
        <f>'EntrySheetDD+SWOTotal+HO'!AA161</f>
        <v>3.37</v>
      </c>
      <c r="G9" s="568">
        <f>'EntrySheetDD+SWOTotal+HO'!AB161</f>
        <v>0</v>
      </c>
      <c r="H9" s="568">
        <f>'EntrySheetDD+SWOTotal+HO'!AC161</f>
        <v>1</v>
      </c>
      <c r="I9" s="568">
        <f>'EntrySheetDD+SWOTotal+HO'!AD161</f>
        <v>1</v>
      </c>
      <c r="J9" s="568">
        <f>'EntrySheetDD+SWOTotal+HO'!AE161</f>
        <v>0</v>
      </c>
      <c r="K9" s="568">
        <f>'EntrySheetDD+SWOTotal+HO'!AF161</f>
        <v>0</v>
      </c>
      <c r="L9" s="568">
        <f>'EntrySheetDD+SWOTotal+HO'!AG161</f>
        <v>0</v>
      </c>
      <c r="M9" s="506" t="e">
        <f t="shared" si="0"/>
        <v>#DIV/0!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/>
      <c r="D10" s="518">
        <f>'EntrySheetDD+SWOTotal+HO'!AI161</f>
        <v>0</v>
      </c>
      <c r="E10" s="518">
        <f>'EntrySheetDD+SWOTotal+HO'!AJ161</f>
        <v>0</v>
      </c>
      <c r="F10" s="518">
        <f>'EntrySheetDD+SWOTotal+HO'!AK161</f>
        <v>0</v>
      </c>
      <c r="G10" s="568">
        <f>'EntrySheetDD+SWOTotal+HO'!AL161</f>
        <v>0</v>
      </c>
      <c r="H10" s="568">
        <f>'EntrySheetDD+SWOTotal+HO'!AM161</f>
        <v>0</v>
      </c>
      <c r="I10" s="568">
        <f>'EntrySheetDD+SWOTotal+HO'!AN161</f>
        <v>0</v>
      </c>
      <c r="J10" s="568">
        <f>'EntrySheetDD+SWOTotal+HO'!AO161</f>
        <v>0</v>
      </c>
      <c r="K10" s="568">
        <f>'EntrySheetDD+SWOTotal+HO'!AP161</f>
        <v>0</v>
      </c>
      <c r="L10" s="568">
        <f>'EntrySheetDD+SWOTotal+HO'!AQ161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/>
      <c r="D11" s="518">
        <f>'EntrySheetDD+SWOTotal+HO'!AS161</f>
        <v>0</v>
      </c>
      <c r="E11" s="518">
        <f>'EntrySheetDD+SWOTotal+HO'!AT161</f>
        <v>0</v>
      </c>
      <c r="F11" s="518">
        <f>'EntrySheetDD+SWOTotal+HO'!AU161</f>
        <v>0</v>
      </c>
      <c r="G11" s="568">
        <f>'EntrySheetDD+SWOTotal+HO'!AV161</f>
        <v>0</v>
      </c>
      <c r="H11" s="568">
        <f>'EntrySheetDD+SWOTotal+HO'!AW161</f>
        <v>0</v>
      </c>
      <c r="I11" s="568">
        <f>'EntrySheetDD+SWOTotal+HO'!AX161</f>
        <v>0</v>
      </c>
      <c r="J11" s="568">
        <f>'EntrySheetDD+SWOTotal+HO'!AY161</f>
        <v>0</v>
      </c>
      <c r="K11" s="568">
        <f>'EntrySheetDD+SWOTotal+HO'!AZ161</f>
        <v>0</v>
      </c>
      <c r="L11" s="568">
        <f>'EntrySheetDD+SWOTotal+HO'!BA161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/>
      <c r="D12" s="518">
        <f>'EntrySheetDD+SWOTotal+HO'!BC161</f>
        <v>8.8000000000000007</v>
      </c>
      <c r="E12" s="518">
        <f>'EntrySheetDD+SWOTotal+HO'!BD161</f>
        <v>2.09</v>
      </c>
      <c r="F12" s="518">
        <f>'EntrySheetDD+SWOTotal+HO'!BE161</f>
        <v>8.8000000000000007</v>
      </c>
      <c r="G12" s="568">
        <f>'EntrySheetDD+SWOTotal+HO'!BF161</f>
        <v>0</v>
      </c>
      <c r="H12" s="568">
        <f>'EntrySheetDD+SWOTotal+HO'!BG161</f>
        <v>0</v>
      </c>
      <c r="I12" s="568">
        <f>'EntrySheetDD+SWOTotal+HO'!BH161</f>
        <v>0</v>
      </c>
      <c r="J12" s="568">
        <f>'EntrySheetDD+SWOTotal+HO'!BI161</f>
        <v>0</v>
      </c>
      <c r="K12" s="568">
        <f>'EntrySheetDD+SWOTotal+HO'!BJ161</f>
        <v>0</v>
      </c>
      <c r="L12" s="568">
        <f>'EntrySheetDD+SWOTotal+HO'!BK161</f>
        <v>0</v>
      </c>
      <c r="M12" s="506" t="e">
        <f t="shared" si="0"/>
        <v>#DIV/0!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/>
      <c r="D13" s="518">
        <f>'EntrySheetDD+SWOTotal+HO'!BM161</f>
        <v>7.78</v>
      </c>
      <c r="E13" s="518">
        <f>'EntrySheetDD+SWOTotal+HO'!BN161</f>
        <v>1.78</v>
      </c>
      <c r="F13" s="518">
        <f>'EntrySheetDD+SWOTotal+HO'!BO161</f>
        <v>7.78</v>
      </c>
      <c r="G13" s="568">
        <f>'EntrySheetDD+SWOTotal+HO'!BP161</f>
        <v>0</v>
      </c>
      <c r="H13" s="568">
        <f>'EntrySheetDD+SWOTotal+HO'!BQ161</f>
        <v>1</v>
      </c>
      <c r="I13" s="568">
        <f>'EntrySheetDD+SWOTotal+HO'!BR161</f>
        <v>1</v>
      </c>
      <c r="J13" s="568">
        <f>'EntrySheetDD+SWOTotal+HO'!BS161</f>
        <v>0</v>
      </c>
      <c r="K13" s="568">
        <f>'EntrySheetDD+SWOTotal+HO'!BT161</f>
        <v>0</v>
      </c>
      <c r="L13" s="568">
        <f>'EntrySheetDD+SWOTotal+HO'!BU161</f>
        <v>0</v>
      </c>
      <c r="M13" s="506" t="e">
        <f t="shared" si="0"/>
        <v>#DIV/0!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/>
      <c r="D14" s="518">
        <f>'EntrySheetDD+SWOTotal+HO'!BW161</f>
        <v>7</v>
      </c>
      <c r="E14" s="518">
        <f>'EntrySheetDD+SWOTotal+HO'!BX161</f>
        <v>0.52</v>
      </c>
      <c r="F14" s="518">
        <f>'EntrySheetDD+SWOTotal+HO'!BY161</f>
        <v>6.87</v>
      </c>
      <c r="G14" s="568">
        <f>'EntrySheetDD+SWOTotal+HO'!BZ161</f>
        <v>0</v>
      </c>
      <c r="H14" s="568">
        <f>'EntrySheetDD+SWOTotal+HO'!CA161</f>
        <v>1</v>
      </c>
      <c r="I14" s="568">
        <f>'EntrySheetDD+SWOTotal+HO'!CB161</f>
        <v>1</v>
      </c>
      <c r="J14" s="568">
        <f>'EntrySheetDD+SWOTotal+HO'!CC161</f>
        <v>0</v>
      </c>
      <c r="K14" s="568">
        <f>'EntrySheetDD+SWOTotal+HO'!CD161</f>
        <v>0</v>
      </c>
      <c r="L14" s="568">
        <f>'EntrySheetDD+SWOTotal+HO'!CE161</f>
        <v>0</v>
      </c>
      <c r="M14" s="506" t="e">
        <f t="shared" si="0"/>
        <v>#DIV/0!</v>
      </c>
      <c r="N14" s="506">
        <f t="shared" si="1"/>
        <v>98.142857142857139</v>
      </c>
    </row>
    <row r="15" spans="1:14" s="502" customFormat="1" ht="24.6" customHeight="1" x14ac:dyDescent="0.25">
      <c r="A15" s="563">
        <v>9</v>
      </c>
      <c r="B15" s="523" t="s">
        <v>324</v>
      </c>
      <c r="C15" s="583"/>
      <c r="D15" s="518">
        <f>'EntrySheetDD+SWOTotal+HO'!CG161</f>
        <v>31.5</v>
      </c>
      <c r="E15" s="518">
        <f>'EntrySheetDD+SWOTotal+HO'!CH161</f>
        <v>13.2</v>
      </c>
      <c r="F15" s="518">
        <f>'EntrySheetDD+SWOTotal+HO'!CI161</f>
        <v>27.54</v>
      </c>
      <c r="G15" s="568">
        <f>'EntrySheetDD+SWOTotal+HO'!CJ161</f>
        <v>0</v>
      </c>
      <c r="H15" s="568">
        <f>'EntrySheetDD+SWOTotal+HO'!CK161</f>
        <v>0</v>
      </c>
      <c r="I15" s="568">
        <f>'EntrySheetDD+SWOTotal+HO'!CL161</f>
        <v>0</v>
      </c>
      <c r="J15" s="568">
        <f>'EntrySheetDD+SWOTotal+HO'!CM161</f>
        <v>0</v>
      </c>
      <c r="K15" s="568">
        <f>'EntrySheetDD+SWOTotal+HO'!CN161</f>
        <v>0</v>
      </c>
      <c r="L15" s="568">
        <f>'EntrySheetDD+SWOTotal+HO'!CO161</f>
        <v>0</v>
      </c>
      <c r="M15" s="506" t="e">
        <f t="shared" si="0"/>
        <v>#DIV/0!</v>
      </c>
      <c r="N15" s="506">
        <f t="shared" si="1"/>
        <v>87.428571428571416</v>
      </c>
    </row>
    <row r="16" spans="1:14" s="502" customFormat="1" ht="24.6" customHeight="1" x14ac:dyDescent="0.25">
      <c r="A16" s="563">
        <v>10</v>
      </c>
      <c r="B16" s="523" t="s">
        <v>325</v>
      </c>
      <c r="C16" s="583"/>
      <c r="D16" s="518">
        <f>'EntrySheetDD+SWOTotal+HO'!CQ161</f>
        <v>0</v>
      </c>
      <c r="E16" s="518">
        <f>'EntrySheetDD+SWOTotal+HO'!CR161</f>
        <v>0</v>
      </c>
      <c r="F16" s="518">
        <f>'EntrySheetDD+SWOTotal+HO'!CS161</f>
        <v>0</v>
      </c>
      <c r="G16" s="568">
        <f>'EntrySheetDD+SWOTotal+HO'!CT161</f>
        <v>0</v>
      </c>
      <c r="H16" s="568">
        <f>'EntrySheetDD+SWOTotal+HO'!CU161</f>
        <v>0</v>
      </c>
      <c r="I16" s="568">
        <f>'EntrySheetDD+SWOTotal+HO'!CV161</f>
        <v>0</v>
      </c>
      <c r="J16" s="568">
        <f>'EntrySheetDD+SWOTotal+HO'!CW161</f>
        <v>0</v>
      </c>
      <c r="K16" s="568">
        <f>'EntrySheetDD+SWOTotal+HO'!CX161</f>
        <v>0</v>
      </c>
      <c r="L16" s="568">
        <f>'EntrySheetDD+SWOTotal+HO'!CY161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/>
      <c r="D17" s="518">
        <f>'EntrySheetDD+SWOTotal+HO'!DA161</f>
        <v>0</v>
      </c>
      <c r="E17" s="518">
        <f>'EntrySheetDD+SWOTotal+HO'!DB161</f>
        <v>0</v>
      </c>
      <c r="F17" s="518">
        <f>'EntrySheetDD+SWOTotal+HO'!DC161</f>
        <v>0</v>
      </c>
      <c r="G17" s="568">
        <f>'EntrySheetDD+SWOTotal+HO'!DD161</f>
        <v>0</v>
      </c>
      <c r="H17" s="568">
        <f>'EntrySheetDD+SWOTotal+HO'!DE161</f>
        <v>0</v>
      </c>
      <c r="I17" s="568">
        <f>'EntrySheetDD+SWOTotal+HO'!DF161</f>
        <v>0</v>
      </c>
      <c r="J17" s="568">
        <f>'EntrySheetDD+SWOTotal+HO'!DG161</f>
        <v>0</v>
      </c>
      <c r="K17" s="568">
        <f>'EntrySheetDD+SWOTotal+HO'!DH161</f>
        <v>0</v>
      </c>
      <c r="L17" s="568">
        <f>'EntrySheetDD+SWOTotal+HO'!DI161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/>
      <c r="D18" s="518">
        <f>'EntrySheetDD+SWOTotal+HO'!DK161</f>
        <v>3.43</v>
      </c>
      <c r="E18" s="518">
        <f>'EntrySheetDD+SWOTotal+HO'!DL161</f>
        <v>2.23</v>
      </c>
      <c r="F18" s="518">
        <f>'EntrySheetDD+SWOTotal+HO'!DM161</f>
        <v>3.43</v>
      </c>
      <c r="G18" s="568">
        <f>'EntrySheetDD+SWOTotal+HO'!DN161</f>
        <v>0</v>
      </c>
      <c r="H18" s="568">
        <f>'EntrySheetDD+SWOTotal+HO'!DO161</f>
        <v>0</v>
      </c>
      <c r="I18" s="568">
        <f>'EntrySheetDD+SWOTotal+HO'!DP161</f>
        <v>0</v>
      </c>
      <c r="J18" s="568">
        <f>'EntrySheetDD+SWOTotal+HO'!DQ161</f>
        <v>0</v>
      </c>
      <c r="K18" s="568">
        <f>'EntrySheetDD+SWOTotal+HO'!DR161</f>
        <v>0</v>
      </c>
      <c r="L18" s="568">
        <f>'EntrySheetDD+SWOTotal+HO'!DS161</f>
        <v>0</v>
      </c>
      <c r="M18" s="506" t="e">
        <f t="shared" si="0"/>
        <v>#DIV/0!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/>
      <c r="D19" s="518">
        <f>'EntrySheetDD+SWOTotal+HO'!DU161</f>
        <v>12.1</v>
      </c>
      <c r="E19" s="518">
        <f>'EntrySheetDD+SWOTotal+HO'!DV161</f>
        <v>5.37</v>
      </c>
      <c r="F19" s="518">
        <f>'EntrySheetDD+SWOTotal+HO'!DW161</f>
        <v>12.09</v>
      </c>
      <c r="G19" s="568">
        <f>'EntrySheetDD+SWOTotal+HO'!DX161</f>
        <v>12.1</v>
      </c>
      <c r="H19" s="568">
        <f>'EntrySheetDD+SWOTotal+HO'!DY161</f>
        <v>0</v>
      </c>
      <c r="I19" s="568">
        <f>'EntrySheetDD+SWOTotal+HO'!DZ161</f>
        <v>1</v>
      </c>
      <c r="J19" s="568">
        <f>'EntrySheetDD+SWOTotal+HO'!EA161</f>
        <v>0</v>
      </c>
      <c r="K19" s="568">
        <f>'EntrySheetDD+SWOTotal+HO'!EB161</f>
        <v>1</v>
      </c>
      <c r="L19" s="568">
        <f>'EntrySheetDD+SWOTotal+HO'!EC161</f>
        <v>1</v>
      </c>
      <c r="M19" s="506" t="e">
        <f t="shared" si="0"/>
        <v>#DIV/0!</v>
      </c>
      <c r="N19" s="506">
        <f t="shared" si="1"/>
        <v>99.917355371900825</v>
      </c>
    </row>
    <row r="20" spans="1:14" s="502" customFormat="1" ht="24.6" customHeight="1" x14ac:dyDescent="0.25">
      <c r="A20" s="563">
        <v>14</v>
      </c>
      <c r="B20" s="523" t="s">
        <v>329</v>
      </c>
      <c r="C20" s="583"/>
      <c r="D20" s="518">
        <f>'EntrySheetDD+SWOTotal+HO'!EE161</f>
        <v>6.97</v>
      </c>
      <c r="E20" s="518">
        <f>'EntrySheetDD+SWOTotal+HO'!EF161</f>
        <v>0</v>
      </c>
      <c r="F20" s="518">
        <f>'EntrySheetDD+SWOTotal+HO'!EG161</f>
        <v>6.96</v>
      </c>
      <c r="G20" s="568">
        <f>'EntrySheetDD+SWOTotal+HO'!EH161</f>
        <v>0</v>
      </c>
      <c r="H20" s="568">
        <f>'EntrySheetDD+SWOTotal+HO'!EI161</f>
        <v>0</v>
      </c>
      <c r="I20" s="568">
        <f>'EntrySheetDD+SWOTotal+HO'!EJ161</f>
        <v>0</v>
      </c>
      <c r="J20" s="568">
        <f>'EntrySheetDD+SWOTotal+HO'!EK161</f>
        <v>0</v>
      </c>
      <c r="K20" s="568">
        <f>'EntrySheetDD+SWOTotal+HO'!EL161</f>
        <v>0</v>
      </c>
      <c r="L20" s="568">
        <f>'EntrySheetDD+SWOTotal+HO'!EM161</f>
        <v>0</v>
      </c>
      <c r="M20" s="506" t="e">
        <f t="shared" si="0"/>
        <v>#DIV/0!</v>
      </c>
      <c r="N20" s="506">
        <f t="shared" si="1"/>
        <v>99.856527977044479</v>
      </c>
    </row>
    <row r="21" spans="1:14" s="502" customFormat="1" ht="24.6" customHeight="1" x14ac:dyDescent="0.25">
      <c r="A21" s="563">
        <v>15</v>
      </c>
      <c r="B21" s="523" t="s">
        <v>330</v>
      </c>
      <c r="C21" s="583"/>
      <c r="D21" s="518">
        <f>'EntrySheetDD+SWOTotal+HO'!EO161</f>
        <v>2.59</v>
      </c>
      <c r="E21" s="518">
        <f>'EntrySheetDD+SWOTotal+HO'!EP161</f>
        <v>2.27</v>
      </c>
      <c r="F21" s="518">
        <f>'EntrySheetDD+SWOTotal+HO'!EQ161</f>
        <v>2.59</v>
      </c>
      <c r="G21" s="568">
        <f>'EntrySheetDD+SWOTotal+HO'!ER161</f>
        <v>1</v>
      </c>
      <c r="H21" s="568">
        <f>'EntrySheetDD+SWOTotal+HO'!ES161</f>
        <v>0</v>
      </c>
      <c r="I21" s="568">
        <f>'EntrySheetDD+SWOTotal+HO'!ET161</f>
        <v>0</v>
      </c>
      <c r="J21" s="568">
        <f>'EntrySheetDD+SWOTotal+HO'!EU161</f>
        <v>0</v>
      </c>
      <c r="K21" s="568">
        <f>'EntrySheetDD+SWOTotal+HO'!EV161</f>
        <v>0</v>
      </c>
      <c r="L21" s="568">
        <f>'EntrySheetDD+SWOTotal+HO'!EW161</f>
        <v>0</v>
      </c>
      <c r="M21" s="506" t="e">
        <f t="shared" si="0"/>
        <v>#DIV/0!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/>
      <c r="D22" s="518">
        <f>'EntrySheetDD+SWOTotal+HO'!EY161</f>
        <v>11.6</v>
      </c>
      <c r="E22" s="518">
        <f>'EntrySheetDD+SWOTotal+HO'!EZ161</f>
        <v>0.96</v>
      </c>
      <c r="F22" s="518">
        <f>'EntrySheetDD+SWOTotal+HO'!FA161</f>
        <v>11.57</v>
      </c>
      <c r="G22" s="568">
        <f>'EntrySheetDD+SWOTotal+HO'!FB161</f>
        <v>0</v>
      </c>
      <c r="H22" s="568">
        <f>'EntrySheetDD+SWOTotal+HO'!FC161</f>
        <v>1</v>
      </c>
      <c r="I22" s="568">
        <f>'EntrySheetDD+SWOTotal+HO'!FD161</f>
        <v>1</v>
      </c>
      <c r="J22" s="568">
        <f>'EntrySheetDD+SWOTotal+HO'!FE161</f>
        <v>0</v>
      </c>
      <c r="K22" s="568">
        <f>'EntrySheetDD+SWOTotal+HO'!FF161</f>
        <v>0</v>
      </c>
      <c r="L22" s="568">
        <f>'EntrySheetDD+SWOTotal+HO'!FG161</f>
        <v>0</v>
      </c>
      <c r="M22" s="506" t="e">
        <f t="shared" si="0"/>
        <v>#DIV/0!</v>
      </c>
      <c r="N22" s="506">
        <f t="shared" si="1"/>
        <v>99.74137931034484</v>
      </c>
    </row>
    <row r="23" spans="1:14" s="502" customFormat="1" ht="24.6" customHeight="1" x14ac:dyDescent="0.25">
      <c r="A23" s="563">
        <v>17</v>
      </c>
      <c r="B23" s="523" t="s">
        <v>332</v>
      </c>
      <c r="C23" s="583"/>
      <c r="D23" s="518">
        <f>'EntrySheetDD+SWOTotal+HO'!FI161</f>
        <v>10.49</v>
      </c>
      <c r="E23" s="518">
        <f>'EntrySheetDD+SWOTotal+HO'!FJ161</f>
        <v>0</v>
      </c>
      <c r="F23" s="518">
        <f>'EntrySheetDD+SWOTotal+HO'!FK161</f>
        <v>6.49</v>
      </c>
      <c r="G23" s="568">
        <f>'EntrySheetDD+SWOTotal+HO'!FL161</f>
        <v>0</v>
      </c>
      <c r="H23" s="568">
        <f>'EntrySheetDD+SWOTotal+HO'!FM161</f>
        <v>0</v>
      </c>
      <c r="I23" s="568">
        <f>'EntrySheetDD+SWOTotal+HO'!FN161</f>
        <v>0</v>
      </c>
      <c r="J23" s="568">
        <f>'EntrySheetDD+SWOTotal+HO'!FO161</f>
        <v>0</v>
      </c>
      <c r="K23" s="568">
        <f>'EntrySheetDD+SWOTotal+HO'!FP161</f>
        <v>0</v>
      </c>
      <c r="L23" s="568">
        <f>'EntrySheetDD+SWOTotal+HO'!FQ161</f>
        <v>0</v>
      </c>
      <c r="M23" s="506" t="e">
        <f t="shared" si="0"/>
        <v>#DIV/0!</v>
      </c>
      <c r="N23" s="506">
        <f t="shared" si="1"/>
        <v>61.868446139180179</v>
      </c>
    </row>
    <row r="24" spans="1:14" s="502" customFormat="1" ht="24.6" customHeight="1" x14ac:dyDescent="0.25">
      <c r="A24" s="563">
        <v>18</v>
      </c>
      <c r="B24" s="523" t="s">
        <v>333</v>
      </c>
      <c r="C24" s="583"/>
      <c r="D24" s="518">
        <f>'EntrySheetDD+SWOTotal+HO'!FS161</f>
        <v>0</v>
      </c>
      <c r="E24" s="518">
        <f>'EntrySheetDD+SWOTotal+HO'!FT161</f>
        <v>0</v>
      </c>
      <c r="F24" s="518">
        <f>'EntrySheetDD+SWOTotal+HO'!FU161</f>
        <v>0</v>
      </c>
      <c r="G24" s="568">
        <f>'EntrySheetDD+SWOTotal+HO'!FV161</f>
        <v>0</v>
      </c>
      <c r="H24" s="568">
        <f>'EntrySheetDD+SWOTotal+HO'!FW161</f>
        <v>0</v>
      </c>
      <c r="I24" s="568">
        <f>'EntrySheetDD+SWOTotal+HO'!FX161</f>
        <v>0</v>
      </c>
      <c r="J24" s="568">
        <f>'EntrySheetDD+SWOTotal+HO'!FY161</f>
        <v>0</v>
      </c>
      <c r="K24" s="568">
        <f>'EntrySheetDD+SWOTotal+HO'!FZ161</f>
        <v>0</v>
      </c>
      <c r="L24" s="568">
        <f>'EntrySheetDD+SWOTotal+HO'!GA161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/>
      <c r="D25" s="518">
        <f>'EntrySheetDD+SWOTotal+HO'!GC161</f>
        <v>13.1</v>
      </c>
      <c r="E25" s="518">
        <f>'EntrySheetDD+SWOTotal+HO'!GD161</f>
        <v>4.45</v>
      </c>
      <c r="F25" s="518">
        <f>'EntrySheetDD+SWOTotal+HO'!GE161</f>
        <v>13.08</v>
      </c>
      <c r="G25" s="568">
        <f>'EntrySheetDD+SWOTotal+HO'!GF161</f>
        <v>0</v>
      </c>
      <c r="H25" s="568">
        <f>'EntrySheetDD+SWOTotal+HO'!GG161</f>
        <v>0</v>
      </c>
      <c r="I25" s="568">
        <f>'EntrySheetDD+SWOTotal+HO'!GH161</f>
        <v>0</v>
      </c>
      <c r="J25" s="568">
        <f>'EntrySheetDD+SWOTotal+HO'!GI161</f>
        <v>0</v>
      </c>
      <c r="K25" s="568">
        <f>'EntrySheetDD+SWOTotal+HO'!GJ161</f>
        <v>0</v>
      </c>
      <c r="L25" s="568">
        <f>'EntrySheetDD+SWOTotal+HO'!GK161</f>
        <v>0</v>
      </c>
      <c r="M25" s="506" t="e">
        <f t="shared" si="0"/>
        <v>#DIV/0!</v>
      </c>
      <c r="N25" s="506">
        <f t="shared" si="1"/>
        <v>99.84732824427482</v>
      </c>
    </row>
    <row r="26" spans="1:14" s="503" customFormat="1" ht="24.6" customHeight="1" x14ac:dyDescent="0.25">
      <c r="A26" s="564">
        <v>20</v>
      </c>
      <c r="B26" s="524" t="s">
        <v>335</v>
      </c>
      <c r="C26" s="584"/>
      <c r="D26" s="518">
        <f>'EntrySheetDD+SWOTotal+HO'!GM161</f>
        <v>0</v>
      </c>
      <c r="E26" s="518">
        <f>'EntrySheetDD+SWOTotal+HO'!GN161</f>
        <v>0</v>
      </c>
      <c r="F26" s="518">
        <f>'EntrySheetDD+SWOTotal+HO'!GO161</f>
        <v>0</v>
      </c>
      <c r="G26" s="568">
        <f>'EntrySheetDD+SWOTotal+HO'!GP161</f>
        <v>0</v>
      </c>
      <c r="H26" s="568">
        <f>'EntrySheetDD+SWOTotal+HO'!GQ161</f>
        <v>0</v>
      </c>
      <c r="I26" s="568">
        <f>'EntrySheetDD+SWOTotal+HO'!GR161</f>
        <v>0</v>
      </c>
      <c r="J26" s="568">
        <f>'EntrySheetDD+SWOTotal+HO'!GS161</f>
        <v>0</v>
      </c>
      <c r="K26" s="568">
        <f>'EntrySheetDD+SWOTotal+HO'!GT161</f>
        <v>0</v>
      </c>
      <c r="L26" s="568">
        <f>'EntrySheetDD+SWOTotal+HO'!GU161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/>
      <c r="D27" s="518">
        <f>'EntrySheetDD+SWOTotal+HO'!GW161</f>
        <v>0</v>
      </c>
      <c r="E27" s="518">
        <f>'EntrySheetDD+SWOTotal+HO'!GX161</f>
        <v>0</v>
      </c>
      <c r="F27" s="518">
        <f>'EntrySheetDD+SWOTotal+HO'!GY161</f>
        <v>0</v>
      </c>
      <c r="G27" s="568">
        <f>'EntrySheetDD+SWOTotal+HO'!GZ161</f>
        <v>0</v>
      </c>
      <c r="H27" s="568">
        <f>'EntrySheetDD+SWOTotal+HO'!HA161</f>
        <v>0</v>
      </c>
      <c r="I27" s="568">
        <f>'EntrySheetDD+SWOTotal+HO'!HB161</f>
        <v>0</v>
      </c>
      <c r="J27" s="568">
        <f>'EntrySheetDD+SWOTotal+HO'!HC161</f>
        <v>0</v>
      </c>
      <c r="K27" s="568">
        <f>'EntrySheetDD+SWOTotal+HO'!HD161</f>
        <v>0</v>
      </c>
      <c r="L27" s="568">
        <f>'EntrySheetDD+SWOTotal+HO'!HE161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/>
      <c r="D28" s="518">
        <f>'EntrySheetDD+SWOTotal+HO'!HG161</f>
        <v>0</v>
      </c>
      <c r="E28" s="518">
        <f>'EntrySheetDD+SWOTotal+HO'!HH161</f>
        <v>0</v>
      </c>
      <c r="F28" s="518">
        <f>'EntrySheetDD+SWOTotal+HO'!HI161</f>
        <v>0</v>
      </c>
      <c r="G28" s="568">
        <f>'EntrySheetDD+SWOTotal+HO'!HJ161</f>
        <v>0</v>
      </c>
      <c r="H28" s="568">
        <f>'EntrySheetDD+SWOTotal+HO'!HK161</f>
        <v>0</v>
      </c>
      <c r="I28" s="568">
        <f>'EntrySheetDD+SWOTotal+HO'!HL161</f>
        <v>0</v>
      </c>
      <c r="J28" s="568">
        <f>'EntrySheetDD+SWOTotal+HO'!HM161</f>
        <v>0</v>
      </c>
      <c r="K28" s="568">
        <f>'EntrySheetDD+SWOTotal+HO'!HN161</f>
        <v>0</v>
      </c>
      <c r="L28" s="568">
        <f>'EntrySheetDD+SWOTotal+HO'!HO161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/>
      <c r="D29" s="518">
        <f>'EntrySheetDD+SWOTotal+HO'!HQ161</f>
        <v>0</v>
      </c>
      <c r="E29" s="518">
        <f>'EntrySheetDD+SWOTotal+HO'!HR161</f>
        <v>0</v>
      </c>
      <c r="F29" s="518">
        <f>'EntrySheetDD+SWOTotal+HO'!HS161</f>
        <v>0</v>
      </c>
      <c r="G29" s="568">
        <f>'EntrySheetDD+SWOTotal+HO'!HT161</f>
        <v>0</v>
      </c>
      <c r="H29" s="568">
        <f>'EntrySheetDD+SWOTotal+HO'!HU161</f>
        <v>0</v>
      </c>
      <c r="I29" s="568">
        <f>'EntrySheetDD+SWOTotal+HO'!HV161</f>
        <v>0</v>
      </c>
      <c r="J29" s="568">
        <f>'EntrySheetDD+SWOTotal+HO'!HW161</f>
        <v>0</v>
      </c>
      <c r="K29" s="568">
        <f>'EntrySheetDD+SWOTotal+HO'!HX161</f>
        <v>0</v>
      </c>
      <c r="L29" s="568">
        <f>'EntrySheetDD+SWOTotal+HO'!HY161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/>
      <c r="D30" s="518">
        <f>'EntrySheetDD+SWOTotal+HO'!IA161</f>
        <v>0</v>
      </c>
      <c r="E30" s="518">
        <f>'EntrySheetDD+SWOTotal+HO'!IB161</f>
        <v>0</v>
      </c>
      <c r="F30" s="518">
        <f>'EntrySheetDD+SWOTotal+HO'!IC161</f>
        <v>0</v>
      </c>
      <c r="G30" s="568">
        <f>'EntrySheetDD+SWOTotal+HO'!ID161</f>
        <v>0</v>
      </c>
      <c r="H30" s="568">
        <f>'EntrySheetDD+SWOTotal+HO'!IE161</f>
        <v>0</v>
      </c>
      <c r="I30" s="568">
        <f>'EntrySheetDD+SWOTotal+HO'!IF161</f>
        <v>0</v>
      </c>
      <c r="J30" s="568">
        <f>'EntrySheetDD+SWOTotal+HO'!IG161</f>
        <v>0</v>
      </c>
      <c r="K30" s="568">
        <f>'EntrySheetDD+SWOTotal+HO'!IH161</f>
        <v>0</v>
      </c>
      <c r="L30" s="568">
        <f>'EntrySheetDD+SWOTotal+HO'!II161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/>
      <c r="D31" s="518">
        <f>'EntrySheetDD+SWOTotal+HO'!IK161</f>
        <v>0</v>
      </c>
      <c r="E31" s="518">
        <f>'EntrySheetDD+SWOTotal+HO'!IL161</f>
        <v>0</v>
      </c>
      <c r="F31" s="518">
        <f>'EntrySheetDD+SWOTotal+HO'!IM161</f>
        <v>0</v>
      </c>
      <c r="G31" s="568">
        <f>'EntrySheetDD+SWOTotal+HO'!IN161</f>
        <v>0</v>
      </c>
      <c r="H31" s="568">
        <f>'EntrySheetDD+SWOTotal+HO'!IO161</f>
        <v>0</v>
      </c>
      <c r="I31" s="568">
        <f>'EntrySheetDD+SWOTotal+HO'!IP161</f>
        <v>0</v>
      </c>
      <c r="J31" s="568">
        <f>'EntrySheetDD+SWOTotal+HO'!IQ161</f>
        <v>0</v>
      </c>
      <c r="K31" s="568">
        <f>'EntrySheetDD+SWOTotal+HO'!IR161</f>
        <v>0</v>
      </c>
      <c r="L31" s="568">
        <f>'EntrySheetDD+SWOTotal+HO'!IS161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/>
      <c r="D32" s="518">
        <f>'EntrySheetDD+SWOTotal+HO'!IU161</f>
        <v>0</v>
      </c>
      <c r="E32" s="518">
        <f>'EntrySheetDD+SWOTotal+HO'!IV161</f>
        <v>0</v>
      </c>
      <c r="F32" s="518">
        <f>'EntrySheetDD+SWOTotal+HO'!IW161</f>
        <v>0</v>
      </c>
      <c r="G32" s="568">
        <f>'EntrySheetDD+SWOTotal+HO'!IX161</f>
        <v>0</v>
      </c>
      <c r="H32" s="568">
        <f>'EntrySheetDD+SWOTotal+HO'!IY161</f>
        <v>0</v>
      </c>
      <c r="I32" s="568">
        <f>'EntrySheetDD+SWOTotal+HO'!IZ161</f>
        <v>0</v>
      </c>
      <c r="J32" s="568">
        <f>'EntrySheetDD+SWOTotal+HO'!JA161</f>
        <v>0</v>
      </c>
      <c r="K32" s="568">
        <f>'EntrySheetDD+SWOTotal+HO'!JB161</f>
        <v>0</v>
      </c>
      <c r="L32" s="568">
        <f>'EntrySheetDD+SWOTotal+HO'!JC161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/>
      <c r="D33" s="518">
        <f>'EntrySheetDD+SWOTotal+HO'!JE161</f>
        <v>0</v>
      </c>
      <c r="E33" s="518">
        <f>'EntrySheetDD+SWOTotal+HO'!JF161</f>
        <v>0</v>
      </c>
      <c r="F33" s="518">
        <f>'EntrySheetDD+SWOTotal+HO'!JG161</f>
        <v>0</v>
      </c>
      <c r="G33" s="568">
        <f>'EntrySheetDD+SWOTotal+HO'!JH161</f>
        <v>0</v>
      </c>
      <c r="H33" s="568">
        <f>'EntrySheetDD+SWOTotal+HO'!JI161</f>
        <v>0</v>
      </c>
      <c r="I33" s="568">
        <f>'EntrySheetDD+SWOTotal+HO'!JJ161</f>
        <v>0</v>
      </c>
      <c r="J33" s="568">
        <f>'EntrySheetDD+SWOTotal+HO'!JK161</f>
        <v>0</v>
      </c>
      <c r="K33" s="568">
        <f>'EntrySheetDD+SWOTotal+HO'!JL161</f>
        <v>0</v>
      </c>
      <c r="L33" s="568">
        <f>'EntrySheetDD+SWOTotal+HO'!JM161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/>
      <c r="D34" s="518">
        <f>'EntrySheetDD+SWOTotal+HO'!JO161</f>
        <v>0</v>
      </c>
      <c r="E34" s="518">
        <f>'EntrySheetDD+SWOTotal+HO'!JP161</f>
        <v>0</v>
      </c>
      <c r="F34" s="518">
        <f>'EntrySheetDD+SWOTotal+HO'!JQ161</f>
        <v>0</v>
      </c>
      <c r="G34" s="568">
        <f>'EntrySheetDD+SWOTotal+HO'!JR161</f>
        <v>0</v>
      </c>
      <c r="H34" s="568">
        <f>'EntrySheetDD+SWOTotal+HO'!JS161</f>
        <v>0</v>
      </c>
      <c r="I34" s="568">
        <f>'EntrySheetDD+SWOTotal+HO'!JT161</f>
        <v>0</v>
      </c>
      <c r="J34" s="568">
        <f>'EntrySheetDD+SWOTotal+HO'!JU161</f>
        <v>0</v>
      </c>
      <c r="K34" s="568">
        <f>'EntrySheetDD+SWOTotal+HO'!JV161</f>
        <v>0</v>
      </c>
      <c r="L34" s="568">
        <f>'EntrySheetDD+SWOTotal+HO'!JW161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/>
      <c r="D35" s="518">
        <f>'EntrySheetDD+SWOTotal+HO'!JY161</f>
        <v>0</v>
      </c>
      <c r="E35" s="518">
        <f>'EntrySheetDD+SWOTotal+HO'!JZ161</f>
        <v>0</v>
      </c>
      <c r="F35" s="518">
        <f>'EntrySheetDD+SWOTotal+HO'!KA161</f>
        <v>0</v>
      </c>
      <c r="G35" s="568">
        <f>'EntrySheetDD+SWOTotal+HO'!KB161</f>
        <v>0</v>
      </c>
      <c r="H35" s="568">
        <f>'EntrySheetDD+SWOTotal+HO'!KC161</f>
        <v>0</v>
      </c>
      <c r="I35" s="568">
        <f>'EntrySheetDD+SWOTotal+HO'!KD161</f>
        <v>0</v>
      </c>
      <c r="J35" s="568">
        <f>'EntrySheetDD+SWOTotal+HO'!KE161</f>
        <v>0</v>
      </c>
      <c r="K35" s="568">
        <f>'EntrySheetDD+SWOTotal+HO'!KF161</f>
        <v>0</v>
      </c>
      <c r="L35" s="568">
        <f>'EntrySheetDD+SWOTotal+HO'!KG161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/>
      <c r="D36" s="518">
        <f>'EntrySheetDD+SWOTotal+HO'!KI161</f>
        <v>0</v>
      </c>
      <c r="E36" s="518">
        <f>'EntrySheetDD+SWOTotal+HO'!KJ161</f>
        <v>0</v>
      </c>
      <c r="F36" s="518">
        <f>'EntrySheetDD+SWOTotal+HO'!KK161</f>
        <v>0</v>
      </c>
      <c r="G36" s="568">
        <f>'EntrySheetDD+SWOTotal+HO'!KL161</f>
        <v>0</v>
      </c>
      <c r="H36" s="568">
        <f>'EntrySheetDD+SWOTotal+HO'!KM161</f>
        <v>0</v>
      </c>
      <c r="I36" s="568">
        <f>'EntrySheetDD+SWOTotal+HO'!KN161</f>
        <v>0</v>
      </c>
      <c r="J36" s="568">
        <f>'EntrySheetDD+SWOTotal+HO'!KO161</f>
        <v>0</v>
      </c>
      <c r="K36" s="568">
        <f>'EntrySheetDD+SWOTotal+HO'!KP161</f>
        <v>0</v>
      </c>
      <c r="L36" s="568">
        <f>'EntrySheetDD+SWOTotal+HO'!KQ161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/>
      <c r="D37" s="518">
        <f>'EntrySheetDD+SWOTotal+HO'!KS161</f>
        <v>0</v>
      </c>
      <c r="E37" s="518">
        <f>'EntrySheetDD+SWOTotal+HO'!KT161</f>
        <v>0</v>
      </c>
      <c r="F37" s="518">
        <f>'EntrySheetDD+SWOTotal+HO'!KU161</f>
        <v>0</v>
      </c>
      <c r="G37" s="568">
        <f>'EntrySheetDD+SWOTotal+HO'!KV161</f>
        <v>0</v>
      </c>
      <c r="H37" s="568">
        <f>'EntrySheetDD+SWOTotal+HO'!KW161</f>
        <v>0</v>
      </c>
      <c r="I37" s="568">
        <f>'EntrySheetDD+SWOTotal+HO'!KX161</f>
        <v>0</v>
      </c>
      <c r="J37" s="568">
        <f>'EntrySheetDD+SWOTotal+HO'!KY161</f>
        <v>0</v>
      </c>
      <c r="K37" s="568">
        <f>'EntrySheetDD+SWOTotal+HO'!KZ161</f>
        <v>0</v>
      </c>
      <c r="L37" s="568">
        <f>'EntrySheetDD+SWOTotal+HO'!LA161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/>
      <c r="D38" s="518">
        <f>'EntrySheetDD+SWOTotal+HO'!LC161</f>
        <v>0</v>
      </c>
      <c r="E38" s="518">
        <f>'EntrySheetDD+SWOTotal+HO'!LD161</f>
        <v>0</v>
      </c>
      <c r="F38" s="518">
        <f>'EntrySheetDD+SWOTotal+HO'!LE161</f>
        <v>0</v>
      </c>
      <c r="G38" s="568">
        <f>'EntrySheetDD+SWOTotal+HO'!LF161</f>
        <v>0</v>
      </c>
      <c r="H38" s="568">
        <f>'EntrySheetDD+SWOTotal+HO'!LG161</f>
        <v>0</v>
      </c>
      <c r="I38" s="568">
        <f>'EntrySheetDD+SWOTotal+HO'!LH161</f>
        <v>0</v>
      </c>
      <c r="J38" s="568">
        <f>'EntrySheetDD+SWOTotal+HO'!LI161</f>
        <v>0</v>
      </c>
      <c r="K38" s="568">
        <f>'EntrySheetDD+SWOTotal+HO'!LJ161</f>
        <v>0</v>
      </c>
      <c r="L38" s="568">
        <f>'EntrySheetDD+SWOTotal+HO'!LK161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/>
      <c r="D39" s="518">
        <f>'EntrySheetDD+SWOTotal+HO'!LM161</f>
        <v>0</v>
      </c>
      <c r="E39" s="518">
        <f>'EntrySheetDD+SWOTotal+HO'!LN161</f>
        <v>0</v>
      </c>
      <c r="F39" s="518">
        <f>'EntrySheetDD+SWOTotal+HO'!LO161</f>
        <v>0</v>
      </c>
      <c r="G39" s="568">
        <f>'EntrySheetDD+SWOTotal+HO'!LP161</f>
        <v>0</v>
      </c>
      <c r="H39" s="568">
        <f>'EntrySheetDD+SWOTotal+HO'!LQ161</f>
        <v>0</v>
      </c>
      <c r="I39" s="568">
        <f>'EntrySheetDD+SWOTotal+HO'!LR161</f>
        <v>0</v>
      </c>
      <c r="J39" s="568">
        <f>'EntrySheetDD+SWOTotal+HO'!LS161</f>
        <v>0</v>
      </c>
      <c r="K39" s="568">
        <f>'EntrySheetDD+SWOTotal+HO'!LT161</f>
        <v>0</v>
      </c>
      <c r="L39" s="568">
        <f>'EntrySheetDD+SWOTotal+HO'!LU161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174.54000000000002</v>
      </c>
      <c r="E40" s="510">
        <f t="shared" si="2"/>
        <v>39.720000000000006</v>
      </c>
      <c r="F40" s="510">
        <f t="shared" si="2"/>
        <v>166.38000000000005</v>
      </c>
      <c r="G40" s="569">
        <f t="shared" si="2"/>
        <v>13.1</v>
      </c>
      <c r="H40" s="569">
        <f t="shared" si="2"/>
        <v>6</v>
      </c>
      <c r="I40" s="569">
        <f t="shared" si="2"/>
        <v>7</v>
      </c>
      <c r="J40" s="569">
        <f t="shared" si="2"/>
        <v>0</v>
      </c>
      <c r="K40" s="569">
        <f t="shared" si="2"/>
        <v>3</v>
      </c>
      <c r="L40" s="569">
        <f t="shared" si="2"/>
        <v>3</v>
      </c>
      <c r="M40" s="511" t="e">
        <f t="shared" si="0"/>
        <v>#DIV/0!</v>
      </c>
      <c r="N40" s="512">
        <f t="shared" si="1"/>
        <v>95.324853901684449</v>
      </c>
    </row>
    <row r="41" spans="1:14" ht="21.75" x14ac:dyDescent="0.25">
      <c r="A41" s="2027" t="s">
        <v>362</v>
      </c>
      <c r="B41" s="2028"/>
      <c r="C41" s="587"/>
      <c r="D41" s="528">
        <f>'EntrySheetDD+SWOTotal+HO'!MQ161</f>
        <v>0</v>
      </c>
      <c r="E41" s="528">
        <f>'EntrySheetDD+SWOTotal+HO'!MR161</f>
        <v>0</v>
      </c>
      <c r="F41" s="528">
        <f>'EntrySheetDD+SWOTotal+HO'!MS161</f>
        <v>0</v>
      </c>
      <c r="G41" s="570">
        <f>'EntrySheetDD+SWOTotal+HO'!MT161</f>
        <v>0</v>
      </c>
      <c r="H41" s="570">
        <f>'EntrySheetDD+SWOTotal+HO'!MU161</f>
        <v>0</v>
      </c>
      <c r="I41" s="570">
        <f>'EntrySheetDD+SWOTotal+HO'!MV161</f>
        <v>0</v>
      </c>
      <c r="J41" s="570">
        <f>'EntrySheetDD+SWOTotal+HO'!MW161</f>
        <v>0</v>
      </c>
      <c r="K41" s="570">
        <f>'EntrySheetDD+SWOTotal+HO'!MX161</f>
        <v>0</v>
      </c>
      <c r="L41" s="570">
        <f>'EntrySheetDD+SWOTotal+HO'!MY161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/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0</v>
      </c>
      <c r="D43" s="516">
        <f t="shared" si="3"/>
        <v>174.54000000000002</v>
      </c>
      <c r="E43" s="516">
        <f t="shared" si="3"/>
        <v>39.720000000000006</v>
      </c>
      <c r="F43" s="516">
        <f t="shared" si="3"/>
        <v>166.38000000000005</v>
      </c>
      <c r="G43" s="572">
        <f t="shared" si="3"/>
        <v>13.1</v>
      </c>
      <c r="H43" s="572">
        <f t="shared" si="3"/>
        <v>6</v>
      </c>
      <c r="I43" s="572">
        <f t="shared" si="3"/>
        <v>7</v>
      </c>
      <c r="J43" s="572">
        <f t="shared" si="3"/>
        <v>0</v>
      </c>
      <c r="K43" s="572">
        <f t="shared" si="3"/>
        <v>3</v>
      </c>
      <c r="L43" s="572">
        <f t="shared" si="3"/>
        <v>3</v>
      </c>
      <c r="M43" s="511" t="e">
        <f t="shared" si="0"/>
        <v>#DIV/0!</v>
      </c>
      <c r="N43" s="512">
        <f t="shared" si="1"/>
        <v>95.324853901684449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30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409</v>
      </c>
      <c r="B3" s="2004"/>
      <c r="C3" s="2024" t="s">
        <v>527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/>
      <c r="D7" s="518">
        <f>'EntrySheetDD+SWOTotal+HO'!E164</f>
        <v>0</v>
      </c>
      <c r="E7" s="518">
        <f>'EntrySheetDD+SWOTotal+HO'!F164</f>
        <v>0</v>
      </c>
      <c r="F7" s="518">
        <f>'EntrySheetDD+SWOTotal+HO'!G164</f>
        <v>0</v>
      </c>
      <c r="G7" s="568">
        <f>'EntrySheetDD+SWOTotal+HO'!H164</f>
        <v>0</v>
      </c>
      <c r="H7" s="568">
        <f>'EntrySheetDD+SWOTotal+HO'!I164</f>
        <v>0</v>
      </c>
      <c r="I7" s="568">
        <f>'EntrySheetDD+SWOTotal+HO'!J164</f>
        <v>0</v>
      </c>
      <c r="J7" s="568">
        <f>'EntrySheetDD+SWOTotal+HO'!K164</f>
        <v>0</v>
      </c>
      <c r="K7" s="568">
        <f>'EntrySheetDD+SWOTotal+HO'!L164</f>
        <v>0</v>
      </c>
      <c r="L7" s="568">
        <f>'EntrySheetDD+SWOTotal+HO'!M164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/>
      <c r="D8" s="518">
        <f>'EntrySheetDD+SWOTotal+HO'!O164</f>
        <v>0</v>
      </c>
      <c r="E8" s="518">
        <f>'EntrySheetDD+SWOTotal+HO'!P164</f>
        <v>0</v>
      </c>
      <c r="F8" s="518">
        <f>'EntrySheetDD+SWOTotal+HO'!Q164</f>
        <v>0</v>
      </c>
      <c r="G8" s="568">
        <f>'EntrySheetDD+SWOTotal+HO'!R164</f>
        <v>0</v>
      </c>
      <c r="H8" s="568">
        <f>'EntrySheetDD+SWOTotal+HO'!S164</f>
        <v>0</v>
      </c>
      <c r="I8" s="568">
        <f>'EntrySheetDD+SWOTotal+HO'!T164</f>
        <v>0</v>
      </c>
      <c r="J8" s="568">
        <f>'EntrySheetDD+SWOTotal+HO'!U164</f>
        <v>0</v>
      </c>
      <c r="K8" s="568">
        <f>'EntrySheetDD+SWOTotal+HO'!V164</f>
        <v>0</v>
      </c>
      <c r="L8" s="568">
        <f>'EntrySheetDD+SWOTotal+HO'!W164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/>
      <c r="D9" s="518">
        <f>'EntrySheetDD+SWOTotal+HO'!Y164</f>
        <v>0</v>
      </c>
      <c r="E9" s="518">
        <f>'EntrySheetDD+SWOTotal+HO'!Z164</f>
        <v>0</v>
      </c>
      <c r="F9" s="518">
        <f>'EntrySheetDD+SWOTotal+HO'!AA164</f>
        <v>0</v>
      </c>
      <c r="G9" s="568">
        <f>'EntrySheetDD+SWOTotal+HO'!AB164</f>
        <v>0</v>
      </c>
      <c r="H9" s="568">
        <f>'EntrySheetDD+SWOTotal+HO'!AC164</f>
        <v>0</v>
      </c>
      <c r="I9" s="568">
        <f>'EntrySheetDD+SWOTotal+HO'!AD164</f>
        <v>0</v>
      </c>
      <c r="J9" s="568">
        <f>'EntrySheetDD+SWOTotal+HO'!AE164</f>
        <v>0</v>
      </c>
      <c r="K9" s="568">
        <f>'EntrySheetDD+SWOTotal+HO'!AF164</f>
        <v>0</v>
      </c>
      <c r="L9" s="568">
        <f>'EntrySheetDD+SWOTotal+HO'!AG164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/>
      <c r="D10" s="518">
        <f>'EntrySheetDD+SWOTotal+HO'!AI164</f>
        <v>0</v>
      </c>
      <c r="E10" s="518">
        <f>'EntrySheetDD+SWOTotal+HO'!AJ164</f>
        <v>0</v>
      </c>
      <c r="F10" s="518">
        <f>'EntrySheetDD+SWOTotal+HO'!AK164</f>
        <v>0</v>
      </c>
      <c r="G10" s="568">
        <f>'EntrySheetDD+SWOTotal+HO'!AL164</f>
        <v>0</v>
      </c>
      <c r="H10" s="568">
        <f>'EntrySheetDD+SWOTotal+HO'!AM164</f>
        <v>0</v>
      </c>
      <c r="I10" s="568">
        <f>'EntrySheetDD+SWOTotal+HO'!AN164</f>
        <v>0</v>
      </c>
      <c r="J10" s="568">
        <f>'EntrySheetDD+SWOTotal+HO'!AO164</f>
        <v>0</v>
      </c>
      <c r="K10" s="568">
        <f>'EntrySheetDD+SWOTotal+HO'!AP164</f>
        <v>0</v>
      </c>
      <c r="L10" s="568">
        <f>'EntrySheetDD+SWOTotal+HO'!AQ164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/>
      <c r="D11" s="518">
        <f>'EntrySheetDD+SWOTotal+HO'!AS164</f>
        <v>0</v>
      </c>
      <c r="E11" s="518">
        <f>'EntrySheetDD+SWOTotal+HO'!AT164</f>
        <v>0</v>
      </c>
      <c r="F11" s="518">
        <f>'EntrySheetDD+SWOTotal+HO'!AU164</f>
        <v>0</v>
      </c>
      <c r="G11" s="568">
        <f>'EntrySheetDD+SWOTotal+HO'!AV164</f>
        <v>0</v>
      </c>
      <c r="H11" s="568">
        <f>'EntrySheetDD+SWOTotal+HO'!AW164</f>
        <v>0</v>
      </c>
      <c r="I11" s="568">
        <f>'EntrySheetDD+SWOTotal+HO'!AX164</f>
        <v>0</v>
      </c>
      <c r="J11" s="568">
        <f>'EntrySheetDD+SWOTotal+HO'!AY164</f>
        <v>0</v>
      </c>
      <c r="K11" s="568">
        <f>'EntrySheetDD+SWOTotal+HO'!AZ164</f>
        <v>0</v>
      </c>
      <c r="L11" s="568">
        <f>'EntrySheetDD+SWOTotal+HO'!BA164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/>
      <c r="D12" s="518">
        <f>'EntrySheetDD+SWOTotal+HO'!BC164</f>
        <v>0</v>
      </c>
      <c r="E12" s="518">
        <f>'EntrySheetDD+SWOTotal+HO'!BD164</f>
        <v>0</v>
      </c>
      <c r="F12" s="518">
        <f>'EntrySheetDD+SWOTotal+HO'!BE164</f>
        <v>0</v>
      </c>
      <c r="G12" s="568">
        <f>'EntrySheetDD+SWOTotal+HO'!BF164</f>
        <v>0</v>
      </c>
      <c r="H12" s="568">
        <f>'EntrySheetDD+SWOTotal+HO'!BG164</f>
        <v>0</v>
      </c>
      <c r="I12" s="568">
        <f>'EntrySheetDD+SWOTotal+HO'!BH164</f>
        <v>0</v>
      </c>
      <c r="J12" s="568">
        <f>'EntrySheetDD+SWOTotal+HO'!BI164</f>
        <v>0</v>
      </c>
      <c r="K12" s="568">
        <f>'EntrySheetDD+SWOTotal+HO'!BJ164</f>
        <v>0</v>
      </c>
      <c r="L12" s="568">
        <f>'EntrySheetDD+SWOTotal+HO'!BK164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/>
      <c r="D13" s="518">
        <f>'EntrySheetDD+SWOTotal+HO'!BM164</f>
        <v>0</v>
      </c>
      <c r="E13" s="518">
        <f>'EntrySheetDD+SWOTotal+HO'!BN164</f>
        <v>0</v>
      </c>
      <c r="F13" s="518">
        <f>'EntrySheetDD+SWOTotal+HO'!BO164</f>
        <v>0</v>
      </c>
      <c r="G13" s="568">
        <f>'EntrySheetDD+SWOTotal+HO'!BP164</f>
        <v>0</v>
      </c>
      <c r="H13" s="568">
        <f>'EntrySheetDD+SWOTotal+HO'!BQ164</f>
        <v>0</v>
      </c>
      <c r="I13" s="568">
        <f>'EntrySheetDD+SWOTotal+HO'!BR164</f>
        <v>0</v>
      </c>
      <c r="J13" s="568">
        <f>'EntrySheetDD+SWOTotal+HO'!BS164</f>
        <v>0</v>
      </c>
      <c r="K13" s="568">
        <f>'EntrySheetDD+SWOTotal+HO'!BT164</f>
        <v>0</v>
      </c>
      <c r="L13" s="568">
        <f>'EntrySheetDD+SWOTotal+HO'!BU164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/>
      <c r="D14" s="518">
        <f>'EntrySheetDD+SWOTotal+HO'!BW164</f>
        <v>0</v>
      </c>
      <c r="E14" s="518">
        <f>'EntrySheetDD+SWOTotal+HO'!BX164</f>
        <v>0</v>
      </c>
      <c r="F14" s="518">
        <f>'EntrySheetDD+SWOTotal+HO'!BY164</f>
        <v>0</v>
      </c>
      <c r="G14" s="568">
        <f>'EntrySheetDD+SWOTotal+HO'!BZ164</f>
        <v>0</v>
      </c>
      <c r="H14" s="568">
        <f>'EntrySheetDD+SWOTotal+HO'!CA164</f>
        <v>0</v>
      </c>
      <c r="I14" s="568">
        <f>'EntrySheetDD+SWOTotal+HO'!CB164</f>
        <v>0</v>
      </c>
      <c r="J14" s="568">
        <f>'EntrySheetDD+SWOTotal+HO'!CC164</f>
        <v>0</v>
      </c>
      <c r="K14" s="568">
        <f>'EntrySheetDD+SWOTotal+HO'!CD164</f>
        <v>0</v>
      </c>
      <c r="L14" s="568">
        <f>'EntrySheetDD+SWOTotal+HO'!CE164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/>
      <c r="D15" s="518">
        <f>'EntrySheetDD+SWOTotal+HO'!CG164</f>
        <v>0</v>
      </c>
      <c r="E15" s="518">
        <f>'EntrySheetDD+SWOTotal+HO'!CH164</f>
        <v>0</v>
      </c>
      <c r="F15" s="518">
        <f>'EntrySheetDD+SWOTotal+HO'!CI164</f>
        <v>0</v>
      </c>
      <c r="G15" s="568">
        <f>'EntrySheetDD+SWOTotal+HO'!CJ164</f>
        <v>0</v>
      </c>
      <c r="H15" s="568">
        <f>'EntrySheetDD+SWOTotal+HO'!CK164</f>
        <v>0</v>
      </c>
      <c r="I15" s="568">
        <f>'EntrySheetDD+SWOTotal+HO'!CL164</f>
        <v>0</v>
      </c>
      <c r="J15" s="568">
        <f>'EntrySheetDD+SWOTotal+HO'!CM164</f>
        <v>0</v>
      </c>
      <c r="K15" s="568">
        <f>'EntrySheetDD+SWOTotal+HO'!CN164</f>
        <v>0</v>
      </c>
      <c r="L15" s="568">
        <f>'EntrySheetDD+SWOTotal+HO'!CO164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/>
      <c r="D16" s="518">
        <f>'EntrySheetDD+SWOTotal+HO'!CQ164</f>
        <v>0</v>
      </c>
      <c r="E16" s="518">
        <f>'EntrySheetDD+SWOTotal+HO'!CR164</f>
        <v>0</v>
      </c>
      <c r="F16" s="518">
        <f>'EntrySheetDD+SWOTotal+HO'!CS164</f>
        <v>0</v>
      </c>
      <c r="G16" s="568">
        <f>'EntrySheetDD+SWOTotal+HO'!CT164</f>
        <v>0</v>
      </c>
      <c r="H16" s="568">
        <f>'EntrySheetDD+SWOTotal+HO'!CU164</f>
        <v>0</v>
      </c>
      <c r="I16" s="568">
        <f>'EntrySheetDD+SWOTotal+HO'!CV164</f>
        <v>0</v>
      </c>
      <c r="J16" s="568">
        <f>'EntrySheetDD+SWOTotal+HO'!CW164</f>
        <v>0</v>
      </c>
      <c r="K16" s="568">
        <f>'EntrySheetDD+SWOTotal+HO'!CX164</f>
        <v>0</v>
      </c>
      <c r="L16" s="568">
        <f>'EntrySheetDD+SWOTotal+HO'!CY164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/>
      <c r="D17" s="518">
        <f>'EntrySheetDD+SWOTotal+HO'!DA164</f>
        <v>0</v>
      </c>
      <c r="E17" s="518">
        <f>'EntrySheetDD+SWOTotal+HO'!DB164</f>
        <v>0</v>
      </c>
      <c r="F17" s="518">
        <f>'EntrySheetDD+SWOTotal+HO'!DC164</f>
        <v>0</v>
      </c>
      <c r="G17" s="568">
        <f>'EntrySheetDD+SWOTotal+HO'!DD164</f>
        <v>0</v>
      </c>
      <c r="H17" s="568">
        <f>'EntrySheetDD+SWOTotal+HO'!DE164</f>
        <v>0</v>
      </c>
      <c r="I17" s="568">
        <f>'EntrySheetDD+SWOTotal+HO'!DF164</f>
        <v>0</v>
      </c>
      <c r="J17" s="568">
        <f>'EntrySheetDD+SWOTotal+HO'!DG164</f>
        <v>0</v>
      </c>
      <c r="K17" s="568">
        <f>'EntrySheetDD+SWOTotal+HO'!DH164</f>
        <v>0</v>
      </c>
      <c r="L17" s="568">
        <f>'EntrySheetDD+SWOTotal+HO'!DI164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/>
      <c r="D18" s="518">
        <f>'EntrySheetDD+SWOTotal+HO'!DK164</f>
        <v>0</v>
      </c>
      <c r="E18" s="518">
        <f>'EntrySheetDD+SWOTotal+HO'!DL164</f>
        <v>0</v>
      </c>
      <c r="F18" s="518">
        <f>'EntrySheetDD+SWOTotal+HO'!DM164</f>
        <v>0</v>
      </c>
      <c r="G18" s="568">
        <f>'EntrySheetDD+SWOTotal+HO'!DN164</f>
        <v>0</v>
      </c>
      <c r="H18" s="568">
        <f>'EntrySheetDD+SWOTotal+HO'!DO164</f>
        <v>0</v>
      </c>
      <c r="I18" s="568">
        <f>'EntrySheetDD+SWOTotal+HO'!DP164</f>
        <v>0</v>
      </c>
      <c r="J18" s="568">
        <f>'EntrySheetDD+SWOTotal+HO'!DQ164</f>
        <v>0</v>
      </c>
      <c r="K18" s="568">
        <f>'EntrySheetDD+SWOTotal+HO'!DR164</f>
        <v>0</v>
      </c>
      <c r="L18" s="568">
        <f>'EntrySheetDD+SWOTotal+HO'!DS164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/>
      <c r="D19" s="518">
        <f>'EntrySheetDD+SWOTotal+HO'!DU164</f>
        <v>1.22</v>
      </c>
      <c r="E19" s="518">
        <f>'EntrySheetDD+SWOTotal+HO'!DV164</f>
        <v>0</v>
      </c>
      <c r="F19" s="518">
        <f>'EntrySheetDD+SWOTotal+HO'!DW164</f>
        <v>1.21</v>
      </c>
      <c r="G19" s="568">
        <f>'EntrySheetDD+SWOTotal+HO'!DX164</f>
        <v>0</v>
      </c>
      <c r="H19" s="568">
        <f>'EntrySheetDD+SWOTotal+HO'!DY164</f>
        <v>0</v>
      </c>
      <c r="I19" s="568">
        <f>'EntrySheetDD+SWOTotal+HO'!DZ164</f>
        <v>1</v>
      </c>
      <c r="J19" s="568">
        <f>'EntrySheetDD+SWOTotal+HO'!EA164</f>
        <v>0</v>
      </c>
      <c r="K19" s="568">
        <f>'EntrySheetDD+SWOTotal+HO'!EB164</f>
        <v>1</v>
      </c>
      <c r="L19" s="568">
        <f>'EntrySheetDD+SWOTotal+HO'!EC164</f>
        <v>1</v>
      </c>
      <c r="M19" s="506" t="e">
        <f t="shared" si="0"/>
        <v>#DIV/0!</v>
      </c>
      <c r="N19" s="506">
        <f t="shared" si="1"/>
        <v>99.180327868852459</v>
      </c>
    </row>
    <row r="20" spans="1:14" s="502" customFormat="1" ht="24.6" customHeight="1" x14ac:dyDescent="0.25">
      <c r="A20" s="563">
        <v>14</v>
      </c>
      <c r="B20" s="523" t="s">
        <v>329</v>
      </c>
      <c r="C20" s="583"/>
      <c r="D20" s="518">
        <f>'EntrySheetDD+SWOTotal+HO'!EE164</f>
        <v>0</v>
      </c>
      <c r="E20" s="518">
        <f>'EntrySheetDD+SWOTotal+HO'!EF164</f>
        <v>0</v>
      </c>
      <c r="F20" s="518">
        <f>'EntrySheetDD+SWOTotal+HO'!EG164</f>
        <v>0</v>
      </c>
      <c r="G20" s="568">
        <f>'EntrySheetDD+SWOTotal+HO'!EH164</f>
        <v>0</v>
      </c>
      <c r="H20" s="568">
        <f>'EntrySheetDD+SWOTotal+HO'!EI164</f>
        <v>0</v>
      </c>
      <c r="I20" s="568">
        <f>'EntrySheetDD+SWOTotal+HO'!EJ164</f>
        <v>0</v>
      </c>
      <c r="J20" s="568">
        <f>'EntrySheetDD+SWOTotal+HO'!EK164</f>
        <v>0</v>
      </c>
      <c r="K20" s="568">
        <f>'EntrySheetDD+SWOTotal+HO'!EL164</f>
        <v>0</v>
      </c>
      <c r="L20" s="568">
        <f>'EntrySheetDD+SWOTotal+HO'!EM164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/>
      <c r="D21" s="518">
        <f>'EntrySheetDD+SWOTotal+HO'!EO164</f>
        <v>0</v>
      </c>
      <c r="E21" s="518">
        <f>'EntrySheetDD+SWOTotal+HO'!EP164</f>
        <v>0</v>
      </c>
      <c r="F21" s="518">
        <f>'EntrySheetDD+SWOTotal+HO'!EQ164</f>
        <v>0</v>
      </c>
      <c r="G21" s="568">
        <f>'EntrySheetDD+SWOTotal+HO'!ER164</f>
        <v>0</v>
      </c>
      <c r="H21" s="568">
        <f>'EntrySheetDD+SWOTotal+HO'!ES164</f>
        <v>0</v>
      </c>
      <c r="I21" s="568">
        <f>'EntrySheetDD+SWOTotal+HO'!ET164</f>
        <v>0</v>
      </c>
      <c r="J21" s="568">
        <f>'EntrySheetDD+SWOTotal+HO'!EU164</f>
        <v>0</v>
      </c>
      <c r="K21" s="568">
        <f>'EntrySheetDD+SWOTotal+HO'!EV164</f>
        <v>0</v>
      </c>
      <c r="L21" s="568">
        <f>'EntrySheetDD+SWOTotal+HO'!EW164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/>
      <c r="D22" s="518">
        <f>'EntrySheetDD+SWOTotal+HO'!EY164</f>
        <v>0</v>
      </c>
      <c r="E22" s="518">
        <f>'EntrySheetDD+SWOTotal+HO'!EZ164</f>
        <v>0</v>
      </c>
      <c r="F22" s="518">
        <f>'EntrySheetDD+SWOTotal+HO'!FA164</f>
        <v>0</v>
      </c>
      <c r="G22" s="568">
        <f>'EntrySheetDD+SWOTotal+HO'!FB164</f>
        <v>0</v>
      </c>
      <c r="H22" s="568">
        <f>'EntrySheetDD+SWOTotal+HO'!FC164</f>
        <v>0</v>
      </c>
      <c r="I22" s="568">
        <f>'EntrySheetDD+SWOTotal+HO'!FD164</f>
        <v>0</v>
      </c>
      <c r="J22" s="568">
        <f>'EntrySheetDD+SWOTotal+HO'!FE164</f>
        <v>0</v>
      </c>
      <c r="K22" s="568">
        <f>'EntrySheetDD+SWOTotal+HO'!FF164</f>
        <v>0</v>
      </c>
      <c r="L22" s="568">
        <f>'EntrySheetDD+SWOTotal+HO'!FG164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/>
      <c r="D23" s="518">
        <f>'EntrySheetDD+SWOTotal+HO'!FI164</f>
        <v>1.75</v>
      </c>
      <c r="E23" s="518">
        <f>'EntrySheetDD+SWOTotal+HO'!FJ164</f>
        <v>0</v>
      </c>
      <c r="F23" s="518">
        <f>'EntrySheetDD+SWOTotal+HO'!FK164</f>
        <v>1.06</v>
      </c>
      <c r="G23" s="568">
        <f>'EntrySheetDD+SWOTotal+HO'!FL164</f>
        <v>0</v>
      </c>
      <c r="H23" s="568">
        <f>'EntrySheetDD+SWOTotal+HO'!FM164</f>
        <v>0</v>
      </c>
      <c r="I23" s="568">
        <f>'EntrySheetDD+SWOTotal+HO'!FN164</f>
        <v>0</v>
      </c>
      <c r="J23" s="568">
        <f>'EntrySheetDD+SWOTotal+HO'!FO164</f>
        <v>0</v>
      </c>
      <c r="K23" s="568">
        <f>'EntrySheetDD+SWOTotal+HO'!FP164</f>
        <v>0</v>
      </c>
      <c r="L23" s="568">
        <f>'EntrySheetDD+SWOTotal+HO'!FQ164</f>
        <v>0</v>
      </c>
      <c r="M23" s="506" t="e">
        <f t="shared" si="0"/>
        <v>#DIV/0!</v>
      </c>
      <c r="N23" s="506">
        <f t="shared" si="1"/>
        <v>60.571428571428577</v>
      </c>
    </row>
    <row r="24" spans="1:14" s="502" customFormat="1" ht="24.6" customHeight="1" x14ac:dyDescent="0.25">
      <c r="A24" s="563">
        <v>18</v>
      </c>
      <c r="B24" s="523" t="s">
        <v>333</v>
      </c>
      <c r="C24" s="583"/>
      <c r="D24" s="518">
        <f>'EntrySheetDD+SWOTotal+HO'!FS164</f>
        <v>0</v>
      </c>
      <c r="E24" s="518">
        <f>'EntrySheetDD+SWOTotal+HO'!FT164</f>
        <v>0</v>
      </c>
      <c r="F24" s="518">
        <f>'EntrySheetDD+SWOTotal+HO'!FU164</f>
        <v>0</v>
      </c>
      <c r="G24" s="568">
        <f>'EntrySheetDD+SWOTotal+HO'!FV164</f>
        <v>0</v>
      </c>
      <c r="H24" s="568">
        <f>'EntrySheetDD+SWOTotal+HO'!FW164</f>
        <v>0</v>
      </c>
      <c r="I24" s="568">
        <f>'EntrySheetDD+SWOTotal+HO'!FX164</f>
        <v>0</v>
      </c>
      <c r="J24" s="568">
        <f>'EntrySheetDD+SWOTotal+HO'!FY164</f>
        <v>0</v>
      </c>
      <c r="K24" s="568">
        <f>'EntrySheetDD+SWOTotal+HO'!FZ164</f>
        <v>0</v>
      </c>
      <c r="L24" s="568">
        <f>'EntrySheetDD+SWOTotal+HO'!GA164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/>
      <c r="D25" s="518">
        <f>'EntrySheetDD+SWOTotal+HO'!GC164</f>
        <v>0</v>
      </c>
      <c r="E25" s="518">
        <f>'EntrySheetDD+SWOTotal+HO'!GD164</f>
        <v>0</v>
      </c>
      <c r="F25" s="518">
        <f>'EntrySheetDD+SWOTotal+HO'!GE164</f>
        <v>0</v>
      </c>
      <c r="G25" s="568">
        <f>'EntrySheetDD+SWOTotal+HO'!GF164</f>
        <v>0</v>
      </c>
      <c r="H25" s="568">
        <f>'EntrySheetDD+SWOTotal+HO'!GG164</f>
        <v>0</v>
      </c>
      <c r="I25" s="568">
        <f>'EntrySheetDD+SWOTotal+HO'!GH164</f>
        <v>0</v>
      </c>
      <c r="J25" s="568">
        <f>'EntrySheetDD+SWOTotal+HO'!GI164</f>
        <v>0</v>
      </c>
      <c r="K25" s="568">
        <f>'EntrySheetDD+SWOTotal+HO'!GJ164</f>
        <v>0</v>
      </c>
      <c r="L25" s="568">
        <f>'EntrySheetDD+SWOTotal+HO'!GK164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/>
      <c r="D26" s="518">
        <f>'EntrySheetDD+SWOTotal+HO'!GM164</f>
        <v>0</v>
      </c>
      <c r="E26" s="518">
        <f>'EntrySheetDD+SWOTotal+HO'!GN164</f>
        <v>0</v>
      </c>
      <c r="F26" s="518">
        <f>'EntrySheetDD+SWOTotal+HO'!GO164</f>
        <v>0</v>
      </c>
      <c r="G26" s="568">
        <f>'EntrySheetDD+SWOTotal+HO'!GP164</f>
        <v>0</v>
      </c>
      <c r="H26" s="568">
        <f>'EntrySheetDD+SWOTotal+HO'!GQ164</f>
        <v>0</v>
      </c>
      <c r="I26" s="568">
        <f>'EntrySheetDD+SWOTotal+HO'!GR164</f>
        <v>0</v>
      </c>
      <c r="J26" s="568">
        <f>'EntrySheetDD+SWOTotal+HO'!GS164</f>
        <v>0</v>
      </c>
      <c r="K26" s="568">
        <f>'EntrySheetDD+SWOTotal+HO'!GT164</f>
        <v>0</v>
      </c>
      <c r="L26" s="568">
        <f>'EntrySheetDD+SWOTotal+HO'!GU164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/>
      <c r="D27" s="518">
        <f>'EntrySheetDD+SWOTotal+HO'!GW164</f>
        <v>0</v>
      </c>
      <c r="E27" s="518">
        <f>'EntrySheetDD+SWOTotal+HO'!GX164</f>
        <v>0</v>
      </c>
      <c r="F27" s="518">
        <f>'EntrySheetDD+SWOTotal+HO'!GY164</f>
        <v>0</v>
      </c>
      <c r="G27" s="568">
        <f>'EntrySheetDD+SWOTotal+HO'!GZ164</f>
        <v>0</v>
      </c>
      <c r="H27" s="568">
        <f>'EntrySheetDD+SWOTotal+HO'!HA164</f>
        <v>0</v>
      </c>
      <c r="I27" s="568">
        <f>'EntrySheetDD+SWOTotal+HO'!HB164</f>
        <v>0</v>
      </c>
      <c r="J27" s="568">
        <f>'EntrySheetDD+SWOTotal+HO'!HC164</f>
        <v>0</v>
      </c>
      <c r="K27" s="568">
        <f>'EntrySheetDD+SWOTotal+HO'!HD164</f>
        <v>0</v>
      </c>
      <c r="L27" s="568">
        <f>'EntrySheetDD+SWOTotal+HO'!HE164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/>
      <c r="D28" s="518">
        <f>'EntrySheetDD+SWOTotal+HO'!HG164</f>
        <v>0</v>
      </c>
      <c r="E28" s="518">
        <f>'EntrySheetDD+SWOTotal+HO'!HH164</f>
        <v>0</v>
      </c>
      <c r="F28" s="518">
        <f>'EntrySheetDD+SWOTotal+HO'!HI164</f>
        <v>0</v>
      </c>
      <c r="G28" s="568">
        <f>'EntrySheetDD+SWOTotal+HO'!HJ164</f>
        <v>0</v>
      </c>
      <c r="H28" s="568">
        <f>'EntrySheetDD+SWOTotal+HO'!HK164</f>
        <v>0</v>
      </c>
      <c r="I28" s="568">
        <f>'EntrySheetDD+SWOTotal+HO'!HL164</f>
        <v>0</v>
      </c>
      <c r="J28" s="568">
        <f>'EntrySheetDD+SWOTotal+HO'!HM164</f>
        <v>0</v>
      </c>
      <c r="K28" s="568">
        <f>'EntrySheetDD+SWOTotal+HO'!HN164</f>
        <v>0</v>
      </c>
      <c r="L28" s="568">
        <f>'EntrySheetDD+SWOTotal+HO'!HO164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/>
      <c r="D29" s="518">
        <f>'EntrySheetDD+SWOTotal+HO'!HQ164</f>
        <v>0</v>
      </c>
      <c r="E29" s="518">
        <f>'EntrySheetDD+SWOTotal+HO'!HR164</f>
        <v>0</v>
      </c>
      <c r="F29" s="518">
        <f>'EntrySheetDD+SWOTotal+HO'!HS164</f>
        <v>0</v>
      </c>
      <c r="G29" s="568">
        <f>'EntrySheetDD+SWOTotal+HO'!HT164</f>
        <v>0</v>
      </c>
      <c r="H29" s="568">
        <f>'EntrySheetDD+SWOTotal+HO'!HU164</f>
        <v>0</v>
      </c>
      <c r="I29" s="568">
        <f>'EntrySheetDD+SWOTotal+HO'!HV164</f>
        <v>0</v>
      </c>
      <c r="J29" s="568">
        <f>'EntrySheetDD+SWOTotal+HO'!HW164</f>
        <v>0</v>
      </c>
      <c r="K29" s="568">
        <f>'EntrySheetDD+SWOTotal+HO'!HX164</f>
        <v>0</v>
      </c>
      <c r="L29" s="568">
        <f>'EntrySheetDD+SWOTotal+HO'!HY164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/>
      <c r="D30" s="518">
        <f>'EntrySheetDD+SWOTotal+HO'!IA164</f>
        <v>0</v>
      </c>
      <c r="E30" s="518">
        <f>'EntrySheetDD+SWOTotal+HO'!IB164</f>
        <v>0</v>
      </c>
      <c r="F30" s="518">
        <f>'EntrySheetDD+SWOTotal+HO'!IC164</f>
        <v>0</v>
      </c>
      <c r="G30" s="568">
        <f>'EntrySheetDD+SWOTotal+HO'!ID164</f>
        <v>0</v>
      </c>
      <c r="H30" s="568">
        <f>'EntrySheetDD+SWOTotal+HO'!IE164</f>
        <v>0</v>
      </c>
      <c r="I30" s="568">
        <f>'EntrySheetDD+SWOTotal+HO'!IF164</f>
        <v>0</v>
      </c>
      <c r="J30" s="568">
        <f>'EntrySheetDD+SWOTotal+HO'!IG164</f>
        <v>0</v>
      </c>
      <c r="K30" s="568">
        <f>'EntrySheetDD+SWOTotal+HO'!IH164</f>
        <v>0</v>
      </c>
      <c r="L30" s="568">
        <f>'EntrySheetDD+SWOTotal+HO'!II164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/>
      <c r="D31" s="518">
        <f>'EntrySheetDD+SWOTotal+HO'!IK164</f>
        <v>0</v>
      </c>
      <c r="E31" s="518">
        <f>'EntrySheetDD+SWOTotal+HO'!IL164</f>
        <v>0</v>
      </c>
      <c r="F31" s="518">
        <f>'EntrySheetDD+SWOTotal+HO'!IM164</f>
        <v>0</v>
      </c>
      <c r="G31" s="568">
        <f>'EntrySheetDD+SWOTotal+HO'!IN164</f>
        <v>0</v>
      </c>
      <c r="H31" s="568">
        <f>'EntrySheetDD+SWOTotal+HO'!IO164</f>
        <v>0</v>
      </c>
      <c r="I31" s="568">
        <f>'EntrySheetDD+SWOTotal+HO'!IP164</f>
        <v>0</v>
      </c>
      <c r="J31" s="568">
        <f>'EntrySheetDD+SWOTotal+HO'!IQ164</f>
        <v>0</v>
      </c>
      <c r="K31" s="568">
        <f>'EntrySheetDD+SWOTotal+HO'!IR164</f>
        <v>0</v>
      </c>
      <c r="L31" s="568">
        <f>'EntrySheetDD+SWOTotal+HO'!IS164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/>
      <c r="D32" s="518">
        <f>'EntrySheetDD+SWOTotal+HO'!IU164</f>
        <v>0.95</v>
      </c>
      <c r="E32" s="518">
        <f>'EntrySheetDD+SWOTotal+HO'!IV164</f>
        <v>0</v>
      </c>
      <c r="F32" s="518">
        <f>'EntrySheetDD+SWOTotal+HO'!IW164</f>
        <v>0.95</v>
      </c>
      <c r="G32" s="568">
        <f>'EntrySheetDD+SWOTotal+HO'!IX164</f>
        <v>0</v>
      </c>
      <c r="H32" s="568">
        <f>'EntrySheetDD+SWOTotal+HO'!IY164</f>
        <v>0</v>
      </c>
      <c r="I32" s="568">
        <f>'EntrySheetDD+SWOTotal+HO'!IZ164</f>
        <v>0</v>
      </c>
      <c r="J32" s="568">
        <f>'EntrySheetDD+SWOTotal+HO'!JA164</f>
        <v>0</v>
      </c>
      <c r="K32" s="568">
        <f>'EntrySheetDD+SWOTotal+HO'!JB164</f>
        <v>0</v>
      </c>
      <c r="L32" s="568">
        <f>'EntrySheetDD+SWOTotal+HO'!JC164</f>
        <v>0</v>
      </c>
      <c r="M32" s="506" t="e">
        <f t="shared" si="0"/>
        <v>#DIV/0!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/>
      <c r="D33" s="518">
        <f>'EntrySheetDD+SWOTotal+HO'!JE164</f>
        <v>0</v>
      </c>
      <c r="E33" s="518">
        <f>'EntrySheetDD+SWOTotal+HO'!JF164</f>
        <v>0</v>
      </c>
      <c r="F33" s="518">
        <f>'EntrySheetDD+SWOTotal+HO'!JG164</f>
        <v>0</v>
      </c>
      <c r="G33" s="568">
        <f>'EntrySheetDD+SWOTotal+HO'!JH164</f>
        <v>0</v>
      </c>
      <c r="H33" s="568">
        <f>'EntrySheetDD+SWOTotal+HO'!JI164</f>
        <v>0</v>
      </c>
      <c r="I33" s="568">
        <f>'EntrySheetDD+SWOTotal+HO'!JJ164</f>
        <v>0</v>
      </c>
      <c r="J33" s="568">
        <f>'EntrySheetDD+SWOTotal+HO'!JK164</f>
        <v>0</v>
      </c>
      <c r="K33" s="568">
        <f>'EntrySheetDD+SWOTotal+HO'!JL164</f>
        <v>0</v>
      </c>
      <c r="L33" s="568">
        <f>'EntrySheetDD+SWOTotal+HO'!JM164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/>
      <c r="D34" s="518">
        <f>'EntrySheetDD+SWOTotal+HO'!JO164</f>
        <v>0</v>
      </c>
      <c r="E34" s="518">
        <f>'EntrySheetDD+SWOTotal+HO'!JP164</f>
        <v>0</v>
      </c>
      <c r="F34" s="518">
        <f>'EntrySheetDD+SWOTotal+HO'!JQ164</f>
        <v>0</v>
      </c>
      <c r="G34" s="568">
        <f>'EntrySheetDD+SWOTotal+HO'!JR164</f>
        <v>0</v>
      </c>
      <c r="H34" s="568">
        <f>'EntrySheetDD+SWOTotal+HO'!JS164</f>
        <v>0</v>
      </c>
      <c r="I34" s="568">
        <f>'EntrySheetDD+SWOTotal+HO'!JT164</f>
        <v>0</v>
      </c>
      <c r="J34" s="568">
        <f>'EntrySheetDD+SWOTotal+HO'!JU164</f>
        <v>0</v>
      </c>
      <c r="K34" s="568">
        <f>'EntrySheetDD+SWOTotal+HO'!JV164</f>
        <v>0</v>
      </c>
      <c r="L34" s="568">
        <f>'EntrySheetDD+SWOTotal+HO'!JW164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/>
      <c r="D35" s="518">
        <f>'EntrySheetDD+SWOTotal+HO'!JY164</f>
        <v>0</v>
      </c>
      <c r="E35" s="518">
        <f>'EntrySheetDD+SWOTotal+HO'!JZ164</f>
        <v>0</v>
      </c>
      <c r="F35" s="518">
        <f>'EntrySheetDD+SWOTotal+HO'!KA164</f>
        <v>0</v>
      </c>
      <c r="G35" s="568">
        <f>'EntrySheetDD+SWOTotal+HO'!KB164</f>
        <v>0</v>
      </c>
      <c r="H35" s="568">
        <f>'EntrySheetDD+SWOTotal+HO'!KC164</f>
        <v>0</v>
      </c>
      <c r="I35" s="568">
        <f>'EntrySheetDD+SWOTotal+HO'!KD164</f>
        <v>0</v>
      </c>
      <c r="J35" s="568">
        <f>'EntrySheetDD+SWOTotal+HO'!KE164</f>
        <v>0</v>
      </c>
      <c r="K35" s="568">
        <f>'EntrySheetDD+SWOTotal+HO'!KF164</f>
        <v>0</v>
      </c>
      <c r="L35" s="568">
        <f>'EntrySheetDD+SWOTotal+HO'!KG164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/>
      <c r="D36" s="518">
        <f>'EntrySheetDD+SWOTotal+HO'!KI164</f>
        <v>0</v>
      </c>
      <c r="E36" s="518">
        <f>'EntrySheetDD+SWOTotal+HO'!KJ164</f>
        <v>0</v>
      </c>
      <c r="F36" s="518">
        <f>'EntrySheetDD+SWOTotal+HO'!KK164</f>
        <v>0</v>
      </c>
      <c r="G36" s="568">
        <f>'EntrySheetDD+SWOTotal+HO'!KL164</f>
        <v>0</v>
      </c>
      <c r="H36" s="568">
        <f>'EntrySheetDD+SWOTotal+HO'!KM164</f>
        <v>0</v>
      </c>
      <c r="I36" s="568">
        <f>'EntrySheetDD+SWOTotal+HO'!KN164</f>
        <v>0</v>
      </c>
      <c r="J36" s="568">
        <f>'EntrySheetDD+SWOTotal+HO'!KO164</f>
        <v>0</v>
      </c>
      <c r="K36" s="568">
        <f>'EntrySheetDD+SWOTotal+HO'!KP164</f>
        <v>0</v>
      </c>
      <c r="L36" s="568">
        <f>'EntrySheetDD+SWOTotal+HO'!KQ164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/>
      <c r="D37" s="518">
        <f>'EntrySheetDD+SWOTotal+HO'!KS164</f>
        <v>0</v>
      </c>
      <c r="E37" s="518">
        <f>'EntrySheetDD+SWOTotal+HO'!KT164</f>
        <v>0</v>
      </c>
      <c r="F37" s="518">
        <f>'EntrySheetDD+SWOTotal+HO'!KU164</f>
        <v>0</v>
      </c>
      <c r="G37" s="568">
        <f>'EntrySheetDD+SWOTotal+HO'!KV164</f>
        <v>0</v>
      </c>
      <c r="H37" s="568">
        <f>'EntrySheetDD+SWOTotal+HO'!KW164</f>
        <v>0</v>
      </c>
      <c r="I37" s="568">
        <f>'EntrySheetDD+SWOTotal+HO'!KX164</f>
        <v>0</v>
      </c>
      <c r="J37" s="568">
        <f>'EntrySheetDD+SWOTotal+HO'!KY164</f>
        <v>0</v>
      </c>
      <c r="K37" s="568">
        <f>'EntrySheetDD+SWOTotal+HO'!KZ164</f>
        <v>0</v>
      </c>
      <c r="L37" s="568">
        <f>'EntrySheetDD+SWOTotal+HO'!LA164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/>
      <c r="D38" s="518">
        <f>'EntrySheetDD+SWOTotal+HO'!LC164</f>
        <v>0</v>
      </c>
      <c r="E38" s="518">
        <f>'EntrySheetDD+SWOTotal+HO'!LD164</f>
        <v>0</v>
      </c>
      <c r="F38" s="518">
        <f>'EntrySheetDD+SWOTotal+HO'!LE164</f>
        <v>0</v>
      </c>
      <c r="G38" s="568">
        <f>'EntrySheetDD+SWOTotal+HO'!LF164</f>
        <v>0</v>
      </c>
      <c r="H38" s="568">
        <f>'EntrySheetDD+SWOTotal+HO'!LG164</f>
        <v>0</v>
      </c>
      <c r="I38" s="568">
        <f>'EntrySheetDD+SWOTotal+HO'!LH164</f>
        <v>0</v>
      </c>
      <c r="J38" s="568">
        <f>'EntrySheetDD+SWOTotal+HO'!LI164</f>
        <v>0</v>
      </c>
      <c r="K38" s="568">
        <f>'EntrySheetDD+SWOTotal+HO'!LJ164</f>
        <v>0</v>
      </c>
      <c r="L38" s="568">
        <f>'EntrySheetDD+SWOTotal+HO'!LK164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/>
      <c r="D39" s="518">
        <f>'EntrySheetDD+SWOTotal+HO'!LM164</f>
        <v>0</v>
      </c>
      <c r="E39" s="518">
        <f>'EntrySheetDD+SWOTotal+HO'!LN164</f>
        <v>0</v>
      </c>
      <c r="F39" s="518">
        <f>'EntrySheetDD+SWOTotal+HO'!LO164</f>
        <v>0</v>
      </c>
      <c r="G39" s="568">
        <f>'EntrySheetDD+SWOTotal+HO'!LP164</f>
        <v>0</v>
      </c>
      <c r="H39" s="568">
        <f>'EntrySheetDD+SWOTotal+HO'!LQ164</f>
        <v>0</v>
      </c>
      <c r="I39" s="568">
        <f>'EntrySheetDD+SWOTotal+HO'!LR164</f>
        <v>0</v>
      </c>
      <c r="J39" s="568">
        <f>'EntrySheetDD+SWOTotal+HO'!LS164</f>
        <v>0</v>
      </c>
      <c r="K39" s="568">
        <f>'EntrySheetDD+SWOTotal+HO'!LT164</f>
        <v>0</v>
      </c>
      <c r="L39" s="568">
        <f>'EntrySheetDD+SWOTotal+HO'!LU164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3.92</v>
      </c>
      <c r="E40" s="510">
        <f t="shared" si="2"/>
        <v>0</v>
      </c>
      <c r="F40" s="510">
        <f t="shared" si="2"/>
        <v>3.2199999999999998</v>
      </c>
      <c r="G40" s="569">
        <f t="shared" si="2"/>
        <v>0</v>
      </c>
      <c r="H40" s="569">
        <f t="shared" si="2"/>
        <v>0</v>
      </c>
      <c r="I40" s="569">
        <f t="shared" si="2"/>
        <v>1</v>
      </c>
      <c r="J40" s="569">
        <f t="shared" si="2"/>
        <v>0</v>
      </c>
      <c r="K40" s="569">
        <f t="shared" si="2"/>
        <v>1</v>
      </c>
      <c r="L40" s="569">
        <f t="shared" si="2"/>
        <v>1</v>
      </c>
      <c r="M40" s="511" t="e">
        <f t="shared" si="0"/>
        <v>#DIV/0!</v>
      </c>
      <c r="N40" s="512">
        <f t="shared" si="1"/>
        <v>82.142857142857139</v>
      </c>
    </row>
    <row r="41" spans="1:14" ht="21.75" x14ac:dyDescent="0.25">
      <c r="A41" s="2027" t="s">
        <v>362</v>
      </c>
      <c r="B41" s="2028"/>
      <c r="C41" s="587"/>
      <c r="D41" s="528">
        <f>'EntrySheetDD+SWOTotal+HO'!MQ164</f>
        <v>0</v>
      </c>
      <c r="E41" s="528">
        <f>'EntrySheetDD+SWOTotal+HO'!MR164</f>
        <v>0</v>
      </c>
      <c r="F41" s="528">
        <f>'EntrySheetDD+SWOTotal+HO'!MS164</f>
        <v>0</v>
      </c>
      <c r="G41" s="570">
        <f>'EntrySheetDD+SWOTotal+HO'!MT164</f>
        <v>0</v>
      </c>
      <c r="H41" s="570">
        <f>'EntrySheetDD+SWOTotal+HO'!MU164</f>
        <v>0</v>
      </c>
      <c r="I41" s="570">
        <f>'EntrySheetDD+SWOTotal+HO'!MV164</f>
        <v>0</v>
      </c>
      <c r="J41" s="570">
        <f>'EntrySheetDD+SWOTotal+HO'!MW164</f>
        <v>0</v>
      </c>
      <c r="K41" s="570">
        <f>'EntrySheetDD+SWOTotal+HO'!MX164</f>
        <v>0</v>
      </c>
      <c r="L41" s="570">
        <f>'EntrySheetDD+SWOTotal+HO'!MY164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/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0</v>
      </c>
      <c r="D43" s="516">
        <f t="shared" si="3"/>
        <v>3.92</v>
      </c>
      <c r="E43" s="516">
        <f t="shared" si="3"/>
        <v>0</v>
      </c>
      <c r="F43" s="516">
        <f t="shared" si="3"/>
        <v>3.2199999999999998</v>
      </c>
      <c r="G43" s="572">
        <f t="shared" si="3"/>
        <v>0</v>
      </c>
      <c r="H43" s="572">
        <f t="shared" si="3"/>
        <v>0</v>
      </c>
      <c r="I43" s="572">
        <f t="shared" si="3"/>
        <v>1</v>
      </c>
      <c r="J43" s="572">
        <f t="shared" si="3"/>
        <v>0</v>
      </c>
      <c r="K43" s="572">
        <f t="shared" si="3"/>
        <v>1</v>
      </c>
      <c r="L43" s="572">
        <f t="shared" si="3"/>
        <v>1</v>
      </c>
      <c r="M43" s="511" t="e">
        <f t="shared" si="0"/>
        <v>#DIV/0!</v>
      </c>
      <c r="N43" s="512">
        <f t="shared" si="1"/>
        <v>82.142857142857139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30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449</v>
      </c>
      <c r="B3" s="2004"/>
      <c r="C3" s="2024" t="s">
        <v>528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/>
      <c r="D7" s="518">
        <f>'EntrySheetDD+SWOTotal+HO'!E167</f>
        <v>0</v>
      </c>
      <c r="E7" s="518">
        <f>'EntrySheetDD+SWOTotal+HO'!F167</f>
        <v>0</v>
      </c>
      <c r="F7" s="518">
        <f>'EntrySheetDD+SWOTotal+HO'!G167</f>
        <v>0</v>
      </c>
      <c r="G7" s="568">
        <f>'EntrySheetDD+SWOTotal+HO'!H167</f>
        <v>0</v>
      </c>
      <c r="H7" s="568">
        <f>'EntrySheetDD+SWOTotal+HO'!I167</f>
        <v>0</v>
      </c>
      <c r="I7" s="568">
        <f>'EntrySheetDD+SWOTotal+HO'!J167</f>
        <v>0</v>
      </c>
      <c r="J7" s="568">
        <f>'EntrySheetDD+SWOTotal+HO'!K167</f>
        <v>0</v>
      </c>
      <c r="K7" s="568">
        <f>'EntrySheetDD+SWOTotal+HO'!L167</f>
        <v>0</v>
      </c>
      <c r="L7" s="568">
        <f>'EntrySheetDD+SWOTotal+HO'!M167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/>
      <c r="D8" s="518">
        <f>'EntrySheetDD+SWOTotal+HO'!O167</f>
        <v>0</v>
      </c>
      <c r="E8" s="518">
        <f>'EntrySheetDD+SWOTotal+HO'!P167</f>
        <v>0</v>
      </c>
      <c r="F8" s="518">
        <f>'EntrySheetDD+SWOTotal+HO'!Q167</f>
        <v>0</v>
      </c>
      <c r="G8" s="568">
        <f>'EntrySheetDD+SWOTotal+HO'!R167</f>
        <v>0</v>
      </c>
      <c r="H8" s="568">
        <f>'EntrySheetDD+SWOTotal+HO'!S167</f>
        <v>0</v>
      </c>
      <c r="I8" s="568">
        <f>'EntrySheetDD+SWOTotal+HO'!T167</f>
        <v>0</v>
      </c>
      <c r="J8" s="568">
        <f>'EntrySheetDD+SWOTotal+HO'!U167</f>
        <v>0</v>
      </c>
      <c r="K8" s="568">
        <f>'EntrySheetDD+SWOTotal+HO'!V167</f>
        <v>0</v>
      </c>
      <c r="L8" s="568">
        <f>'EntrySheetDD+SWOTotal+HO'!W167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/>
      <c r="D9" s="518">
        <f>'EntrySheetDD+SWOTotal+HO'!Y167</f>
        <v>0</v>
      </c>
      <c r="E9" s="518">
        <f>'EntrySheetDD+SWOTotal+HO'!Z167</f>
        <v>0</v>
      </c>
      <c r="F9" s="518">
        <f>'EntrySheetDD+SWOTotal+HO'!AA167</f>
        <v>0</v>
      </c>
      <c r="G9" s="568">
        <f>'EntrySheetDD+SWOTotal+HO'!AB167</f>
        <v>0</v>
      </c>
      <c r="H9" s="568">
        <f>'EntrySheetDD+SWOTotal+HO'!AC167</f>
        <v>0</v>
      </c>
      <c r="I9" s="568">
        <f>'EntrySheetDD+SWOTotal+HO'!AD167</f>
        <v>0</v>
      </c>
      <c r="J9" s="568">
        <f>'EntrySheetDD+SWOTotal+HO'!AE167</f>
        <v>0</v>
      </c>
      <c r="K9" s="568">
        <f>'EntrySheetDD+SWOTotal+HO'!AF167</f>
        <v>0</v>
      </c>
      <c r="L9" s="568">
        <f>'EntrySheetDD+SWOTotal+HO'!AG167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/>
      <c r="D10" s="518">
        <f>'EntrySheetDD+SWOTotal+HO'!AI167</f>
        <v>0</v>
      </c>
      <c r="E10" s="518">
        <f>'EntrySheetDD+SWOTotal+HO'!AJ167</f>
        <v>0</v>
      </c>
      <c r="F10" s="518">
        <f>'EntrySheetDD+SWOTotal+HO'!AK167</f>
        <v>0</v>
      </c>
      <c r="G10" s="568">
        <f>'EntrySheetDD+SWOTotal+HO'!AL167</f>
        <v>0</v>
      </c>
      <c r="H10" s="568">
        <f>'EntrySheetDD+SWOTotal+HO'!AM167</f>
        <v>0</v>
      </c>
      <c r="I10" s="568">
        <f>'EntrySheetDD+SWOTotal+HO'!AN167</f>
        <v>0</v>
      </c>
      <c r="J10" s="568">
        <f>'EntrySheetDD+SWOTotal+HO'!AO167</f>
        <v>0</v>
      </c>
      <c r="K10" s="568">
        <f>'EntrySheetDD+SWOTotal+HO'!AP167</f>
        <v>0</v>
      </c>
      <c r="L10" s="568">
        <f>'EntrySheetDD+SWOTotal+HO'!AQ167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/>
      <c r="D11" s="518">
        <f>'EntrySheetDD+SWOTotal+HO'!AS167</f>
        <v>0</v>
      </c>
      <c r="E11" s="518">
        <f>'EntrySheetDD+SWOTotal+HO'!AT167</f>
        <v>0</v>
      </c>
      <c r="F11" s="518">
        <f>'EntrySheetDD+SWOTotal+HO'!AU167</f>
        <v>0</v>
      </c>
      <c r="G11" s="568">
        <f>'EntrySheetDD+SWOTotal+HO'!AV167</f>
        <v>0</v>
      </c>
      <c r="H11" s="568">
        <f>'EntrySheetDD+SWOTotal+HO'!AW167</f>
        <v>0</v>
      </c>
      <c r="I11" s="568">
        <f>'EntrySheetDD+SWOTotal+HO'!AX167</f>
        <v>0</v>
      </c>
      <c r="J11" s="568">
        <f>'EntrySheetDD+SWOTotal+HO'!AY167</f>
        <v>0</v>
      </c>
      <c r="K11" s="568">
        <f>'EntrySheetDD+SWOTotal+HO'!AZ167</f>
        <v>0</v>
      </c>
      <c r="L11" s="568">
        <f>'EntrySheetDD+SWOTotal+HO'!BA167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/>
      <c r="D12" s="518">
        <f>'EntrySheetDD+SWOTotal+HO'!BC167</f>
        <v>0</v>
      </c>
      <c r="E12" s="518">
        <f>'EntrySheetDD+SWOTotal+HO'!BD167</f>
        <v>0</v>
      </c>
      <c r="F12" s="518">
        <f>'EntrySheetDD+SWOTotal+HO'!BE167</f>
        <v>0</v>
      </c>
      <c r="G12" s="568">
        <f>'EntrySheetDD+SWOTotal+HO'!BF167</f>
        <v>0</v>
      </c>
      <c r="H12" s="568">
        <f>'EntrySheetDD+SWOTotal+HO'!BG167</f>
        <v>0</v>
      </c>
      <c r="I12" s="568">
        <f>'EntrySheetDD+SWOTotal+HO'!BH167</f>
        <v>0</v>
      </c>
      <c r="J12" s="568">
        <f>'EntrySheetDD+SWOTotal+HO'!BI167</f>
        <v>0</v>
      </c>
      <c r="K12" s="568">
        <f>'EntrySheetDD+SWOTotal+HO'!BJ167</f>
        <v>0</v>
      </c>
      <c r="L12" s="568">
        <f>'EntrySheetDD+SWOTotal+HO'!BK167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/>
      <c r="D13" s="518">
        <f>'EntrySheetDD+SWOTotal+HO'!BM167</f>
        <v>0</v>
      </c>
      <c r="E13" s="518">
        <f>'EntrySheetDD+SWOTotal+HO'!BN167</f>
        <v>0</v>
      </c>
      <c r="F13" s="518">
        <f>'EntrySheetDD+SWOTotal+HO'!BO167</f>
        <v>0</v>
      </c>
      <c r="G13" s="568">
        <f>'EntrySheetDD+SWOTotal+HO'!BP167</f>
        <v>0</v>
      </c>
      <c r="H13" s="568">
        <f>'EntrySheetDD+SWOTotal+HO'!BQ167</f>
        <v>0</v>
      </c>
      <c r="I13" s="568">
        <f>'EntrySheetDD+SWOTotal+HO'!BR167</f>
        <v>0</v>
      </c>
      <c r="J13" s="568">
        <f>'EntrySheetDD+SWOTotal+HO'!BS167</f>
        <v>0</v>
      </c>
      <c r="K13" s="568">
        <f>'EntrySheetDD+SWOTotal+HO'!BT167</f>
        <v>0</v>
      </c>
      <c r="L13" s="568">
        <f>'EntrySheetDD+SWOTotal+HO'!BU167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/>
      <c r="D14" s="518">
        <f>'EntrySheetDD+SWOTotal+HO'!BW167</f>
        <v>0</v>
      </c>
      <c r="E14" s="518">
        <f>'EntrySheetDD+SWOTotal+HO'!BX167</f>
        <v>0</v>
      </c>
      <c r="F14" s="518">
        <f>'EntrySheetDD+SWOTotal+HO'!BY167</f>
        <v>0</v>
      </c>
      <c r="G14" s="568">
        <f>'EntrySheetDD+SWOTotal+HO'!BZ167</f>
        <v>0</v>
      </c>
      <c r="H14" s="568">
        <f>'EntrySheetDD+SWOTotal+HO'!CA167</f>
        <v>0</v>
      </c>
      <c r="I14" s="568">
        <f>'EntrySheetDD+SWOTotal+HO'!CB167</f>
        <v>0</v>
      </c>
      <c r="J14" s="568">
        <f>'EntrySheetDD+SWOTotal+HO'!CC167</f>
        <v>0</v>
      </c>
      <c r="K14" s="568">
        <f>'EntrySheetDD+SWOTotal+HO'!CD167</f>
        <v>0</v>
      </c>
      <c r="L14" s="568">
        <f>'EntrySheetDD+SWOTotal+HO'!CE167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/>
      <c r="D15" s="518">
        <f>'EntrySheetDD+SWOTotal+HO'!CG167</f>
        <v>0</v>
      </c>
      <c r="E15" s="518">
        <f>'EntrySheetDD+SWOTotal+HO'!CH167</f>
        <v>0</v>
      </c>
      <c r="F15" s="518">
        <f>'EntrySheetDD+SWOTotal+HO'!CI167</f>
        <v>0</v>
      </c>
      <c r="G15" s="568">
        <f>'EntrySheetDD+SWOTotal+HO'!CJ167</f>
        <v>0</v>
      </c>
      <c r="H15" s="568">
        <f>'EntrySheetDD+SWOTotal+HO'!CK167</f>
        <v>0</v>
      </c>
      <c r="I15" s="568">
        <f>'EntrySheetDD+SWOTotal+HO'!CL167</f>
        <v>0</v>
      </c>
      <c r="J15" s="568">
        <f>'EntrySheetDD+SWOTotal+HO'!CM167</f>
        <v>0</v>
      </c>
      <c r="K15" s="568">
        <f>'EntrySheetDD+SWOTotal+HO'!CN167</f>
        <v>0</v>
      </c>
      <c r="L15" s="568">
        <f>'EntrySheetDD+SWOTotal+HO'!CO167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/>
      <c r="D16" s="518">
        <f>'EntrySheetDD+SWOTotal+HO'!CQ167</f>
        <v>0</v>
      </c>
      <c r="E16" s="518">
        <f>'EntrySheetDD+SWOTotal+HO'!CR167</f>
        <v>0</v>
      </c>
      <c r="F16" s="518">
        <f>'EntrySheetDD+SWOTotal+HO'!CS167</f>
        <v>0</v>
      </c>
      <c r="G16" s="568">
        <f>'EntrySheetDD+SWOTotal+HO'!CT167</f>
        <v>0</v>
      </c>
      <c r="H16" s="568">
        <f>'EntrySheetDD+SWOTotal+HO'!CU167</f>
        <v>0</v>
      </c>
      <c r="I16" s="568">
        <f>'EntrySheetDD+SWOTotal+HO'!CV167</f>
        <v>0</v>
      </c>
      <c r="J16" s="568">
        <f>'EntrySheetDD+SWOTotal+HO'!CW167</f>
        <v>0</v>
      </c>
      <c r="K16" s="568">
        <f>'EntrySheetDD+SWOTotal+HO'!CX167</f>
        <v>0</v>
      </c>
      <c r="L16" s="568">
        <f>'EntrySheetDD+SWOTotal+HO'!CY167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/>
      <c r="D17" s="518">
        <f>'EntrySheetDD+SWOTotal+HO'!DA167</f>
        <v>0</v>
      </c>
      <c r="E17" s="518">
        <f>'EntrySheetDD+SWOTotal+HO'!DB167</f>
        <v>0</v>
      </c>
      <c r="F17" s="518">
        <f>'EntrySheetDD+SWOTotal+HO'!DC167</f>
        <v>0</v>
      </c>
      <c r="G17" s="568">
        <f>'EntrySheetDD+SWOTotal+HO'!DD167</f>
        <v>0</v>
      </c>
      <c r="H17" s="568">
        <f>'EntrySheetDD+SWOTotal+HO'!DE167</f>
        <v>0</v>
      </c>
      <c r="I17" s="568">
        <f>'EntrySheetDD+SWOTotal+HO'!DF167</f>
        <v>0</v>
      </c>
      <c r="J17" s="568">
        <f>'EntrySheetDD+SWOTotal+HO'!DG167</f>
        <v>0</v>
      </c>
      <c r="K17" s="568">
        <f>'EntrySheetDD+SWOTotal+HO'!DH167</f>
        <v>0</v>
      </c>
      <c r="L17" s="568">
        <f>'EntrySheetDD+SWOTotal+HO'!DI167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/>
      <c r="D18" s="518">
        <f>'EntrySheetDD+SWOTotal+HO'!DK167</f>
        <v>0</v>
      </c>
      <c r="E18" s="518">
        <f>'EntrySheetDD+SWOTotal+HO'!DL167</f>
        <v>0</v>
      </c>
      <c r="F18" s="518">
        <f>'EntrySheetDD+SWOTotal+HO'!DM167</f>
        <v>0</v>
      </c>
      <c r="G18" s="568">
        <f>'EntrySheetDD+SWOTotal+HO'!DN167</f>
        <v>0</v>
      </c>
      <c r="H18" s="568">
        <f>'EntrySheetDD+SWOTotal+HO'!DO167</f>
        <v>0</v>
      </c>
      <c r="I18" s="568">
        <f>'EntrySheetDD+SWOTotal+HO'!DP167</f>
        <v>0</v>
      </c>
      <c r="J18" s="568">
        <f>'EntrySheetDD+SWOTotal+HO'!DQ167</f>
        <v>0</v>
      </c>
      <c r="K18" s="568">
        <f>'EntrySheetDD+SWOTotal+HO'!DR167</f>
        <v>0</v>
      </c>
      <c r="L18" s="568">
        <f>'EntrySheetDD+SWOTotal+HO'!DS167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/>
      <c r="D19" s="518">
        <f>'EntrySheetDD+SWOTotal+HO'!DU167</f>
        <v>0</v>
      </c>
      <c r="E19" s="518">
        <f>'EntrySheetDD+SWOTotal+HO'!DV167</f>
        <v>0</v>
      </c>
      <c r="F19" s="518">
        <f>'EntrySheetDD+SWOTotal+HO'!DW167</f>
        <v>0</v>
      </c>
      <c r="G19" s="568">
        <f>'EntrySheetDD+SWOTotal+HO'!DX167</f>
        <v>0</v>
      </c>
      <c r="H19" s="568">
        <f>'EntrySheetDD+SWOTotal+HO'!DY167</f>
        <v>0</v>
      </c>
      <c r="I19" s="568">
        <f>'EntrySheetDD+SWOTotal+HO'!DZ167</f>
        <v>0</v>
      </c>
      <c r="J19" s="568">
        <f>'EntrySheetDD+SWOTotal+HO'!EA167</f>
        <v>0</v>
      </c>
      <c r="K19" s="568">
        <f>'EntrySheetDD+SWOTotal+HO'!EB167</f>
        <v>0</v>
      </c>
      <c r="L19" s="568">
        <f>'EntrySheetDD+SWOTotal+HO'!EC167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/>
      <c r="D20" s="518">
        <f>'EntrySheetDD+SWOTotal+HO'!EE167</f>
        <v>0</v>
      </c>
      <c r="E20" s="518">
        <f>'EntrySheetDD+SWOTotal+HO'!EF167</f>
        <v>0</v>
      </c>
      <c r="F20" s="518">
        <f>'EntrySheetDD+SWOTotal+HO'!EG167</f>
        <v>0</v>
      </c>
      <c r="G20" s="568">
        <f>'EntrySheetDD+SWOTotal+HO'!EH167</f>
        <v>0</v>
      </c>
      <c r="H20" s="568">
        <f>'EntrySheetDD+SWOTotal+HO'!EI167</f>
        <v>0</v>
      </c>
      <c r="I20" s="568">
        <f>'EntrySheetDD+SWOTotal+HO'!EJ167</f>
        <v>0</v>
      </c>
      <c r="J20" s="568">
        <f>'EntrySheetDD+SWOTotal+HO'!EK167</f>
        <v>0</v>
      </c>
      <c r="K20" s="568">
        <f>'EntrySheetDD+SWOTotal+HO'!EL167</f>
        <v>0</v>
      </c>
      <c r="L20" s="568">
        <f>'EntrySheetDD+SWOTotal+HO'!EM167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/>
      <c r="D21" s="518">
        <f>'EntrySheetDD+SWOTotal+HO'!EO167</f>
        <v>0</v>
      </c>
      <c r="E21" s="518">
        <f>'EntrySheetDD+SWOTotal+HO'!EP167</f>
        <v>0</v>
      </c>
      <c r="F21" s="518">
        <f>'EntrySheetDD+SWOTotal+HO'!EQ167</f>
        <v>0</v>
      </c>
      <c r="G21" s="568">
        <f>'EntrySheetDD+SWOTotal+HO'!ER167</f>
        <v>0</v>
      </c>
      <c r="H21" s="568">
        <f>'EntrySheetDD+SWOTotal+HO'!ES167</f>
        <v>0</v>
      </c>
      <c r="I21" s="568">
        <f>'EntrySheetDD+SWOTotal+HO'!ET167</f>
        <v>0</v>
      </c>
      <c r="J21" s="568">
        <f>'EntrySheetDD+SWOTotal+HO'!EU167</f>
        <v>0</v>
      </c>
      <c r="K21" s="568">
        <f>'EntrySheetDD+SWOTotal+HO'!EV167</f>
        <v>0</v>
      </c>
      <c r="L21" s="568">
        <f>'EntrySheetDD+SWOTotal+HO'!EW167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/>
      <c r="D22" s="518">
        <f>'EntrySheetDD+SWOTotal+HO'!EY167</f>
        <v>0</v>
      </c>
      <c r="E22" s="518">
        <f>'EntrySheetDD+SWOTotal+HO'!EZ167</f>
        <v>0</v>
      </c>
      <c r="F22" s="518">
        <f>'EntrySheetDD+SWOTotal+HO'!FA167</f>
        <v>0</v>
      </c>
      <c r="G22" s="568">
        <f>'EntrySheetDD+SWOTotal+HO'!FB167</f>
        <v>0</v>
      </c>
      <c r="H22" s="568">
        <f>'EntrySheetDD+SWOTotal+HO'!FC167</f>
        <v>0</v>
      </c>
      <c r="I22" s="568">
        <f>'EntrySheetDD+SWOTotal+HO'!FD167</f>
        <v>0</v>
      </c>
      <c r="J22" s="568">
        <f>'EntrySheetDD+SWOTotal+HO'!FE167</f>
        <v>0</v>
      </c>
      <c r="K22" s="568">
        <f>'EntrySheetDD+SWOTotal+HO'!FF167</f>
        <v>0</v>
      </c>
      <c r="L22" s="568">
        <f>'EntrySheetDD+SWOTotal+HO'!FG167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/>
      <c r="D23" s="518">
        <f>'EntrySheetDD+SWOTotal+HO'!FI167</f>
        <v>0</v>
      </c>
      <c r="E23" s="518">
        <f>'EntrySheetDD+SWOTotal+HO'!FJ167</f>
        <v>0</v>
      </c>
      <c r="F23" s="518">
        <f>'EntrySheetDD+SWOTotal+HO'!FK167</f>
        <v>0</v>
      </c>
      <c r="G23" s="568">
        <f>'EntrySheetDD+SWOTotal+HO'!FL167</f>
        <v>0</v>
      </c>
      <c r="H23" s="568">
        <f>'EntrySheetDD+SWOTotal+HO'!FM167</f>
        <v>0</v>
      </c>
      <c r="I23" s="568">
        <f>'EntrySheetDD+SWOTotal+HO'!FN167</f>
        <v>0</v>
      </c>
      <c r="J23" s="568">
        <f>'EntrySheetDD+SWOTotal+HO'!FO167</f>
        <v>0</v>
      </c>
      <c r="K23" s="568">
        <f>'EntrySheetDD+SWOTotal+HO'!FP167</f>
        <v>0</v>
      </c>
      <c r="L23" s="568">
        <f>'EntrySheetDD+SWOTotal+HO'!FQ167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/>
      <c r="D24" s="518">
        <f>'EntrySheetDD+SWOTotal+HO'!FS167</f>
        <v>0</v>
      </c>
      <c r="E24" s="518">
        <f>'EntrySheetDD+SWOTotal+HO'!FT167</f>
        <v>0</v>
      </c>
      <c r="F24" s="518">
        <f>'EntrySheetDD+SWOTotal+HO'!FU167</f>
        <v>0</v>
      </c>
      <c r="G24" s="568">
        <f>'EntrySheetDD+SWOTotal+HO'!FV167</f>
        <v>0</v>
      </c>
      <c r="H24" s="568">
        <f>'EntrySheetDD+SWOTotal+HO'!FW167</f>
        <v>0</v>
      </c>
      <c r="I24" s="568">
        <f>'EntrySheetDD+SWOTotal+HO'!FX167</f>
        <v>0</v>
      </c>
      <c r="J24" s="568">
        <f>'EntrySheetDD+SWOTotal+HO'!FY167</f>
        <v>0</v>
      </c>
      <c r="K24" s="568">
        <f>'EntrySheetDD+SWOTotal+HO'!FZ167</f>
        <v>0</v>
      </c>
      <c r="L24" s="568">
        <f>'EntrySheetDD+SWOTotal+HO'!GA167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/>
      <c r="D25" s="518">
        <f>'EntrySheetDD+SWOTotal+HO'!GC167</f>
        <v>0</v>
      </c>
      <c r="E25" s="518">
        <f>'EntrySheetDD+SWOTotal+HO'!GD167</f>
        <v>0</v>
      </c>
      <c r="F25" s="518">
        <f>'EntrySheetDD+SWOTotal+HO'!GE167</f>
        <v>0</v>
      </c>
      <c r="G25" s="568">
        <f>'EntrySheetDD+SWOTotal+HO'!GF167</f>
        <v>0</v>
      </c>
      <c r="H25" s="568">
        <f>'EntrySheetDD+SWOTotal+HO'!GG167</f>
        <v>0</v>
      </c>
      <c r="I25" s="568">
        <f>'EntrySheetDD+SWOTotal+HO'!GH167</f>
        <v>0</v>
      </c>
      <c r="J25" s="568">
        <f>'EntrySheetDD+SWOTotal+HO'!GI167</f>
        <v>0</v>
      </c>
      <c r="K25" s="568">
        <f>'EntrySheetDD+SWOTotal+HO'!GJ167</f>
        <v>0</v>
      </c>
      <c r="L25" s="568">
        <f>'EntrySheetDD+SWOTotal+HO'!GK167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/>
      <c r="D26" s="518">
        <f>'EntrySheetDD+SWOTotal+HO'!GM167</f>
        <v>0</v>
      </c>
      <c r="E26" s="518">
        <f>'EntrySheetDD+SWOTotal+HO'!GN167</f>
        <v>0</v>
      </c>
      <c r="F26" s="518">
        <f>'EntrySheetDD+SWOTotal+HO'!GO167</f>
        <v>0</v>
      </c>
      <c r="G26" s="568">
        <f>'EntrySheetDD+SWOTotal+HO'!GP167</f>
        <v>0</v>
      </c>
      <c r="H26" s="568">
        <f>'EntrySheetDD+SWOTotal+HO'!GQ167</f>
        <v>0</v>
      </c>
      <c r="I26" s="568">
        <f>'EntrySheetDD+SWOTotal+HO'!GR167</f>
        <v>0</v>
      </c>
      <c r="J26" s="568">
        <f>'EntrySheetDD+SWOTotal+HO'!GS167</f>
        <v>0</v>
      </c>
      <c r="K26" s="568">
        <f>'EntrySheetDD+SWOTotal+HO'!GT167</f>
        <v>0</v>
      </c>
      <c r="L26" s="568">
        <f>'EntrySheetDD+SWOTotal+HO'!GU167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/>
      <c r="D27" s="518">
        <f>'EntrySheetDD+SWOTotal+HO'!GW167</f>
        <v>0</v>
      </c>
      <c r="E27" s="518">
        <f>'EntrySheetDD+SWOTotal+HO'!GX167</f>
        <v>0</v>
      </c>
      <c r="F27" s="518">
        <f>'EntrySheetDD+SWOTotal+HO'!GY167</f>
        <v>0</v>
      </c>
      <c r="G27" s="568">
        <f>'EntrySheetDD+SWOTotal+HO'!GZ167</f>
        <v>0</v>
      </c>
      <c r="H27" s="568">
        <f>'EntrySheetDD+SWOTotal+HO'!HA167</f>
        <v>0</v>
      </c>
      <c r="I27" s="568">
        <f>'EntrySheetDD+SWOTotal+HO'!HB167</f>
        <v>0</v>
      </c>
      <c r="J27" s="568">
        <f>'EntrySheetDD+SWOTotal+HO'!HC167</f>
        <v>0</v>
      </c>
      <c r="K27" s="568">
        <f>'EntrySheetDD+SWOTotal+HO'!HD167</f>
        <v>0</v>
      </c>
      <c r="L27" s="568">
        <f>'EntrySheetDD+SWOTotal+HO'!HE167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/>
      <c r="D28" s="518">
        <f>'EntrySheetDD+SWOTotal+HO'!HG167</f>
        <v>0</v>
      </c>
      <c r="E28" s="518">
        <f>'EntrySheetDD+SWOTotal+HO'!HH167</f>
        <v>0</v>
      </c>
      <c r="F28" s="518">
        <f>'EntrySheetDD+SWOTotal+HO'!HI167</f>
        <v>0</v>
      </c>
      <c r="G28" s="568">
        <f>'EntrySheetDD+SWOTotal+HO'!HJ167</f>
        <v>0</v>
      </c>
      <c r="H28" s="568">
        <f>'EntrySheetDD+SWOTotal+HO'!HK167</f>
        <v>0</v>
      </c>
      <c r="I28" s="568">
        <f>'EntrySheetDD+SWOTotal+HO'!HL167</f>
        <v>0</v>
      </c>
      <c r="J28" s="568">
        <f>'EntrySheetDD+SWOTotal+HO'!HM167</f>
        <v>0</v>
      </c>
      <c r="K28" s="568">
        <f>'EntrySheetDD+SWOTotal+HO'!HN167</f>
        <v>0</v>
      </c>
      <c r="L28" s="568">
        <f>'EntrySheetDD+SWOTotal+HO'!HO167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/>
      <c r="D29" s="518">
        <f>'EntrySheetDD+SWOTotal+HO'!HQ167</f>
        <v>0</v>
      </c>
      <c r="E29" s="518">
        <f>'EntrySheetDD+SWOTotal+HO'!HR167</f>
        <v>0</v>
      </c>
      <c r="F29" s="518">
        <f>'EntrySheetDD+SWOTotal+HO'!HS167</f>
        <v>0</v>
      </c>
      <c r="G29" s="568">
        <f>'EntrySheetDD+SWOTotal+HO'!HT167</f>
        <v>0</v>
      </c>
      <c r="H29" s="568">
        <f>'EntrySheetDD+SWOTotal+HO'!HU167</f>
        <v>0</v>
      </c>
      <c r="I29" s="568">
        <f>'EntrySheetDD+SWOTotal+HO'!HV167</f>
        <v>0</v>
      </c>
      <c r="J29" s="568">
        <f>'EntrySheetDD+SWOTotal+HO'!HW167</f>
        <v>0</v>
      </c>
      <c r="K29" s="568">
        <f>'EntrySheetDD+SWOTotal+HO'!HX167</f>
        <v>0</v>
      </c>
      <c r="L29" s="568">
        <f>'EntrySheetDD+SWOTotal+HO'!HY167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/>
      <c r="D30" s="518">
        <f>'EntrySheetDD+SWOTotal+HO'!IA167</f>
        <v>0</v>
      </c>
      <c r="E30" s="518">
        <f>'EntrySheetDD+SWOTotal+HO'!IB167</f>
        <v>0</v>
      </c>
      <c r="F30" s="518">
        <f>'EntrySheetDD+SWOTotal+HO'!IC167</f>
        <v>0</v>
      </c>
      <c r="G30" s="568">
        <f>'EntrySheetDD+SWOTotal+HO'!ID167</f>
        <v>0</v>
      </c>
      <c r="H30" s="568">
        <f>'EntrySheetDD+SWOTotal+HO'!IE167</f>
        <v>0</v>
      </c>
      <c r="I30" s="568">
        <f>'EntrySheetDD+SWOTotal+HO'!IF167</f>
        <v>0</v>
      </c>
      <c r="J30" s="568">
        <f>'EntrySheetDD+SWOTotal+HO'!IG167</f>
        <v>0</v>
      </c>
      <c r="K30" s="568">
        <f>'EntrySheetDD+SWOTotal+HO'!IH167</f>
        <v>0</v>
      </c>
      <c r="L30" s="568">
        <f>'EntrySheetDD+SWOTotal+HO'!II167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/>
      <c r="D31" s="518">
        <f>'EntrySheetDD+SWOTotal+HO'!IK167</f>
        <v>0</v>
      </c>
      <c r="E31" s="518">
        <f>'EntrySheetDD+SWOTotal+HO'!IL167</f>
        <v>0</v>
      </c>
      <c r="F31" s="518">
        <f>'EntrySheetDD+SWOTotal+HO'!IM167</f>
        <v>0</v>
      </c>
      <c r="G31" s="568">
        <f>'EntrySheetDD+SWOTotal+HO'!IN167</f>
        <v>0</v>
      </c>
      <c r="H31" s="568">
        <f>'EntrySheetDD+SWOTotal+HO'!IO167</f>
        <v>0</v>
      </c>
      <c r="I31" s="568">
        <f>'EntrySheetDD+SWOTotal+HO'!IP167</f>
        <v>0</v>
      </c>
      <c r="J31" s="568">
        <f>'EntrySheetDD+SWOTotal+HO'!IQ167</f>
        <v>0</v>
      </c>
      <c r="K31" s="568">
        <f>'EntrySheetDD+SWOTotal+HO'!IR167</f>
        <v>0</v>
      </c>
      <c r="L31" s="568">
        <f>'EntrySheetDD+SWOTotal+HO'!IS167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/>
      <c r="D32" s="518">
        <f>'EntrySheetDD+SWOTotal+HO'!IU167</f>
        <v>0</v>
      </c>
      <c r="E32" s="518">
        <f>'EntrySheetDD+SWOTotal+HO'!IV167</f>
        <v>0</v>
      </c>
      <c r="F32" s="518">
        <f>'EntrySheetDD+SWOTotal+HO'!IW167</f>
        <v>0</v>
      </c>
      <c r="G32" s="568">
        <f>'EntrySheetDD+SWOTotal+HO'!IX167</f>
        <v>0</v>
      </c>
      <c r="H32" s="568">
        <f>'EntrySheetDD+SWOTotal+HO'!IY167</f>
        <v>0</v>
      </c>
      <c r="I32" s="568">
        <f>'EntrySheetDD+SWOTotal+HO'!IZ167</f>
        <v>0</v>
      </c>
      <c r="J32" s="568">
        <f>'EntrySheetDD+SWOTotal+HO'!JA167</f>
        <v>0</v>
      </c>
      <c r="K32" s="568">
        <f>'EntrySheetDD+SWOTotal+HO'!JB167</f>
        <v>0</v>
      </c>
      <c r="L32" s="568">
        <f>'EntrySheetDD+SWOTotal+HO'!JC167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/>
      <c r="D33" s="518">
        <f>'EntrySheetDD+SWOTotal+HO'!JE167</f>
        <v>0</v>
      </c>
      <c r="E33" s="518">
        <f>'EntrySheetDD+SWOTotal+HO'!JF167</f>
        <v>0</v>
      </c>
      <c r="F33" s="518">
        <f>'EntrySheetDD+SWOTotal+HO'!JG167</f>
        <v>0</v>
      </c>
      <c r="G33" s="568">
        <f>'EntrySheetDD+SWOTotal+HO'!JH167</f>
        <v>0</v>
      </c>
      <c r="H33" s="568">
        <f>'EntrySheetDD+SWOTotal+HO'!JI167</f>
        <v>0</v>
      </c>
      <c r="I33" s="568">
        <f>'EntrySheetDD+SWOTotal+HO'!JJ167</f>
        <v>0</v>
      </c>
      <c r="J33" s="568">
        <f>'EntrySheetDD+SWOTotal+HO'!JK167</f>
        <v>0</v>
      </c>
      <c r="K33" s="568">
        <f>'EntrySheetDD+SWOTotal+HO'!JL167</f>
        <v>0</v>
      </c>
      <c r="L33" s="568">
        <f>'EntrySheetDD+SWOTotal+HO'!JM167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/>
      <c r="D34" s="518">
        <f>'EntrySheetDD+SWOTotal+HO'!JO167</f>
        <v>0</v>
      </c>
      <c r="E34" s="518">
        <f>'EntrySheetDD+SWOTotal+HO'!JP167</f>
        <v>0</v>
      </c>
      <c r="F34" s="518">
        <f>'EntrySheetDD+SWOTotal+HO'!JQ167</f>
        <v>0</v>
      </c>
      <c r="G34" s="568">
        <f>'EntrySheetDD+SWOTotal+HO'!JR167</f>
        <v>0</v>
      </c>
      <c r="H34" s="568">
        <f>'EntrySheetDD+SWOTotal+HO'!JS167</f>
        <v>0</v>
      </c>
      <c r="I34" s="568">
        <f>'EntrySheetDD+SWOTotal+HO'!JT167</f>
        <v>0</v>
      </c>
      <c r="J34" s="568">
        <f>'EntrySheetDD+SWOTotal+HO'!JU167</f>
        <v>0</v>
      </c>
      <c r="K34" s="568">
        <f>'EntrySheetDD+SWOTotal+HO'!JV167</f>
        <v>0</v>
      </c>
      <c r="L34" s="568">
        <f>'EntrySheetDD+SWOTotal+HO'!JW167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/>
      <c r="D35" s="518">
        <f>'EntrySheetDD+SWOTotal+HO'!JY167</f>
        <v>0</v>
      </c>
      <c r="E35" s="518">
        <f>'EntrySheetDD+SWOTotal+HO'!JZ167</f>
        <v>0</v>
      </c>
      <c r="F35" s="518">
        <f>'EntrySheetDD+SWOTotal+HO'!KA167</f>
        <v>0</v>
      </c>
      <c r="G35" s="568">
        <f>'EntrySheetDD+SWOTotal+HO'!KB167</f>
        <v>0</v>
      </c>
      <c r="H35" s="568">
        <f>'EntrySheetDD+SWOTotal+HO'!KC167</f>
        <v>0</v>
      </c>
      <c r="I35" s="568">
        <f>'EntrySheetDD+SWOTotal+HO'!KD167</f>
        <v>0</v>
      </c>
      <c r="J35" s="568">
        <f>'EntrySheetDD+SWOTotal+HO'!KE167</f>
        <v>0</v>
      </c>
      <c r="K35" s="568">
        <f>'EntrySheetDD+SWOTotal+HO'!KF167</f>
        <v>0</v>
      </c>
      <c r="L35" s="568">
        <f>'EntrySheetDD+SWOTotal+HO'!KG167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/>
      <c r="D36" s="518">
        <f>'EntrySheetDD+SWOTotal+HO'!KI167</f>
        <v>0</v>
      </c>
      <c r="E36" s="518">
        <f>'EntrySheetDD+SWOTotal+HO'!KJ167</f>
        <v>0</v>
      </c>
      <c r="F36" s="518">
        <f>'EntrySheetDD+SWOTotal+HO'!KK167</f>
        <v>0</v>
      </c>
      <c r="G36" s="568">
        <f>'EntrySheetDD+SWOTotal+HO'!KL167</f>
        <v>0</v>
      </c>
      <c r="H36" s="568">
        <f>'EntrySheetDD+SWOTotal+HO'!KM167</f>
        <v>0</v>
      </c>
      <c r="I36" s="568">
        <f>'EntrySheetDD+SWOTotal+HO'!KN167</f>
        <v>0</v>
      </c>
      <c r="J36" s="568">
        <f>'EntrySheetDD+SWOTotal+HO'!KO167</f>
        <v>0</v>
      </c>
      <c r="K36" s="568">
        <f>'EntrySheetDD+SWOTotal+HO'!KP167</f>
        <v>0</v>
      </c>
      <c r="L36" s="568">
        <f>'EntrySheetDD+SWOTotal+HO'!KQ167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/>
      <c r="D37" s="518">
        <f>'EntrySheetDD+SWOTotal+HO'!KS167</f>
        <v>0</v>
      </c>
      <c r="E37" s="518">
        <f>'EntrySheetDD+SWOTotal+HO'!KT167</f>
        <v>0</v>
      </c>
      <c r="F37" s="518">
        <f>'EntrySheetDD+SWOTotal+HO'!KU167</f>
        <v>0</v>
      </c>
      <c r="G37" s="568">
        <f>'EntrySheetDD+SWOTotal+HO'!KV167</f>
        <v>0</v>
      </c>
      <c r="H37" s="568">
        <f>'EntrySheetDD+SWOTotal+HO'!KW167</f>
        <v>0</v>
      </c>
      <c r="I37" s="568">
        <f>'EntrySheetDD+SWOTotal+HO'!KX167</f>
        <v>0</v>
      </c>
      <c r="J37" s="568">
        <f>'EntrySheetDD+SWOTotal+HO'!KY167</f>
        <v>0</v>
      </c>
      <c r="K37" s="568">
        <f>'EntrySheetDD+SWOTotal+HO'!KZ167</f>
        <v>0</v>
      </c>
      <c r="L37" s="568">
        <f>'EntrySheetDD+SWOTotal+HO'!LA167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/>
      <c r="D38" s="518">
        <f>'EntrySheetDD+SWOTotal+HO'!LC167</f>
        <v>0</v>
      </c>
      <c r="E38" s="518">
        <f>'EntrySheetDD+SWOTotal+HO'!LD167</f>
        <v>0</v>
      </c>
      <c r="F38" s="518">
        <f>'EntrySheetDD+SWOTotal+HO'!LE167</f>
        <v>0</v>
      </c>
      <c r="G38" s="568">
        <f>'EntrySheetDD+SWOTotal+HO'!LF167</f>
        <v>0</v>
      </c>
      <c r="H38" s="568">
        <f>'EntrySheetDD+SWOTotal+HO'!LG167</f>
        <v>0</v>
      </c>
      <c r="I38" s="568">
        <f>'EntrySheetDD+SWOTotal+HO'!LH167</f>
        <v>0</v>
      </c>
      <c r="J38" s="568">
        <f>'EntrySheetDD+SWOTotal+HO'!LI167</f>
        <v>0</v>
      </c>
      <c r="K38" s="568">
        <f>'EntrySheetDD+SWOTotal+HO'!LJ167</f>
        <v>0</v>
      </c>
      <c r="L38" s="568">
        <f>'EntrySheetDD+SWOTotal+HO'!LK167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/>
      <c r="D39" s="518">
        <f>'EntrySheetDD+SWOTotal+HO'!LM167</f>
        <v>0</v>
      </c>
      <c r="E39" s="518">
        <f>'EntrySheetDD+SWOTotal+HO'!LN167</f>
        <v>0</v>
      </c>
      <c r="F39" s="518">
        <f>'EntrySheetDD+SWOTotal+HO'!LO167</f>
        <v>0</v>
      </c>
      <c r="G39" s="568">
        <f>'EntrySheetDD+SWOTotal+HO'!LP167</f>
        <v>0</v>
      </c>
      <c r="H39" s="568">
        <f>'EntrySheetDD+SWOTotal+HO'!LQ167</f>
        <v>0</v>
      </c>
      <c r="I39" s="568">
        <f>'EntrySheetDD+SWOTotal+HO'!LR167</f>
        <v>0</v>
      </c>
      <c r="J39" s="568">
        <f>'EntrySheetDD+SWOTotal+HO'!LS167</f>
        <v>0</v>
      </c>
      <c r="K39" s="568">
        <f>'EntrySheetDD+SWOTotal+HO'!LT167</f>
        <v>0</v>
      </c>
      <c r="L39" s="568">
        <f>'EntrySheetDD+SWOTotal+HO'!LU167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/>
      <c r="D41" s="528">
        <f>'EntrySheetDD+SWOTotal+HO'!MQ167</f>
        <v>0</v>
      </c>
      <c r="E41" s="528">
        <f>'EntrySheetDD+SWOTotal+HO'!MR167</f>
        <v>0</v>
      </c>
      <c r="F41" s="528">
        <f>'EntrySheetDD+SWOTotal+HO'!MS167</f>
        <v>0</v>
      </c>
      <c r="G41" s="570">
        <f>'EntrySheetDD+SWOTotal+HO'!MT167</f>
        <v>0</v>
      </c>
      <c r="H41" s="570">
        <f>'EntrySheetDD+SWOTotal+HO'!MU167</f>
        <v>0</v>
      </c>
      <c r="I41" s="570">
        <f>'EntrySheetDD+SWOTotal+HO'!MV167</f>
        <v>0</v>
      </c>
      <c r="J41" s="570">
        <f>'EntrySheetDD+SWOTotal+HO'!MW167</f>
        <v>0</v>
      </c>
      <c r="K41" s="570">
        <f>'EntrySheetDD+SWOTotal+HO'!MX167</f>
        <v>0</v>
      </c>
      <c r="L41" s="570">
        <f>'EntrySheetDD+SWOTotal+HO'!MY167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/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0</v>
      </c>
      <c r="D43" s="516">
        <f t="shared" si="3"/>
        <v>0</v>
      </c>
      <c r="E43" s="516">
        <f t="shared" si="3"/>
        <v>0</v>
      </c>
      <c r="F43" s="516">
        <f t="shared" si="3"/>
        <v>0</v>
      </c>
      <c r="G43" s="572">
        <f t="shared" si="3"/>
        <v>0</v>
      </c>
      <c r="H43" s="572">
        <f t="shared" si="3"/>
        <v>0</v>
      </c>
      <c r="I43" s="572">
        <f t="shared" si="3"/>
        <v>0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 t="e">
        <f t="shared" si="0"/>
        <v>#DIV/0!</v>
      </c>
      <c r="N43" s="512" t="e">
        <f t="shared" si="1"/>
        <v>#DIV/0!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30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438</v>
      </c>
      <c r="B3" s="2004"/>
      <c r="C3" s="2024" t="s">
        <v>529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/>
      <c r="D7" s="518">
        <f>'EntrySheetDD+SWOTotal+HO'!E170</f>
        <v>1.56</v>
      </c>
      <c r="E7" s="518">
        <f>'EntrySheetDD+SWOTotal+HO'!F170</f>
        <v>0</v>
      </c>
      <c r="F7" s="518">
        <f>'EntrySheetDD+SWOTotal+HO'!G170</f>
        <v>1.56</v>
      </c>
      <c r="G7" s="568">
        <f>'EntrySheetDD+SWOTotal+HO'!H170</f>
        <v>0</v>
      </c>
      <c r="H7" s="568">
        <f>'EntrySheetDD+SWOTotal+HO'!I170</f>
        <v>0</v>
      </c>
      <c r="I7" s="568">
        <f>'EntrySheetDD+SWOTotal+HO'!J170</f>
        <v>0</v>
      </c>
      <c r="J7" s="568">
        <f>'EntrySheetDD+SWOTotal+HO'!K170</f>
        <v>0</v>
      </c>
      <c r="K7" s="568">
        <f>'EntrySheetDD+SWOTotal+HO'!L170</f>
        <v>0</v>
      </c>
      <c r="L7" s="568">
        <f>'EntrySheetDD+SWOTotal+HO'!M170</f>
        <v>0</v>
      </c>
      <c r="M7" s="514" t="e">
        <f>F7/C7*100</f>
        <v>#DIV/0!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/>
      <c r="D8" s="518">
        <f>'EntrySheetDD+SWOTotal+HO'!O170</f>
        <v>0.74</v>
      </c>
      <c r="E8" s="518">
        <f>'EntrySheetDD+SWOTotal+HO'!P170</f>
        <v>0</v>
      </c>
      <c r="F8" s="518">
        <f>'EntrySheetDD+SWOTotal+HO'!Q170</f>
        <v>0.74</v>
      </c>
      <c r="G8" s="568">
        <f>'EntrySheetDD+SWOTotal+HO'!R170</f>
        <v>0</v>
      </c>
      <c r="H8" s="568">
        <f>'EntrySheetDD+SWOTotal+HO'!S170</f>
        <v>0</v>
      </c>
      <c r="I8" s="568">
        <f>'EntrySheetDD+SWOTotal+HO'!T170</f>
        <v>0</v>
      </c>
      <c r="J8" s="568">
        <f>'EntrySheetDD+SWOTotal+HO'!U170</f>
        <v>0</v>
      </c>
      <c r="K8" s="568">
        <f>'EntrySheetDD+SWOTotal+HO'!V170</f>
        <v>0</v>
      </c>
      <c r="L8" s="568">
        <f>'EntrySheetDD+SWOTotal+HO'!W170</f>
        <v>0</v>
      </c>
      <c r="M8" s="506" t="e">
        <f t="shared" ref="M8:M43" si="0">F8/C8*100</f>
        <v>#DIV/0!</v>
      </c>
      <c r="N8" s="506">
        <f t="shared" ref="N8:N43" si="1">F8/D8*100</f>
        <v>100</v>
      </c>
    </row>
    <row r="9" spans="1:14" s="502" customFormat="1" ht="24.6" customHeight="1" x14ac:dyDescent="0.25">
      <c r="A9" s="563">
        <v>3</v>
      </c>
      <c r="B9" s="523" t="s">
        <v>318</v>
      </c>
      <c r="C9" s="583"/>
      <c r="D9" s="518">
        <f>'EntrySheetDD+SWOTotal+HO'!Y170</f>
        <v>1.86</v>
      </c>
      <c r="E9" s="518">
        <f>'EntrySheetDD+SWOTotal+HO'!Z170</f>
        <v>0.53</v>
      </c>
      <c r="F9" s="518">
        <f>'EntrySheetDD+SWOTotal+HO'!AA170</f>
        <v>1.86</v>
      </c>
      <c r="G9" s="568">
        <f>'EntrySheetDD+SWOTotal+HO'!AB170</f>
        <v>0</v>
      </c>
      <c r="H9" s="568">
        <f>'EntrySheetDD+SWOTotal+HO'!AC170</f>
        <v>0</v>
      </c>
      <c r="I9" s="568">
        <f>'EntrySheetDD+SWOTotal+HO'!AD170</f>
        <v>0</v>
      </c>
      <c r="J9" s="568">
        <f>'EntrySheetDD+SWOTotal+HO'!AE170</f>
        <v>0</v>
      </c>
      <c r="K9" s="568">
        <f>'EntrySheetDD+SWOTotal+HO'!AF170</f>
        <v>0</v>
      </c>
      <c r="L9" s="568">
        <f>'EntrySheetDD+SWOTotal+HO'!AG170</f>
        <v>0</v>
      </c>
      <c r="M9" s="506" t="e">
        <f t="shared" si="0"/>
        <v>#DIV/0!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/>
      <c r="D10" s="518">
        <f>'EntrySheetDD+SWOTotal+HO'!AI170</f>
        <v>0.75</v>
      </c>
      <c r="E10" s="518">
        <f>'EntrySheetDD+SWOTotal+HO'!AJ170</f>
        <v>0</v>
      </c>
      <c r="F10" s="518">
        <f>'EntrySheetDD+SWOTotal+HO'!AK170</f>
        <v>0.75</v>
      </c>
      <c r="G10" s="568">
        <f>'EntrySheetDD+SWOTotal+HO'!AL170</f>
        <v>0</v>
      </c>
      <c r="H10" s="568">
        <f>'EntrySheetDD+SWOTotal+HO'!AM170</f>
        <v>0</v>
      </c>
      <c r="I10" s="568">
        <f>'EntrySheetDD+SWOTotal+HO'!AN170</f>
        <v>0</v>
      </c>
      <c r="J10" s="568">
        <f>'EntrySheetDD+SWOTotal+HO'!AO170</f>
        <v>0</v>
      </c>
      <c r="K10" s="568">
        <f>'EntrySheetDD+SWOTotal+HO'!AP170</f>
        <v>0</v>
      </c>
      <c r="L10" s="568">
        <f>'EntrySheetDD+SWOTotal+HO'!AQ170</f>
        <v>0</v>
      </c>
      <c r="M10" s="506" t="e">
        <f t="shared" si="0"/>
        <v>#DIV/0!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/>
      <c r="D11" s="518">
        <f>'EntrySheetDD+SWOTotal+HO'!AS170</f>
        <v>2</v>
      </c>
      <c r="E11" s="518">
        <f>'EntrySheetDD+SWOTotal+HO'!AT170</f>
        <v>0</v>
      </c>
      <c r="F11" s="518">
        <f>'EntrySheetDD+SWOTotal+HO'!AU170</f>
        <v>1.98</v>
      </c>
      <c r="G11" s="568">
        <f>'EntrySheetDD+SWOTotal+HO'!AV170</f>
        <v>0</v>
      </c>
      <c r="H11" s="568">
        <f>'EntrySheetDD+SWOTotal+HO'!AW170</f>
        <v>0</v>
      </c>
      <c r="I11" s="568">
        <f>'EntrySheetDD+SWOTotal+HO'!AX170</f>
        <v>1</v>
      </c>
      <c r="J11" s="568">
        <f>'EntrySheetDD+SWOTotal+HO'!AY170</f>
        <v>0</v>
      </c>
      <c r="K11" s="568">
        <f>'EntrySheetDD+SWOTotal+HO'!AZ170</f>
        <v>1</v>
      </c>
      <c r="L11" s="568">
        <f>'EntrySheetDD+SWOTotal+HO'!BA170</f>
        <v>1</v>
      </c>
      <c r="M11" s="506" t="e">
        <f t="shared" si="0"/>
        <v>#DIV/0!</v>
      </c>
      <c r="N11" s="506">
        <f t="shared" si="1"/>
        <v>99</v>
      </c>
    </row>
    <row r="12" spans="1:14" s="503" customFormat="1" ht="24.6" customHeight="1" x14ac:dyDescent="0.25">
      <c r="A12" s="564">
        <v>6</v>
      </c>
      <c r="B12" s="524" t="s">
        <v>321</v>
      </c>
      <c r="C12" s="584"/>
      <c r="D12" s="518">
        <f>'EntrySheetDD+SWOTotal+HO'!BC170</f>
        <v>0</v>
      </c>
      <c r="E12" s="518">
        <f>'EntrySheetDD+SWOTotal+HO'!BD170</f>
        <v>0</v>
      </c>
      <c r="F12" s="518">
        <f>'EntrySheetDD+SWOTotal+HO'!BE170</f>
        <v>0</v>
      </c>
      <c r="G12" s="568">
        <f>'EntrySheetDD+SWOTotal+HO'!BF170</f>
        <v>0</v>
      </c>
      <c r="H12" s="568">
        <f>'EntrySheetDD+SWOTotal+HO'!BG170</f>
        <v>0</v>
      </c>
      <c r="I12" s="568">
        <f>'EntrySheetDD+SWOTotal+HO'!BH170</f>
        <v>0</v>
      </c>
      <c r="J12" s="568">
        <f>'EntrySheetDD+SWOTotal+HO'!BI170</f>
        <v>0</v>
      </c>
      <c r="K12" s="568">
        <f>'EntrySheetDD+SWOTotal+HO'!BJ170</f>
        <v>0</v>
      </c>
      <c r="L12" s="568">
        <f>'EntrySheetDD+SWOTotal+HO'!BK170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/>
      <c r="D13" s="518">
        <f>'EntrySheetDD+SWOTotal+HO'!BM170</f>
        <v>0.53</v>
      </c>
      <c r="E13" s="518">
        <f>'EntrySheetDD+SWOTotal+HO'!BN170</f>
        <v>0</v>
      </c>
      <c r="F13" s="518">
        <f>'EntrySheetDD+SWOTotal+HO'!BO170</f>
        <v>0.53</v>
      </c>
      <c r="G13" s="568">
        <f>'EntrySheetDD+SWOTotal+HO'!BP170</f>
        <v>0</v>
      </c>
      <c r="H13" s="568">
        <f>'EntrySheetDD+SWOTotal+HO'!BQ170</f>
        <v>5</v>
      </c>
      <c r="I13" s="568">
        <f>'EntrySheetDD+SWOTotal+HO'!BR170</f>
        <v>5</v>
      </c>
      <c r="J13" s="568">
        <f>'EntrySheetDD+SWOTotal+HO'!BS170</f>
        <v>0</v>
      </c>
      <c r="K13" s="568">
        <f>'EntrySheetDD+SWOTotal+HO'!BT170</f>
        <v>0</v>
      </c>
      <c r="L13" s="568">
        <f>'EntrySheetDD+SWOTotal+HO'!BU170</f>
        <v>0</v>
      </c>
      <c r="M13" s="506" t="e">
        <f t="shared" si="0"/>
        <v>#DIV/0!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/>
      <c r="D14" s="518">
        <f>'EntrySheetDD+SWOTotal+HO'!BW170</f>
        <v>1</v>
      </c>
      <c r="E14" s="518">
        <f>'EntrySheetDD+SWOTotal+HO'!BX170</f>
        <v>0</v>
      </c>
      <c r="F14" s="518">
        <f>'EntrySheetDD+SWOTotal+HO'!BY170</f>
        <v>0</v>
      </c>
      <c r="G14" s="568">
        <f>'EntrySheetDD+SWOTotal+HO'!BZ170</f>
        <v>0</v>
      </c>
      <c r="H14" s="568">
        <f>'EntrySheetDD+SWOTotal+HO'!CA170</f>
        <v>0</v>
      </c>
      <c r="I14" s="568">
        <f>'EntrySheetDD+SWOTotal+HO'!CB170</f>
        <v>0</v>
      </c>
      <c r="J14" s="568">
        <f>'EntrySheetDD+SWOTotal+HO'!CC170</f>
        <v>0</v>
      </c>
      <c r="K14" s="568">
        <f>'EntrySheetDD+SWOTotal+HO'!CD170</f>
        <v>0</v>
      </c>
      <c r="L14" s="568">
        <f>'EntrySheetDD+SWOTotal+HO'!CE170</f>
        <v>0</v>
      </c>
      <c r="M14" s="506" t="e">
        <f t="shared" si="0"/>
        <v>#DIV/0!</v>
      </c>
      <c r="N14" s="506">
        <f t="shared" si="1"/>
        <v>0</v>
      </c>
    </row>
    <row r="15" spans="1:14" s="502" customFormat="1" ht="24.6" customHeight="1" x14ac:dyDescent="0.25">
      <c r="A15" s="563">
        <v>9</v>
      </c>
      <c r="B15" s="523" t="s">
        <v>324</v>
      </c>
      <c r="C15" s="583"/>
      <c r="D15" s="518">
        <f>'EntrySheetDD+SWOTotal+HO'!CG170</f>
        <v>2</v>
      </c>
      <c r="E15" s="518">
        <f>'EntrySheetDD+SWOTotal+HO'!CH170</f>
        <v>0</v>
      </c>
      <c r="F15" s="518">
        <f>'EntrySheetDD+SWOTotal+HO'!CI170</f>
        <v>1.38</v>
      </c>
      <c r="G15" s="568">
        <f>'EntrySheetDD+SWOTotal+HO'!CJ170</f>
        <v>0</v>
      </c>
      <c r="H15" s="568">
        <f>'EntrySheetDD+SWOTotal+HO'!CK170</f>
        <v>0</v>
      </c>
      <c r="I15" s="568">
        <f>'EntrySheetDD+SWOTotal+HO'!CL170</f>
        <v>0</v>
      </c>
      <c r="J15" s="568">
        <f>'EntrySheetDD+SWOTotal+HO'!CM170</f>
        <v>0</v>
      </c>
      <c r="K15" s="568">
        <f>'EntrySheetDD+SWOTotal+HO'!CN170</f>
        <v>0</v>
      </c>
      <c r="L15" s="568">
        <f>'EntrySheetDD+SWOTotal+HO'!CO170</f>
        <v>0</v>
      </c>
      <c r="M15" s="506" t="e">
        <f t="shared" si="0"/>
        <v>#DIV/0!</v>
      </c>
      <c r="N15" s="506">
        <f t="shared" si="1"/>
        <v>69</v>
      </c>
    </row>
    <row r="16" spans="1:14" s="502" customFormat="1" ht="24.6" customHeight="1" x14ac:dyDescent="0.25">
      <c r="A16" s="563">
        <v>10</v>
      </c>
      <c r="B16" s="523" t="s">
        <v>325</v>
      </c>
      <c r="C16" s="583"/>
      <c r="D16" s="518">
        <f>'EntrySheetDD+SWOTotal+HO'!CQ170</f>
        <v>0.76</v>
      </c>
      <c r="E16" s="518">
        <f>'EntrySheetDD+SWOTotal+HO'!CR170</f>
        <v>0</v>
      </c>
      <c r="F16" s="518">
        <f>'EntrySheetDD+SWOTotal+HO'!CS170</f>
        <v>0.76</v>
      </c>
      <c r="G16" s="568">
        <f>'EntrySheetDD+SWOTotal+HO'!CT170</f>
        <v>0</v>
      </c>
      <c r="H16" s="568">
        <f>'EntrySheetDD+SWOTotal+HO'!CU170</f>
        <v>0</v>
      </c>
      <c r="I16" s="568">
        <f>'EntrySheetDD+SWOTotal+HO'!CV170</f>
        <v>0</v>
      </c>
      <c r="J16" s="568">
        <f>'EntrySheetDD+SWOTotal+HO'!CW170</f>
        <v>0</v>
      </c>
      <c r="K16" s="568">
        <f>'EntrySheetDD+SWOTotal+HO'!CX170</f>
        <v>0</v>
      </c>
      <c r="L16" s="568">
        <f>'EntrySheetDD+SWOTotal+HO'!CY170</f>
        <v>0</v>
      </c>
      <c r="M16" s="506" t="e">
        <f t="shared" si="0"/>
        <v>#DIV/0!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/>
      <c r="D17" s="518">
        <f>'EntrySheetDD+SWOTotal+HO'!DA170</f>
        <v>2</v>
      </c>
      <c r="E17" s="518">
        <f>'EntrySheetDD+SWOTotal+HO'!DB170</f>
        <v>0</v>
      </c>
      <c r="F17" s="518">
        <f>'EntrySheetDD+SWOTotal+HO'!DC170</f>
        <v>0</v>
      </c>
      <c r="G17" s="568">
        <f>'EntrySheetDD+SWOTotal+HO'!DD170</f>
        <v>0</v>
      </c>
      <c r="H17" s="568">
        <f>'EntrySheetDD+SWOTotal+HO'!DE170</f>
        <v>0</v>
      </c>
      <c r="I17" s="568">
        <f>'EntrySheetDD+SWOTotal+HO'!DF170</f>
        <v>0</v>
      </c>
      <c r="J17" s="568">
        <f>'EntrySheetDD+SWOTotal+HO'!DG170</f>
        <v>0</v>
      </c>
      <c r="K17" s="568">
        <f>'EntrySheetDD+SWOTotal+HO'!DH170</f>
        <v>0</v>
      </c>
      <c r="L17" s="568">
        <f>'EntrySheetDD+SWOTotal+HO'!DI170</f>
        <v>0</v>
      </c>
      <c r="M17" s="506" t="e">
        <f t="shared" si="0"/>
        <v>#DIV/0!</v>
      </c>
      <c r="N17" s="506">
        <f t="shared" si="1"/>
        <v>0</v>
      </c>
    </row>
    <row r="18" spans="1:14" s="502" customFormat="1" ht="24.6" customHeight="1" x14ac:dyDescent="0.25">
      <c r="A18" s="563">
        <v>12</v>
      </c>
      <c r="B18" s="523" t="s">
        <v>327</v>
      </c>
      <c r="C18" s="583"/>
      <c r="D18" s="518">
        <f>'EntrySheetDD+SWOTotal+HO'!DK170</f>
        <v>0</v>
      </c>
      <c r="E18" s="518">
        <f>'EntrySheetDD+SWOTotal+HO'!DL170</f>
        <v>0</v>
      </c>
      <c r="F18" s="518">
        <f>'EntrySheetDD+SWOTotal+HO'!DM170</f>
        <v>0</v>
      </c>
      <c r="G18" s="568">
        <f>'EntrySheetDD+SWOTotal+HO'!DN170</f>
        <v>0</v>
      </c>
      <c r="H18" s="568">
        <f>'EntrySheetDD+SWOTotal+HO'!DO170</f>
        <v>0</v>
      </c>
      <c r="I18" s="568">
        <f>'EntrySheetDD+SWOTotal+HO'!DP170</f>
        <v>0</v>
      </c>
      <c r="J18" s="568">
        <f>'EntrySheetDD+SWOTotal+HO'!DQ170</f>
        <v>0</v>
      </c>
      <c r="K18" s="568">
        <f>'EntrySheetDD+SWOTotal+HO'!DR170</f>
        <v>0</v>
      </c>
      <c r="L18" s="568">
        <f>'EntrySheetDD+SWOTotal+HO'!DS170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/>
      <c r="D19" s="518">
        <f>'EntrySheetDD+SWOTotal+HO'!DU170</f>
        <v>2</v>
      </c>
      <c r="E19" s="518">
        <f>'EntrySheetDD+SWOTotal+HO'!DV170</f>
        <v>0</v>
      </c>
      <c r="F19" s="518">
        <f>'EntrySheetDD+SWOTotal+HO'!DW170</f>
        <v>1.97</v>
      </c>
      <c r="G19" s="568">
        <f>'EntrySheetDD+SWOTotal+HO'!DX170</f>
        <v>0</v>
      </c>
      <c r="H19" s="568">
        <f>'EntrySheetDD+SWOTotal+HO'!DY170</f>
        <v>0</v>
      </c>
      <c r="I19" s="568">
        <f>'EntrySheetDD+SWOTotal+HO'!DZ170</f>
        <v>4</v>
      </c>
      <c r="J19" s="568">
        <f>'EntrySheetDD+SWOTotal+HO'!EA170</f>
        <v>0</v>
      </c>
      <c r="K19" s="568">
        <f>'EntrySheetDD+SWOTotal+HO'!EB170</f>
        <v>4</v>
      </c>
      <c r="L19" s="568">
        <f>'EntrySheetDD+SWOTotal+HO'!EC170</f>
        <v>4</v>
      </c>
      <c r="M19" s="506" t="e">
        <f t="shared" si="0"/>
        <v>#DIV/0!</v>
      </c>
      <c r="N19" s="506">
        <f t="shared" si="1"/>
        <v>98.5</v>
      </c>
    </row>
    <row r="20" spans="1:14" s="502" customFormat="1" ht="24.6" customHeight="1" x14ac:dyDescent="0.25">
      <c r="A20" s="563">
        <v>14</v>
      </c>
      <c r="B20" s="523" t="s">
        <v>329</v>
      </c>
      <c r="C20" s="583"/>
      <c r="D20" s="518">
        <f>'EntrySheetDD+SWOTotal+HO'!EE170</f>
        <v>0.97</v>
      </c>
      <c r="E20" s="518">
        <f>'EntrySheetDD+SWOTotal+HO'!EF170</f>
        <v>0</v>
      </c>
      <c r="F20" s="518">
        <f>'EntrySheetDD+SWOTotal+HO'!EG170</f>
        <v>0.96</v>
      </c>
      <c r="G20" s="568">
        <f>'EntrySheetDD+SWOTotal+HO'!EH170</f>
        <v>0</v>
      </c>
      <c r="H20" s="568">
        <f>'EntrySheetDD+SWOTotal+HO'!EI170</f>
        <v>0</v>
      </c>
      <c r="I20" s="568">
        <f>'EntrySheetDD+SWOTotal+HO'!EJ170</f>
        <v>0</v>
      </c>
      <c r="J20" s="568">
        <f>'EntrySheetDD+SWOTotal+HO'!EK170</f>
        <v>0</v>
      </c>
      <c r="K20" s="568">
        <f>'EntrySheetDD+SWOTotal+HO'!EL170</f>
        <v>0</v>
      </c>
      <c r="L20" s="568">
        <f>'EntrySheetDD+SWOTotal+HO'!EM170</f>
        <v>0</v>
      </c>
      <c r="M20" s="506" t="e">
        <f t="shared" si="0"/>
        <v>#DIV/0!</v>
      </c>
      <c r="N20" s="506">
        <f t="shared" si="1"/>
        <v>98.969072164948457</v>
      </c>
    </row>
    <row r="21" spans="1:14" s="502" customFormat="1" ht="24.6" customHeight="1" x14ac:dyDescent="0.25">
      <c r="A21" s="563">
        <v>15</v>
      </c>
      <c r="B21" s="523" t="s">
        <v>330</v>
      </c>
      <c r="C21" s="583"/>
      <c r="D21" s="518">
        <f>'EntrySheetDD+SWOTotal+HO'!EO170</f>
        <v>0</v>
      </c>
      <c r="E21" s="518">
        <f>'EntrySheetDD+SWOTotal+HO'!EP170</f>
        <v>0</v>
      </c>
      <c r="F21" s="518">
        <f>'EntrySheetDD+SWOTotal+HO'!EQ170</f>
        <v>0</v>
      </c>
      <c r="G21" s="568">
        <f>'EntrySheetDD+SWOTotal+HO'!ER170</f>
        <v>0</v>
      </c>
      <c r="H21" s="568">
        <f>'EntrySheetDD+SWOTotal+HO'!ES170</f>
        <v>0</v>
      </c>
      <c r="I21" s="568">
        <f>'EntrySheetDD+SWOTotal+HO'!ET170</f>
        <v>0</v>
      </c>
      <c r="J21" s="568">
        <f>'EntrySheetDD+SWOTotal+HO'!EU170</f>
        <v>0</v>
      </c>
      <c r="K21" s="568">
        <f>'EntrySheetDD+SWOTotal+HO'!EV170</f>
        <v>0</v>
      </c>
      <c r="L21" s="568">
        <f>'EntrySheetDD+SWOTotal+HO'!EW170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/>
      <c r="D22" s="518">
        <f>'EntrySheetDD+SWOTotal+HO'!EY170</f>
        <v>0.97</v>
      </c>
      <c r="E22" s="518">
        <f>'EntrySheetDD+SWOTotal+HO'!EZ170</f>
        <v>0</v>
      </c>
      <c r="F22" s="518">
        <f>'EntrySheetDD+SWOTotal+HO'!FA170</f>
        <v>0.96</v>
      </c>
      <c r="G22" s="568">
        <f>'EntrySheetDD+SWOTotal+HO'!FB170</f>
        <v>0</v>
      </c>
      <c r="H22" s="568">
        <f>'EntrySheetDD+SWOTotal+HO'!FC170</f>
        <v>3</v>
      </c>
      <c r="I22" s="568">
        <f>'EntrySheetDD+SWOTotal+HO'!FD170</f>
        <v>3</v>
      </c>
      <c r="J22" s="568">
        <f>'EntrySheetDD+SWOTotal+HO'!FE170</f>
        <v>3</v>
      </c>
      <c r="K22" s="568">
        <f>'EntrySheetDD+SWOTotal+HO'!FF170</f>
        <v>3</v>
      </c>
      <c r="L22" s="568">
        <f>'EntrySheetDD+SWOTotal+HO'!FG170</f>
        <v>0</v>
      </c>
      <c r="M22" s="506" t="e">
        <f t="shared" si="0"/>
        <v>#DIV/0!</v>
      </c>
      <c r="N22" s="506">
        <f t="shared" si="1"/>
        <v>98.969072164948457</v>
      </c>
    </row>
    <row r="23" spans="1:14" s="502" customFormat="1" ht="24.6" customHeight="1" x14ac:dyDescent="0.25">
      <c r="A23" s="563">
        <v>17</v>
      </c>
      <c r="B23" s="523" t="s">
        <v>332</v>
      </c>
      <c r="C23" s="583"/>
      <c r="D23" s="518">
        <f>'EntrySheetDD+SWOTotal+HO'!FI170</f>
        <v>0.5</v>
      </c>
      <c r="E23" s="518">
        <f>'EntrySheetDD+SWOTotal+HO'!FJ170</f>
        <v>0</v>
      </c>
      <c r="F23" s="518">
        <f>'EntrySheetDD+SWOTotal+HO'!FK170</f>
        <v>0.45</v>
      </c>
      <c r="G23" s="568">
        <f>'EntrySheetDD+SWOTotal+HO'!FL170</f>
        <v>0</v>
      </c>
      <c r="H23" s="568">
        <f>'EntrySheetDD+SWOTotal+HO'!FM170</f>
        <v>0</v>
      </c>
      <c r="I23" s="568">
        <f>'EntrySheetDD+SWOTotal+HO'!FN170</f>
        <v>0</v>
      </c>
      <c r="J23" s="568">
        <f>'EntrySheetDD+SWOTotal+HO'!FO170</f>
        <v>0</v>
      </c>
      <c r="K23" s="568">
        <f>'EntrySheetDD+SWOTotal+HO'!FP170</f>
        <v>0</v>
      </c>
      <c r="L23" s="568">
        <f>'EntrySheetDD+SWOTotal+HO'!FQ170</f>
        <v>0</v>
      </c>
      <c r="M23" s="506" t="e">
        <f t="shared" si="0"/>
        <v>#DIV/0!</v>
      </c>
      <c r="N23" s="506">
        <f t="shared" si="1"/>
        <v>90</v>
      </c>
    </row>
    <row r="24" spans="1:14" s="502" customFormat="1" ht="24.6" customHeight="1" x14ac:dyDescent="0.25">
      <c r="A24" s="563">
        <v>18</v>
      </c>
      <c r="B24" s="523" t="s">
        <v>333</v>
      </c>
      <c r="C24" s="583"/>
      <c r="D24" s="518">
        <f>'EntrySheetDD+SWOTotal+HO'!FS170</f>
        <v>0</v>
      </c>
      <c r="E24" s="518">
        <f>'EntrySheetDD+SWOTotal+HO'!FT170</f>
        <v>0</v>
      </c>
      <c r="F24" s="518">
        <f>'EntrySheetDD+SWOTotal+HO'!FU170</f>
        <v>0</v>
      </c>
      <c r="G24" s="568">
        <f>'EntrySheetDD+SWOTotal+HO'!FV170</f>
        <v>0</v>
      </c>
      <c r="H24" s="568">
        <f>'EntrySheetDD+SWOTotal+HO'!FW170</f>
        <v>0</v>
      </c>
      <c r="I24" s="568">
        <f>'EntrySheetDD+SWOTotal+HO'!FX170</f>
        <v>0</v>
      </c>
      <c r="J24" s="568">
        <f>'EntrySheetDD+SWOTotal+HO'!FY170</f>
        <v>0</v>
      </c>
      <c r="K24" s="568">
        <f>'EntrySheetDD+SWOTotal+HO'!FZ170</f>
        <v>0</v>
      </c>
      <c r="L24" s="568">
        <f>'EntrySheetDD+SWOTotal+HO'!GA170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/>
      <c r="D25" s="518">
        <f>'EntrySheetDD+SWOTotal+HO'!GC170</f>
        <v>0</v>
      </c>
      <c r="E25" s="518">
        <f>'EntrySheetDD+SWOTotal+HO'!GD170</f>
        <v>0</v>
      </c>
      <c r="F25" s="518">
        <f>'EntrySheetDD+SWOTotal+HO'!GE170</f>
        <v>0</v>
      </c>
      <c r="G25" s="568">
        <f>'EntrySheetDD+SWOTotal+HO'!GF170</f>
        <v>0</v>
      </c>
      <c r="H25" s="568">
        <f>'EntrySheetDD+SWOTotal+HO'!GG170</f>
        <v>0</v>
      </c>
      <c r="I25" s="568">
        <f>'EntrySheetDD+SWOTotal+HO'!GH170</f>
        <v>0</v>
      </c>
      <c r="J25" s="568">
        <f>'EntrySheetDD+SWOTotal+HO'!GI170</f>
        <v>0</v>
      </c>
      <c r="K25" s="568">
        <f>'EntrySheetDD+SWOTotal+HO'!GJ170</f>
        <v>0</v>
      </c>
      <c r="L25" s="568">
        <f>'EntrySheetDD+SWOTotal+HO'!GK170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/>
      <c r="D26" s="518">
        <f>'EntrySheetDD+SWOTotal+HO'!GM170</f>
        <v>0</v>
      </c>
      <c r="E26" s="518">
        <f>'EntrySheetDD+SWOTotal+HO'!GN170</f>
        <v>0</v>
      </c>
      <c r="F26" s="518">
        <f>'EntrySheetDD+SWOTotal+HO'!GO170</f>
        <v>0</v>
      </c>
      <c r="G26" s="568">
        <f>'EntrySheetDD+SWOTotal+HO'!GP170</f>
        <v>0</v>
      </c>
      <c r="H26" s="568">
        <f>'EntrySheetDD+SWOTotal+HO'!GQ170</f>
        <v>0</v>
      </c>
      <c r="I26" s="568">
        <f>'EntrySheetDD+SWOTotal+HO'!GR170</f>
        <v>0</v>
      </c>
      <c r="J26" s="568">
        <f>'EntrySheetDD+SWOTotal+HO'!GS170</f>
        <v>0</v>
      </c>
      <c r="K26" s="568">
        <f>'EntrySheetDD+SWOTotal+HO'!GT170</f>
        <v>0</v>
      </c>
      <c r="L26" s="568">
        <f>'EntrySheetDD+SWOTotal+HO'!GU170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/>
      <c r="D27" s="518">
        <f>'EntrySheetDD+SWOTotal+HO'!GW170</f>
        <v>0</v>
      </c>
      <c r="E27" s="518">
        <f>'EntrySheetDD+SWOTotal+HO'!GX170</f>
        <v>0</v>
      </c>
      <c r="F27" s="518">
        <f>'EntrySheetDD+SWOTotal+HO'!GY170</f>
        <v>0</v>
      </c>
      <c r="G27" s="568">
        <f>'EntrySheetDD+SWOTotal+HO'!GZ170</f>
        <v>0</v>
      </c>
      <c r="H27" s="568">
        <f>'EntrySheetDD+SWOTotal+HO'!HA170</f>
        <v>0</v>
      </c>
      <c r="I27" s="568">
        <f>'EntrySheetDD+SWOTotal+HO'!HB170</f>
        <v>0</v>
      </c>
      <c r="J27" s="568">
        <f>'EntrySheetDD+SWOTotal+HO'!HC170</f>
        <v>0</v>
      </c>
      <c r="K27" s="568">
        <f>'EntrySheetDD+SWOTotal+HO'!HD170</f>
        <v>0</v>
      </c>
      <c r="L27" s="568">
        <f>'EntrySheetDD+SWOTotal+HO'!HE170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/>
      <c r="D28" s="518">
        <f>'EntrySheetDD+SWOTotal+HO'!HG170</f>
        <v>0</v>
      </c>
      <c r="E28" s="518">
        <f>'EntrySheetDD+SWOTotal+HO'!HH170</f>
        <v>0</v>
      </c>
      <c r="F28" s="518">
        <f>'EntrySheetDD+SWOTotal+HO'!HI170</f>
        <v>0</v>
      </c>
      <c r="G28" s="568">
        <f>'EntrySheetDD+SWOTotal+HO'!HJ170</f>
        <v>0</v>
      </c>
      <c r="H28" s="568">
        <f>'EntrySheetDD+SWOTotal+HO'!HK170</f>
        <v>0</v>
      </c>
      <c r="I28" s="568">
        <f>'EntrySheetDD+SWOTotal+HO'!HL170</f>
        <v>0</v>
      </c>
      <c r="J28" s="568">
        <f>'EntrySheetDD+SWOTotal+HO'!HM170</f>
        <v>0</v>
      </c>
      <c r="K28" s="568">
        <f>'EntrySheetDD+SWOTotal+HO'!HN170</f>
        <v>0</v>
      </c>
      <c r="L28" s="568">
        <f>'EntrySheetDD+SWOTotal+HO'!HO170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/>
      <c r="D29" s="518">
        <f>'EntrySheetDD+SWOTotal+HO'!HQ170</f>
        <v>0.5</v>
      </c>
      <c r="E29" s="518">
        <f>'EntrySheetDD+SWOTotal+HO'!HR170</f>
        <v>0</v>
      </c>
      <c r="F29" s="518">
        <f>'EntrySheetDD+SWOTotal+HO'!HS170</f>
        <v>0.44</v>
      </c>
      <c r="G29" s="568">
        <f>'EntrySheetDD+SWOTotal+HO'!HT170</f>
        <v>0</v>
      </c>
      <c r="H29" s="568">
        <f>'EntrySheetDD+SWOTotal+HO'!HU170</f>
        <v>0</v>
      </c>
      <c r="I29" s="568">
        <f>'EntrySheetDD+SWOTotal+HO'!HV170</f>
        <v>1</v>
      </c>
      <c r="J29" s="568">
        <f>'EntrySheetDD+SWOTotal+HO'!HW170</f>
        <v>0</v>
      </c>
      <c r="K29" s="568">
        <f>'EntrySheetDD+SWOTotal+HO'!HX170</f>
        <v>1</v>
      </c>
      <c r="L29" s="568">
        <f>'EntrySheetDD+SWOTotal+HO'!HY170</f>
        <v>1</v>
      </c>
      <c r="M29" s="506" t="e">
        <f t="shared" si="0"/>
        <v>#DIV/0!</v>
      </c>
      <c r="N29" s="506">
        <f t="shared" si="1"/>
        <v>88</v>
      </c>
    </row>
    <row r="30" spans="1:14" s="503" customFormat="1" ht="24.6" customHeight="1" x14ac:dyDescent="0.25">
      <c r="A30" s="565">
        <v>24</v>
      </c>
      <c r="B30" s="525" t="s">
        <v>339</v>
      </c>
      <c r="C30" s="584"/>
      <c r="D30" s="518">
        <f>'EntrySheetDD+SWOTotal+HO'!IA170</f>
        <v>0</v>
      </c>
      <c r="E30" s="518">
        <f>'EntrySheetDD+SWOTotal+HO'!IB170</f>
        <v>0</v>
      </c>
      <c r="F30" s="518">
        <f>'EntrySheetDD+SWOTotal+HO'!IC170</f>
        <v>0</v>
      </c>
      <c r="G30" s="568">
        <f>'EntrySheetDD+SWOTotal+HO'!ID170</f>
        <v>0</v>
      </c>
      <c r="H30" s="568">
        <f>'EntrySheetDD+SWOTotal+HO'!IE170</f>
        <v>0</v>
      </c>
      <c r="I30" s="568">
        <f>'EntrySheetDD+SWOTotal+HO'!IF170</f>
        <v>0</v>
      </c>
      <c r="J30" s="568">
        <f>'EntrySheetDD+SWOTotal+HO'!IG170</f>
        <v>0</v>
      </c>
      <c r="K30" s="568">
        <f>'EntrySheetDD+SWOTotal+HO'!IH170</f>
        <v>0</v>
      </c>
      <c r="L30" s="568">
        <f>'EntrySheetDD+SWOTotal+HO'!II170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/>
      <c r="D31" s="518">
        <f>'EntrySheetDD+SWOTotal+HO'!IK170</f>
        <v>0</v>
      </c>
      <c r="E31" s="518">
        <f>'EntrySheetDD+SWOTotal+HO'!IL170</f>
        <v>0</v>
      </c>
      <c r="F31" s="518">
        <f>'EntrySheetDD+SWOTotal+HO'!IM170</f>
        <v>0</v>
      </c>
      <c r="G31" s="568">
        <f>'EntrySheetDD+SWOTotal+HO'!IN170</f>
        <v>0</v>
      </c>
      <c r="H31" s="568">
        <f>'EntrySheetDD+SWOTotal+HO'!IO170</f>
        <v>0</v>
      </c>
      <c r="I31" s="568">
        <f>'EntrySheetDD+SWOTotal+HO'!IP170</f>
        <v>0</v>
      </c>
      <c r="J31" s="568">
        <f>'EntrySheetDD+SWOTotal+HO'!IQ170</f>
        <v>0</v>
      </c>
      <c r="K31" s="568">
        <f>'EntrySheetDD+SWOTotal+HO'!IR170</f>
        <v>0</v>
      </c>
      <c r="L31" s="568">
        <f>'EntrySheetDD+SWOTotal+HO'!IS170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/>
      <c r="D32" s="518">
        <f>'EntrySheetDD+SWOTotal+HO'!IU170</f>
        <v>0.44</v>
      </c>
      <c r="E32" s="518">
        <f>'EntrySheetDD+SWOTotal+HO'!IV170</f>
        <v>0.44</v>
      </c>
      <c r="F32" s="518">
        <f>'EntrySheetDD+SWOTotal+HO'!IW170</f>
        <v>0.44</v>
      </c>
      <c r="G32" s="568">
        <f>'EntrySheetDD+SWOTotal+HO'!IX170</f>
        <v>0</v>
      </c>
      <c r="H32" s="568">
        <f>'EntrySheetDD+SWOTotal+HO'!IY170</f>
        <v>0</v>
      </c>
      <c r="I32" s="568">
        <f>'EntrySheetDD+SWOTotal+HO'!IZ170</f>
        <v>0</v>
      </c>
      <c r="J32" s="568">
        <f>'EntrySheetDD+SWOTotal+HO'!JA170</f>
        <v>0</v>
      </c>
      <c r="K32" s="568">
        <f>'EntrySheetDD+SWOTotal+HO'!JB170</f>
        <v>0</v>
      </c>
      <c r="L32" s="568">
        <f>'EntrySheetDD+SWOTotal+HO'!JC170</f>
        <v>0</v>
      </c>
      <c r="M32" s="506" t="e">
        <f t="shared" si="0"/>
        <v>#DIV/0!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/>
      <c r="D33" s="518">
        <f>'EntrySheetDD+SWOTotal+HO'!JE170</f>
        <v>1</v>
      </c>
      <c r="E33" s="518">
        <f>'EntrySheetDD+SWOTotal+HO'!JF170</f>
        <v>0</v>
      </c>
      <c r="F33" s="518">
        <f>'EntrySheetDD+SWOTotal+HO'!JG170</f>
        <v>0</v>
      </c>
      <c r="G33" s="568">
        <f>'EntrySheetDD+SWOTotal+HO'!JH170</f>
        <v>0</v>
      </c>
      <c r="H33" s="568">
        <f>'EntrySheetDD+SWOTotal+HO'!JI170</f>
        <v>0</v>
      </c>
      <c r="I33" s="568">
        <f>'EntrySheetDD+SWOTotal+HO'!JJ170</f>
        <v>0</v>
      </c>
      <c r="J33" s="568">
        <f>'EntrySheetDD+SWOTotal+HO'!JK170</f>
        <v>0</v>
      </c>
      <c r="K33" s="568">
        <f>'EntrySheetDD+SWOTotal+HO'!JL170</f>
        <v>0</v>
      </c>
      <c r="L33" s="568">
        <f>'EntrySheetDD+SWOTotal+HO'!JM170</f>
        <v>0</v>
      </c>
      <c r="M33" s="506" t="e">
        <f t="shared" si="0"/>
        <v>#DIV/0!</v>
      </c>
      <c r="N33" s="506">
        <f t="shared" si="1"/>
        <v>0</v>
      </c>
    </row>
    <row r="34" spans="1:14" s="503" customFormat="1" ht="24.6" customHeight="1" x14ac:dyDescent="0.25">
      <c r="A34" s="566">
        <v>28</v>
      </c>
      <c r="B34" s="526" t="s">
        <v>343</v>
      </c>
      <c r="C34" s="584"/>
      <c r="D34" s="518">
        <f>'EntrySheetDD+SWOTotal+HO'!JO170</f>
        <v>2.14</v>
      </c>
      <c r="E34" s="518">
        <f>'EntrySheetDD+SWOTotal+HO'!JP170</f>
        <v>0</v>
      </c>
      <c r="F34" s="518">
        <f>'EntrySheetDD+SWOTotal+HO'!JQ170</f>
        <v>2.14</v>
      </c>
      <c r="G34" s="568">
        <f>'EntrySheetDD+SWOTotal+HO'!JR170</f>
        <v>0</v>
      </c>
      <c r="H34" s="568">
        <f>'EntrySheetDD+SWOTotal+HO'!JS170</f>
        <v>0</v>
      </c>
      <c r="I34" s="568">
        <f>'EntrySheetDD+SWOTotal+HO'!JT170</f>
        <v>0</v>
      </c>
      <c r="J34" s="568">
        <f>'EntrySheetDD+SWOTotal+HO'!JU170</f>
        <v>0</v>
      </c>
      <c r="K34" s="568">
        <f>'EntrySheetDD+SWOTotal+HO'!JV170</f>
        <v>0</v>
      </c>
      <c r="L34" s="568">
        <f>'EntrySheetDD+SWOTotal+HO'!JW170</f>
        <v>0</v>
      </c>
      <c r="M34" s="506" t="e">
        <f t="shared" si="0"/>
        <v>#DIV/0!</v>
      </c>
      <c r="N34" s="506">
        <f t="shared" si="1"/>
        <v>100</v>
      </c>
    </row>
    <row r="35" spans="1:14" s="503" customFormat="1" ht="24.6" customHeight="1" x14ac:dyDescent="0.25">
      <c r="A35" s="565">
        <v>29</v>
      </c>
      <c r="B35" s="525" t="s">
        <v>344</v>
      </c>
      <c r="C35" s="583"/>
      <c r="D35" s="518">
        <f>'EntrySheetDD+SWOTotal+HO'!JY170</f>
        <v>0.94</v>
      </c>
      <c r="E35" s="518">
        <f>'EntrySheetDD+SWOTotal+HO'!JZ170</f>
        <v>0</v>
      </c>
      <c r="F35" s="518">
        <f>'EntrySheetDD+SWOTotal+HO'!KA170</f>
        <v>0.94</v>
      </c>
      <c r="G35" s="568">
        <f>'EntrySheetDD+SWOTotal+HO'!KB170</f>
        <v>0</v>
      </c>
      <c r="H35" s="568">
        <f>'EntrySheetDD+SWOTotal+HO'!KC170</f>
        <v>0</v>
      </c>
      <c r="I35" s="568">
        <f>'EntrySheetDD+SWOTotal+HO'!KD170</f>
        <v>0</v>
      </c>
      <c r="J35" s="568">
        <f>'EntrySheetDD+SWOTotal+HO'!KE170</f>
        <v>0</v>
      </c>
      <c r="K35" s="568">
        <f>'EntrySheetDD+SWOTotal+HO'!KF170</f>
        <v>0</v>
      </c>
      <c r="L35" s="568">
        <f>'EntrySheetDD+SWOTotal+HO'!KG170</f>
        <v>0</v>
      </c>
      <c r="M35" s="506" t="e">
        <f t="shared" si="0"/>
        <v>#DIV/0!</v>
      </c>
      <c r="N35" s="506">
        <f t="shared" si="1"/>
        <v>100</v>
      </c>
    </row>
    <row r="36" spans="1:14" s="503" customFormat="1" ht="24.6" customHeight="1" x14ac:dyDescent="0.25">
      <c r="A36" s="565">
        <v>30</v>
      </c>
      <c r="B36" s="525" t="s">
        <v>345</v>
      </c>
      <c r="C36" s="584"/>
      <c r="D36" s="518">
        <f>'EntrySheetDD+SWOTotal+HO'!KI170</f>
        <v>1</v>
      </c>
      <c r="E36" s="518">
        <f>'EntrySheetDD+SWOTotal+HO'!KJ170</f>
        <v>0.6</v>
      </c>
      <c r="F36" s="518">
        <f>'EntrySheetDD+SWOTotal+HO'!KK170</f>
        <v>0.6</v>
      </c>
      <c r="G36" s="568">
        <f>'EntrySheetDD+SWOTotal+HO'!KL170</f>
        <v>0</v>
      </c>
      <c r="H36" s="568">
        <f>'EntrySheetDD+SWOTotal+HO'!KM170</f>
        <v>0</v>
      </c>
      <c r="I36" s="568">
        <f>'EntrySheetDD+SWOTotal+HO'!KN170</f>
        <v>0</v>
      </c>
      <c r="J36" s="568">
        <f>'EntrySheetDD+SWOTotal+HO'!KO170</f>
        <v>0</v>
      </c>
      <c r="K36" s="568">
        <f>'EntrySheetDD+SWOTotal+HO'!KP170</f>
        <v>0</v>
      </c>
      <c r="L36" s="568">
        <f>'EntrySheetDD+SWOTotal+HO'!KQ170</f>
        <v>0</v>
      </c>
      <c r="M36" s="506" t="e">
        <f t="shared" si="0"/>
        <v>#DIV/0!</v>
      </c>
      <c r="N36" s="506">
        <f t="shared" si="1"/>
        <v>60</v>
      </c>
    </row>
    <row r="37" spans="1:14" s="503" customFormat="1" ht="24.6" customHeight="1" x14ac:dyDescent="0.25">
      <c r="A37" s="564">
        <v>31</v>
      </c>
      <c r="B37" s="524" t="s">
        <v>346</v>
      </c>
      <c r="C37" s="584"/>
      <c r="D37" s="518">
        <f>'EntrySheetDD+SWOTotal+HO'!KS170</f>
        <v>0</v>
      </c>
      <c r="E37" s="518">
        <f>'EntrySheetDD+SWOTotal+HO'!KT170</f>
        <v>0</v>
      </c>
      <c r="F37" s="518">
        <f>'EntrySheetDD+SWOTotal+HO'!KU170</f>
        <v>0</v>
      </c>
      <c r="G37" s="568">
        <f>'EntrySheetDD+SWOTotal+HO'!KV170</f>
        <v>0</v>
      </c>
      <c r="H37" s="568">
        <f>'EntrySheetDD+SWOTotal+HO'!KW170</f>
        <v>0</v>
      </c>
      <c r="I37" s="568">
        <f>'EntrySheetDD+SWOTotal+HO'!KX170</f>
        <v>0</v>
      </c>
      <c r="J37" s="568">
        <f>'EntrySheetDD+SWOTotal+HO'!KY170</f>
        <v>0</v>
      </c>
      <c r="K37" s="568">
        <f>'EntrySheetDD+SWOTotal+HO'!KZ170</f>
        <v>0</v>
      </c>
      <c r="L37" s="568">
        <f>'EntrySheetDD+SWOTotal+HO'!LA170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/>
      <c r="D38" s="518">
        <f>'EntrySheetDD+SWOTotal+HO'!LC170</f>
        <v>0</v>
      </c>
      <c r="E38" s="518">
        <f>'EntrySheetDD+SWOTotal+HO'!LD170</f>
        <v>0</v>
      </c>
      <c r="F38" s="518">
        <f>'EntrySheetDD+SWOTotal+HO'!LE170</f>
        <v>0</v>
      </c>
      <c r="G38" s="568">
        <f>'EntrySheetDD+SWOTotal+HO'!LF170</f>
        <v>0</v>
      </c>
      <c r="H38" s="568">
        <f>'EntrySheetDD+SWOTotal+HO'!LG170</f>
        <v>0</v>
      </c>
      <c r="I38" s="568">
        <f>'EntrySheetDD+SWOTotal+HO'!LH170</f>
        <v>0</v>
      </c>
      <c r="J38" s="568">
        <f>'EntrySheetDD+SWOTotal+HO'!LI170</f>
        <v>0</v>
      </c>
      <c r="K38" s="568">
        <f>'EntrySheetDD+SWOTotal+HO'!LJ170</f>
        <v>0</v>
      </c>
      <c r="L38" s="568">
        <f>'EntrySheetDD+SWOTotal+HO'!LK170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/>
      <c r="D39" s="518">
        <f>'EntrySheetDD+SWOTotal+HO'!LM170</f>
        <v>0</v>
      </c>
      <c r="E39" s="518">
        <f>'EntrySheetDD+SWOTotal+HO'!LN170</f>
        <v>0</v>
      </c>
      <c r="F39" s="518">
        <f>'EntrySheetDD+SWOTotal+HO'!LO170</f>
        <v>0</v>
      </c>
      <c r="G39" s="568">
        <f>'EntrySheetDD+SWOTotal+HO'!LP170</f>
        <v>0</v>
      </c>
      <c r="H39" s="568">
        <f>'EntrySheetDD+SWOTotal+HO'!LQ170</f>
        <v>0</v>
      </c>
      <c r="I39" s="568">
        <f>'EntrySheetDD+SWOTotal+HO'!LR170</f>
        <v>0</v>
      </c>
      <c r="J39" s="568">
        <f>'EntrySheetDD+SWOTotal+HO'!LS170</f>
        <v>0</v>
      </c>
      <c r="K39" s="568">
        <f>'EntrySheetDD+SWOTotal+HO'!LT170</f>
        <v>0</v>
      </c>
      <c r="L39" s="568">
        <f>'EntrySheetDD+SWOTotal+HO'!LU170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23.660000000000004</v>
      </c>
      <c r="E40" s="510">
        <f t="shared" si="2"/>
        <v>1.5699999999999998</v>
      </c>
      <c r="F40" s="510">
        <f t="shared" si="2"/>
        <v>18.460000000000004</v>
      </c>
      <c r="G40" s="569">
        <f t="shared" si="2"/>
        <v>0</v>
      </c>
      <c r="H40" s="569">
        <f t="shared" si="2"/>
        <v>8</v>
      </c>
      <c r="I40" s="569">
        <f t="shared" si="2"/>
        <v>14</v>
      </c>
      <c r="J40" s="569">
        <f t="shared" si="2"/>
        <v>3</v>
      </c>
      <c r="K40" s="569">
        <f t="shared" si="2"/>
        <v>9</v>
      </c>
      <c r="L40" s="569">
        <f t="shared" si="2"/>
        <v>6</v>
      </c>
      <c r="M40" s="511" t="e">
        <f t="shared" si="0"/>
        <v>#DIV/0!</v>
      </c>
      <c r="N40" s="512">
        <f t="shared" si="1"/>
        <v>78.021978021978029</v>
      </c>
    </row>
    <row r="41" spans="1:14" ht="21.75" x14ac:dyDescent="0.25">
      <c r="A41" s="2027" t="s">
        <v>362</v>
      </c>
      <c r="B41" s="2028"/>
      <c r="C41" s="587"/>
      <c r="D41" s="528">
        <f>'EntrySheetDD+SWOTotal+HO'!MQ170</f>
        <v>0</v>
      </c>
      <c r="E41" s="528">
        <f>'EntrySheetDD+SWOTotal+HO'!MR170</f>
        <v>0</v>
      </c>
      <c r="F41" s="528">
        <f>'EntrySheetDD+SWOTotal+HO'!MS170</f>
        <v>0</v>
      </c>
      <c r="G41" s="570">
        <f>'EntrySheetDD+SWOTotal+HO'!MT170</f>
        <v>0</v>
      </c>
      <c r="H41" s="570">
        <f>'EntrySheetDD+SWOTotal+HO'!MU170</f>
        <v>0</v>
      </c>
      <c r="I41" s="570">
        <f>'EntrySheetDD+SWOTotal+HO'!MV170</f>
        <v>0</v>
      </c>
      <c r="J41" s="570">
        <f>'EntrySheetDD+SWOTotal+HO'!MW170</f>
        <v>0</v>
      </c>
      <c r="K41" s="570">
        <f>'EntrySheetDD+SWOTotal+HO'!MX170</f>
        <v>0</v>
      </c>
      <c r="L41" s="570">
        <f>'EntrySheetDD+SWOTotal+HO'!MY170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/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0</v>
      </c>
      <c r="D43" s="516">
        <f t="shared" si="3"/>
        <v>23.660000000000004</v>
      </c>
      <c r="E43" s="516">
        <f t="shared" si="3"/>
        <v>1.5699999999999998</v>
      </c>
      <c r="F43" s="516">
        <f t="shared" si="3"/>
        <v>18.460000000000004</v>
      </c>
      <c r="G43" s="572">
        <f t="shared" si="3"/>
        <v>0</v>
      </c>
      <c r="H43" s="572">
        <f t="shared" si="3"/>
        <v>8</v>
      </c>
      <c r="I43" s="572">
        <f t="shared" si="3"/>
        <v>14</v>
      </c>
      <c r="J43" s="572">
        <f t="shared" si="3"/>
        <v>3</v>
      </c>
      <c r="K43" s="572">
        <f t="shared" si="3"/>
        <v>9</v>
      </c>
      <c r="L43" s="572">
        <f t="shared" si="3"/>
        <v>6</v>
      </c>
      <c r="M43" s="511" t="e">
        <f t="shared" si="0"/>
        <v>#DIV/0!</v>
      </c>
      <c r="N43" s="512">
        <f t="shared" si="1"/>
        <v>78.021978021978029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30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440</v>
      </c>
      <c r="B3" s="2004"/>
      <c r="C3" s="2024" t="s">
        <v>530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/>
      <c r="D7" s="518">
        <f>'EntrySheetDD+SWOTotal+HO'!E171</f>
        <v>0</v>
      </c>
      <c r="E7" s="518">
        <f>'EntrySheetDD+SWOTotal+HO'!F171</f>
        <v>0</v>
      </c>
      <c r="F7" s="518">
        <f>'EntrySheetDD+SWOTotal+HO'!G171</f>
        <v>0</v>
      </c>
      <c r="G7" s="568">
        <f>'EntrySheetDD+SWOTotal+HO'!H171</f>
        <v>0</v>
      </c>
      <c r="H7" s="568">
        <f>'EntrySheetDD+SWOTotal+HO'!I171</f>
        <v>0</v>
      </c>
      <c r="I7" s="568">
        <f>'EntrySheetDD+SWOTotal+HO'!J171</f>
        <v>0</v>
      </c>
      <c r="J7" s="568">
        <f>'EntrySheetDD+SWOTotal+HO'!K171</f>
        <v>0</v>
      </c>
      <c r="K7" s="568">
        <f>'EntrySheetDD+SWOTotal+HO'!L171</f>
        <v>0</v>
      </c>
      <c r="L7" s="568">
        <f>'EntrySheetDD+SWOTotal+HO'!M171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/>
      <c r="D8" s="518">
        <f>'EntrySheetDD+SWOTotal+HO'!O171</f>
        <v>0</v>
      </c>
      <c r="E8" s="518">
        <f>'EntrySheetDD+SWOTotal+HO'!P171</f>
        <v>0</v>
      </c>
      <c r="F8" s="518">
        <f>'EntrySheetDD+SWOTotal+HO'!Q171</f>
        <v>0</v>
      </c>
      <c r="G8" s="568">
        <f>'EntrySheetDD+SWOTotal+HO'!R171</f>
        <v>0</v>
      </c>
      <c r="H8" s="568">
        <f>'EntrySheetDD+SWOTotal+HO'!S171</f>
        <v>0</v>
      </c>
      <c r="I8" s="568">
        <f>'EntrySheetDD+SWOTotal+HO'!T171</f>
        <v>0</v>
      </c>
      <c r="J8" s="568">
        <f>'EntrySheetDD+SWOTotal+HO'!U171</f>
        <v>0</v>
      </c>
      <c r="K8" s="568">
        <f>'EntrySheetDD+SWOTotal+HO'!V171</f>
        <v>0</v>
      </c>
      <c r="L8" s="568">
        <f>'EntrySheetDD+SWOTotal+HO'!W171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/>
      <c r="D9" s="518">
        <f>'EntrySheetDD+SWOTotal+HO'!Y171</f>
        <v>0</v>
      </c>
      <c r="E9" s="518">
        <f>'EntrySheetDD+SWOTotal+HO'!Z171</f>
        <v>0</v>
      </c>
      <c r="F9" s="518">
        <f>'EntrySheetDD+SWOTotal+HO'!AA171</f>
        <v>0</v>
      </c>
      <c r="G9" s="568">
        <f>'EntrySheetDD+SWOTotal+HO'!AB171</f>
        <v>0</v>
      </c>
      <c r="H9" s="568">
        <f>'EntrySheetDD+SWOTotal+HO'!AC171</f>
        <v>0</v>
      </c>
      <c r="I9" s="568">
        <f>'EntrySheetDD+SWOTotal+HO'!AD171</f>
        <v>0</v>
      </c>
      <c r="J9" s="568">
        <f>'EntrySheetDD+SWOTotal+HO'!AE171</f>
        <v>0</v>
      </c>
      <c r="K9" s="568">
        <f>'EntrySheetDD+SWOTotal+HO'!AF171</f>
        <v>0</v>
      </c>
      <c r="L9" s="568">
        <f>'EntrySheetDD+SWOTotal+HO'!AG171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/>
      <c r="D10" s="518">
        <f>'EntrySheetDD+SWOTotal+HO'!AI171</f>
        <v>0</v>
      </c>
      <c r="E10" s="518">
        <f>'EntrySheetDD+SWOTotal+HO'!AJ171</f>
        <v>0</v>
      </c>
      <c r="F10" s="518">
        <f>'EntrySheetDD+SWOTotal+HO'!AK171</f>
        <v>0</v>
      </c>
      <c r="G10" s="568">
        <f>'EntrySheetDD+SWOTotal+HO'!AL171</f>
        <v>0</v>
      </c>
      <c r="H10" s="568">
        <f>'EntrySheetDD+SWOTotal+HO'!AM171</f>
        <v>0</v>
      </c>
      <c r="I10" s="568">
        <f>'EntrySheetDD+SWOTotal+HO'!AN171</f>
        <v>0</v>
      </c>
      <c r="J10" s="568">
        <f>'EntrySheetDD+SWOTotal+HO'!AO171</f>
        <v>0</v>
      </c>
      <c r="K10" s="568">
        <f>'EntrySheetDD+SWOTotal+HO'!AP171</f>
        <v>0</v>
      </c>
      <c r="L10" s="568">
        <f>'EntrySheetDD+SWOTotal+HO'!AQ171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/>
      <c r="D11" s="518">
        <f>'EntrySheetDD+SWOTotal+HO'!AS171</f>
        <v>0</v>
      </c>
      <c r="E11" s="518">
        <f>'EntrySheetDD+SWOTotal+HO'!AT171</f>
        <v>0</v>
      </c>
      <c r="F11" s="518">
        <f>'EntrySheetDD+SWOTotal+HO'!AU171</f>
        <v>0</v>
      </c>
      <c r="G11" s="568">
        <f>'EntrySheetDD+SWOTotal+HO'!AV171</f>
        <v>0</v>
      </c>
      <c r="H11" s="568">
        <f>'EntrySheetDD+SWOTotal+HO'!AW171</f>
        <v>0</v>
      </c>
      <c r="I11" s="568">
        <f>'EntrySheetDD+SWOTotal+HO'!AX171</f>
        <v>0</v>
      </c>
      <c r="J11" s="568">
        <f>'EntrySheetDD+SWOTotal+HO'!AY171</f>
        <v>0</v>
      </c>
      <c r="K11" s="568">
        <f>'EntrySheetDD+SWOTotal+HO'!AZ171</f>
        <v>0</v>
      </c>
      <c r="L11" s="568">
        <f>'EntrySheetDD+SWOTotal+HO'!BA171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/>
      <c r="D12" s="518">
        <f>'EntrySheetDD+SWOTotal+HO'!BC171</f>
        <v>0.71</v>
      </c>
      <c r="E12" s="518">
        <f>'EntrySheetDD+SWOTotal+HO'!BD171</f>
        <v>0.71</v>
      </c>
      <c r="F12" s="518">
        <f>'EntrySheetDD+SWOTotal+HO'!BE171</f>
        <v>0.71</v>
      </c>
      <c r="G12" s="568">
        <f>'EntrySheetDD+SWOTotal+HO'!BF171</f>
        <v>0</v>
      </c>
      <c r="H12" s="568">
        <f>'EntrySheetDD+SWOTotal+HO'!BG171</f>
        <v>0</v>
      </c>
      <c r="I12" s="568">
        <f>'EntrySheetDD+SWOTotal+HO'!BH171</f>
        <v>0</v>
      </c>
      <c r="J12" s="568">
        <f>'EntrySheetDD+SWOTotal+HO'!BI171</f>
        <v>0</v>
      </c>
      <c r="K12" s="568">
        <f>'EntrySheetDD+SWOTotal+HO'!BJ171</f>
        <v>0</v>
      </c>
      <c r="L12" s="568">
        <f>'EntrySheetDD+SWOTotal+HO'!BK171</f>
        <v>0</v>
      </c>
      <c r="M12" s="506" t="e">
        <f t="shared" si="0"/>
        <v>#DIV/0!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/>
      <c r="D13" s="518">
        <f>'EntrySheetDD+SWOTotal+HO'!BM171</f>
        <v>0</v>
      </c>
      <c r="E13" s="518">
        <f>'EntrySheetDD+SWOTotal+HO'!BN171</f>
        <v>0</v>
      </c>
      <c r="F13" s="518">
        <f>'EntrySheetDD+SWOTotal+HO'!BO171</f>
        <v>0</v>
      </c>
      <c r="G13" s="568">
        <f>'EntrySheetDD+SWOTotal+HO'!BP171</f>
        <v>0</v>
      </c>
      <c r="H13" s="568">
        <f>'EntrySheetDD+SWOTotal+HO'!BQ171</f>
        <v>0</v>
      </c>
      <c r="I13" s="568">
        <f>'EntrySheetDD+SWOTotal+HO'!BR171</f>
        <v>0</v>
      </c>
      <c r="J13" s="568">
        <f>'EntrySheetDD+SWOTotal+HO'!BS171</f>
        <v>0</v>
      </c>
      <c r="K13" s="568">
        <f>'EntrySheetDD+SWOTotal+HO'!BT171</f>
        <v>0</v>
      </c>
      <c r="L13" s="568">
        <f>'EntrySheetDD+SWOTotal+HO'!BU171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/>
      <c r="D14" s="518">
        <f>'EntrySheetDD+SWOTotal+HO'!BW171</f>
        <v>0</v>
      </c>
      <c r="E14" s="518">
        <f>'EntrySheetDD+SWOTotal+HO'!BX171</f>
        <v>0</v>
      </c>
      <c r="F14" s="518">
        <f>'EntrySheetDD+SWOTotal+HO'!BY171</f>
        <v>0</v>
      </c>
      <c r="G14" s="568">
        <f>'EntrySheetDD+SWOTotal+HO'!BZ171</f>
        <v>0</v>
      </c>
      <c r="H14" s="568">
        <f>'EntrySheetDD+SWOTotal+HO'!CA171</f>
        <v>0</v>
      </c>
      <c r="I14" s="568">
        <f>'EntrySheetDD+SWOTotal+HO'!CB171</f>
        <v>0</v>
      </c>
      <c r="J14" s="568">
        <f>'EntrySheetDD+SWOTotal+HO'!CC171</f>
        <v>0</v>
      </c>
      <c r="K14" s="568">
        <f>'EntrySheetDD+SWOTotal+HO'!CD171</f>
        <v>0</v>
      </c>
      <c r="L14" s="568">
        <f>'EntrySheetDD+SWOTotal+HO'!CE171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/>
      <c r="D15" s="518">
        <f>'EntrySheetDD+SWOTotal+HO'!CG171</f>
        <v>0</v>
      </c>
      <c r="E15" s="518">
        <f>'EntrySheetDD+SWOTotal+HO'!CH171</f>
        <v>0</v>
      </c>
      <c r="F15" s="518">
        <f>'EntrySheetDD+SWOTotal+HO'!CI171</f>
        <v>0</v>
      </c>
      <c r="G15" s="568">
        <f>'EntrySheetDD+SWOTotal+HO'!CJ171</f>
        <v>0</v>
      </c>
      <c r="H15" s="568">
        <f>'EntrySheetDD+SWOTotal+HO'!CK171</f>
        <v>0</v>
      </c>
      <c r="I15" s="568">
        <f>'EntrySheetDD+SWOTotal+HO'!CL171</f>
        <v>0</v>
      </c>
      <c r="J15" s="568">
        <f>'EntrySheetDD+SWOTotal+HO'!CM171</f>
        <v>0</v>
      </c>
      <c r="K15" s="568">
        <f>'EntrySheetDD+SWOTotal+HO'!CN171</f>
        <v>0</v>
      </c>
      <c r="L15" s="568">
        <f>'EntrySheetDD+SWOTotal+HO'!CO171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/>
      <c r="D16" s="518">
        <f>'EntrySheetDD+SWOTotal+HO'!CQ171</f>
        <v>0</v>
      </c>
      <c r="E16" s="518">
        <f>'EntrySheetDD+SWOTotal+HO'!CR171</f>
        <v>0</v>
      </c>
      <c r="F16" s="518">
        <f>'EntrySheetDD+SWOTotal+HO'!CS171</f>
        <v>0</v>
      </c>
      <c r="G16" s="568">
        <f>'EntrySheetDD+SWOTotal+HO'!CT171</f>
        <v>0</v>
      </c>
      <c r="H16" s="568">
        <f>'EntrySheetDD+SWOTotal+HO'!CU171</f>
        <v>0</v>
      </c>
      <c r="I16" s="568">
        <f>'EntrySheetDD+SWOTotal+HO'!CV171</f>
        <v>0</v>
      </c>
      <c r="J16" s="568">
        <f>'EntrySheetDD+SWOTotal+HO'!CW171</f>
        <v>0</v>
      </c>
      <c r="K16" s="568">
        <f>'EntrySheetDD+SWOTotal+HO'!CX171</f>
        <v>0</v>
      </c>
      <c r="L16" s="568">
        <f>'EntrySheetDD+SWOTotal+HO'!CY171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/>
      <c r="D17" s="518">
        <f>'EntrySheetDD+SWOTotal+HO'!DA171</f>
        <v>0</v>
      </c>
      <c r="E17" s="518">
        <f>'EntrySheetDD+SWOTotal+HO'!DB171</f>
        <v>0</v>
      </c>
      <c r="F17" s="518">
        <f>'EntrySheetDD+SWOTotal+HO'!DC171</f>
        <v>0</v>
      </c>
      <c r="G17" s="568">
        <f>'EntrySheetDD+SWOTotal+HO'!DD171</f>
        <v>0</v>
      </c>
      <c r="H17" s="568">
        <f>'EntrySheetDD+SWOTotal+HO'!DE171</f>
        <v>0</v>
      </c>
      <c r="I17" s="568">
        <f>'EntrySheetDD+SWOTotal+HO'!DF171</f>
        <v>0</v>
      </c>
      <c r="J17" s="568">
        <f>'EntrySheetDD+SWOTotal+HO'!DG171</f>
        <v>0</v>
      </c>
      <c r="K17" s="568">
        <f>'EntrySheetDD+SWOTotal+HO'!DH171</f>
        <v>0</v>
      </c>
      <c r="L17" s="568">
        <f>'EntrySheetDD+SWOTotal+HO'!DI171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/>
      <c r="D18" s="518">
        <f>'EntrySheetDD+SWOTotal+HO'!DK171</f>
        <v>0</v>
      </c>
      <c r="E18" s="518">
        <f>'EntrySheetDD+SWOTotal+HO'!DL171</f>
        <v>0</v>
      </c>
      <c r="F18" s="518">
        <f>'EntrySheetDD+SWOTotal+HO'!DM171</f>
        <v>0</v>
      </c>
      <c r="G18" s="568">
        <f>'EntrySheetDD+SWOTotal+HO'!DN171</f>
        <v>0</v>
      </c>
      <c r="H18" s="568">
        <f>'EntrySheetDD+SWOTotal+HO'!DO171</f>
        <v>0</v>
      </c>
      <c r="I18" s="568">
        <f>'EntrySheetDD+SWOTotal+HO'!DP171</f>
        <v>0</v>
      </c>
      <c r="J18" s="568">
        <f>'EntrySheetDD+SWOTotal+HO'!DQ171</f>
        <v>0</v>
      </c>
      <c r="K18" s="568">
        <f>'EntrySheetDD+SWOTotal+HO'!DR171</f>
        <v>0</v>
      </c>
      <c r="L18" s="568">
        <f>'EntrySheetDD+SWOTotal+HO'!DS171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/>
      <c r="D19" s="518">
        <f>'EntrySheetDD+SWOTotal+HO'!DU171</f>
        <v>0</v>
      </c>
      <c r="E19" s="518">
        <f>'EntrySheetDD+SWOTotal+HO'!DV171</f>
        <v>0</v>
      </c>
      <c r="F19" s="518">
        <f>'EntrySheetDD+SWOTotal+HO'!DW171</f>
        <v>0</v>
      </c>
      <c r="G19" s="568">
        <f>'EntrySheetDD+SWOTotal+HO'!DX171</f>
        <v>0</v>
      </c>
      <c r="H19" s="568">
        <f>'EntrySheetDD+SWOTotal+HO'!DY171</f>
        <v>0</v>
      </c>
      <c r="I19" s="568">
        <f>'EntrySheetDD+SWOTotal+HO'!DZ171</f>
        <v>0</v>
      </c>
      <c r="J19" s="568">
        <f>'EntrySheetDD+SWOTotal+HO'!EA171</f>
        <v>0</v>
      </c>
      <c r="K19" s="568">
        <f>'EntrySheetDD+SWOTotal+HO'!EB171</f>
        <v>0</v>
      </c>
      <c r="L19" s="568">
        <f>'EntrySheetDD+SWOTotal+HO'!EC171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/>
      <c r="D20" s="518">
        <f>'EntrySheetDD+SWOTotal+HO'!EE171</f>
        <v>0</v>
      </c>
      <c r="E20" s="518">
        <f>'EntrySheetDD+SWOTotal+HO'!EF171</f>
        <v>0</v>
      </c>
      <c r="F20" s="518">
        <f>'EntrySheetDD+SWOTotal+HO'!EG171</f>
        <v>0</v>
      </c>
      <c r="G20" s="568">
        <f>'EntrySheetDD+SWOTotal+HO'!EH171</f>
        <v>0</v>
      </c>
      <c r="H20" s="568">
        <f>'EntrySheetDD+SWOTotal+HO'!EI171</f>
        <v>0</v>
      </c>
      <c r="I20" s="568">
        <f>'EntrySheetDD+SWOTotal+HO'!EJ171</f>
        <v>0</v>
      </c>
      <c r="J20" s="568">
        <f>'EntrySheetDD+SWOTotal+HO'!EK171</f>
        <v>0</v>
      </c>
      <c r="K20" s="568">
        <f>'EntrySheetDD+SWOTotal+HO'!EL171</f>
        <v>0</v>
      </c>
      <c r="L20" s="568">
        <f>'EntrySheetDD+SWOTotal+HO'!EM171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/>
      <c r="D21" s="518">
        <f>'EntrySheetDD+SWOTotal+HO'!EO171</f>
        <v>0</v>
      </c>
      <c r="E21" s="518">
        <f>'EntrySheetDD+SWOTotal+HO'!EP171</f>
        <v>0</v>
      </c>
      <c r="F21" s="518">
        <f>'EntrySheetDD+SWOTotal+HO'!EQ171</f>
        <v>0</v>
      </c>
      <c r="G21" s="568">
        <f>'EntrySheetDD+SWOTotal+HO'!ER171</f>
        <v>0</v>
      </c>
      <c r="H21" s="568">
        <f>'EntrySheetDD+SWOTotal+HO'!ES171</f>
        <v>0</v>
      </c>
      <c r="I21" s="568">
        <f>'EntrySheetDD+SWOTotal+HO'!ET171</f>
        <v>0</v>
      </c>
      <c r="J21" s="568">
        <f>'EntrySheetDD+SWOTotal+HO'!EU171</f>
        <v>0</v>
      </c>
      <c r="K21" s="568">
        <f>'EntrySheetDD+SWOTotal+HO'!EV171</f>
        <v>0</v>
      </c>
      <c r="L21" s="568">
        <f>'EntrySheetDD+SWOTotal+HO'!EW171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/>
      <c r="D22" s="518">
        <f>'EntrySheetDD+SWOTotal+HO'!EY171</f>
        <v>0</v>
      </c>
      <c r="E22" s="518">
        <f>'EntrySheetDD+SWOTotal+HO'!EZ171</f>
        <v>0</v>
      </c>
      <c r="F22" s="518">
        <f>'EntrySheetDD+SWOTotal+HO'!FA171</f>
        <v>0</v>
      </c>
      <c r="G22" s="568">
        <f>'EntrySheetDD+SWOTotal+HO'!FB171</f>
        <v>0</v>
      </c>
      <c r="H22" s="568">
        <f>'EntrySheetDD+SWOTotal+HO'!FC171</f>
        <v>0</v>
      </c>
      <c r="I22" s="568">
        <f>'EntrySheetDD+SWOTotal+HO'!FD171</f>
        <v>0</v>
      </c>
      <c r="J22" s="568">
        <f>'EntrySheetDD+SWOTotal+HO'!FE171</f>
        <v>0</v>
      </c>
      <c r="K22" s="568">
        <f>'EntrySheetDD+SWOTotal+HO'!FF171</f>
        <v>0</v>
      </c>
      <c r="L22" s="568">
        <f>'EntrySheetDD+SWOTotal+HO'!FG171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/>
      <c r="D23" s="518">
        <f>'EntrySheetDD+SWOTotal+HO'!FI171</f>
        <v>0</v>
      </c>
      <c r="E23" s="518">
        <f>'EntrySheetDD+SWOTotal+HO'!FJ171</f>
        <v>0</v>
      </c>
      <c r="F23" s="518">
        <f>'EntrySheetDD+SWOTotal+HO'!FK171</f>
        <v>0</v>
      </c>
      <c r="G23" s="568">
        <f>'EntrySheetDD+SWOTotal+HO'!FL171</f>
        <v>0</v>
      </c>
      <c r="H23" s="568">
        <f>'EntrySheetDD+SWOTotal+HO'!FM171</f>
        <v>0</v>
      </c>
      <c r="I23" s="568">
        <f>'EntrySheetDD+SWOTotal+HO'!FN171</f>
        <v>0</v>
      </c>
      <c r="J23" s="568">
        <f>'EntrySheetDD+SWOTotal+HO'!FO171</f>
        <v>0</v>
      </c>
      <c r="K23" s="568">
        <f>'EntrySheetDD+SWOTotal+HO'!FP171</f>
        <v>0</v>
      </c>
      <c r="L23" s="568">
        <f>'EntrySheetDD+SWOTotal+HO'!FQ171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/>
      <c r="D24" s="518">
        <f>'EntrySheetDD+SWOTotal+HO'!FS171</f>
        <v>0</v>
      </c>
      <c r="E24" s="518">
        <f>'EntrySheetDD+SWOTotal+HO'!FT171</f>
        <v>0</v>
      </c>
      <c r="F24" s="518">
        <f>'EntrySheetDD+SWOTotal+HO'!FU171</f>
        <v>0</v>
      </c>
      <c r="G24" s="568">
        <f>'EntrySheetDD+SWOTotal+HO'!FV171</f>
        <v>0</v>
      </c>
      <c r="H24" s="568">
        <f>'EntrySheetDD+SWOTotal+HO'!FW171</f>
        <v>0</v>
      </c>
      <c r="I24" s="568">
        <f>'EntrySheetDD+SWOTotal+HO'!FX171</f>
        <v>0</v>
      </c>
      <c r="J24" s="568">
        <f>'EntrySheetDD+SWOTotal+HO'!FY171</f>
        <v>0</v>
      </c>
      <c r="K24" s="568">
        <f>'EntrySheetDD+SWOTotal+HO'!FZ171</f>
        <v>0</v>
      </c>
      <c r="L24" s="568">
        <f>'EntrySheetDD+SWOTotal+HO'!GA171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/>
      <c r="D25" s="518">
        <f>'EntrySheetDD+SWOTotal+HO'!GC171</f>
        <v>0</v>
      </c>
      <c r="E25" s="518">
        <f>'EntrySheetDD+SWOTotal+HO'!GD171</f>
        <v>0</v>
      </c>
      <c r="F25" s="518">
        <f>'EntrySheetDD+SWOTotal+HO'!GE171</f>
        <v>0</v>
      </c>
      <c r="G25" s="568">
        <f>'EntrySheetDD+SWOTotal+HO'!GF171</f>
        <v>0</v>
      </c>
      <c r="H25" s="568">
        <f>'EntrySheetDD+SWOTotal+HO'!GG171</f>
        <v>0</v>
      </c>
      <c r="I25" s="568">
        <f>'EntrySheetDD+SWOTotal+HO'!GH171</f>
        <v>0</v>
      </c>
      <c r="J25" s="568">
        <f>'EntrySheetDD+SWOTotal+HO'!GI171</f>
        <v>0</v>
      </c>
      <c r="K25" s="568">
        <f>'EntrySheetDD+SWOTotal+HO'!GJ171</f>
        <v>0</v>
      </c>
      <c r="L25" s="568">
        <f>'EntrySheetDD+SWOTotal+HO'!GK171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/>
      <c r="D26" s="518">
        <f>'EntrySheetDD+SWOTotal+HO'!GM171</f>
        <v>0</v>
      </c>
      <c r="E26" s="518">
        <f>'EntrySheetDD+SWOTotal+HO'!GN171</f>
        <v>0</v>
      </c>
      <c r="F26" s="518">
        <f>'EntrySheetDD+SWOTotal+HO'!GO171</f>
        <v>0</v>
      </c>
      <c r="G26" s="568">
        <f>'EntrySheetDD+SWOTotal+HO'!GP171</f>
        <v>0</v>
      </c>
      <c r="H26" s="568">
        <f>'EntrySheetDD+SWOTotal+HO'!GQ171</f>
        <v>0</v>
      </c>
      <c r="I26" s="568">
        <f>'EntrySheetDD+SWOTotal+HO'!GR171</f>
        <v>0</v>
      </c>
      <c r="J26" s="568">
        <f>'EntrySheetDD+SWOTotal+HO'!GS171</f>
        <v>0</v>
      </c>
      <c r="K26" s="568">
        <f>'EntrySheetDD+SWOTotal+HO'!GT171</f>
        <v>0</v>
      </c>
      <c r="L26" s="568">
        <f>'EntrySheetDD+SWOTotal+HO'!GU171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/>
      <c r="D27" s="518">
        <f>'EntrySheetDD+SWOTotal+HO'!GW171</f>
        <v>0</v>
      </c>
      <c r="E27" s="518">
        <f>'EntrySheetDD+SWOTotal+HO'!GX171</f>
        <v>0</v>
      </c>
      <c r="F27" s="518">
        <f>'EntrySheetDD+SWOTotal+HO'!GY171</f>
        <v>0</v>
      </c>
      <c r="G27" s="568">
        <f>'EntrySheetDD+SWOTotal+HO'!GZ171</f>
        <v>0</v>
      </c>
      <c r="H27" s="568">
        <f>'EntrySheetDD+SWOTotal+HO'!HA171</f>
        <v>0</v>
      </c>
      <c r="I27" s="568">
        <f>'EntrySheetDD+SWOTotal+HO'!HB171</f>
        <v>0</v>
      </c>
      <c r="J27" s="568">
        <f>'EntrySheetDD+SWOTotal+HO'!HC171</f>
        <v>0</v>
      </c>
      <c r="K27" s="568">
        <f>'EntrySheetDD+SWOTotal+HO'!HD171</f>
        <v>0</v>
      </c>
      <c r="L27" s="568">
        <f>'EntrySheetDD+SWOTotal+HO'!HE171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/>
      <c r="D28" s="518">
        <f>'EntrySheetDD+SWOTotal+HO'!HG171</f>
        <v>0</v>
      </c>
      <c r="E28" s="518">
        <f>'EntrySheetDD+SWOTotal+HO'!HH171</f>
        <v>0</v>
      </c>
      <c r="F28" s="518">
        <f>'EntrySheetDD+SWOTotal+HO'!HI171</f>
        <v>0</v>
      </c>
      <c r="G28" s="568">
        <f>'EntrySheetDD+SWOTotal+HO'!HJ171</f>
        <v>0</v>
      </c>
      <c r="H28" s="568">
        <f>'EntrySheetDD+SWOTotal+HO'!HK171</f>
        <v>0</v>
      </c>
      <c r="I28" s="568">
        <f>'EntrySheetDD+SWOTotal+HO'!HL171</f>
        <v>0</v>
      </c>
      <c r="J28" s="568">
        <f>'EntrySheetDD+SWOTotal+HO'!HM171</f>
        <v>0</v>
      </c>
      <c r="K28" s="568">
        <f>'EntrySheetDD+SWOTotal+HO'!HN171</f>
        <v>0</v>
      </c>
      <c r="L28" s="568">
        <f>'EntrySheetDD+SWOTotal+HO'!HO171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/>
      <c r="D29" s="518">
        <f>'EntrySheetDD+SWOTotal+HO'!HQ171</f>
        <v>0</v>
      </c>
      <c r="E29" s="518">
        <f>'EntrySheetDD+SWOTotal+HO'!HR171</f>
        <v>0</v>
      </c>
      <c r="F29" s="518">
        <f>'EntrySheetDD+SWOTotal+HO'!HS171</f>
        <v>0</v>
      </c>
      <c r="G29" s="568">
        <f>'EntrySheetDD+SWOTotal+HO'!HT171</f>
        <v>0</v>
      </c>
      <c r="H29" s="568">
        <f>'EntrySheetDD+SWOTotal+HO'!HU171</f>
        <v>0</v>
      </c>
      <c r="I29" s="568">
        <f>'EntrySheetDD+SWOTotal+HO'!HV171</f>
        <v>0</v>
      </c>
      <c r="J29" s="568">
        <f>'EntrySheetDD+SWOTotal+HO'!HW171</f>
        <v>0</v>
      </c>
      <c r="K29" s="568">
        <f>'EntrySheetDD+SWOTotal+HO'!HX171</f>
        <v>0</v>
      </c>
      <c r="L29" s="568">
        <f>'EntrySheetDD+SWOTotal+HO'!HY171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/>
      <c r="D30" s="518">
        <f>'EntrySheetDD+SWOTotal+HO'!IA171</f>
        <v>0</v>
      </c>
      <c r="E30" s="518">
        <f>'EntrySheetDD+SWOTotal+HO'!IB171</f>
        <v>0</v>
      </c>
      <c r="F30" s="518">
        <f>'EntrySheetDD+SWOTotal+HO'!IC171</f>
        <v>0</v>
      </c>
      <c r="G30" s="568">
        <f>'EntrySheetDD+SWOTotal+HO'!ID171</f>
        <v>0</v>
      </c>
      <c r="H30" s="568">
        <f>'EntrySheetDD+SWOTotal+HO'!IE171</f>
        <v>0</v>
      </c>
      <c r="I30" s="568">
        <f>'EntrySheetDD+SWOTotal+HO'!IF171</f>
        <v>0</v>
      </c>
      <c r="J30" s="568">
        <f>'EntrySheetDD+SWOTotal+HO'!IG171</f>
        <v>0</v>
      </c>
      <c r="K30" s="568">
        <f>'EntrySheetDD+SWOTotal+HO'!IH171</f>
        <v>0</v>
      </c>
      <c r="L30" s="568">
        <f>'EntrySheetDD+SWOTotal+HO'!II171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/>
      <c r="D31" s="518">
        <f>'EntrySheetDD+SWOTotal+HO'!IK171</f>
        <v>0</v>
      </c>
      <c r="E31" s="518">
        <f>'EntrySheetDD+SWOTotal+HO'!IL171</f>
        <v>0</v>
      </c>
      <c r="F31" s="518">
        <f>'EntrySheetDD+SWOTotal+HO'!IM171</f>
        <v>0</v>
      </c>
      <c r="G31" s="568">
        <f>'EntrySheetDD+SWOTotal+HO'!IN171</f>
        <v>0</v>
      </c>
      <c r="H31" s="568">
        <f>'EntrySheetDD+SWOTotal+HO'!IO171</f>
        <v>0</v>
      </c>
      <c r="I31" s="568">
        <f>'EntrySheetDD+SWOTotal+HO'!IP171</f>
        <v>0</v>
      </c>
      <c r="J31" s="568">
        <f>'EntrySheetDD+SWOTotal+HO'!IQ171</f>
        <v>0</v>
      </c>
      <c r="K31" s="568">
        <f>'EntrySheetDD+SWOTotal+HO'!IR171</f>
        <v>0</v>
      </c>
      <c r="L31" s="568">
        <f>'EntrySheetDD+SWOTotal+HO'!IS171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/>
      <c r="D32" s="518">
        <f>'EntrySheetDD+SWOTotal+HO'!IU171</f>
        <v>0</v>
      </c>
      <c r="E32" s="518">
        <f>'EntrySheetDD+SWOTotal+HO'!IV171</f>
        <v>0</v>
      </c>
      <c r="F32" s="518">
        <f>'EntrySheetDD+SWOTotal+HO'!IW171</f>
        <v>0</v>
      </c>
      <c r="G32" s="568">
        <f>'EntrySheetDD+SWOTotal+HO'!IX171</f>
        <v>0</v>
      </c>
      <c r="H32" s="568">
        <f>'EntrySheetDD+SWOTotal+HO'!IY171</f>
        <v>0</v>
      </c>
      <c r="I32" s="568">
        <f>'EntrySheetDD+SWOTotal+HO'!IZ171</f>
        <v>0</v>
      </c>
      <c r="J32" s="568">
        <f>'EntrySheetDD+SWOTotal+HO'!JA171</f>
        <v>0</v>
      </c>
      <c r="K32" s="568">
        <f>'EntrySheetDD+SWOTotal+HO'!JB171</f>
        <v>0</v>
      </c>
      <c r="L32" s="568">
        <f>'EntrySheetDD+SWOTotal+HO'!JC171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/>
      <c r="D33" s="518">
        <f>'EntrySheetDD+SWOTotal+HO'!JE171</f>
        <v>0</v>
      </c>
      <c r="E33" s="518">
        <f>'EntrySheetDD+SWOTotal+HO'!JF171</f>
        <v>0</v>
      </c>
      <c r="F33" s="518">
        <f>'EntrySheetDD+SWOTotal+HO'!JG171</f>
        <v>0</v>
      </c>
      <c r="G33" s="568">
        <f>'EntrySheetDD+SWOTotal+HO'!JH171</f>
        <v>0</v>
      </c>
      <c r="H33" s="568">
        <f>'EntrySheetDD+SWOTotal+HO'!JI171</f>
        <v>0</v>
      </c>
      <c r="I33" s="568">
        <f>'EntrySheetDD+SWOTotal+HO'!JJ171</f>
        <v>0</v>
      </c>
      <c r="J33" s="568">
        <f>'EntrySheetDD+SWOTotal+HO'!JK171</f>
        <v>0</v>
      </c>
      <c r="K33" s="568">
        <f>'EntrySheetDD+SWOTotal+HO'!JL171</f>
        <v>0</v>
      </c>
      <c r="L33" s="568">
        <f>'EntrySheetDD+SWOTotal+HO'!JM171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/>
      <c r="D34" s="518">
        <f>'EntrySheetDD+SWOTotal+HO'!JO171</f>
        <v>0</v>
      </c>
      <c r="E34" s="518">
        <f>'EntrySheetDD+SWOTotal+HO'!JP171</f>
        <v>0</v>
      </c>
      <c r="F34" s="518">
        <f>'EntrySheetDD+SWOTotal+HO'!JQ171</f>
        <v>0</v>
      </c>
      <c r="G34" s="568">
        <f>'EntrySheetDD+SWOTotal+HO'!JR171</f>
        <v>0</v>
      </c>
      <c r="H34" s="568">
        <f>'EntrySheetDD+SWOTotal+HO'!JS171</f>
        <v>0</v>
      </c>
      <c r="I34" s="568">
        <f>'EntrySheetDD+SWOTotal+HO'!JT171</f>
        <v>0</v>
      </c>
      <c r="J34" s="568">
        <f>'EntrySheetDD+SWOTotal+HO'!JU171</f>
        <v>0</v>
      </c>
      <c r="K34" s="568">
        <f>'EntrySheetDD+SWOTotal+HO'!JV171</f>
        <v>0</v>
      </c>
      <c r="L34" s="568">
        <f>'EntrySheetDD+SWOTotal+HO'!JW171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/>
      <c r="D35" s="518">
        <f>'EntrySheetDD+SWOTotal+HO'!JY171</f>
        <v>0</v>
      </c>
      <c r="E35" s="518">
        <f>'EntrySheetDD+SWOTotal+HO'!JZ171</f>
        <v>0</v>
      </c>
      <c r="F35" s="518">
        <f>'EntrySheetDD+SWOTotal+HO'!KA171</f>
        <v>0</v>
      </c>
      <c r="G35" s="568">
        <f>'EntrySheetDD+SWOTotal+HO'!KB171</f>
        <v>0</v>
      </c>
      <c r="H35" s="568">
        <f>'EntrySheetDD+SWOTotal+HO'!KC171</f>
        <v>0</v>
      </c>
      <c r="I35" s="568">
        <f>'EntrySheetDD+SWOTotal+HO'!KD171</f>
        <v>0</v>
      </c>
      <c r="J35" s="568">
        <f>'EntrySheetDD+SWOTotal+HO'!KE171</f>
        <v>0</v>
      </c>
      <c r="K35" s="568">
        <f>'EntrySheetDD+SWOTotal+HO'!KF171</f>
        <v>0</v>
      </c>
      <c r="L35" s="568">
        <f>'EntrySheetDD+SWOTotal+HO'!KG171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/>
      <c r="D36" s="518">
        <f>'EntrySheetDD+SWOTotal+HO'!KI171</f>
        <v>0</v>
      </c>
      <c r="E36" s="518">
        <f>'EntrySheetDD+SWOTotal+HO'!KJ171</f>
        <v>0</v>
      </c>
      <c r="F36" s="518">
        <f>'EntrySheetDD+SWOTotal+HO'!KK171</f>
        <v>0</v>
      </c>
      <c r="G36" s="568">
        <f>'EntrySheetDD+SWOTotal+HO'!KL171</f>
        <v>0</v>
      </c>
      <c r="H36" s="568">
        <f>'EntrySheetDD+SWOTotal+HO'!KM171</f>
        <v>0</v>
      </c>
      <c r="I36" s="568">
        <f>'EntrySheetDD+SWOTotal+HO'!KN171</f>
        <v>0</v>
      </c>
      <c r="J36" s="568">
        <f>'EntrySheetDD+SWOTotal+HO'!KO171</f>
        <v>0</v>
      </c>
      <c r="K36" s="568">
        <f>'EntrySheetDD+SWOTotal+HO'!KP171</f>
        <v>0</v>
      </c>
      <c r="L36" s="568">
        <f>'EntrySheetDD+SWOTotal+HO'!KQ171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/>
      <c r="D37" s="518">
        <f>'EntrySheetDD+SWOTotal+HO'!KS171</f>
        <v>0</v>
      </c>
      <c r="E37" s="518">
        <f>'EntrySheetDD+SWOTotal+HO'!KT171</f>
        <v>0</v>
      </c>
      <c r="F37" s="518">
        <f>'EntrySheetDD+SWOTotal+HO'!KU171</f>
        <v>0</v>
      </c>
      <c r="G37" s="568">
        <f>'EntrySheetDD+SWOTotal+HO'!KV171</f>
        <v>0</v>
      </c>
      <c r="H37" s="568">
        <f>'EntrySheetDD+SWOTotal+HO'!KW171</f>
        <v>0</v>
      </c>
      <c r="I37" s="568">
        <f>'EntrySheetDD+SWOTotal+HO'!KX171</f>
        <v>0</v>
      </c>
      <c r="J37" s="568">
        <f>'EntrySheetDD+SWOTotal+HO'!KY171</f>
        <v>0</v>
      </c>
      <c r="K37" s="568">
        <f>'EntrySheetDD+SWOTotal+HO'!KZ171</f>
        <v>0</v>
      </c>
      <c r="L37" s="568">
        <f>'EntrySheetDD+SWOTotal+HO'!LA171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/>
      <c r="D38" s="518">
        <f>'EntrySheetDD+SWOTotal+HO'!LC171</f>
        <v>0</v>
      </c>
      <c r="E38" s="518">
        <f>'EntrySheetDD+SWOTotal+HO'!LD171</f>
        <v>0</v>
      </c>
      <c r="F38" s="518">
        <f>'EntrySheetDD+SWOTotal+HO'!LE171</f>
        <v>0</v>
      </c>
      <c r="G38" s="568">
        <f>'EntrySheetDD+SWOTotal+HO'!LF171</f>
        <v>0</v>
      </c>
      <c r="H38" s="568">
        <f>'EntrySheetDD+SWOTotal+HO'!LG171</f>
        <v>0</v>
      </c>
      <c r="I38" s="568">
        <f>'EntrySheetDD+SWOTotal+HO'!LH171</f>
        <v>0</v>
      </c>
      <c r="J38" s="568">
        <f>'EntrySheetDD+SWOTotal+HO'!LI171</f>
        <v>0</v>
      </c>
      <c r="K38" s="568">
        <f>'EntrySheetDD+SWOTotal+HO'!LJ171</f>
        <v>0</v>
      </c>
      <c r="L38" s="568">
        <f>'EntrySheetDD+SWOTotal+HO'!LK171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/>
      <c r="D39" s="518">
        <f>'EntrySheetDD+SWOTotal+HO'!LM171</f>
        <v>0</v>
      </c>
      <c r="E39" s="518">
        <f>'EntrySheetDD+SWOTotal+HO'!LN171</f>
        <v>0</v>
      </c>
      <c r="F39" s="518">
        <f>'EntrySheetDD+SWOTotal+HO'!LO171</f>
        <v>0</v>
      </c>
      <c r="G39" s="568">
        <f>'EntrySheetDD+SWOTotal+HO'!LP171</f>
        <v>0</v>
      </c>
      <c r="H39" s="568">
        <f>'EntrySheetDD+SWOTotal+HO'!LQ171</f>
        <v>0</v>
      </c>
      <c r="I39" s="568">
        <f>'EntrySheetDD+SWOTotal+HO'!LR171</f>
        <v>0</v>
      </c>
      <c r="J39" s="568">
        <f>'EntrySheetDD+SWOTotal+HO'!LS171</f>
        <v>0</v>
      </c>
      <c r="K39" s="568">
        <f>'EntrySheetDD+SWOTotal+HO'!LT171</f>
        <v>0</v>
      </c>
      <c r="L39" s="568">
        <f>'EntrySheetDD+SWOTotal+HO'!LU171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0.71</v>
      </c>
      <c r="E40" s="510">
        <f t="shared" si="2"/>
        <v>0.71</v>
      </c>
      <c r="F40" s="510">
        <f t="shared" si="2"/>
        <v>0.71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>
        <f t="shared" si="1"/>
        <v>100</v>
      </c>
    </row>
    <row r="41" spans="1:14" ht="21.75" x14ac:dyDescent="0.25">
      <c r="A41" s="2027" t="s">
        <v>362</v>
      </c>
      <c r="B41" s="2028"/>
      <c r="C41" s="587"/>
      <c r="D41" s="528">
        <f>'EntrySheetDD+SWOTotal+HO'!MQ171</f>
        <v>0</v>
      </c>
      <c r="E41" s="528">
        <f>'EntrySheetDD+SWOTotal+HO'!MR171</f>
        <v>0</v>
      </c>
      <c r="F41" s="528">
        <f>'EntrySheetDD+SWOTotal+HO'!MS171</f>
        <v>0</v>
      </c>
      <c r="G41" s="570">
        <f>'EntrySheetDD+SWOTotal+HO'!MT171</f>
        <v>0</v>
      </c>
      <c r="H41" s="570">
        <f>'EntrySheetDD+SWOTotal+HO'!MU171</f>
        <v>0</v>
      </c>
      <c r="I41" s="570">
        <f>'EntrySheetDD+SWOTotal+HO'!MV171</f>
        <v>0</v>
      </c>
      <c r="J41" s="570">
        <f>'EntrySheetDD+SWOTotal+HO'!MW171</f>
        <v>0</v>
      </c>
      <c r="K41" s="570">
        <f>'EntrySheetDD+SWOTotal+HO'!MX171</f>
        <v>0</v>
      </c>
      <c r="L41" s="570">
        <f>'EntrySheetDD+SWOTotal+HO'!MY171</f>
        <v>0</v>
      </c>
      <c r="M41" s="514" t="e">
        <f t="shared" si="0"/>
        <v>#DIV/0!</v>
      </c>
      <c r="N41" s="514" t="e">
        <f t="shared" si="1"/>
        <v>#DIV/0!</v>
      </c>
    </row>
    <row r="42" spans="1:14" ht="22.5" thickBot="1" x14ac:dyDescent="0.3">
      <c r="A42" s="2029" t="s">
        <v>364</v>
      </c>
      <c r="B42" s="2030"/>
      <c r="C42" s="588"/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0</v>
      </c>
      <c r="D43" s="516">
        <f t="shared" si="3"/>
        <v>0.71</v>
      </c>
      <c r="E43" s="516">
        <f t="shared" si="3"/>
        <v>0.71</v>
      </c>
      <c r="F43" s="516">
        <f t="shared" si="3"/>
        <v>0.71</v>
      </c>
      <c r="G43" s="572">
        <f t="shared" si="3"/>
        <v>0</v>
      </c>
      <c r="H43" s="572">
        <f t="shared" si="3"/>
        <v>0</v>
      </c>
      <c r="I43" s="572">
        <f t="shared" si="3"/>
        <v>0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 t="e">
        <f t="shared" si="0"/>
        <v>#DIV/0!</v>
      </c>
      <c r="N43" s="512">
        <f t="shared" si="1"/>
        <v>100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30" activePane="bottomRight" state="frozen"/>
      <selection activeCell="A2" sqref="A2:N2"/>
      <selection pane="topRight" activeCell="A2" sqref="A2:N2"/>
      <selection pane="bottomLeft" activeCell="A2" sqref="A2:N2"/>
      <selection pane="bottomRight" activeCell="A2" sqref="A2:N2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441</v>
      </c>
      <c r="B3" s="2004"/>
      <c r="C3" s="2024" t="s">
        <v>531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/>
      <c r="D7" s="518">
        <f>'EntrySheetDD+SWOTotal+HO'!E172</f>
        <v>1.39</v>
      </c>
      <c r="E7" s="518">
        <f>'EntrySheetDD+SWOTotal+HO'!F172</f>
        <v>1.39</v>
      </c>
      <c r="F7" s="518">
        <f>'EntrySheetDD+SWOTotal+HO'!G172</f>
        <v>1.39</v>
      </c>
      <c r="G7" s="568">
        <f>'EntrySheetDD+SWOTotal+HO'!H172</f>
        <v>0</v>
      </c>
      <c r="H7" s="568">
        <f>'EntrySheetDD+SWOTotal+HO'!I172</f>
        <v>0</v>
      </c>
      <c r="I7" s="568">
        <f>'EntrySheetDD+SWOTotal+HO'!J172</f>
        <v>0</v>
      </c>
      <c r="J7" s="568">
        <f>'EntrySheetDD+SWOTotal+HO'!K172</f>
        <v>0</v>
      </c>
      <c r="K7" s="568">
        <f>'EntrySheetDD+SWOTotal+HO'!L172</f>
        <v>0</v>
      </c>
      <c r="L7" s="568">
        <f>'EntrySheetDD+SWOTotal+HO'!M172</f>
        <v>0</v>
      </c>
      <c r="M7" s="514" t="e">
        <f>F7/C7*100</f>
        <v>#DIV/0!</v>
      </c>
      <c r="N7" s="514">
        <f>F7/D7*100</f>
        <v>100</v>
      </c>
    </row>
    <row r="8" spans="1:14" s="502" customFormat="1" ht="24.6" customHeight="1" x14ac:dyDescent="0.25">
      <c r="A8" s="563">
        <v>2</v>
      </c>
      <c r="B8" s="523" t="s">
        <v>317</v>
      </c>
      <c r="C8" s="583"/>
      <c r="D8" s="518">
        <f>'EntrySheetDD+SWOTotal+HO'!O172</f>
        <v>0</v>
      </c>
      <c r="E8" s="518">
        <f>'EntrySheetDD+SWOTotal+HO'!P172</f>
        <v>0</v>
      </c>
      <c r="F8" s="518">
        <f>'EntrySheetDD+SWOTotal+HO'!Q172</f>
        <v>0</v>
      </c>
      <c r="G8" s="568">
        <f>'EntrySheetDD+SWOTotal+HO'!R172</f>
        <v>0</v>
      </c>
      <c r="H8" s="568">
        <f>'EntrySheetDD+SWOTotal+HO'!S172</f>
        <v>0</v>
      </c>
      <c r="I8" s="568">
        <f>'EntrySheetDD+SWOTotal+HO'!T172</f>
        <v>0</v>
      </c>
      <c r="J8" s="568">
        <f>'EntrySheetDD+SWOTotal+HO'!U172</f>
        <v>0</v>
      </c>
      <c r="K8" s="568">
        <f>'EntrySheetDD+SWOTotal+HO'!V172</f>
        <v>0</v>
      </c>
      <c r="L8" s="568">
        <f>'EntrySheetDD+SWOTotal+HO'!W172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/>
      <c r="D9" s="518">
        <f>'EntrySheetDD+SWOTotal+HO'!Y172</f>
        <v>1.26</v>
      </c>
      <c r="E9" s="518">
        <f>'EntrySheetDD+SWOTotal+HO'!Z172</f>
        <v>0</v>
      </c>
      <c r="F9" s="518">
        <f>'EntrySheetDD+SWOTotal+HO'!AA172</f>
        <v>1.26</v>
      </c>
      <c r="G9" s="568">
        <f>'EntrySheetDD+SWOTotal+HO'!AB172</f>
        <v>0</v>
      </c>
      <c r="H9" s="568">
        <f>'EntrySheetDD+SWOTotal+HO'!AC172</f>
        <v>0</v>
      </c>
      <c r="I9" s="568">
        <f>'EntrySheetDD+SWOTotal+HO'!AD172</f>
        <v>0</v>
      </c>
      <c r="J9" s="568">
        <f>'EntrySheetDD+SWOTotal+HO'!AE172</f>
        <v>0</v>
      </c>
      <c r="K9" s="568">
        <f>'EntrySheetDD+SWOTotal+HO'!AF172</f>
        <v>0</v>
      </c>
      <c r="L9" s="568">
        <f>'EntrySheetDD+SWOTotal+HO'!AG172</f>
        <v>0</v>
      </c>
      <c r="M9" s="506" t="e">
        <f t="shared" si="0"/>
        <v>#DIV/0!</v>
      </c>
      <c r="N9" s="506">
        <f t="shared" si="1"/>
        <v>100</v>
      </c>
    </row>
    <row r="10" spans="1:14" s="502" customFormat="1" ht="24.6" customHeight="1" x14ac:dyDescent="0.25">
      <c r="A10" s="563">
        <v>4</v>
      </c>
      <c r="B10" s="523" t="s">
        <v>319</v>
      </c>
      <c r="C10" s="583"/>
      <c r="D10" s="518">
        <f>'EntrySheetDD+SWOTotal+HO'!AI172</f>
        <v>3.12</v>
      </c>
      <c r="E10" s="518">
        <f>'EntrySheetDD+SWOTotal+HO'!AJ172</f>
        <v>0</v>
      </c>
      <c r="F10" s="518">
        <f>'EntrySheetDD+SWOTotal+HO'!AK172</f>
        <v>3.12</v>
      </c>
      <c r="G10" s="568">
        <f>'EntrySheetDD+SWOTotal+HO'!AL172</f>
        <v>0</v>
      </c>
      <c r="H10" s="568">
        <f>'EntrySheetDD+SWOTotal+HO'!AM172</f>
        <v>0</v>
      </c>
      <c r="I10" s="568">
        <f>'EntrySheetDD+SWOTotal+HO'!AN172</f>
        <v>0</v>
      </c>
      <c r="J10" s="568">
        <f>'EntrySheetDD+SWOTotal+HO'!AO172</f>
        <v>0</v>
      </c>
      <c r="K10" s="568">
        <f>'EntrySheetDD+SWOTotal+HO'!AP172</f>
        <v>0</v>
      </c>
      <c r="L10" s="568">
        <f>'EntrySheetDD+SWOTotal+HO'!AQ172</f>
        <v>0</v>
      </c>
      <c r="M10" s="506" t="e">
        <f t="shared" si="0"/>
        <v>#DIV/0!</v>
      </c>
      <c r="N10" s="506">
        <f t="shared" si="1"/>
        <v>100</v>
      </c>
    </row>
    <row r="11" spans="1:14" s="502" customFormat="1" ht="24.6" customHeight="1" x14ac:dyDescent="0.25">
      <c r="A11" s="563">
        <v>5</v>
      </c>
      <c r="B11" s="523" t="s">
        <v>320</v>
      </c>
      <c r="C11" s="583"/>
      <c r="D11" s="518">
        <f>'EntrySheetDD+SWOTotal+HO'!AS172</f>
        <v>0.5</v>
      </c>
      <c r="E11" s="518">
        <f>'EntrySheetDD+SWOTotal+HO'!AT172</f>
        <v>0</v>
      </c>
      <c r="F11" s="518">
        <f>'EntrySheetDD+SWOTotal+HO'!AU172</f>
        <v>0.48</v>
      </c>
      <c r="G11" s="568">
        <f>'EntrySheetDD+SWOTotal+HO'!AV172</f>
        <v>0</v>
      </c>
      <c r="H11" s="568">
        <f>'EntrySheetDD+SWOTotal+HO'!AW172</f>
        <v>0</v>
      </c>
      <c r="I11" s="568">
        <f>'EntrySheetDD+SWOTotal+HO'!AX172</f>
        <v>0</v>
      </c>
      <c r="J11" s="568">
        <f>'EntrySheetDD+SWOTotal+HO'!AY172</f>
        <v>0</v>
      </c>
      <c r="K11" s="568">
        <f>'EntrySheetDD+SWOTotal+HO'!AZ172</f>
        <v>0</v>
      </c>
      <c r="L11" s="568">
        <f>'EntrySheetDD+SWOTotal+HO'!BA172</f>
        <v>0</v>
      </c>
      <c r="M11" s="506" t="e">
        <f t="shared" si="0"/>
        <v>#DIV/0!</v>
      </c>
      <c r="N11" s="506">
        <f t="shared" si="1"/>
        <v>96</v>
      </c>
    </row>
    <row r="12" spans="1:14" s="503" customFormat="1" ht="24.6" customHeight="1" x14ac:dyDescent="0.25">
      <c r="A12" s="564">
        <v>6</v>
      </c>
      <c r="B12" s="524" t="s">
        <v>321</v>
      </c>
      <c r="C12" s="584"/>
      <c r="D12" s="518">
        <f>'EntrySheetDD+SWOTotal+HO'!BC172</f>
        <v>7.98</v>
      </c>
      <c r="E12" s="518">
        <f>'EntrySheetDD+SWOTotal+HO'!BD172</f>
        <v>1.07</v>
      </c>
      <c r="F12" s="518">
        <f>'EntrySheetDD+SWOTotal+HO'!BE172</f>
        <v>7.98</v>
      </c>
      <c r="G12" s="568">
        <f>'EntrySheetDD+SWOTotal+HO'!BF172</f>
        <v>0</v>
      </c>
      <c r="H12" s="568">
        <f>'EntrySheetDD+SWOTotal+HO'!BG172</f>
        <v>0</v>
      </c>
      <c r="I12" s="568">
        <f>'EntrySheetDD+SWOTotal+HO'!BH172</f>
        <v>0</v>
      </c>
      <c r="J12" s="568">
        <f>'EntrySheetDD+SWOTotal+HO'!BI172</f>
        <v>0</v>
      </c>
      <c r="K12" s="568">
        <f>'EntrySheetDD+SWOTotal+HO'!BJ172</f>
        <v>0</v>
      </c>
      <c r="L12" s="568">
        <f>'EntrySheetDD+SWOTotal+HO'!BK172</f>
        <v>0</v>
      </c>
      <c r="M12" s="506" t="e">
        <f t="shared" si="0"/>
        <v>#DIV/0!</v>
      </c>
      <c r="N12" s="506">
        <f t="shared" si="1"/>
        <v>100</v>
      </c>
    </row>
    <row r="13" spans="1:14" s="503" customFormat="1" ht="24.6" customHeight="1" x14ac:dyDescent="0.25">
      <c r="A13" s="564">
        <v>7</v>
      </c>
      <c r="B13" s="524" t="s">
        <v>322</v>
      </c>
      <c r="C13" s="583"/>
      <c r="D13" s="518">
        <f>'EntrySheetDD+SWOTotal+HO'!BM172</f>
        <v>3.45</v>
      </c>
      <c r="E13" s="518">
        <f>'EntrySheetDD+SWOTotal+HO'!BN172</f>
        <v>0.65</v>
      </c>
      <c r="F13" s="518">
        <f>'EntrySheetDD+SWOTotal+HO'!BO172</f>
        <v>3.45</v>
      </c>
      <c r="G13" s="568">
        <f>'EntrySheetDD+SWOTotal+HO'!BP172</f>
        <v>0</v>
      </c>
      <c r="H13" s="568">
        <f>'EntrySheetDD+SWOTotal+HO'!BQ172</f>
        <v>7</v>
      </c>
      <c r="I13" s="568">
        <f>'EntrySheetDD+SWOTotal+HO'!BR172</f>
        <v>7</v>
      </c>
      <c r="J13" s="568">
        <f>'EntrySheetDD+SWOTotal+HO'!BS172</f>
        <v>0</v>
      </c>
      <c r="K13" s="568">
        <f>'EntrySheetDD+SWOTotal+HO'!BT172</f>
        <v>0</v>
      </c>
      <c r="L13" s="568">
        <f>'EntrySheetDD+SWOTotal+HO'!BU172</f>
        <v>0</v>
      </c>
      <c r="M13" s="506" t="e">
        <f t="shared" si="0"/>
        <v>#DIV/0!</v>
      </c>
      <c r="N13" s="506">
        <f t="shared" si="1"/>
        <v>100</v>
      </c>
    </row>
    <row r="14" spans="1:14" s="502" customFormat="1" ht="24.6" customHeight="1" x14ac:dyDescent="0.25">
      <c r="A14" s="563">
        <v>8</v>
      </c>
      <c r="B14" s="523" t="s">
        <v>323</v>
      </c>
      <c r="C14" s="583"/>
      <c r="D14" s="518">
        <f>'EntrySheetDD+SWOTotal+HO'!BW172</f>
        <v>0</v>
      </c>
      <c r="E14" s="518">
        <f>'EntrySheetDD+SWOTotal+HO'!BX172</f>
        <v>0</v>
      </c>
      <c r="F14" s="518">
        <f>'EntrySheetDD+SWOTotal+HO'!BY172</f>
        <v>0</v>
      </c>
      <c r="G14" s="568">
        <f>'EntrySheetDD+SWOTotal+HO'!BZ172</f>
        <v>0</v>
      </c>
      <c r="H14" s="568">
        <f>'EntrySheetDD+SWOTotal+HO'!CA172</f>
        <v>0</v>
      </c>
      <c r="I14" s="568">
        <f>'EntrySheetDD+SWOTotal+HO'!CB172</f>
        <v>0</v>
      </c>
      <c r="J14" s="568">
        <f>'EntrySheetDD+SWOTotal+HO'!CC172</f>
        <v>0</v>
      </c>
      <c r="K14" s="568">
        <f>'EntrySheetDD+SWOTotal+HO'!CD172</f>
        <v>0</v>
      </c>
      <c r="L14" s="568">
        <f>'EntrySheetDD+SWOTotal+HO'!CE172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/>
      <c r="D15" s="518">
        <f>'EntrySheetDD+SWOTotal+HO'!CG172</f>
        <v>7</v>
      </c>
      <c r="E15" s="518">
        <f>'EntrySheetDD+SWOTotal+HO'!CH172</f>
        <v>2.58</v>
      </c>
      <c r="F15" s="518">
        <f>'EntrySheetDD+SWOTotal+HO'!CI172</f>
        <v>6.9</v>
      </c>
      <c r="G15" s="568">
        <f>'EntrySheetDD+SWOTotal+HO'!CJ172</f>
        <v>0</v>
      </c>
      <c r="H15" s="568">
        <f>'EntrySheetDD+SWOTotal+HO'!CK172</f>
        <v>0</v>
      </c>
      <c r="I15" s="568">
        <f>'EntrySheetDD+SWOTotal+HO'!CL172</f>
        <v>0</v>
      </c>
      <c r="J15" s="568">
        <f>'EntrySheetDD+SWOTotal+HO'!CM172</f>
        <v>0</v>
      </c>
      <c r="K15" s="568">
        <f>'EntrySheetDD+SWOTotal+HO'!CN172</f>
        <v>0</v>
      </c>
      <c r="L15" s="568">
        <f>'EntrySheetDD+SWOTotal+HO'!CO172</f>
        <v>0</v>
      </c>
      <c r="M15" s="506" t="e">
        <f t="shared" si="0"/>
        <v>#DIV/0!</v>
      </c>
      <c r="N15" s="506">
        <f t="shared" si="1"/>
        <v>98.571428571428584</v>
      </c>
    </row>
    <row r="16" spans="1:14" s="502" customFormat="1" ht="24.6" customHeight="1" x14ac:dyDescent="0.25">
      <c r="A16" s="563">
        <v>10</v>
      </c>
      <c r="B16" s="523" t="s">
        <v>325</v>
      </c>
      <c r="C16" s="583"/>
      <c r="D16" s="518">
        <f>'EntrySheetDD+SWOTotal+HO'!CQ172</f>
        <v>1.63</v>
      </c>
      <c r="E16" s="518">
        <f>'EntrySheetDD+SWOTotal+HO'!CR172</f>
        <v>1.53</v>
      </c>
      <c r="F16" s="518">
        <f>'EntrySheetDD+SWOTotal+HO'!CS172</f>
        <v>1.63</v>
      </c>
      <c r="G16" s="568">
        <f>'EntrySheetDD+SWOTotal+HO'!CT172</f>
        <v>0</v>
      </c>
      <c r="H16" s="568">
        <f>'EntrySheetDD+SWOTotal+HO'!CU172</f>
        <v>0</v>
      </c>
      <c r="I16" s="568">
        <f>'EntrySheetDD+SWOTotal+HO'!CV172</f>
        <v>0</v>
      </c>
      <c r="J16" s="568">
        <f>'EntrySheetDD+SWOTotal+HO'!CW172</f>
        <v>0</v>
      </c>
      <c r="K16" s="568">
        <f>'EntrySheetDD+SWOTotal+HO'!CX172</f>
        <v>0</v>
      </c>
      <c r="L16" s="568">
        <f>'EntrySheetDD+SWOTotal+HO'!CY172</f>
        <v>0</v>
      </c>
      <c r="M16" s="506" t="e">
        <f t="shared" si="0"/>
        <v>#DIV/0!</v>
      </c>
      <c r="N16" s="506">
        <f t="shared" si="1"/>
        <v>100</v>
      </c>
    </row>
    <row r="17" spans="1:14" s="502" customFormat="1" ht="24.6" customHeight="1" x14ac:dyDescent="0.25">
      <c r="A17" s="563">
        <v>11</v>
      </c>
      <c r="B17" s="523" t="s">
        <v>326</v>
      </c>
      <c r="C17" s="583"/>
      <c r="D17" s="518">
        <f>'EntrySheetDD+SWOTotal+HO'!DA172</f>
        <v>10</v>
      </c>
      <c r="E17" s="518">
        <f>'EntrySheetDD+SWOTotal+HO'!DB172</f>
        <v>0</v>
      </c>
      <c r="F17" s="518">
        <f>'EntrySheetDD+SWOTotal+HO'!DC172</f>
        <v>0</v>
      </c>
      <c r="G17" s="568">
        <f>'EntrySheetDD+SWOTotal+HO'!DD172</f>
        <v>0</v>
      </c>
      <c r="H17" s="568">
        <f>'EntrySheetDD+SWOTotal+HO'!DE172</f>
        <v>0</v>
      </c>
      <c r="I17" s="568">
        <f>'EntrySheetDD+SWOTotal+HO'!DF172</f>
        <v>0</v>
      </c>
      <c r="J17" s="568">
        <f>'EntrySheetDD+SWOTotal+HO'!DG172</f>
        <v>0</v>
      </c>
      <c r="K17" s="568">
        <f>'EntrySheetDD+SWOTotal+HO'!DH172</f>
        <v>0</v>
      </c>
      <c r="L17" s="568">
        <f>'EntrySheetDD+SWOTotal+HO'!DI172</f>
        <v>0</v>
      </c>
      <c r="M17" s="506" t="e">
        <f t="shared" si="0"/>
        <v>#DIV/0!</v>
      </c>
      <c r="N17" s="506">
        <f t="shared" si="1"/>
        <v>0</v>
      </c>
    </row>
    <row r="18" spans="1:14" s="502" customFormat="1" ht="24.6" customHeight="1" x14ac:dyDescent="0.25">
      <c r="A18" s="563">
        <v>12</v>
      </c>
      <c r="B18" s="523" t="s">
        <v>327</v>
      </c>
      <c r="C18" s="583"/>
      <c r="D18" s="518">
        <f>'EntrySheetDD+SWOTotal+HO'!DK172</f>
        <v>0.98</v>
      </c>
      <c r="E18" s="518">
        <f>'EntrySheetDD+SWOTotal+HO'!DL172</f>
        <v>0.98</v>
      </c>
      <c r="F18" s="518">
        <f>'EntrySheetDD+SWOTotal+HO'!DM172</f>
        <v>0.98</v>
      </c>
      <c r="G18" s="568">
        <f>'EntrySheetDD+SWOTotal+HO'!DN172</f>
        <v>0</v>
      </c>
      <c r="H18" s="568">
        <f>'EntrySheetDD+SWOTotal+HO'!DO172</f>
        <v>0</v>
      </c>
      <c r="I18" s="568">
        <f>'EntrySheetDD+SWOTotal+HO'!DP172</f>
        <v>0</v>
      </c>
      <c r="J18" s="568">
        <f>'EntrySheetDD+SWOTotal+HO'!DQ172</f>
        <v>0</v>
      </c>
      <c r="K18" s="568">
        <f>'EntrySheetDD+SWOTotal+HO'!DR172</f>
        <v>0</v>
      </c>
      <c r="L18" s="568">
        <f>'EntrySheetDD+SWOTotal+HO'!DS172</f>
        <v>0</v>
      </c>
      <c r="M18" s="506" t="e">
        <f t="shared" si="0"/>
        <v>#DIV/0!</v>
      </c>
      <c r="N18" s="506">
        <f t="shared" si="1"/>
        <v>100</v>
      </c>
    </row>
    <row r="19" spans="1:14" s="502" customFormat="1" ht="24.6" customHeight="1" x14ac:dyDescent="0.25">
      <c r="A19" s="563">
        <v>13</v>
      </c>
      <c r="B19" s="523" t="s">
        <v>328</v>
      </c>
      <c r="C19" s="583"/>
      <c r="D19" s="518">
        <f>'EntrySheetDD+SWOTotal+HO'!DU172</f>
        <v>0.65</v>
      </c>
      <c r="E19" s="518">
        <f>'EntrySheetDD+SWOTotal+HO'!DV172</f>
        <v>0.65</v>
      </c>
      <c r="F19" s="518">
        <f>'EntrySheetDD+SWOTotal+HO'!DW172</f>
        <v>0.65</v>
      </c>
      <c r="G19" s="568">
        <f>'EntrySheetDD+SWOTotal+HO'!DX172</f>
        <v>0</v>
      </c>
      <c r="H19" s="568">
        <f>'EntrySheetDD+SWOTotal+HO'!DY172</f>
        <v>0</v>
      </c>
      <c r="I19" s="568">
        <f>'EntrySheetDD+SWOTotal+HO'!DZ172</f>
        <v>0</v>
      </c>
      <c r="J19" s="568">
        <f>'EntrySheetDD+SWOTotal+HO'!EA172</f>
        <v>0</v>
      </c>
      <c r="K19" s="568">
        <f>'EntrySheetDD+SWOTotal+HO'!EB172</f>
        <v>0</v>
      </c>
      <c r="L19" s="568">
        <f>'EntrySheetDD+SWOTotal+HO'!EC172</f>
        <v>0</v>
      </c>
      <c r="M19" s="506" t="e">
        <f t="shared" si="0"/>
        <v>#DIV/0!</v>
      </c>
      <c r="N19" s="506">
        <f t="shared" si="1"/>
        <v>100</v>
      </c>
    </row>
    <row r="20" spans="1:14" s="502" customFormat="1" ht="24.6" customHeight="1" x14ac:dyDescent="0.25">
      <c r="A20" s="563">
        <v>14</v>
      </c>
      <c r="B20" s="523" t="s">
        <v>329</v>
      </c>
      <c r="C20" s="583"/>
      <c r="D20" s="518">
        <f>'EntrySheetDD+SWOTotal+HO'!EE172</f>
        <v>3.46</v>
      </c>
      <c r="E20" s="518">
        <f>'EntrySheetDD+SWOTotal+HO'!EF172</f>
        <v>0.99</v>
      </c>
      <c r="F20" s="518">
        <f>'EntrySheetDD+SWOTotal+HO'!EG172</f>
        <v>3.45</v>
      </c>
      <c r="G20" s="568">
        <f>'EntrySheetDD+SWOTotal+HO'!EH172</f>
        <v>0</v>
      </c>
      <c r="H20" s="568">
        <f>'EntrySheetDD+SWOTotal+HO'!EI172</f>
        <v>0</v>
      </c>
      <c r="I20" s="568">
        <f>'EntrySheetDD+SWOTotal+HO'!EJ172</f>
        <v>0</v>
      </c>
      <c r="J20" s="568">
        <f>'EntrySheetDD+SWOTotal+HO'!EK172</f>
        <v>0</v>
      </c>
      <c r="K20" s="568">
        <f>'EntrySheetDD+SWOTotal+HO'!EL172</f>
        <v>0</v>
      </c>
      <c r="L20" s="568">
        <f>'EntrySheetDD+SWOTotal+HO'!EM172</f>
        <v>0</v>
      </c>
      <c r="M20" s="506" t="e">
        <f t="shared" si="0"/>
        <v>#DIV/0!</v>
      </c>
      <c r="N20" s="506">
        <f t="shared" si="1"/>
        <v>99.710982658959551</v>
      </c>
    </row>
    <row r="21" spans="1:14" s="502" customFormat="1" ht="24.6" customHeight="1" x14ac:dyDescent="0.25">
      <c r="A21" s="563">
        <v>15</v>
      </c>
      <c r="B21" s="523" t="s">
        <v>330</v>
      </c>
      <c r="C21" s="583"/>
      <c r="D21" s="518">
        <f>'EntrySheetDD+SWOTotal+HO'!EO172</f>
        <v>2.86</v>
      </c>
      <c r="E21" s="518">
        <f>'EntrySheetDD+SWOTotal+HO'!EP172</f>
        <v>0</v>
      </c>
      <c r="F21" s="518">
        <f>'EntrySheetDD+SWOTotal+HO'!EQ172</f>
        <v>2.86</v>
      </c>
      <c r="G21" s="568">
        <f>'EntrySheetDD+SWOTotal+HO'!ER172</f>
        <v>0</v>
      </c>
      <c r="H21" s="568">
        <f>'EntrySheetDD+SWOTotal+HO'!ES172</f>
        <v>0</v>
      </c>
      <c r="I21" s="568">
        <f>'EntrySheetDD+SWOTotal+HO'!ET172</f>
        <v>0</v>
      </c>
      <c r="J21" s="568">
        <f>'EntrySheetDD+SWOTotal+HO'!EU172</f>
        <v>0</v>
      </c>
      <c r="K21" s="568">
        <f>'EntrySheetDD+SWOTotal+HO'!EV172</f>
        <v>0</v>
      </c>
      <c r="L21" s="568">
        <f>'EntrySheetDD+SWOTotal+HO'!EW172</f>
        <v>0</v>
      </c>
      <c r="M21" s="506" t="e">
        <f t="shared" si="0"/>
        <v>#DIV/0!</v>
      </c>
      <c r="N21" s="506">
        <f t="shared" si="1"/>
        <v>100</v>
      </c>
    </row>
    <row r="22" spans="1:14" s="502" customFormat="1" ht="24.6" customHeight="1" x14ac:dyDescent="0.25">
      <c r="A22" s="563">
        <v>16</v>
      </c>
      <c r="B22" s="523" t="s">
        <v>331</v>
      </c>
      <c r="C22" s="583"/>
      <c r="D22" s="518">
        <f>'EntrySheetDD+SWOTotal+HO'!EY172</f>
        <v>6.8</v>
      </c>
      <c r="E22" s="518">
        <f>'EntrySheetDD+SWOTotal+HO'!EZ172</f>
        <v>1</v>
      </c>
      <c r="F22" s="518">
        <f>'EntrySheetDD+SWOTotal+HO'!FA172</f>
        <v>6.78</v>
      </c>
      <c r="G22" s="568">
        <f>'EntrySheetDD+SWOTotal+HO'!FB172</f>
        <v>0</v>
      </c>
      <c r="H22" s="568">
        <f>'EntrySheetDD+SWOTotal+HO'!FC172</f>
        <v>1</v>
      </c>
      <c r="I22" s="568">
        <f>'EntrySheetDD+SWOTotal+HO'!FD172</f>
        <v>1</v>
      </c>
      <c r="J22" s="568">
        <f>'EntrySheetDD+SWOTotal+HO'!FE172</f>
        <v>0</v>
      </c>
      <c r="K22" s="568">
        <f>'EntrySheetDD+SWOTotal+HO'!FF172</f>
        <v>0</v>
      </c>
      <c r="L22" s="568">
        <f>'EntrySheetDD+SWOTotal+HO'!FG172</f>
        <v>0</v>
      </c>
      <c r="M22" s="506" t="e">
        <f t="shared" si="0"/>
        <v>#DIV/0!</v>
      </c>
      <c r="N22" s="506">
        <f t="shared" si="1"/>
        <v>99.705882352941174</v>
      </c>
    </row>
    <row r="23" spans="1:14" s="502" customFormat="1" ht="24.6" customHeight="1" x14ac:dyDescent="0.25">
      <c r="A23" s="563">
        <v>17</v>
      </c>
      <c r="B23" s="523" t="s">
        <v>332</v>
      </c>
      <c r="C23" s="583"/>
      <c r="D23" s="518">
        <f>'EntrySheetDD+SWOTotal+HO'!FI172</f>
        <v>3</v>
      </c>
      <c r="E23" s="518">
        <f>'EntrySheetDD+SWOTotal+HO'!FJ172</f>
        <v>0</v>
      </c>
      <c r="F23" s="518">
        <f>'EntrySheetDD+SWOTotal+HO'!FK172</f>
        <v>2.95</v>
      </c>
      <c r="G23" s="568">
        <f>'EntrySheetDD+SWOTotal+HO'!FL172</f>
        <v>0</v>
      </c>
      <c r="H23" s="568">
        <f>'EntrySheetDD+SWOTotal+HO'!FM172</f>
        <v>0</v>
      </c>
      <c r="I23" s="568">
        <f>'EntrySheetDD+SWOTotal+HO'!FN172</f>
        <v>0</v>
      </c>
      <c r="J23" s="568">
        <f>'EntrySheetDD+SWOTotal+HO'!FO172</f>
        <v>0</v>
      </c>
      <c r="K23" s="568">
        <f>'EntrySheetDD+SWOTotal+HO'!FP172</f>
        <v>0</v>
      </c>
      <c r="L23" s="568">
        <f>'EntrySheetDD+SWOTotal+HO'!FQ172</f>
        <v>0</v>
      </c>
      <c r="M23" s="506" t="e">
        <f t="shared" si="0"/>
        <v>#DIV/0!</v>
      </c>
      <c r="N23" s="506">
        <f t="shared" si="1"/>
        <v>98.333333333333343</v>
      </c>
    </row>
    <row r="24" spans="1:14" s="502" customFormat="1" ht="24.6" customHeight="1" x14ac:dyDescent="0.25">
      <c r="A24" s="563">
        <v>18</v>
      </c>
      <c r="B24" s="523" t="s">
        <v>333</v>
      </c>
      <c r="C24" s="583"/>
      <c r="D24" s="518">
        <f>'EntrySheetDD+SWOTotal+HO'!FS172</f>
        <v>0</v>
      </c>
      <c r="E24" s="518">
        <f>'EntrySheetDD+SWOTotal+HO'!FT172</f>
        <v>0</v>
      </c>
      <c r="F24" s="518">
        <f>'EntrySheetDD+SWOTotal+HO'!FU172</f>
        <v>0</v>
      </c>
      <c r="G24" s="568">
        <f>'EntrySheetDD+SWOTotal+HO'!FV172</f>
        <v>0</v>
      </c>
      <c r="H24" s="568">
        <f>'EntrySheetDD+SWOTotal+HO'!FW172</f>
        <v>0</v>
      </c>
      <c r="I24" s="568">
        <f>'EntrySheetDD+SWOTotal+HO'!FX172</f>
        <v>0</v>
      </c>
      <c r="J24" s="568">
        <f>'EntrySheetDD+SWOTotal+HO'!FY172</f>
        <v>0</v>
      </c>
      <c r="K24" s="568">
        <f>'EntrySheetDD+SWOTotal+HO'!FZ172</f>
        <v>0</v>
      </c>
      <c r="L24" s="568">
        <f>'EntrySheetDD+SWOTotal+HO'!GA172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/>
      <c r="D25" s="518">
        <f>'EntrySheetDD+SWOTotal+HO'!GC172</f>
        <v>3.28</v>
      </c>
      <c r="E25" s="518">
        <f>'EntrySheetDD+SWOTotal+HO'!GD172</f>
        <v>3.28</v>
      </c>
      <c r="F25" s="518">
        <f>'EntrySheetDD+SWOTotal+HO'!GE172</f>
        <v>3.28</v>
      </c>
      <c r="G25" s="568">
        <f>'EntrySheetDD+SWOTotal+HO'!GF172</f>
        <v>0</v>
      </c>
      <c r="H25" s="568">
        <f>'EntrySheetDD+SWOTotal+HO'!GG172</f>
        <v>0</v>
      </c>
      <c r="I25" s="568">
        <f>'EntrySheetDD+SWOTotal+HO'!GH172</f>
        <v>0</v>
      </c>
      <c r="J25" s="568">
        <f>'EntrySheetDD+SWOTotal+HO'!GI172</f>
        <v>0</v>
      </c>
      <c r="K25" s="568">
        <f>'EntrySheetDD+SWOTotal+HO'!GJ172</f>
        <v>0</v>
      </c>
      <c r="L25" s="568">
        <f>'EntrySheetDD+SWOTotal+HO'!GK172</f>
        <v>0</v>
      </c>
      <c r="M25" s="506" t="e">
        <f t="shared" si="0"/>
        <v>#DIV/0!</v>
      </c>
      <c r="N25" s="506">
        <f t="shared" si="1"/>
        <v>100</v>
      </c>
    </row>
    <row r="26" spans="1:14" s="503" customFormat="1" ht="24.6" customHeight="1" x14ac:dyDescent="0.25">
      <c r="A26" s="564">
        <v>20</v>
      </c>
      <c r="B26" s="524" t="s">
        <v>335</v>
      </c>
      <c r="C26" s="584"/>
      <c r="D26" s="518">
        <f>'EntrySheetDD+SWOTotal+HO'!GM172</f>
        <v>0.1</v>
      </c>
      <c r="E26" s="518">
        <f>'EntrySheetDD+SWOTotal+HO'!GN172</f>
        <v>0</v>
      </c>
      <c r="F26" s="518">
        <f>'EntrySheetDD+SWOTotal+HO'!GO172</f>
        <v>0.1</v>
      </c>
      <c r="G26" s="568">
        <f>'EntrySheetDD+SWOTotal+HO'!GP172</f>
        <v>0</v>
      </c>
      <c r="H26" s="568">
        <f>'EntrySheetDD+SWOTotal+HO'!GQ172</f>
        <v>0</v>
      </c>
      <c r="I26" s="568">
        <f>'EntrySheetDD+SWOTotal+HO'!GR172</f>
        <v>0</v>
      </c>
      <c r="J26" s="568">
        <f>'EntrySheetDD+SWOTotal+HO'!GS172</f>
        <v>0</v>
      </c>
      <c r="K26" s="568">
        <f>'EntrySheetDD+SWOTotal+HO'!GT172</f>
        <v>0</v>
      </c>
      <c r="L26" s="568">
        <f>'EntrySheetDD+SWOTotal+HO'!GU172</f>
        <v>0</v>
      </c>
      <c r="M26" s="506" t="e">
        <f t="shared" si="0"/>
        <v>#DIV/0!</v>
      </c>
      <c r="N26" s="506">
        <f t="shared" si="1"/>
        <v>100</v>
      </c>
    </row>
    <row r="27" spans="1:14" s="503" customFormat="1" ht="24.6" customHeight="1" x14ac:dyDescent="0.25">
      <c r="A27" s="564">
        <v>21</v>
      </c>
      <c r="B27" s="524" t="s">
        <v>336</v>
      </c>
      <c r="C27" s="583"/>
      <c r="D27" s="518">
        <f>'EntrySheetDD+SWOTotal+HO'!GW172</f>
        <v>3</v>
      </c>
      <c r="E27" s="518">
        <f>'EntrySheetDD+SWOTotal+HO'!GX172</f>
        <v>0</v>
      </c>
      <c r="F27" s="518">
        <f>'EntrySheetDD+SWOTotal+HO'!GY172</f>
        <v>1.65</v>
      </c>
      <c r="G27" s="568">
        <f>'EntrySheetDD+SWOTotal+HO'!GZ172</f>
        <v>0</v>
      </c>
      <c r="H27" s="568">
        <f>'EntrySheetDD+SWOTotal+HO'!HA172</f>
        <v>0</v>
      </c>
      <c r="I27" s="568">
        <f>'EntrySheetDD+SWOTotal+HO'!HB172</f>
        <v>0</v>
      </c>
      <c r="J27" s="568">
        <f>'EntrySheetDD+SWOTotal+HO'!HC172</f>
        <v>0</v>
      </c>
      <c r="K27" s="568">
        <f>'EntrySheetDD+SWOTotal+HO'!HD172</f>
        <v>0</v>
      </c>
      <c r="L27" s="568">
        <f>'EntrySheetDD+SWOTotal+HO'!HE172</f>
        <v>0</v>
      </c>
      <c r="M27" s="506" t="e">
        <f t="shared" si="0"/>
        <v>#DIV/0!</v>
      </c>
      <c r="N27" s="506">
        <f t="shared" si="1"/>
        <v>54.999999999999993</v>
      </c>
    </row>
    <row r="28" spans="1:14" s="503" customFormat="1" ht="24.6" customHeight="1" x14ac:dyDescent="0.25">
      <c r="A28" s="564">
        <v>22</v>
      </c>
      <c r="B28" s="524" t="s">
        <v>337</v>
      </c>
      <c r="C28" s="584"/>
      <c r="D28" s="518">
        <f>'EntrySheetDD+SWOTotal+HO'!HG172</f>
        <v>0.44</v>
      </c>
      <c r="E28" s="518">
        <f>'EntrySheetDD+SWOTotal+HO'!HH172</f>
        <v>0</v>
      </c>
      <c r="F28" s="518">
        <f>'EntrySheetDD+SWOTotal+HO'!HI172</f>
        <v>0.44</v>
      </c>
      <c r="G28" s="568">
        <f>'EntrySheetDD+SWOTotal+HO'!HJ172</f>
        <v>0</v>
      </c>
      <c r="H28" s="568">
        <f>'EntrySheetDD+SWOTotal+HO'!HK172</f>
        <v>0</v>
      </c>
      <c r="I28" s="568">
        <f>'EntrySheetDD+SWOTotal+HO'!HL172</f>
        <v>0</v>
      </c>
      <c r="J28" s="568">
        <f>'EntrySheetDD+SWOTotal+HO'!HM172</f>
        <v>0</v>
      </c>
      <c r="K28" s="568">
        <f>'EntrySheetDD+SWOTotal+HO'!HN172</f>
        <v>0</v>
      </c>
      <c r="L28" s="568">
        <f>'EntrySheetDD+SWOTotal+HO'!HO172</f>
        <v>0</v>
      </c>
      <c r="M28" s="506" t="e">
        <f t="shared" si="0"/>
        <v>#DIV/0!</v>
      </c>
      <c r="N28" s="506">
        <f t="shared" si="1"/>
        <v>100</v>
      </c>
    </row>
    <row r="29" spans="1:14" s="503" customFormat="1" ht="24.6" customHeight="1" x14ac:dyDescent="0.25">
      <c r="A29" s="564">
        <v>23</v>
      </c>
      <c r="B29" s="524" t="s">
        <v>338</v>
      </c>
      <c r="C29" s="584"/>
      <c r="D29" s="518">
        <f>'EntrySheetDD+SWOTotal+HO'!HQ172</f>
        <v>2</v>
      </c>
      <c r="E29" s="518">
        <f>'EntrySheetDD+SWOTotal+HO'!HR172</f>
        <v>0</v>
      </c>
      <c r="F29" s="518">
        <f>'EntrySheetDD+SWOTotal+HO'!HS172</f>
        <v>0</v>
      </c>
      <c r="G29" s="568">
        <f>'EntrySheetDD+SWOTotal+HO'!HT172</f>
        <v>0</v>
      </c>
      <c r="H29" s="568">
        <f>'EntrySheetDD+SWOTotal+HO'!HU172</f>
        <v>0</v>
      </c>
      <c r="I29" s="568">
        <f>'EntrySheetDD+SWOTotal+HO'!HV172</f>
        <v>0</v>
      </c>
      <c r="J29" s="568">
        <f>'EntrySheetDD+SWOTotal+HO'!HW172</f>
        <v>0</v>
      </c>
      <c r="K29" s="568">
        <f>'EntrySheetDD+SWOTotal+HO'!HX172</f>
        <v>0</v>
      </c>
      <c r="L29" s="568">
        <f>'EntrySheetDD+SWOTotal+HO'!HY172</f>
        <v>0</v>
      </c>
      <c r="M29" s="506" t="e">
        <f t="shared" si="0"/>
        <v>#DIV/0!</v>
      </c>
      <c r="N29" s="506">
        <f t="shared" si="1"/>
        <v>0</v>
      </c>
    </row>
    <row r="30" spans="1:14" s="503" customFormat="1" ht="24.6" customHeight="1" x14ac:dyDescent="0.25">
      <c r="A30" s="565">
        <v>24</v>
      </c>
      <c r="B30" s="525" t="s">
        <v>339</v>
      </c>
      <c r="C30" s="584"/>
      <c r="D30" s="518">
        <f>'EntrySheetDD+SWOTotal+HO'!IA172</f>
        <v>0</v>
      </c>
      <c r="E30" s="518">
        <f>'EntrySheetDD+SWOTotal+HO'!IB172</f>
        <v>0</v>
      </c>
      <c r="F30" s="518">
        <f>'EntrySheetDD+SWOTotal+HO'!IC172</f>
        <v>0</v>
      </c>
      <c r="G30" s="568">
        <f>'EntrySheetDD+SWOTotal+HO'!ID172</f>
        <v>0</v>
      </c>
      <c r="H30" s="568">
        <f>'EntrySheetDD+SWOTotal+HO'!IE172</f>
        <v>0</v>
      </c>
      <c r="I30" s="568">
        <f>'EntrySheetDD+SWOTotal+HO'!IF172</f>
        <v>0</v>
      </c>
      <c r="J30" s="568">
        <f>'EntrySheetDD+SWOTotal+HO'!IG172</f>
        <v>0</v>
      </c>
      <c r="K30" s="568">
        <f>'EntrySheetDD+SWOTotal+HO'!IH172</f>
        <v>0</v>
      </c>
      <c r="L30" s="568">
        <f>'EntrySheetDD+SWOTotal+HO'!II172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/>
      <c r="D31" s="518">
        <f>'EntrySheetDD+SWOTotal+HO'!IK172</f>
        <v>4.8899999999999997</v>
      </c>
      <c r="E31" s="518">
        <f>'EntrySheetDD+SWOTotal+HO'!IL172</f>
        <v>0.85</v>
      </c>
      <c r="F31" s="518">
        <f>'EntrySheetDD+SWOTotal+HO'!IM172</f>
        <v>4.8899999999999997</v>
      </c>
      <c r="G31" s="568">
        <f>'EntrySheetDD+SWOTotal+HO'!IN172</f>
        <v>0</v>
      </c>
      <c r="H31" s="568">
        <f>'EntrySheetDD+SWOTotal+HO'!IO172</f>
        <v>0</v>
      </c>
      <c r="I31" s="568">
        <f>'EntrySheetDD+SWOTotal+HO'!IP172</f>
        <v>0</v>
      </c>
      <c r="J31" s="568">
        <f>'EntrySheetDD+SWOTotal+HO'!IQ172</f>
        <v>0</v>
      </c>
      <c r="K31" s="568">
        <f>'EntrySheetDD+SWOTotal+HO'!IR172</f>
        <v>0</v>
      </c>
      <c r="L31" s="568">
        <f>'EntrySheetDD+SWOTotal+HO'!IS172</f>
        <v>0</v>
      </c>
      <c r="M31" s="506" t="e">
        <f t="shared" si="0"/>
        <v>#DIV/0!</v>
      </c>
      <c r="N31" s="506">
        <f t="shared" si="1"/>
        <v>100</v>
      </c>
    </row>
    <row r="32" spans="1:14" s="503" customFormat="1" ht="24.6" customHeight="1" x14ac:dyDescent="0.25">
      <c r="A32" s="564">
        <v>26</v>
      </c>
      <c r="B32" s="524" t="s">
        <v>341</v>
      </c>
      <c r="C32" s="584"/>
      <c r="D32" s="518">
        <f>'EntrySheetDD+SWOTotal+HO'!IU172</f>
        <v>2</v>
      </c>
      <c r="E32" s="518">
        <f>'EntrySheetDD+SWOTotal+HO'!IV172</f>
        <v>0.2</v>
      </c>
      <c r="F32" s="518">
        <f>'EntrySheetDD+SWOTotal+HO'!IW172</f>
        <v>2</v>
      </c>
      <c r="G32" s="568">
        <f>'EntrySheetDD+SWOTotal+HO'!IX172</f>
        <v>0</v>
      </c>
      <c r="H32" s="568">
        <f>'EntrySheetDD+SWOTotal+HO'!IY172</f>
        <v>0</v>
      </c>
      <c r="I32" s="568">
        <f>'EntrySheetDD+SWOTotal+HO'!IZ172</f>
        <v>0</v>
      </c>
      <c r="J32" s="568">
        <f>'EntrySheetDD+SWOTotal+HO'!JA172</f>
        <v>0</v>
      </c>
      <c r="K32" s="568">
        <f>'EntrySheetDD+SWOTotal+HO'!JB172</f>
        <v>0</v>
      </c>
      <c r="L32" s="568">
        <f>'EntrySheetDD+SWOTotal+HO'!JC172</f>
        <v>0</v>
      </c>
      <c r="M32" s="506" t="e">
        <f t="shared" si="0"/>
        <v>#DIV/0!</v>
      </c>
      <c r="N32" s="506">
        <f t="shared" si="1"/>
        <v>100</v>
      </c>
    </row>
    <row r="33" spans="1:14" s="503" customFormat="1" ht="24.6" customHeight="1" x14ac:dyDescent="0.25">
      <c r="A33" s="565">
        <v>27</v>
      </c>
      <c r="B33" s="525" t="s">
        <v>342</v>
      </c>
      <c r="C33" s="584"/>
      <c r="D33" s="518">
        <f>'EntrySheetDD+SWOTotal+HO'!JE172</f>
        <v>1.55</v>
      </c>
      <c r="E33" s="518">
        <f>'EntrySheetDD+SWOTotal+HO'!JF172</f>
        <v>0.2</v>
      </c>
      <c r="F33" s="518">
        <f>'EntrySheetDD+SWOTotal+HO'!JG172</f>
        <v>0.43</v>
      </c>
      <c r="G33" s="568">
        <f>'EntrySheetDD+SWOTotal+HO'!JH172</f>
        <v>0</v>
      </c>
      <c r="H33" s="568">
        <f>'EntrySheetDD+SWOTotal+HO'!JI172</f>
        <v>0</v>
      </c>
      <c r="I33" s="568">
        <f>'EntrySheetDD+SWOTotal+HO'!JJ172</f>
        <v>0</v>
      </c>
      <c r="J33" s="568">
        <f>'EntrySheetDD+SWOTotal+HO'!JK172</f>
        <v>0</v>
      </c>
      <c r="K33" s="568">
        <f>'EntrySheetDD+SWOTotal+HO'!JL172</f>
        <v>0</v>
      </c>
      <c r="L33" s="568">
        <f>'EntrySheetDD+SWOTotal+HO'!JM172</f>
        <v>0</v>
      </c>
      <c r="M33" s="506" t="e">
        <f t="shared" si="0"/>
        <v>#DIV/0!</v>
      </c>
      <c r="N33" s="506">
        <f t="shared" si="1"/>
        <v>27.741935483870968</v>
      </c>
    </row>
    <row r="34" spans="1:14" s="503" customFormat="1" ht="24.6" customHeight="1" x14ac:dyDescent="0.25">
      <c r="A34" s="566">
        <v>28</v>
      </c>
      <c r="B34" s="526" t="s">
        <v>343</v>
      </c>
      <c r="C34" s="584"/>
      <c r="D34" s="518">
        <f>'EntrySheetDD+SWOTotal+HO'!JO172</f>
        <v>0</v>
      </c>
      <c r="E34" s="518">
        <f>'EntrySheetDD+SWOTotal+HO'!JP172</f>
        <v>0</v>
      </c>
      <c r="F34" s="518">
        <f>'EntrySheetDD+SWOTotal+HO'!JQ172</f>
        <v>0</v>
      </c>
      <c r="G34" s="568">
        <f>'EntrySheetDD+SWOTotal+HO'!JR172</f>
        <v>0</v>
      </c>
      <c r="H34" s="568">
        <f>'EntrySheetDD+SWOTotal+HO'!JS172</f>
        <v>0</v>
      </c>
      <c r="I34" s="568">
        <f>'EntrySheetDD+SWOTotal+HO'!JT172</f>
        <v>0</v>
      </c>
      <c r="J34" s="568">
        <f>'EntrySheetDD+SWOTotal+HO'!JU172</f>
        <v>0</v>
      </c>
      <c r="K34" s="568">
        <f>'EntrySheetDD+SWOTotal+HO'!JV172</f>
        <v>0</v>
      </c>
      <c r="L34" s="568">
        <f>'EntrySheetDD+SWOTotal+HO'!JW172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/>
      <c r="D35" s="518">
        <f>'EntrySheetDD+SWOTotal+HO'!JY172</f>
        <v>0</v>
      </c>
      <c r="E35" s="518">
        <f>'EntrySheetDD+SWOTotal+HO'!JZ172</f>
        <v>0</v>
      </c>
      <c r="F35" s="518">
        <f>'EntrySheetDD+SWOTotal+HO'!KA172</f>
        <v>0</v>
      </c>
      <c r="G35" s="568">
        <f>'EntrySheetDD+SWOTotal+HO'!KB172</f>
        <v>0</v>
      </c>
      <c r="H35" s="568">
        <f>'EntrySheetDD+SWOTotal+HO'!KC172</f>
        <v>0</v>
      </c>
      <c r="I35" s="568">
        <f>'EntrySheetDD+SWOTotal+HO'!KD172</f>
        <v>0</v>
      </c>
      <c r="J35" s="568">
        <f>'EntrySheetDD+SWOTotal+HO'!KE172</f>
        <v>0</v>
      </c>
      <c r="K35" s="568">
        <f>'EntrySheetDD+SWOTotal+HO'!KF172</f>
        <v>0</v>
      </c>
      <c r="L35" s="568">
        <f>'EntrySheetDD+SWOTotal+HO'!KG172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/>
      <c r="D36" s="518">
        <f>'EntrySheetDD+SWOTotal+HO'!KI172</f>
        <v>0</v>
      </c>
      <c r="E36" s="518">
        <f>'EntrySheetDD+SWOTotal+HO'!KJ172</f>
        <v>0</v>
      </c>
      <c r="F36" s="518">
        <f>'EntrySheetDD+SWOTotal+HO'!KK172</f>
        <v>0</v>
      </c>
      <c r="G36" s="568">
        <f>'EntrySheetDD+SWOTotal+HO'!KL172</f>
        <v>0</v>
      </c>
      <c r="H36" s="568">
        <f>'EntrySheetDD+SWOTotal+HO'!KM172</f>
        <v>0</v>
      </c>
      <c r="I36" s="568">
        <f>'EntrySheetDD+SWOTotal+HO'!KN172</f>
        <v>0</v>
      </c>
      <c r="J36" s="568">
        <f>'EntrySheetDD+SWOTotal+HO'!KO172</f>
        <v>0</v>
      </c>
      <c r="K36" s="568">
        <f>'EntrySheetDD+SWOTotal+HO'!KP172</f>
        <v>0</v>
      </c>
      <c r="L36" s="568">
        <f>'EntrySheetDD+SWOTotal+HO'!KQ172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/>
      <c r="D37" s="518">
        <f>'EntrySheetDD+SWOTotal+HO'!KS172</f>
        <v>5</v>
      </c>
      <c r="E37" s="518">
        <f>'EntrySheetDD+SWOTotal+HO'!KT172</f>
        <v>0</v>
      </c>
      <c r="F37" s="518">
        <f>'EntrySheetDD+SWOTotal+HO'!KU172</f>
        <v>1.54</v>
      </c>
      <c r="G37" s="568">
        <f>'EntrySheetDD+SWOTotal+HO'!KV172</f>
        <v>0</v>
      </c>
      <c r="H37" s="568">
        <f>'EntrySheetDD+SWOTotal+HO'!KW172</f>
        <v>0</v>
      </c>
      <c r="I37" s="568">
        <f>'EntrySheetDD+SWOTotal+HO'!KX172</f>
        <v>0</v>
      </c>
      <c r="J37" s="568">
        <f>'EntrySheetDD+SWOTotal+HO'!KY172</f>
        <v>0</v>
      </c>
      <c r="K37" s="568">
        <f>'EntrySheetDD+SWOTotal+HO'!KZ172</f>
        <v>0</v>
      </c>
      <c r="L37" s="568">
        <f>'EntrySheetDD+SWOTotal+HO'!LA172</f>
        <v>0</v>
      </c>
      <c r="M37" s="506" t="e">
        <f t="shared" si="0"/>
        <v>#DIV/0!</v>
      </c>
      <c r="N37" s="506">
        <f t="shared" si="1"/>
        <v>30.8</v>
      </c>
    </row>
    <row r="38" spans="1:14" s="503" customFormat="1" ht="24.6" customHeight="1" x14ac:dyDescent="0.25">
      <c r="A38" s="565">
        <v>32</v>
      </c>
      <c r="B38" s="525" t="s">
        <v>347</v>
      </c>
      <c r="C38" s="584"/>
      <c r="D38" s="518">
        <f>'EntrySheetDD+SWOTotal+HO'!LC172</f>
        <v>0</v>
      </c>
      <c r="E38" s="518">
        <f>'EntrySheetDD+SWOTotal+HO'!LD172</f>
        <v>0</v>
      </c>
      <c r="F38" s="518">
        <f>'EntrySheetDD+SWOTotal+HO'!LE172</f>
        <v>0</v>
      </c>
      <c r="G38" s="568">
        <f>'EntrySheetDD+SWOTotal+HO'!LF172</f>
        <v>0</v>
      </c>
      <c r="H38" s="568">
        <f>'EntrySheetDD+SWOTotal+HO'!LG172</f>
        <v>0</v>
      </c>
      <c r="I38" s="568">
        <f>'EntrySheetDD+SWOTotal+HO'!LH172</f>
        <v>0</v>
      </c>
      <c r="J38" s="568">
        <f>'EntrySheetDD+SWOTotal+HO'!LI172</f>
        <v>0</v>
      </c>
      <c r="K38" s="568">
        <f>'EntrySheetDD+SWOTotal+HO'!LJ172</f>
        <v>0</v>
      </c>
      <c r="L38" s="568">
        <f>'EntrySheetDD+SWOTotal+HO'!LK172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/>
      <c r="D39" s="518">
        <f>'EntrySheetDD+SWOTotal+HO'!LM172</f>
        <v>1.5</v>
      </c>
      <c r="E39" s="518">
        <f>'EntrySheetDD+SWOTotal+HO'!LN172</f>
        <v>0.5</v>
      </c>
      <c r="F39" s="518">
        <f>'EntrySheetDD+SWOTotal+HO'!LO172</f>
        <v>1.05</v>
      </c>
      <c r="G39" s="568">
        <f>'EntrySheetDD+SWOTotal+HO'!LP172</f>
        <v>0</v>
      </c>
      <c r="H39" s="568">
        <f>'EntrySheetDD+SWOTotal+HO'!LQ172</f>
        <v>0</v>
      </c>
      <c r="I39" s="568">
        <f>'EntrySheetDD+SWOTotal+HO'!LR172</f>
        <v>0</v>
      </c>
      <c r="J39" s="568">
        <f>'EntrySheetDD+SWOTotal+HO'!LS172</f>
        <v>0</v>
      </c>
      <c r="K39" s="568">
        <f>'EntrySheetDD+SWOTotal+HO'!LT172</f>
        <v>0</v>
      </c>
      <c r="L39" s="568">
        <f>'EntrySheetDD+SWOTotal+HO'!LU172</f>
        <v>0</v>
      </c>
      <c r="M39" s="509" t="e">
        <f t="shared" si="0"/>
        <v>#DIV/0!</v>
      </c>
      <c r="N39" s="509">
        <f t="shared" si="1"/>
        <v>70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77.839999999999989</v>
      </c>
      <c r="E40" s="510">
        <f t="shared" si="2"/>
        <v>15.869999999999997</v>
      </c>
      <c r="F40" s="510">
        <f t="shared" si="2"/>
        <v>59.26</v>
      </c>
      <c r="G40" s="569">
        <f t="shared" si="2"/>
        <v>0</v>
      </c>
      <c r="H40" s="569">
        <f t="shared" si="2"/>
        <v>8</v>
      </c>
      <c r="I40" s="569">
        <f t="shared" si="2"/>
        <v>8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>
        <f t="shared" si="1"/>
        <v>76.130524152106887</v>
      </c>
    </row>
    <row r="41" spans="1:14" ht="21.75" x14ac:dyDescent="0.25">
      <c r="A41" s="2027" t="s">
        <v>362</v>
      </c>
      <c r="B41" s="2028"/>
      <c r="C41" s="587"/>
      <c r="D41" s="528">
        <f>'EntrySheetDD+SWOTotal+HO'!MQ172</f>
        <v>0.5</v>
      </c>
      <c r="E41" s="528">
        <f>'EntrySheetDD+SWOTotal+HO'!MR172</f>
        <v>0</v>
      </c>
      <c r="F41" s="528">
        <f>'EntrySheetDD+SWOTotal+HO'!MS172</f>
        <v>0.49</v>
      </c>
      <c r="G41" s="570">
        <f>'EntrySheetDD+SWOTotal+HO'!MT172</f>
        <v>0</v>
      </c>
      <c r="H41" s="570">
        <f>'EntrySheetDD+SWOTotal+HO'!MU172</f>
        <v>0</v>
      </c>
      <c r="I41" s="570">
        <f>'EntrySheetDD+SWOTotal+HO'!MV172</f>
        <v>0</v>
      </c>
      <c r="J41" s="570">
        <f>'EntrySheetDD+SWOTotal+HO'!MW172</f>
        <v>0</v>
      </c>
      <c r="K41" s="570">
        <f>'EntrySheetDD+SWOTotal+HO'!MX172</f>
        <v>0</v>
      </c>
      <c r="L41" s="570">
        <f>'EntrySheetDD+SWOTotal+HO'!MY172</f>
        <v>0</v>
      </c>
      <c r="M41" s="514" t="e">
        <f t="shared" si="0"/>
        <v>#DIV/0!</v>
      </c>
      <c r="N41" s="514">
        <f t="shared" si="1"/>
        <v>98</v>
      </c>
    </row>
    <row r="42" spans="1:14" ht="22.5" thickBot="1" x14ac:dyDescent="0.3">
      <c r="A42" s="2029" t="s">
        <v>364</v>
      </c>
      <c r="B42" s="2030"/>
      <c r="C42" s="588"/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0</v>
      </c>
      <c r="D43" s="516">
        <f t="shared" si="3"/>
        <v>78.339999999999989</v>
      </c>
      <c r="E43" s="516">
        <f t="shared" si="3"/>
        <v>15.869999999999997</v>
      </c>
      <c r="F43" s="516">
        <f t="shared" si="3"/>
        <v>59.75</v>
      </c>
      <c r="G43" s="572">
        <f t="shared" si="3"/>
        <v>0</v>
      </c>
      <c r="H43" s="572">
        <f t="shared" si="3"/>
        <v>8</v>
      </c>
      <c r="I43" s="572">
        <f t="shared" si="3"/>
        <v>8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 t="e">
        <f t="shared" si="0"/>
        <v>#DIV/0!</v>
      </c>
      <c r="N43" s="512">
        <f t="shared" si="1"/>
        <v>76.270104671942832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8" activePane="bottomRight" state="frozen"/>
      <selection activeCell="A2" sqref="A2:N2"/>
      <selection pane="topRight" activeCell="A2" sqref="A2:N2"/>
      <selection pane="bottomLeft" activeCell="A2" sqref="A2:N2"/>
      <selection pane="bottomRight" activeCell="V40" sqref="V40"/>
    </sheetView>
  </sheetViews>
  <sheetFormatPr defaultColWidth="9.28515625" defaultRowHeight="18.75" x14ac:dyDescent="0.25"/>
  <cols>
    <col min="1" max="1" width="5.28515625" style="500" customWidth="1"/>
    <col min="2" max="2" width="12.85546875" style="500" customWidth="1"/>
    <col min="3" max="3" width="11.5703125" style="500" customWidth="1"/>
    <col min="4" max="4" width="10.85546875" style="500" customWidth="1"/>
    <col min="5" max="5" width="9.140625" style="500" customWidth="1"/>
    <col min="6" max="6" width="10.7109375" style="500" customWidth="1"/>
    <col min="7" max="7" width="9.28515625" style="500" customWidth="1"/>
    <col min="8" max="8" width="10" style="500" customWidth="1"/>
    <col min="9" max="9" width="8.7109375" style="500" customWidth="1"/>
    <col min="10" max="10" width="8.42578125" style="500" customWidth="1"/>
    <col min="11" max="11" width="9.28515625" style="500" customWidth="1"/>
    <col min="12" max="12" width="10.7109375" style="500" customWidth="1"/>
    <col min="13" max="14" width="9.5703125" style="500" bestFit="1" customWidth="1"/>
    <col min="15" max="16" width="9.28515625" style="500"/>
    <col min="17" max="17" width="12.140625" style="500" bestFit="1" customWidth="1"/>
    <col min="18" max="253" width="9.28515625" style="500"/>
    <col min="254" max="254" width="5.28515625" style="500" customWidth="1"/>
    <col min="255" max="255" width="13.42578125" style="500" customWidth="1"/>
    <col min="256" max="256" width="7.42578125" style="500" bestFit="1" customWidth="1"/>
    <col min="257" max="257" width="10" style="500" customWidth="1"/>
    <col min="258" max="258" width="7.5703125" style="500" bestFit="1" customWidth="1"/>
    <col min="259" max="260" width="8.42578125" style="500" customWidth="1"/>
    <col min="261" max="261" width="10" style="500" customWidth="1"/>
    <col min="262" max="262" width="10.28515625" style="500" customWidth="1"/>
    <col min="263" max="264" width="8.42578125" style="500" customWidth="1"/>
    <col min="265" max="265" width="9.7109375" style="500" customWidth="1"/>
    <col min="266" max="266" width="9.5703125" style="500" customWidth="1"/>
    <col min="267" max="267" width="9.28515625" style="500"/>
    <col min="268" max="268" width="12.140625" style="500" bestFit="1" customWidth="1"/>
    <col min="269" max="272" width="9.28515625" style="500"/>
    <col min="273" max="273" width="12.140625" style="500" bestFit="1" customWidth="1"/>
    <col min="274" max="509" width="9.28515625" style="500"/>
    <col min="510" max="510" width="5.28515625" style="500" customWidth="1"/>
    <col min="511" max="511" width="13.42578125" style="500" customWidth="1"/>
    <col min="512" max="512" width="7.42578125" style="500" bestFit="1" customWidth="1"/>
    <col min="513" max="513" width="10" style="500" customWidth="1"/>
    <col min="514" max="514" width="7.5703125" style="500" bestFit="1" customWidth="1"/>
    <col min="515" max="516" width="8.42578125" style="500" customWidth="1"/>
    <col min="517" max="517" width="10" style="500" customWidth="1"/>
    <col min="518" max="518" width="10.28515625" style="500" customWidth="1"/>
    <col min="519" max="520" width="8.42578125" style="500" customWidth="1"/>
    <col min="521" max="521" width="9.7109375" style="500" customWidth="1"/>
    <col min="522" max="522" width="9.5703125" style="500" customWidth="1"/>
    <col min="523" max="523" width="9.28515625" style="500"/>
    <col min="524" max="524" width="12.140625" style="500" bestFit="1" customWidth="1"/>
    <col min="525" max="528" width="9.28515625" style="500"/>
    <col min="529" max="529" width="12.140625" style="500" bestFit="1" customWidth="1"/>
    <col min="530" max="765" width="9.28515625" style="500"/>
    <col min="766" max="766" width="5.28515625" style="500" customWidth="1"/>
    <col min="767" max="767" width="13.42578125" style="500" customWidth="1"/>
    <col min="768" max="768" width="7.42578125" style="500" bestFit="1" customWidth="1"/>
    <col min="769" max="769" width="10" style="500" customWidth="1"/>
    <col min="770" max="770" width="7.5703125" style="500" bestFit="1" customWidth="1"/>
    <col min="771" max="772" width="8.42578125" style="500" customWidth="1"/>
    <col min="773" max="773" width="10" style="500" customWidth="1"/>
    <col min="774" max="774" width="10.28515625" style="500" customWidth="1"/>
    <col min="775" max="776" width="8.42578125" style="500" customWidth="1"/>
    <col min="777" max="777" width="9.7109375" style="500" customWidth="1"/>
    <col min="778" max="778" width="9.5703125" style="500" customWidth="1"/>
    <col min="779" max="779" width="9.28515625" style="500"/>
    <col min="780" max="780" width="12.140625" style="500" bestFit="1" customWidth="1"/>
    <col min="781" max="784" width="9.28515625" style="500"/>
    <col min="785" max="785" width="12.140625" style="500" bestFit="1" customWidth="1"/>
    <col min="786" max="1021" width="9.28515625" style="500"/>
    <col min="1022" max="1022" width="5.28515625" style="500" customWidth="1"/>
    <col min="1023" max="1023" width="13.42578125" style="500" customWidth="1"/>
    <col min="1024" max="1024" width="7.42578125" style="500" bestFit="1" customWidth="1"/>
    <col min="1025" max="1025" width="10" style="500" customWidth="1"/>
    <col min="1026" max="1026" width="7.5703125" style="500" bestFit="1" customWidth="1"/>
    <col min="1027" max="1028" width="8.42578125" style="500" customWidth="1"/>
    <col min="1029" max="1029" width="10" style="500" customWidth="1"/>
    <col min="1030" max="1030" width="10.28515625" style="500" customWidth="1"/>
    <col min="1031" max="1032" width="8.42578125" style="500" customWidth="1"/>
    <col min="1033" max="1033" width="9.7109375" style="500" customWidth="1"/>
    <col min="1034" max="1034" width="9.5703125" style="500" customWidth="1"/>
    <col min="1035" max="1035" width="9.28515625" style="500"/>
    <col min="1036" max="1036" width="12.140625" style="500" bestFit="1" customWidth="1"/>
    <col min="1037" max="1040" width="9.28515625" style="500"/>
    <col min="1041" max="1041" width="12.140625" style="500" bestFit="1" customWidth="1"/>
    <col min="1042" max="1277" width="9.28515625" style="500"/>
    <col min="1278" max="1278" width="5.28515625" style="500" customWidth="1"/>
    <col min="1279" max="1279" width="13.42578125" style="500" customWidth="1"/>
    <col min="1280" max="1280" width="7.42578125" style="500" bestFit="1" customWidth="1"/>
    <col min="1281" max="1281" width="10" style="500" customWidth="1"/>
    <col min="1282" max="1282" width="7.5703125" style="500" bestFit="1" customWidth="1"/>
    <col min="1283" max="1284" width="8.42578125" style="500" customWidth="1"/>
    <col min="1285" max="1285" width="10" style="500" customWidth="1"/>
    <col min="1286" max="1286" width="10.28515625" style="500" customWidth="1"/>
    <col min="1287" max="1288" width="8.42578125" style="500" customWidth="1"/>
    <col min="1289" max="1289" width="9.7109375" style="500" customWidth="1"/>
    <col min="1290" max="1290" width="9.5703125" style="500" customWidth="1"/>
    <col min="1291" max="1291" width="9.28515625" style="500"/>
    <col min="1292" max="1292" width="12.140625" style="500" bestFit="1" customWidth="1"/>
    <col min="1293" max="1296" width="9.28515625" style="500"/>
    <col min="1297" max="1297" width="12.140625" style="500" bestFit="1" customWidth="1"/>
    <col min="1298" max="1533" width="9.28515625" style="500"/>
    <col min="1534" max="1534" width="5.28515625" style="500" customWidth="1"/>
    <col min="1535" max="1535" width="13.42578125" style="500" customWidth="1"/>
    <col min="1536" max="1536" width="7.42578125" style="500" bestFit="1" customWidth="1"/>
    <col min="1537" max="1537" width="10" style="500" customWidth="1"/>
    <col min="1538" max="1538" width="7.5703125" style="500" bestFit="1" customWidth="1"/>
    <col min="1539" max="1540" width="8.42578125" style="500" customWidth="1"/>
    <col min="1541" max="1541" width="10" style="500" customWidth="1"/>
    <col min="1542" max="1542" width="10.28515625" style="500" customWidth="1"/>
    <col min="1543" max="1544" width="8.42578125" style="500" customWidth="1"/>
    <col min="1545" max="1545" width="9.7109375" style="500" customWidth="1"/>
    <col min="1546" max="1546" width="9.5703125" style="500" customWidth="1"/>
    <col min="1547" max="1547" width="9.28515625" style="500"/>
    <col min="1548" max="1548" width="12.140625" style="500" bestFit="1" customWidth="1"/>
    <col min="1549" max="1552" width="9.28515625" style="500"/>
    <col min="1553" max="1553" width="12.140625" style="500" bestFit="1" customWidth="1"/>
    <col min="1554" max="1789" width="9.28515625" style="500"/>
    <col min="1790" max="1790" width="5.28515625" style="500" customWidth="1"/>
    <col min="1791" max="1791" width="13.42578125" style="500" customWidth="1"/>
    <col min="1792" max="1792" width="7.42578125" style="500" bestFit="1" customWidth="1"/>
    <col min="1793" max="1793" width="10" style="500" customWidth="1"/>
    <col min="1794" max="1794" width="7.5703125" style="500" bestFit="1" customWidth="1"/>
    <col min="1795" max="1796" width="8.42578125" style="500" customWidth="1"/>
    <col min="1797" max="1797" width="10" style="500" customWidth="1"/>
    <col min="1798" max="1798" width="10.28515625" style="500" customWidth="1"/>
    <col min="1799" max="1800" width="8.42578125" style="500" customWidth="1"/>
    <col min="1801" max="1801" width="9.7109375" style="500" customWidth="1"/>
    <col min="1802" max="1802" width="9.5703125" style="500" customWidth="1"/>
    <col min="1803" max="1803" width="9.28515625" style="500"/>
    <col min="1804" max="1804" width="12.140625" style="500" bestFit="1" customWidth="1"/>
    <col min="1805" max="1808" width="9.28515625" style="500"/>
    <col min="1809" max="1809" width="12.140625" style="500" bestFit="1" customWidth="1"/>
    <col min="1810" max="2045" width="9.28515625" style="500"/>
    <col min="2046" max="2046" width="5.28515625" style="500" customWidth="1"/>
    <col min="2047" max="2047" width="13.42578125" style="500" customWidth="1"/>
    <col min="2048" max="2048" width="7.42578125" style="500" bestFit="1" customWidth="1"/>
    <col min="2049" max="2049" width="10" style="500" customWidth="1"/>
    <col min="2050" max="2050" width="7.5703125" style="500" bestFit="1" customWidth="1"/>
    <col min="2051" max="2052" width="8.42578125" style="500" customWidth="1"/>
    <col min="2053" max="2053" width="10" style="500" customWidth="1"/>
    <col min="2054" max="2054" width="10.28515625" style="500" customWidth="1"/>
    <col min="2055" max="2056" width="8.42578125" style="500" customWidth="1"/>
    <col min="2057" max="2057" width="9.7109375" style="500" customWidth="1"/>
    <col min="2058" max="2058" width="9.5703125" style="500" customWidth="1"/>
    <col min="2059" max="2059" width="9.28515625" style="500"/>
    <col min="2060" max="2060" width="12.140625" style="500" bestFit="1" customWidth="1"/>
    <col min="2061" max="2064" width="9.28515625" style="500"/>
    <col min="2065" max="2065" width="12.140625" style="500" bestFit="1" customWidth="1"/>
    <col min="2066" max="2301" width="9.28515625" style="500"/>
    <col min="2302" max="2302" width="5.28515625" style="500" customWidth="1"/>
    <col min="2303" max="2303" width="13.42578125" style="500" customWidth="1"/>
    <col min="2304" max="2304" width="7.42578125" style="500" bestFit="1" customWidth="1"/>
    <col min="2305" max="2305" width="10" style="500" customWidth="1"/>
    <col min="2306" max="2306" width="7.5703125" style="500" bestFit="1" customWidth="1"/>
    <col min="2307" max="2308" width="8.42578125" style="500" customWidth="1"/>
    <col min="2309" max="2309" width="10" style="500" customWidth="1"/>
    <col min="2310" max="2310" width="10.28515625" style="500" customWidth="1"/>
    <col min="2311" max="2312" width="8.42578125" style="500" customWidth="1"/>
    <col min="2313" max="2313" width="9.7109375" style="500" customWidth="1"/>
    <col min="2314" max="2314" width="9.5703125" style="500" customWidth="1"/>
    <col min="2315" max="2315" width="9.28515625" style="500"/>
    <col min="2316" max="2316" width="12.140625" style="500" bestFit="1" customWidth="1"/>
    <col min="2317" max="2320" width="9.28515625" style="500"/>
    <col min="2321" max="2321" width="12.140625" style="500" bestFit="1" customWidth="1"/>
    <col min="2322" max="2557" width="9.28515625" style="500"/>
    <col min="2558" max="2558" width="5.28515625" style="500" customWidth="1"/>
    <col min="2559" max="2559" width="13.42578125" style="500" customWidth="1"/>
    <col min="2560" max="2560" width="7.42578125" style="500" bestFit="1" customWidth="1"/>
    <col min="2561" max="2561" width="10" style="500" customWidth="1"/>
    <col min="2562" max="2562" width="7.5703125" style="500" bestFit="1" customWidth="1"/>
    <col min="2563" max="2564" width="8.42578125" style="500" customWidth="1"/>
    <col min="2565" max="2565" width="10" style="500" customWidth="1"/>
    <col min="2566" max="2566" width="10.28515625" style="500" customWidth="1"/>
    <col min="2567" max="2568" width="8.42578125" style="500" customWidth="1"/>
    <col min="2569" max="2569" width="9.7109375" style="500" customWidth="1"/>
    <col min="2570" max="2570" width="9.5703125" style="500" customWidth="1"/>
    <col min="2571" max="2571" width="9.28515625" style="500"/>
    <col min="2572" max="2572" width="12.140625" style="500" bestFit="1" customWidth="1"/>
    <col min="2573" max="2576" width="9.28515625" style="500"/>
    <col min="2577" max="2577" width="12.140625" style="500" bestFit="1" customWidth="1"/>
    <col min="2578" max="2813" width="9.28515625" style="500"/>
    <col min="2814" max="2814" width="5.28515625" style="500" customWidth="1"/>
    <col min="2815" max="2815" width="13.42578125" style="500" customWidth="1"/>
    <col min="2816" max="2816" width="7.42578125" style="500" bestFit="1" customWidth="1"/>
    <col min="2817" max="2817" width="10" style="500" customWidth="1"/>
    <col min="2818" max="2818" width="7.5703125" style="500" bestFit="1" customWidth="1"/>
    <col min="2819" max="2820" width="8.42578125" style="500" customWidth="1"/>
    <col min="2821" max="2821" width="10" style="500" customWidth="1"/>
    <col min="2822" max="2822" width="10.28515625" style="500" customWidth="1"/>
    <col min="2823" max="2824" width="8.42578125" style="500" customWidth="1"/>
    <col min="2825" max="2825" width="9.7109375" style="500" customWidth="1"/>
    <col min="2826" max="2826" width="9.5703125" style="500" customWidth="1"/>
    <col min="2827" max="2827" width="9.28515625" style="500"/>
    <col min="2828" max="2828" width="12.140625" style="500" bestFit="1" customWidth="1"/>
    <col min="2829" max="2832" width="9.28515625" style="500"/>
    <col min="2833" max="2833" width="12.140625" style="500" bestFit="1" customWidth="1"/>
    <col min="2834" max="3069" width="9.28515625" style="500"/>
    <col min="3070" max="3070" width="5.28515625" style="500" customWidth="1"/>
    <col min="3071" max="3071" width="13.42578125" style="500" customWidth="1"/>
    <col min="3072" max="3072" width="7.42578125" style="500" bestFit="1" customWidth="1"/>
    <col min="3073" max="3073" width="10" style="500" customWidth="1"/>
    <col min="3074" max="3074" width="7.5703125" style="500" bestFit="1" customWidth="1"/>
    <col min="3075" max="3076" width="8.42578125" style="500" customWidth="1"/>
    <col min="3077" max="3077" width="10" style="500" customWidth="1"/>
    <col min="3078" max="3078" width="10.28515625" style="500" customWidth="1"/>
    <col min="3079" max="3080" width="8.42578125" style="500" customWidth="1"/>
    <col min="3081" max="3081" width="9.7109375" style="500" customWidth="1"/>
    <col min="3082" max="3082" width="9.5703125" style="500" customWidth="1"/>
    <col min="3083" max="3083" width="9.28515625" style="500"/>
    <col min="3084" max="3084" width="12.140625" style="500" bestFit="1" customWidth="1"/>
    <col min="3085" max="3088" width="9.28515625" style="500"/>
    <col min="3089" max="3089" width="12.140625" style="500" bestFit="1" customWidth="1"/>
    <col min="3090" max="3325" width="9.28515625" style="500"/>
    <col min="3326" max="3326" width="5.28515625" style="500" customWidth="1"/>
    <col min="3327" max="3327" width="13.42578125" style="500" customWidth="1"/>
    <col min="3328" max="3328" width="7.42578125" style="500" bestFit="1" customWidth="1"/>
    <col min="3329" max="3329" width="10" style="500" customWidth="1"/>
    <col min="3330" max="3330" width="7.5703125" style="500" bestFit="1" customWidth="1"/>
    <col min="3331" max="3332" width="8.42578125" style="500" customWidth="1"/>
    <col min="3333" max="3333" width="10" style="500" customWidth="1"/>
    <col min="3334" max="3334" width="10.28515625" style="500" customWidth="1"/>
    <col min="3335" max="3336" width="8.42578125" style="500" customWidth="1"/>
    <col min="3337" max="3337" width="9.7109375" style="500" customWidth="1"/>
    <col min="3338" max="3338" width="9.5703125" style="500" customWidth="1"/>
    <col min="3339" max="3339" width="9.28515625" style="500"/>
    <col min="3340" max="3340" width="12.140625" style="500" bestFit="1" customWidth="1"/>
    <col min="3341" max="3344" width="9.28515625" style="500"/>
    <col min="3345" max="3345" width="12.140625" style="500" bestFit="1" customWidth="1"/>
    <col min="3346" max="3581" width="9.28515625" style="500"/>
    <col min="3582" max="3582" width="5.28515625" style="500" customWidth="1"/>
    <col min="3583" max="3583" width="13.42578125" style="500" customWidth="1"/>
    <col min="3584" max="3584" width="7.42578125" style="500" bestFit="1" customWidth="1"/>
    <col min="3585" max="3585" width="10" style="500" customWidth="1"/>
    <col min="3586" max="3586" width="7.5703125" style="500" bestFit="1" customWidth="1"/>
    <col min="3587" max="3588" width="8.42578125" style="500" customWidth="1"/>
    <col min="3589" max="3589" width="10" style="500" customWidth="1"/>
    <col min="3590" max="3590" width="10.28515625" style="500" customWidth="1"/>
    <col min="3591" max="3592" width="8.42578125" style="500" customWidth="1"/>
    <col min="3593" max="3593" width="9.7109375" style="500" customWidth="1"/>
    <col min="3594" max="3594" width="9.5703125" style="500" customWidth="1"/>
    <col min="3595" max="3595" width="9.28515625" style="500"/>
    <col min="3596" max="3596" width="12.140625" style="500" bestFit="1" customWidth="1"/>
    <col min="3597" max="3600" width="9.28515625" style="500"/>
    <col min="3601" max="3601" width="12.140625" style="500" bestFit="1" customWidth="1"/>
    <col min="3602" max="3837" width="9.28515625" style="500"/>
    <col min="3838" max="3838" width="5.28515625" style="500" customWidth="1"/>
    <col min="3839" max="3839" width="13.42578125" style="500" customWidth="1"/>
    <col min="3840" max="3840" width="7.42578125" style="500" bestFit="1" customWidth="1"/>
    <col min="3841" max="3841" width="10" style="500" customWidth="1"/>
    <col min="3842" max="3842" width="7.5703125" style="500" bestFit="1" customWidth="1"/>
    <col min="3843" max="3844" width="8.42578125" style="500" customWidth="1"/>
    <col min="3845" max="3845" width="10" style="500" customWidth="1"/>
    <col min="3846" max="3846" width="10.28515625" style="500" customWidth="1"/>
    <col min="3847" max="3848" width="8.42578125" style="500" customWidth="1"/>
    <col min="3849" max="3849" width="9.7109375" style="500" customWidth="1"/>
    <col min="3850" max="3850" width="9.5703125" style="500" customWidth="1"/>
    <col min="3851" max="3851" width="9.28515625" style="500"/>
    <col min="3852" max="3852" width="12.140625" style="500" bestFit="1" customWidth="1"/>
    <col min="3853" max="3856" width="9.28515625" style="500"/>
    <col min="3857" max="3857" width="12.140625" style="500" bestFit="1" customWidth="1"/>
    <col min="3858" max="4093" width="9.28515625" style="500"/>
    <col min="4094" max="4094" width="5.28515625" style="500" customWidth="1"/>
    <col min="4095" max="4095" width="13.42578125" style="500" customWidth="1"/>
    <col min="4096" max="4096" width="7.42578125" style="500" bestFit="1" customWidth="1"/>
    <col min="4097" max="4097" width="10" style="500" customWidth="1"/>
    <col min="4098" max="4098" width="7.5703125" style="500" bestFit="1" customWidth="1"/>
    <col min="4099" max="4100" width="8.42578125" style="500" customWidth="1"/>
    <col min="4101" max="4101" width="10" style="500" customWidth="1"/>
    <col min="4102" max="4102" width="10.28515625" style="500" customWidth="1"/>
    <col min="4103" max="4104" width="8.42578125" style="500" customWidth="1"/>
    <col min="4105" max="4105" width="9.7109375" style="500" customWidth="1"/>
    <col min="4106" max="4106" width="9.5703125" style="500" customWidth="1"/>
    <col min="4107" max="4107" width="9.28515625" style="500"/>
    <col min="4108" max="4108" width="12.140625" style="500" bestFit="1" customWidth="1"/>
    <col min="4109" max="4112" width="9.28515625" style="500"/>
    <col min="4113" max="4113" width="12.140625" style="500" bestFit="1" customWidth="1"/>
    <col min="4114" max="4349" width="9.28515625" style="500"/>
    <col min="4350" max="4350" width="5.28515625" style="500" customWidth="1"/>
    <col min="4351" max="4351" width="13.42578125" style="500" customWidth="1"/>
    <col min="4352" max="4352" width="7.42578125" style="500" bestFit="1" customWidth="1"/>
    <col min="4353" max="4353" width="10" style="500" customWidth="1"/>
    <col min="4354" max="4354" width="7.5703125" style="500" bestFit="1" customWidth="1"/>
    <col min="4355" max="4356" width="8.42578125" style="500" customWidth="1"/>
    <col min="4357" max="4357" width="10" style="500" customWidth="1"/>
    <col min="4358" max="4358" width="10.28515625" style="500" customWidth="1"/>
    <col min="4359" max="4360" width="8.42578125" style="500" customWidth="1"/>
    <col min="4361" max="4361" width="9.7109375" style="500" customWidth="1"/>
    <col min="4362" max="4362" width="9.5703125" style="500" customWidth="1"/>
    <col min="4363" max="4363" width="9.28515625" style="500"/>
    <col min="4364" max="4364" width="12.140625" style="500" bestFit="1" customWidth="1"/>
    <col min="4365" max="4368" width="9.28515625" style="500"/>
    <col min="4369" max="4369" width="12.140625" style="500" bestFit="1" customWidth="1"/>
    <col min="4370" max="4605" width="9.28515625" style="500"/>
    <col min="4606" max="4606" width="5.28515625" style="500" customWidth="1"/>
    <col min="4607" max="4607" width="13.42578125" style="500" customWidth="1"/>
    <col min="4608" max="4608" width="7.42578125" style="500" bestFit="1" customWidth="1"/>
    <col min="4609" max="4609" width="10" style="500" customWidth="1"/>
    <col min="4610" max="4610" width="7.5703125" style="500" bestFit="1" customWidth="1"/>
    <col min="4611" max="4612" width="8.42578125" style="500" customWidth="1"/>
    <col min="4613" max="4613" width="10" style="500" customWidth="1"/>
    <col min="4614" max="4614" width="10.28515625" style="500" customWidth="1"/>
    <col min="4615" max="4616" width="8.42578125" style="500" customWidth="1"/>
    <col min="4617" max="4617" width="9.7109375" style="500" customWidth="1"/>
    <col min="4618" max="4618" width="9.5703125" style="500" customWidth="1"/>
    <col min="4619" max="4619" width="9.28515625" style="500"/>
    <col min="4620" max="4620" width="12.140625" style="500" bestFit="1" customWidth="1"/>
    <col min="4621" max="4624" width="9.28515625" style="500"/>
    <col min="4625" max="4625" width="12.140625" style="500" bestFit="1" customWidth="1"/>
    <col min="4626" max="4861" width="9.28515625" style="500"/>
    <col min="4862" max="4862" width="5.28515625" style="500" customWidth="1"/>
    <col min="4863" max="4863" width="13.42578125" style="500" customWidth="1"/>
    <col min="4864" max="4864" width="7.42578125" style="500" bestFit="1" customWidth="1"/>
    <col min="4865" max="4865" width="10" style="500" customWidth="1"/>
    <col min="4866" max="4866" width="7.5703125" style="500" bestFit="1" customWidth="1"/>
    <col min="4867" max="4868" width="8.42578125" style="500" customWidth="1"/>
    <col min="4869" max="4869" width="10" style="500" customWidth="1"/>
    <col min="4870" max="4870" width="10.28515625" style="500" customWidth="1"/>
    <col min="4871" max="4872" width="8.42578125" style="500" customWidth="1"/>
    <col min="4873" max="4873" width="9.7109375" style="500" customWidth="1"/>
    <col min="4874" max="4874" width="9.5703125" style="500" customWidth="1"/>
    <col min="4875" max="4875" width="9.28515625" style="500"/>
    <col min="4876" max="4876" width="12.140625" style="500" bestFit="1" customWidth="1"/>
    <col min="4877" max="4880" width="9.28515625" style="500"/>
    <col min="4881" max="4881" width="12.140625" style="500" bestFit="1" customWidth="1"/>
    <col min="4882" max="5117" width="9.28515625" style="500"/>
    <col min="5118" max="5118" width="5.28515625" style="500" customWidth="1"/>
    <col min="5119" max="5119" width="13.42578125" style="500" customWidth="1"/>
    <col min="5120" max="5120" width="7.42578125" style="500" bestFit="1" customWidth="1"/>
    <col min="5121" max="5121" width="10" style="500" customWidth="1"/>
    <col min="5122" max="5122" width="7.5703125" style="500" bestFit="1" customWidth="1"/>
    <col min="5123" max="5124" width="8.42578125" style="500" customWidth="1"/>
    <col min="5125" max="5125" width="10" style="500" customWidth="1"/>
    <col min="5126" max="5126" width="10.28515625" style="500" customWidth="1"/>
    <col min="5127" max="5128" width="8.42578125" style="500" customWidth="1"/>
    <col min="5129" max="5129" width="9.7109375" style="500" customWidth="1"/>
    <col min="5130" max="5130" width="9.5703125" style="500" customWidth="1"/>
    <col min="5131" max="5131" width="9.28515625" style="500"/>
    <col min="5132" max="5132" width="12.140625" style="500" bestFit="1" customWidth="1"/>
    <col min="5133" max="5136" width="9.28515625" style="500"/>
    <col min="5137" max="5137" width="12.140625" style="500" bestFit="1" customWidth="1"/>
    <col min="5138" max="5373" width="9.28515625" style="500"/>
    <col min="5374" max="5374" width="5.28515625" style="500" customWidth="1"/>
    <col min="5375" max="5375" width="13.42578125" style="500" customWidth="1"/>
    <col min="5376" max="5376" width="7.42578125" style="500" bestFit="1" customWidth="1"/>
    <col min="5377" max="5377" width="10" style="500" customWidth="1"/>
    <col min="5378" max="5378" width="7.5703125" style="500" bestFit="1" customWidth="1"/>
    <col min="5379" max="5380" width="8.42578125" style="500" customWidth="1"/>
    <col min="5381" max="5381" width="10" style="500" customWidth="1"/>
    <col min="5382" max="5382" width="10.28515625" style="500" customWidth="1"/>
    <col min="5383" max="5384" width="8.42578125" style="500" customWidth="1"/>
    <col min="5385" max="5385" width="9.7109375" style="500" customWidth="1"/>
    <col min="5386" max="5386" width="9.5703125" style="500" customWidth="1"/>
    <col min="5387" max="5387" width="9.28515625" style="500"/>
    <col min="5388" max="5388" width="12.140625" style="500" bestFit="1" customWidth="1"/>
    <col min="5389" max="5392" width="9.28515625" style="500"/>
    <col min="5393" max="5393" width="12.140625" style="500" bestFit="1" customWidth="1"/>
    <col min="5394" max="5629" width="9.28515625" style="500"/>
    <col min="5630" max="5630" width="5.28515625" style="500" customWidth="1"/>
    <col min="5631" max="5631" width="13.42578125" style="500" customWidth="1"/>
    <col min="5632" max="5632" width="7.42578125" style="500" bestFit="1" customWidth="1"/>
    <col min="5633" max="5633" width="10" style="500" customWidth="1"/>
    <col min="5634" max="5634" width="7.5703125" style="500" bestFit="1" customWidth="1"/>
    <col min="5635" max="5636" width="8.42578125" style="500" customWidth="1"/>
    <col min="5637" max="5637" width="10" style="500" customWidth="1"/>
    <col min="5638" max="5638" width="10.28515625" style="500" customWidth="1"/>
    <col min="5639" max="5640" width="8.42578125" style="500" customWidth="1"/>
    <col min="5641" max="5641" width="9.7109375" style="500" customWidth="1"/>
    <col min="5642" max="5642" width="9.5703125" style="500" customWidth="1"/>
    <col min="5643" max="5643" width="9.28515625" style="500"/>
    <col min="5644" max="5644" width="12.140625" style="500" bestFit="1" customWidth="1"/>
    <col min="5645" max="5648" width="9.28515625" style="500"/>
    <col min="5649" max="5649" width="12.140625" style="500" bestFit="1" customWidth="1"/>
    <col min="5650" max="5885" width="9.28515625" style="500"/>
    <col min="5886" max="5886" width="5.28515625" style="500" customWidth="1"/>
    <col min="5887" max="5887" width="13.42578125" style="500" customWidth="1"/>
    <col min="5888" max="5888" width="7.42578125" style="500" bestFit="1" customWidth="1"/>
    <col min="5889" max="5889" width="10" style="500" customWidth="1"/>
    <col min="5890" max="5890" width="7.5703125" style="500" bestFit="1" customWidth="1"/>
    <col min="5891" max="5892" width="8.42578125" style="500" customWidth="1"/>
    <col min="5893" max="5893" width="10" style="500" customWidth="1"/>
    <col min="5894" max="5894" width="10.28515625" style="500" customWidth="1"/>
    <col min="5895" max="5896" width="8.42578125" style="500" customWidth="1"/>
    <col min="5897" max="5897" width="9.7109375" style="500" customWidth="1"/>
    <col min="5898" max="5898" width="9.5703125" style="500" customWidth="1"/>
    <col min="5899" max="5899" width="9.28515625" style="500"/>
    <col min="5900" max="5900" width="12.140625" style="500" bestFit="1" customWidth="1"/>
    <col min="5901" max="5904" width="9.28515625" style="500"/>
    <col min="5905" max="5905" width="12.140625" style="500" bestFit="1" customWidth="1"/>
    <col min="5906" max="6141" width="9.28515625" style="500"/>
    <col min="6142" max="6142" width="5.28515625" style="500" customWidth="1"/>
    <col min="6143" max="6143" width="13.42578125" style="500" customWidth="1"/>
    <col min="6144" max="6144" width="7.42578125" style="500" bestFit="1" customWidth="1"/>
    <col min="6145" max="6145" width="10" style="500" customWidth="1"/>
    <col min="6146" max="6146" width="7.5703125" style="500" bestFit="1" customWidth="1"/>
    <col min="6147" max="6148" width="8.42578125" style="500" customWidth="1"/>
    <col min="6149" max="6149" width="10" style="500" customWidth="1"/>
    <col min="6150" max="6150" width="10.28515625" style="500" customWidth="1"/>
    <col min="6151" max="6152" width="8.42578125" style="500" customWidth="1"/>
    <col min="6153" max="6153" width="9.7109375" style="500" customWidth="1"/>
    <col min="6154" max="6154" width="9.5703125" style="500" customWidth="1"/>
    <col min="6155" max="6155" width="9.28515625" style="500"/>
    <col min="6156" max="6156" width="12.140625" style="500" bestFit="1" customWidth="1"/>
    <col min="6157" max="6160" width="9.28515625" style="500"/>
    <col min="6161" max="6161" width="12.140625" style="500" bestFit="1" customWidth="1"/>
    <col min="6162" max="6397" width="9.28515625" style="500"/>
    <col min="6398" max="6398" width="5.28515625" style="500" customWidth="1"/>
    <col min="6399" max="6399" width="13.42578125" style="500" customWidth="1"/>
    <col min="6400" max="6400" width="7.42578125" style="500" bestFit="1" customWidth="1"/>
    <col min="6401" max="6401" width="10" style="500" customWidth="1"/>
    <col min="6402" max="6402" width="7.5703125" style="500" bestFit="1" customWidth="1"/>
    <col min="6403" max="6404" width="8.42578125" style="500" customWidth="1"/>
    <col min="6405" max="6405" width="10" style="500" customWidth="1"/>
    <col min="6406" max="6406" width="10.28515625" style="500" customWidth="1"/>
    <col min="6407" max="6408" width="8.42578125" style="500" customWidth="1"/>
    <col min="6409" max="6409" width="9.7109375" style="500" customWidth="1"/>
    <col min="6410" max="6410" width="9.5703125" style="500" customWidth="1"/>
    <col min="6411" max="6411" width="9.28515625" style="500"/>
    <col min="6412" max="6412" width="12.140625" style="500" bestFit="1" customWidth="1"/>
    <col min="6413" max="6416" width="9.28515625" style="500"/>
    <col min="6417" max="6417" width="12.140625" style="500" bestFit="1" customWidth="1"/>
    <col min="6418" max="6653" width="9.28515625" style="500"/>
    <col min="6654" max="6654" width="5.28515625" style="500" customWidth="1"/>
    <col min="6655" max="6655" width="13.42578125" style="500" customWidth="1"/>
    <col min="6656" max="6656" width="7.42578125" style="500" bestFit="1" customWidth="1"/>
    <col min="6657" max="6657" width="10" style="500" customWidth="1"/>
    <col min="6658" max="6658" width="7.5703125" style="500" bestFit="1" customWidth="1"/>
    <col min="6659" max="6660" width="8.42578125" style="500" customWidth="1"/>
    <col min="6661" max="6661" width="10" style="500" customWidth="1"/>
    <col min="6662" max="6662" width="10.28515625" style="500" customWidth="1"/>
    <col min="6663" max="6664" width="8.42578125" style="500" customWidth="1"/>
    <col min="6665" max="6665" width="9.7109375" style="500" customWidth="1"/>
    <col min="6666" max="6666" width="9.5703125" style="500" customWidth="1"/>
    <col min="6667" max="6667" width="9.28515625" style="500"/>
    <col min="6668" max="6668" width="12.140625" style="500" bestFit="1" customWidth="1"/>
    <col min="6669" max="6672" width="9.28515625" style="500"/>
    <col min="6673" max="6673" width="12.140625" style="500" bestFit="1" customWidth="1"/>
    <col min="6674" max="6909" width="9.28515625" style="500"/>
    <col min="6910" max="6910" width="5.28515625" style="500" customWidth="1"/>
    <col min="6911" max="6911" width="13.42578125" style="500" customWidth="1"/>
    <col min="6912" max="6912" width="7.42578125" style="500" bestFit="1" customWidth="1"/>
    <col min="6913" max="6913" width="10" style="500" customWidth="1"/>
    <col min="6914" max="6914" width="7.5703125" style="500" bestFit="1" customWidth="1"/>
    <col min="6915" max="6916" width="8.42578125" style="500" customWidth="1"/>
    <col min="6917" max="6917" width="10" style="500" customWidth="1"/>
    <col min="6918" max="6918" width="10.28515625" style="500" customWidth="1"/>
    <col min="6919" max="6920" width="8.42578125" style="500" customWidth="1"/>
    <col min="6921" max="6921" width="9.7109375" style="500" customWidth="1"/>
    <col min="6922" max="6922" width="9.5703125" style="500" customWidth="1"/>
    <col min="6923" max="6923" width="9.28515625" style="500"/>
    <col min="6924" max="6924" width="12.140625" style="500" bestFit="1" customWidth="1"/>
    <col min="6925" max="6928" width="9.28515625" style="500"/>
    <col min="6929" max="6929" width="12.140625" style="500" bestFit="1" customWidth="1"/>
    <col min="6930" max="7165" width="9.28515625" style="500"/>
    <col min="7166" max="7166" width="5.28515625" style="500" customWidth="1"/>
    <col min="7167" max="7167" width="13.42578125" style="500" customWidth="1"/>
    <col min="7168" max="7168" width="7.42578125" style="500" bestFit="1" customWidth="1"/>
    <col min="7169" max="7169" width="10" style="500" customWidth="1"/>
    <col min="7170" max="7170" width="7.5703125" style="500" bestFit="1" customWidth="1"/>
    <col min="7171" max="7172" width="8.42578125" style="500" customWidth="1"/>
    <col min="7173" max="7173" width="10" style="500" customWidth="1"/>
    <col min="7174" max="7174" width="10.28515625" style="500" customWidth="1"/>
    <col min="7175" max="7176" width="8.42578125" style="500" customWidth="1"/>
    <col min="7177" max="7177" width="9.7109375" style="500" customWidth="1"/>
    <col min="7178" max="7178" width="9.5703125" style="500" customWidth="1"/>
    <col min="7179" max="7179" width="9.28515625" style="500"/>
    <col min="7180" max="7180" width="12.140625" style="500" bestFit="1" customWidth="1"/>
    <col min="7181" max="7184" width="9.28515625" style="500"/>
    <col min="7185" max="7185" width="12.140625" style="500" bestFit="1" customWidth="1"/>
    <col min="7186" max="7421" width="9.28515625" style="500"/>
    <col min="7422" max="7422" width="5.28515625" style="500" customWidth="1"/>
    <col min="7423" max="7423" width="13.42578125" style="500" customWidth="1"/>
    <col min="7424" max="7424" width="7.42578125" style="500" bestFit="1" customWidth="1"/>
    <col min="7425" max="7425" width="10" style="500" customWidth="1"/>
    <col min="7426" max="7426" width="7.5703125" style="500" bestFit="1" customWidth="1"/>
    <col min="7427" max="7428" width="8.42578125" style="500" customWidth="1"/>
    <col min="7429" max="7429" width="10" style="500" customWidth="1"/>
    <col min="7430" max="7430" width="10.28515625" style="500" customWidth="1"/>
    <col min="7431" max="7432" width="8.42578125" style="500" customWidth="1"/>
    <col min="7433" max="7433" width="9.7109375" style="500" customWidth="1"/>
    <col min="7434" max="7434" width="9.5703125" style="500" customWidth="1"/>
    <col min="7435" max="7435" width="9.28515625" style="500"/>
    <col min="7436" max="7436" width="12.140625" style="500" bestFit="1" customWidth="1"/>
    <col min="7437" max="7440" width="9.28515625" style="500"/>
    <col min="7441" max="7441" width="12.140625" style="500" bestFit="1" customWidth="1"/>
    <col min="7442" max="7677" width="9.28515625" style="500"/>
    <col min="7678" max="7678" width="5.28515625" style="500" customWidth="1"/>
    <col min="7679" max="7679" width="13.42578125" style="500" customWidth="1"/>
    <col min="7680" max="7680" width="7.42578125" style="500" bestFit="1" customWidth="1"/>
    <col min="7681" max="7681" width="10" style="500" customWidth="1"/>
    <col min="7682" max="7682" width="7.5703125" style="500" bestFit="1" customWidth="1"/>
    <col min="7683" max="7684" width="8.42578125" style="500" customWidth="1"/>
    <col min="7685" max="7685" width="10" style="500" customWidth="1"/>
    <col min="7686" max="7686" width="10.28515625" style="500" customWidth="1"/>
    <col min="7687" max="7688" width="8.42578125" style="500" customWidth="1"/>
    <col min="7689" max="7689" width="9.7109375" style="500" customWidth="1"/>
    <col min="7690" max="7690" width="9.5703125" style="500" customWidth="1"/>
    <col min="7691" max="7691" width="9.28515625" style="500"/>
    <col min="7692" max="7692" width="12.140625" style="500" bestFit="1" customWidth="1"/>
    <col min="7693" max="7696" width="9.28515625" style="500"/>
    <col min="7697" max="7697" width="12.140625" style="500" bestFit="1" customWidth="1"/>
    <col min="7698" max="7933" width="9.28515625" style="500"/>
    <col min="7934" max="7934" width="5.28515625" style="500" customWidth="1"/>
    <col min="7935" max="7935" width="13.42578125" style="500" customWidth="1"/>
    <col min="7936" max="7936" width="7.42578125" style="500" bestFit="1" customWidth="1"/>
    <col min="7937" max="7937" width="10" style="500" customWidth="1"/>
    <col min="7938" max="7938" width="7.5703125" style="500" bestFit="1" customWidth="1"/>
    <col min="7939" max="7940" width="8.42578125" style="500" customWidth="1"/>
    <col min="7941" max="7941" width="10" style="500" customWidth="1"/>
    <col min="7942" max="7942" width="10.28515625" style="500" customWidth="1"/>
    <col min="7943" max="7944" width="8.42578125" style="500" customWidth="1"/>
    <col min="7945" max="7945" width="9.7109375" style="500" customWidth="1"/>
    <col min="7946" max="7946" width="9.5703125" style="500" customWidth="1"/>
    <col min="7947" max="7947" width="9.28515625" style="500"/>
    <col min="7948" max="7948" width="12.140625" style="500" bestFit="1" customWidth="1"/>
    <col min="7949" max="7952" width="9.28515625" style="500"/>
    <col min="7953" max="7953" width="12.140625" style="500" bestFit="1" customWidth="1"/>
    <col min="7954" max="8189" width="9.28515625" style="500"/>
    <col min="8190" max="8190" width="5.28515625" style="500" customWidth="1"/>
    <col min="8191" max="8191" width="13.42578125" style="500" customWidth="1"/>
    <col min="8192" max="8192" width="7.42578125" style="500" bestFit="1" customWidth="1"/>
    <col min="8193" max="8193" width="10" style="500" customWidth="1"/>
    <col min="8194" max="8194" width="7.5703125" style="500" bestFit="1" customWidth="1"/>
    <col min="8195" max="8196" width="8.42578125" style="500" customWidth="1"/>
    <col min="8197" max="8197" width="10" style="500" customWidth="1"/>
    <col min="8198" max="8198" width="10.28515625" style="500" customWidth="1"/>
    <col min="8199" max="8200" width="8.42578125" style="500" customWidth="1"/>
    <col min="8201" max="8201" width="9.7109375" style="500" customWidth="1"/>
    <col min="8202" max="8202" width="9.5703125" style="500" customWidth="1"/>
    <col min="8203" max="8203" width="9.28515625" style="500"/>
    <col min="8204" max="8204" width="12.140625" style="500" bestFit="1" customWidth="1"/>
    <col min="8205" max="8208" width="9.28515625" style="500"/>
    <col min="8209" max="8209" width="12.140625" style="500" bestFit="1" customWidth="1"/>
    <col min="8210" max="8445" width="9.28515625" style="500"/>
    <col min="8446" max="8446" width="5.28515625" style="500" customWidth="1"/>
    <col min="8447" max="8447" width="13.42578125" style="500" customWidth="1"/>
    <col min="8448" max="8448" width="7.42578125" style="500" bestFit="1" customWidth="1"/>
    <col min="8449" max="8449" width="10" style="500" customWidth="1"/>
    <col min="8450" max="8450" width="7.5703125" style="500" bestFit="1" customWidth="1"/>
    <col min="8451" max="8452" width="8.42578125" style="500" customWidth="1"/>
    <col min="8453" max="8453" width="10" style="500" customWidth="1"/>
    <col min="8454" max="8454" width="10.28515625" style="500" customWidth="1"/>
    <col min="8455" max="8456" width="8.42578125" style="500" customWidth="1"/>
    <col min="8457" max="8457" width="9.7109375" style="500" customWidth="1"/>
    <col min="8458" max="8458" width="9.5703125" style="500" customWidth="1"/>
    <col min="8459" max="8459" width="9.28515625" style="500"/>
    <col min="8460" max="8460" width="12.140625" style="500" bestFit="1" customWidth="1"/>
    <col min="8461" max="8464" width="9.28515625" style="500"/>
    <col min="8465" max="8465" width="12.140625" style="500" bestFit="1" customWidth="1"/>
    <col min="8466" max="8701" width="9.28515625" style="500"/>
    <col min="8702" max="8702" width="5.28515625" style="500" customWidth="1"/>
    <col min="8703" max="8703" width="13.42578125" style="500" customWidth="1"/>
    <col min="8704" max="8704" width="7.42578125" style="500" bestFit="1" customWidth="1"/>
    <col min="8705" max="8705" width="10" style="500" customWidth="1"/>
    <col min="8706" max="8706" width="7.5703125" style="500" bestFit="1" customWidth="1"/>
    <col min="8707" max="8708" width="8.42578125" style="500" customWidth="1"/>
    <col min="8709" max="8709" width="10" style="500" customWidth="1"/>
    <col min="8710" max="8710" width="10.28515625" style="500" customWidth="1"/>
    <col min="8711" max="8712" width="8.42578125" style="500" customWidth="1"/>
    <col min="8713" max="8713" width="9.7109375" style="500" customWidth="1"/>
    <col min="8714" max="8714" width="9.5703125" style="500" customWidth="1"/>
    <col min="8715" max="8715" width="9.28515625" style="500"/>
    <col min="8716" max="8716" width="12.140625" style="500" bestFit="1" customWidth="1"/>
    <col min="8717" max="8720" width="9.28515625" style="500"/>
    <col min="8721" max="8721" width="12.140625" style="500" bestFit="1" customWidth="1"/>
    <col min="8722" max="8957" width="9.28515625" style="500"/>
    <col min="8958" max="8958" width="5.28515625" style="500" customWidth="1"/>
    <col min="8959" max="8959" width="13.42578125" style="500" customWidth="1"/>
    <col min="8960" max="8960" width="7.42578125" style="500" bestFit="1" customWidth="1"/>
    <col min="8961" max="8961" width="10" style="500" customWidth="1"/>
    <col min="8962" max="8962" width="7.5703125" style="500" bestFit="1" customWidth="1"/>
    <col min="8963" max="8964" width="8.42578125" style="500" customWidth="1"/>
    <col min="8965" max="8965" width="10" style="500" customWidth="1"/>
    <col min="8966" max="8966" width="10.28515625" style="500" customWidth="1"/>
    <col min="8967" max="8968" width="8.42578125" style="500" customWidth="1"/>
    <col min="8969" max="8969" width="9.7109375" style="500" customWidth="1"/>
    <col min="8970" max="8970" width="9.5703125" style="500" customWidth="1"/>
    <col min="8971" max="8971" width="9.28515625" style="500"/>
    <col min="8972" max="8972" width="12.140625" style="500" bestFit="1" customWidth="1"/>
    <col min="8973" max="8976" width="9.28515625" style="500"/>
    <col min="8977" max="8977" width="12.140625" style="500" bestFit="1" customWidth="1"/>
    <col min="8978" max="9213" width="9.28515625" style="500"/>
    <col min="9214" max="9214" width="5.28515625" style="500" customWidth="1"/>
    <col min="9215" max="9215" width="13.42578125" style="500" customWidth="1"/>
    <col min="9216" max="9216" width="7.42578125" style="500" bestFit="1" customWidth="1"/>
    <col min="9217" max="9217" width="10" style="500" customWidth="1"/>
    <col min="9218" max="9218" width="7.5703125" style="500" bestFit="1" customWidth="1"/>
    <col min="9219" max="9220" width="8.42578125" style="500" customWidth="1"/>
    <col min="9221" max="9221" width="10" style="500" customWidth="1"/>
    <col min="9222" max="9222" width="10.28515625" style="500" customWidth="1"/>
    <col min="9223" max="9224" width="8.42578125" style="500" customWidth="1"/>
    <col min="9225" max="9225" width="9.7109375" style="500" customWidth="1"/>
    <col min="9226" max="9226" width="9.5703125" style="500" customWidth="1"/>
    <col min="9227" max="9227" width="9.28515625" style="500"/>
    <col min="9228" max="9228" width="12.140625" style="500" bestFit="1" customWidth="1"/>
    <col min="9229" max="9232" width="9.28515625" style="500"/>
    <col min="9233" max="9233" width="12.140625" style="500" bestFit="1" customWidth="1"/>
    <col min="9234" max="9469" width="9.28515625" style="500"/>
    <col min="9470" max="9470" width="5.28515625" style="500" customWidth="1"/>
    <col min="9471" max="9471" width="13.42578125" style="500" customWidth="1"/>
    <col min="9472" max="9472" width="7.42578125" style="500" bestFit="1" customWidth="1"/>
    <col min="9473" max="9473" width="10" style="500" customWidth="1"/>
    <col min="9474" max="9474" width="7.5703125" style="500" bestFit="1" customWidth="1"/>
    <col min="9475" max="9476" width="8.42578125" style="500" customWidth="1"/>
    <col min="9477" max="9477" width="10" style="500" customWidth="1"/>
    <col min="9478" max="9478" width="10.28515625" style="500" customWidth="1"/>
    <col min="9479" max="9480" width="8.42578125" style="500" customWidth="1"/>
    <col min="9481" max="9481" width="9.7109375" style="500" customWidth="1"/>
    <col min="9482" max="9482" width="9.5703125" style="500" customWidth="1"/>
    <col min="9483" max="9483" width="9.28515625" style="500"/>
    <col min="9484" max="9484" width="12.140625" style="500" bestFit="1" customWidth="1"/>
    <col min="9485" max="9488" width="9.28515625" style="500"/>
    <col min="9489" max="9489" width="12.140625" style="500" bestFit="1" customWidth="1"/>
    <col min="9490" max="9725" width="9.28515625" style="500"/>
    <col min="9726" max="9726" width="5.28515625" style="500" customWidth="1"/>
    <col min="9727" max="9727" width="13.42578125" style="500" customWidth="1"/>
    <col min="9728" max="9728" width="7.42578125" style="500" bestFit="1" customWidth="1"/>
    <col min="9729" max="9729" width="10" style="500" customWidth="1"/>
    <col min="9730" max="9730" width="7.5703125" style="500" bestFit="1" customWidth="1"/>
    <col min="9731" max="9732" width="8.42578125" style="500" customWidth="1"/>
    <col min="9733" max="9733" width="10" style="500" customWidth="1"/>
    <col min="9734" max="9734" width="10.28515625" style="500" customWidth="1"/>
    <col min="9735" max="9736" width="8.42578125" style="500" customWidth="1"/>
    <col min="9737" max="9737" width="9.7109375" style="500" customWidth="1"/>
    <col min="9738" max="9738" width="9.5703125" style="500" customWidth="1"/>
    <col min="9739" max="9739" width="9.28515625" style="500"/>
    <col min="9740" max="9740" width="12.140625" style="500" bestFit="1" customWidth="1"/>
    <col min="9741" max="9744" width="9.28515625" style="500"/>
    <col min="9745" max="9745" width="12.140625" style="500" bestFit="1" customWidth="1"/>
    <col min="9746" max="9981" width="9.28515625" style="500"/>
    <col min="9982" max="9982" width="5.28515625" style="500" customWidth="1"/>
    <col min="9983" max="9983" width="13.42578125" style="500" customWidth="1"/>
    <col min="9984" max="9984" width="7.42578125" style="500" bestFit="1" customWidth="1"/>
    <col min="9985" max="9985" width="10" style="500" customWidth="1"/>
    <col min="9986" max="9986" width="7.5703125" style="500" bestFit="1" customWidth="1"/>
    <col min="9987" max="9988" width="8.42578125" style="500" customWidth="1"/>
    <col min="9989" max="9989" width="10" style="500" customWidth="1"/>
    <col min="9990" max="9990" width="10.28515625" style="500" customWidth="1"/>
    <col min="9991" max="9992" width="8.42578125" style="500" customWidth="1"/>
    <col min="9993" max="9993" width="9.7109375" style="500" customWidth="1"/>
    <col min="9994" max="9994" width="9.5703125" style="500" customWidth="1"/>
    <col min="9995" max="9995" width="9.28515625" style="500"/>
    <col min="9996" max="9996" width="12.140625" style="500" bestFit="1" customWidth="1"/>
    <col min="9997" max="10000" width="9.28515625" style="500"/>
    <col min="10001" max="10001" width="12.140625" style="500" bestFit="1" customWidth="1"/>
    <col min="10002" max="10237" width="9.28515625" style="500"/>
    <col min="10238" max="10238" width="5.28515625" style="500" customWidth="1"/>
    <col min="10239" max="10239" width="13.42578125" style="500" customWidth="1"/>
    <col min="10240" max="10240" width="7.42578125" style="500" bestFit="1" customWidth="1"/>
    <col min="10241" max="10241" width="10" style="500" customWidth="1"/>
    <col min="10242" max="10242" width="7.5703125" style="500" bestFit="1" customWidth="1"/>
    <col min="10243" max="10244" width="8.42578125" style="500" customWidth="1"/>
    <col min="10245" max="10245" width="10" style="500" customWidth="1"/>
    <col min="10246" max="10246" width="10.28515625" style="500" customWidth="1"/>
    <col min="10247" max="10248" width="8.42578125" style="500" customWidth="1"/>
    <col min="10249" max="10249" width="9.7109375" style="500" customWidth="1"/>
    <col min="10250" max="10250" width="9.5703125" style="500" customWidth="1"/>
    <col min="10251" max="10251" width="9.28515625" style="500"/>
    <col min="10252" max="10252" width="12.140625" style="500" bestFit="1" customWidth="1"/>
    <col min="10253" max="10256" width="9.28515625" style="500"/>
    <col min="10257" max="10257" width="12.140625" style="500" bestFit="1" customWidth="1"/>
    <col min="10258" max="10493" width="9.28515625" style="500"/>
    <col min="10494" max="10494" width="5.28515625" style="500" customWidth="1"/>
    <col min="10495" max="10495" width="13.42578125" style="500" customWidth="1"/>
    <col min="10496" max="10496" width="7.42578125" style="500" bestFit="1" customWidth="1"/>
    <col min="10497" max="10497" width="10" style="500" customWidth="1"/>
    <col min="10498" max="10498" width="7.5703125" style="500" bestFit="1" customWidth="1"/>
    <col min="10499" max="10500" width="8.42578125" style="500" customWidth="1"/>
    <col min="10501" max="10501" width="10" style="500" customWidth="1"/>
    <col min="10502" max="10502" width="10.28515625" style="500" customWidth="1"/>
    <col min="10503" max="10504" width="8.42578125" style="500" customWidth="1"/>
    <col min="10505" max="10505" width="9.7109375" style="500" customWidth="1"/>
    <col min="10506" max="10506" width="9.5703125" style="500" customWidth="1"/>
    <col min="10507" max="10507" width="9.28515625" style="500"/>
    <col min="10508" max="10508" width="12.140625" style="500" bestFit="1" customWidth="1"/>
    <col min="10509" max="10512" width="9.28515625" style="500"/>
    <col min="10513" max="10513" width="12.140625" style="500" bestFit="1" customWidth="1"/>
    <col min="10514" max="10749" width="9.28515625" style="500"/>
    <col min="10750" max="10750" width="5.28515625" style="500" customWidth="1"/>
    <col min="10751" max="10751" width="13.42578125" style="500" customWidth="1"/>
    <col min="10752" max="10752" width="7.42578125" style="500" bestFit="1" customWidth="1"/>
    <col min="10753" max="10753" width="10" style="500" customWidth="1"/>
    <col min="10754" max="10754" width="7.5703125" style="500" bestFit="1" customWidth="1"/>
    <col min="10755" max="10756" width="8.42578125" style="500" customWidth="1"/>
    <col min="10757" max="10757" width="10" style="500" customWidth="1"/>
    <col min="10758" max="10758" width="10.28515625" style="500" customWidth="1"/>
    <col min="10759" max="10760" width="8.42578125" style="500" customWidth="1"/>
    <col min="10761" max="10761" width="9.7109375" style="500" customWidth="1"/>
    <col min="10762" max="10762" width="9.5703125" style="500" customWidth="1"/>
    <col min="10763" max="10763" width="9.28515625" style="500"/>
    <col min="10764" max="10764" width="12.140625" style="500" bestFit="1" customWidth="1"/>
    <col min="10765" max="10768" width="9.28515625" style="500"/>
    <col min="10769" max="10769" width="12.140625" style="500" bestFit="1" customWidth="1"/>
    <col min="10770" max="11005" width="9.28515625" style="500"/>
    <col min="11006" max="11006" width="5.28515625" style="500" customWidth="1"/>
    <col min="11007" max="11007" width="13.42578125" style="500" customWidth="1"/>
    <col min="11008" max="11008" width="7.42578125" style="500" bestFit="1" customWidth="1"/>
    <col min="11009" max="11009" width="10" style="500" customWidth="1"/>
    <col min="11010" max="11010" width="7.5703125" style="500" bestFit="1" customWidth="1"/>
    <col min="11011" max="11012" width="8.42578125" style="500" customWidth="1"/>
    <col min="11013" max="11013" width="10" style="500" customWidth="1"/>
    <col min="11014" max="11014" width="10.28515625" style="500" customWidth="1"/>
    <col min="11015" max="11016" width="8.42578125" style="500" customWidth="1"/>
    <col min="11017" max="11017" width="9.7109375" style="500" customWidth="1"/>
    <col min="11018" max="11018" width="9.5703125" style="500" customWidth="1"/>
    <col min="11019" max="11019" width="9.28515625" style="500"/>
    <col min="11020" max="11020" width="12.140625" style="500" bestFit="1" customWidth="1"/>
    <col min="11021" max="11024" width="9.28515625" style="500"/>
    <col min="11025" max="11025" width="12.140625" style="500" bestFit="1" customWidth="1"/>
    <col min="11026" max="11261" width="9.28515625" style="500"/>
    <col min="11262" max="11262" width="5.28515625" style="500" customWidth="1"/>
    <col min="11263" max="11263" width="13.42578125" style="500" customWidth="1"/>
    <col min="11264" max="11264" width="7.42578125" style="500" bestFit="1" customWidth="1"/>
    <col min="11265" max="11265" width="10" style="500" customWidth="1"/>
    <col min="11266" max="11266" width="7.5703125" style="500" bestFit="1" customWidth="1"/>
    <col min="11267" max="11268" width="8.42578125" style="500" customWidth="1"/>
    <col min="11269" max="11269" width="10" style="500" customWidth="1"/>
    <col min="11270" max="11270" width="10.28515625" style="500" customWidth="1"/>
    <col min="11271" max="11272" width="8.42578125" style="500" customWidth="1"/>
    <col min="11273" max="11273" width="9.7109375" style="500" customWidth="1"/>
    <col min="11274" max="11274" width="9.5703125" style="500" customWidth="1"/>
    <col min="11275" max="11275" width="9.28515625" style="500"/>
    <col min="11276" max="11276" width="12.140625" style="500" bestFit="1" customWidth="1"/>
    <col min="11277" max="11280" width="9.28515625" style="500"/>
    <col min="11281" max="11281" width="12.140625" style="500" bestFit="1" customWidth="1"/>
    <col min="11282" max="11517" width="9.28515625" style="500"/>
    <col min="11518" max="11518" width="5.28515625" style="500" customWidth="1"/>
    <col min="11519" max="11519" width="13.42578125" style="500" customWidth="1"/>
    <col min="11520" max="11520" width="7.42578125" style="500" bestFit="1" customWidth="1"/>
    <col min="11521" max="11521" width="10" style="500" customWidth="1"/>
    <col min="11522" max="11522" width="7.5703125" style="500" bestFit="1" customWidth="1"/>
    <col min="11523" max="11524" width="8.42578125" style="500" customWidth="1"/>
    <col min="11525" max="11525" width="10" style="500" customWidth="1"/>
    <col min="11526" max="11526" width="10.28515625" style="500" customWidth="1"/>
    <col min="11527" max="11528" width="8.42578125" style="500" customWidth="1"/>
    <col min="11529" max="11529" width="9.7109375" style="500" customWidth="1"/>
    <col min="11530" max="11530" width="9.5703125" style="500" customWidth="1"/>
    <col min="11531" max="11531" width="9.28515625" style="500"/>
    <col min="11532" max="11532" width="12.140625" style="500" bestFit="1" customWidth="1"/>
    <col min="11533" max="11536" width="9.28515625" style="500"/>
    <col min="11537" max="11537" width="12.140625" style="500" bestFit="1" customWidth="1"/>
    <col min="11538" max="11773" width="9.28515625" style="500"/>
    <col min="11774" max="11774" width="5.28515625" style="500" customWidth="1"/>
    <col min="11775" max="11775" width="13.42578125" style="500" customWidth="1"/>
    <col min="11776" max="11776" width="7.42578125" style="500" bestFit="1" customWidth="1"/>
    <col min="11777" max="11777" width="10" style="500" customWidth="1"/>
    <col min="11778" max="11778" width="7.5703125" style="500" bestFit="1" customWidth="1"/>
    <col min="11779" max="11780" width="8.42578125" style="500" customWidth="1"/>
    <col min="11781" max="11781" width="10" style="500" customWidth="1"/>
    <col min="11782" max="11782" width="10.28515625" style="500" customWidth="1"/>
    <col min="11783" max="11784" width="8.42578125" style="500" customWidth="1"/>
    <col min="11785" max="11785" width="9.7109375" style="500" customWidth="1"/>
    <col min="11786" max="11786" width="9.5703125" style="500" customWidth="1"/>
    <col min="11787" max="11787" width="9.28515625" style="500"/>
    <col min="11788" max="11788" width="12.140625" style="500" bestFit="1" customWidth="1"/>
    <col min="11789" max="11792" width="9.28515625" style="500"/>
    <col min="11793" max="11793" width="12.140625" style="500" bestFit="1" customWidth="1"/>
    <col min="11794" max="12029" width="9.28515625" style="500"/>
    <col min="12030" max="12030" width="5.28515625" style="500" customWidth="1"/>
    <col min="12031" max="12031" width="13.42578125" style="500" customWidth="1"/>
    <col min="12032" max="12032" width="7.42578125" style="500" bestFit="1" customWidth="1"/>
    <col min="12033" max="12033" width="10" style="500" customWidth="1"/>
    <col min="12034" max="12034" width="7.5703125" style="500" bestFit="1" customWidth="1"/>
    <col min="12035" max="12036" width="8.42578125" style="500" customWidth="1"/>
    <col min="12037" max="12037" width="10" style="500" customWidth="1"/>
    <col min="12038" max="12038" width="10.28515625" style="500" customWidth="1"/>
    <col min="12039" max="12040" width="8.42578125" style="500" customWidth="1"/>
    <col min="12041" max="12041" width="9.7109375" style="500" customWidth="1"/>
    <col min="12042" max="12042" width="9.5703125" style="500" customWidth="1"/>
    <col min="12043" max="12043" width="9.28515625" style="500"/>
    <col min="12044" max="12044" width="12.140625" style="500" bestFit="1" customWidth="1"/>
    <col min="12045" max="12048" width="9.28515625" style="500"/>
    <col min="12049" max="12049" width="12.140625" style="500" bestFit="1" customWidth="1"/>
    <col min="12050" max="12285" width="9.28515625" style="500"/>
    <col min="12286" max="12286" width="5.28515625" style="500" customWidth="1"/>
    <col min="12287" max="12287" width="13.42578125" style="500" customWidth="1"/>
    <col min="12288" max="12288" width="7.42578125" style="500" bestFit="1" customWidth="1"/>
    <col min="12289" max="12289" width="10" style="500" customWidth="1"/>
    <col min="12290" max="12290" width="7.5703125" style="500" bestFit="1" customWidth="1"/>
    <col min="12291" max="12292" width="8.42578125" style="500" customWidth="1"/>
    <col min="12293" max="12293" width="10" style="500" customWidth="1"/>
    <col min="12294" max="12294" width="10.28515625" style="500" customWidth="1"/>
    <col min="12295" max="12296" width="8.42578125" style="500" customWidth="1"/>
    <col min="12297" max="12297" width="9.7109375" style="500" customWidth="1"/>
    <col min="12298" max="12298" width="9.5703125" style="500" customWidth="1"/>
    <col min="12299" max="12299" width="9.28515625" style="500"/>
    <col min="12300" max="12300" width="12.140625" style="500" bestFit="1" customWidth="1"/>
    <col min="12301" max="12304" width="9.28515625" style="500"/>
    <col min="12305" max="12305" width="12.140625" style="500" bestFit="1" customWidth="1"/>
    <col min="12306" max="12541" width="9.28515625" style="500"/>
    <col min="12542" max="12542" width="5.28515625" style="500" customWidth="1"/>
    <col min="12543" max="12543" width="13.42578125" style="500" customWidth="1"/>
    <col min="12544" max="12544" width="7.42578125" style="500" bestFit="1" customWidth="1"/>
    <col min="12545" max="12545" width="10" style="500" customWidth="1"/>
    <col min="12546" max="12546" width="7.5703125" style="500" bestFit="1" customWidth="1"/>
    <col min="12547" max="12548" width="8.42578125" style="500" customWidth="1"/>
    <col min="12549" max="12549" width="10" style="500" customWidth="1"/>
    <col min="12550" max="12550" width="10.28515625" style="500" customWidth="1"/>
    <col min="12551" max="12552" width="8.42578125" style="500" customWidth="1"/>
    <col min="12553" max="12553" width="9.7109375" style="500" customWidth="1"/>
    <col min="12554" max="12554" width="9.5703125" style="500" customWidth="1"/>
    <col min="12555" max="12555" width="9.28515625" style="500"/>
    <col min="12556" max="12556" width="12.140625" style="500" bestFit="1" customWidth="1"/>
    <col min="12557" max="12560" width="9.28515625" style="500"/>
    <col min="12561" max="12561" width="12.140625" style="500" bestFit="1" customWidth="1"/>
    <col min="12562" max="12797" width="9.28515625" style="500"/>
    <col min="12798" max="12798" width="5.28515625" style="500" customWidth="1"/>
    <col min="12799" max="12799" width="13.42578125" style="500" customWidth="1"/>
    <col min="12800" max="12800" width="7.42578125" style="500" bestFit="1" customWidth="1"/>
    <col min="12801" max="12801" width="10" style="500" customWidth="1"/>
    <col min="12802" max="12802" width="7.5703125" style="500" bestFit="1" customWidth="1"/>
    <col min="12803" max="12804" width="8.42578125" style="500" customWidth="1"/>
    <col min="12805" max="12805" width="10" style="500" customWidth="1"/>
    <col min="12806" max="12806" width="10.28515625" style="500" customWidth="1"/>
    <col min="12807" max="12808" width="8.42578125" style="500" customWidth="1"/>
    <col min="12809" max="12809" width="9.7109375" style="500" customWidth="1"/>
    <col min="12810" max="12810" width="9.5703125" style="500" customWidth="1"/>
    <col min="12811" max="12811" width="9.28515625" style="500"/>
    <col min="12812" max="12812" width="12.140625" style="500" bestFit="1" customWidth="1"/>
    <col min="12813" max="12816" width="9.28515625" style="500"/>
    <col min="12817" max="12817" width="12.140625" style="500" bestFit="1" customWidth="1"/>
    <col min="12818" max="13053" width="9.28515625" style="500"/>
    <col min="13054" max="13054" width="5.28515625" style="500" customWidth="1"/>
    <col min="13055" max="13055" width="13.42578125" style="500" customWidth="1"/>
    <col min="13056" max="13056" width="7.42578125" style="500" bestFit="1" customWidth="1"/>
    <col min="13057" max="13057" width="10" style="500" customWidth="1"/>
    <col min="13058" max="13058" width="7.5703125" style="500" bestFit="1" customWidth="1"/>
    <col min="13059" max="13060" width="8.42578125" style="500" customWidth="1"/>
    <col min="13061" max="13061" width="10" style="500" customWidth="1"/>
    <col min="13062" max="13062" width="10.28515625" style="500" customWidth="1"/>
    <col min="13063" max="13064" width="8.42578125" style="500" customWidth="1"/>
    <col min="13065" max="13065" width="9.7109375" style="500" customWidth="1"/>
    <col min="13066" max="13066" width="9.5703125" style="500" customWidth="1"/>
    <col min="13067" max="13067" width="9.28515625" style="500"/>
    <col min="13068" max="13068" width="12.140625" style="500" bestFit="1" customWidth="1"/>
    <col min="13069" max="13072" width="9.28515625" style="500"/>
    <col min="13073" max="13073" width="12.140625" style="500" bestFit="1" customWidth="1"/>
    <col min="13074" max="13309" width="9.28515625" style="500"/>
    <col min="13310" max="13310" width="5.28515625" style="500" customWidth="1"/>
    <col min="13311" max="13311" width="13.42578125" style="500" customWidth="1"/>
    <col min="13312" max="13312" width="7.42578125" style="500" bestFit="1" customWidth="1"/>
    <col min="13313" max="13313" width="10" style="500" customWidth="1"/>
    <col min="13314" max="13314" width="7.5703125" style="500" bestFit="1" customWidth="1"/>
    <col min="13315" max="13316" width="8.42578125" style="500" customWidth="1"/>
    <col min="13317" max="13317" width="10" style="500" customWidth="1"/>
    <col min="13318" max="13318" width="10.28515625" style="500" customWidth="1"/>
    <col min="13319" max="13320" width="8.42578125" style="500" customWidth="1"/>
    <col min="13321" max="13321" width="9.7109375" style="500" customWidth="1"/>
    <col min="13322" max="13322" width="9.5703125" style="500" customWidth="1"/>
    <col min="13323" max="13323" width="9.28515625" style="500"/>
    <col min="13324" max="13324" width="12.140625" style="500" bestFit="1" customWidth="1"/>
    <col min="13325" max="13328" width="9.28515625" style="500"/>
    <col min="13329" max="13329" width="12.140625" style="500" bestFit="1" customWidth="1"/>
    <col min="13330" max="13565" width="9.28515625" style="500"/>
    <col min="13566" max="13566" width="5.28515625" style="500" customWidth="1"/>
    <col min="13567" max="13567" width="13.42578125" style="500" customWidth="1"/>
    <col min="13568" max="13568" width="7.42578125" style="500" bestFit="1" customWidth="1"/>
    <col min="13569" max="13569" width="10" style="500" customWidth="1"/>
    <col min="13570" max="13570" width="7.5703125" style="500" bestFit="1" customWidth="1"/>
    <col min="13571" max="13572" width="8.42578125" style="500" customWidth="1"/>
    <col min="13573" max="13573" width="10" style="500" customWidth="1"/>
    <col min="13574" max="13574" width="10.28515625" style="500" customWidth="1"/>
    <col min="13575" max="13576" width="8.42578125" style="500" customWidth="1"/>
    <col min="13577" max="13577" width="9.7109375" style="500" customWidth="1"/>
    <col min="13578" max="13578" width="9.5703125" style="500" customWidth="1"/>
    <col min="13579" max="13579" width="9.28515625" style="500"/>
    <col min="13580" max="13580" width="12.140625" style="500" bestFit="1" customWidth="1"/>
    <col min="13581" max="13584" width="9.28515625" style="500"/>
    <col min="13585" max="13585" width="12.140625" style="500" bestFit="1" customWidth="1"/>
    <col min="13586" max="13821" width="9.28515625" style="500"/>
    <col min="13822" max="13822" width="5.28515625" style="500" customWidth="1"/>
    <col min="13823" max="13823" width="13.42578125" style="500" customWidth="1"/>
    <col min="13824" max="13824" width="7.42578125" style="500" bestFit="1" customWidth="1"/>
    <col min="13825" max="13825" width="10" style="500" customWidth="1"/>
    <col min="13826" max="13826" width="7.5703125" style="500" bestFit="1" customWidth="1"/>
    <col min="13827" max="13828" width="8.42578125" style="500" customWidth="1"/>
    <col min="13829" max="13829" width="10" style="500" customWidth="1"/>
    <col min="13830" max="13830" width="10.28515625" style="500" customWidth="1"/>
    <col min="13831" max="13832" width="8.42578125" style="500" customWidth="1"/>
    <col min="13833" max="13833" width="9.7109375" style="500" customWidth="1"/>
    <col min="13834" max="13834" width="9.5703125" style="500" customWidth="1"/>
    <col min="13835" max="13835" width="9.28515625" style="500"/>
    <col min="13836" max="13836" width="12.140625" style="500" bestFit="1" customWidth="1"/>
    <col min="13837" max="13840" width="9.28515625" style="500"/>
    <col min="13841" max="13841" width="12.140625" style="500" bestFit="1" customWidth="1"/>
    <col min="13842" max="14077" width="9.28515625" style="500"/>
    <col min="14078" max="14078" width="5.28515625" style="500" customWidth="1"/>
    <col min="14079" max="14079" width="13.42578125" style="500" customWidth="1"/>
    <col min="14080" max="14080" width="7.42578125" style="500" bestFit="1" customWidth="1"/>
    <col min="14081" max="14081" width="10" style="500" customWidth="1"/>
    <col min="14082" max="14082" width="7.5703125" style="500" bestFit="1" customWidth="1"/>
    <col min="14083" max="14084" width="8.42578125" style="500" customWidth="1"/>
    <col min="14085" max="14085" width="10" style="500" customWidth="1"/>
    <col min="14086" max="14086" width="10.28515625" style="500" customWidth="1"/>
    <col min="14087" max="14088" width="8.42578125" style="500" customWidth="1"/>
    <col min="14089" max="14089" width="9.7109375" style="500" customWidth="1"/>
    <col min="14090" max="14090" width="9.5703125" style="500" customWidth="1"/>
    <col min="14091" max="14091" width="9.28515625" style="500"/>
    <col min="14092" max="14092" width="12.140625" style="500" bestFit="1" customWidth="1"/>
    <col min="14093" max="14096" width="9.28515625" style="500"/>
    <col min="14097" max="14097" width="12.140625" style="500" bestFit="1" customWidth="1"/>
    <col min="14098" max="14333" width="9.28515625" style="500"/>
    <col min="14334" max="14334" width="5.28515625" style="500" customWidth="1"/>
    <col min="14335" max="14335" width="13.42578125" style="500" customWidth="1"/>
    <col min="14336" max="14336" width="7.42578125" style="500" bestFit="1" customWidth="1"/>
    <col min="14337" max="14337" width="10" style="500" customWidth="1"/>
    <col min="14338" max="14338" width="7.5703125" style="500" bestFit="1" customWidth="1"/>
    <col min="14339" max="14340" width="8.42578125" style="500" customWidth="1"/>
    <col min="14341" max="14341" width="10" style="500" customWidth="1"/>
    <col min="14342" max="14342" width="10.28515625" style="500" customWidth="1"/>
    <col min="14343" max="14344" width="8.42578125" style="500" customWidth="1"/>
    <col min="14345" max="14345" width="9.7109375" style="500" customWidth="1"/>
    <col min="14346" max="14346" width="9.5703125" style="500" customWidth="1"/>
    <col min="14347" max="14347" width="9.28515625" style="500"/>
    <col min="14348" max="14348" width="12.140625" style="500" bestFit="1" customWidth="1"/>
    <col min="14349" max="14352" width="9.28515625" style="500"/>
    <col min="14353" max="14353" width="12.140625" style="500" bestFit="1" customWidth="1"/>
    <col min="14354" max="14589" width="9.28515625" style="500"/>
    <col min="14590" max="14590" width="5.28515625" style="500" customWidth="1"/>
    <col min="14591" max="14591" width="13.42578125" style="500" customWidth="1"/>
    <col min="14592" max="14592" width="7.42578125" style="500" bestFit="1" customWidth="1"/>
    <col min="14593" max="14593" width="10" style="500" customWidth="1"/>
    <col min="14594" max="14594" width="7.5703125" style="500" bestFit="1" customWidth="1"/>
    <col min="14595" max="14596" width="8.42578125" style="500" customWidth="1"/>
    <col min="14597" max="14597" width="10" style="500" customWidth="1"/>
    <col min="14598" max="14598" width="10.28515625" style="500" customWidth="1"/>
    <col min="14599" max="14600" width="8.42578125" style="500" customWidth="1"/>
    <col min="14601" max="14601" width="9.7109375" style="500" customWidth="1"/>
    <col min="14602" max="14602" width="9.5703125" style="500" customWidth="1"/>
    <col min="14603" max="14603" width="9.28515625" style="500"/>
    <col min="14604" max="14604" width="12.140625" style="500" bestFit="1" customWidth="1"/>
    <col min="14605" max="14608" width="9.28515625" style="500"/>
    <col min="14609" max="14609" width="12.140625" style="500" bestFit="1" customWidth="1"/>
    <col min="14610" max="14845" width="9.28515625" style="500"/>
    <col min="14846" max="14846" width="5.28515625" style="500" customWidth="1"/>
    <col min="14847" max="14847" width="13.42578125" style="500" customWidth="1"/>
    <col min="14848" max="14848" width="7.42578125" style="500" bestFit="1" customWidth="1"/>
    <col min="14849" max="14849" width="10" style="500" customWidth="1"/>
    <col min="14850" max="14850" width="7.5703125" style="500" bestFit="1" customWidth="1"/>
    <col min="14851" max="14852" width="8.42578125" style="500" customWidth="1"/>
    <col min="14853" max="14853" width="10" style="500" customWidth="1"/>
    <col min="14854" max="14854" width="10.28515625" style="500" customWidth="1"/>
    <col min="14855" max="14856" width="8.42578125" style="500" customWidth="1"/>
    <col min="14857" max="14857" width="9.7109375" style="500" customWidth="1"/>
    <col min="14858" max="14858" width="9.5703125" style="500" customWidth="1"/>
    <col min="14859" max="14859" width="9.28515625" style="500"/>
    <col min="14860" max="14860" width="12.140625" style="500" bestFit="1" customWidth="1"/>
    <col min="14861" max="14864" width="9.28515625" style="500"/>
    <col min="14865" max="14865" width="12.140625" style="500" bestFit="1" customWidth="1"/>
    <col min="14866" max="15101" width="9.28515625" style="500"/>
    <col min="15102" max="15102" width="5.28515625" style="500" customWidth="1"/>
    <col min="15103" max="15103" width="13.42578125" style="500" customWidth="1"/>
    <col min="15104" max="15104" width="7.42578125" style="500" bestFit="1" customWidth="1"/>
    <col min="15105" max="15105" width="10" style="500" customWidth="1"/>
    <col min="15106" max="15106" width="7.5703125" style="500" bestFit="1" customWidth="1"/>
    <col min="15107" max="15108" width="8.42578125" style="500" customWidth="1"/>
    <col min="15109" max="15109" width="10" style="500" customWidth="1"/>
    <col min="15110" max="15110" width="10.28515625" style="500" customWidth="1"/>
    <col min="15111" max="15112" width="8.42578125" style="500" customWidth="1"/>
    <col min="15113" max="15113" width="9.7109375" style="500" customWidth="1"/>
    <col min="15114" max="15114" width="9.5703125" style="500" customWidth="1"/>
    <col min="15115" max="15115" width="9.28515625" style="500"/>
    <col min="15116" max="15116" width="12.140625" style="500" bestFit="1" customWidth="1"/>
    <col min="15117" max="15120" width="9.28515625" style="500"/>
    <col min="15121" max="15121" width="12.140625" style="500" bestFit="1" customWidth="1"/>
    <col min="15122" max="15357" width="9.28515625" style="500"/>
    <col min="15358" max="15358" width="5.28515625" style="500" customWidth="1"/>
    <col min="15359" max="15359" width="13.42578125" style="500" customWidth="1"/>
    <col min="15360" max="15360" width="7.42578125" style="500" bestFit="1" customWidth="1"/>
    <col min="15361" max="15361" width="10" style="500" customWidth="1"/>
    <col min="15362" max="15362" width="7.5703125" style="500" bestFit="1" customWidth="1"/>
    <col min="15363" max="15364" width="8.42578125" style="500" customWidth="1"/>
    <col min="15365" max="15365" width="10" style="500" customWidth="1"/>
    <col min="15366" max="15366" width="10.28515625" style="500" customWidth="1"/>
    <col min="15367" max="15368" width="8.42578125" style="500" customWidth="1"/>
    <col min="15369" max="15369" width="9.7109375" style="500" customWidth="1"/>
    <col min="15370" max="15370" width="9.5703125" style="500" customWidth="1"/>
    <col min="15371" max="15371" width="9.28515625" style="500"/>
    <col min="15372" max="15372" width="12.140625" style="500" bestFit="1" customWidth="1"/>
    <col min="15373" max="15376" width="9.28515625" style="500"/>
    <col min="15377" max="15377" width="12.140625" style="500" bestFit="1" customWidth="1"/>
    <col min="15378" max="15613" width="9.28515625" style="500"/>
    <col min="15614" max="15614" width="5.28515625" style="500" customWidth="1"/>
    <col min="15615" max="15615" width="13.42578125" style="500" customWidth="1"/>
    <col min="15616" max="15616" width="7.42578125" style="500" bestFit="1" customWidth="1"/>
    <col min="15617" max="15617" width="10" style="500" customWidth="1"/>
    <col min="15618" max="15618" width="7.5703125" style="500" bestFit="1" customWidth="1"/>
    <col min="15619" max="15620" width="8.42578125" style="500" customWidth="1"/>
    <col min="15621" max="15621" width="10" style="500" customWidth="1"/>
    <col min="15622" max="15622" width="10.28515625" style="500" customWidth="1"/>
    <col min="15623" max="15624" width="8.42578125" style="500" customWidth="1"/>
    <col min="15625" max="15625" width="9.7109375" style="500" customWidth="1"/>
    <col min="15626" max="15626" width="9.5703125" style="500" customWidth="1"/>
    <col min="15627" max="15627" width="9.28515625" style="500"/>
    <col min="15628" max="15628" width="12.140625" style="500" bestFit="1" customWidth="1"/>
    <col min="15629" max="15632" width="9.28515625" style="500"/>
    <col min="15633" max="15633" width="12.140625" style="500" bestFit="1" customWidth="1"/>
    <col min="15634" max="15869" width="9.28515625" style="500"/>
    <col min="15870" max="15870" width="5.28515625" style="500" customWidth="1"/>
    <col min="15871" max="15871" width="13.42578125" style="500" customWidth="1"/>
    <col min="15872" max="15872" width="7.42578125" style="500" bestFit="1" customWidth="1"/>
    <col min="15873" max="15873" width="10" style="500" customWidth="1"/>
    <col min="15874" max="15874" width="7.5703125" style="500" bestFit="1" customWidth="1"/>
    <col min="15875" max="15876" width="8.42578125" style="500" customWidth="1"/>
    <col min="15877" max="15877" width="10" style="500" customWidth="1"/>
    <col min="15878" max="15878" width="10.28515625" style="500" customWidth="1"/>
    <col min="15879" max="15880" width="8.42578125" style="500" customWidth="1"/>
    <col min="15881" max="15881" width="9.7109375" style="500" customWidth="1"/>
    <col min="15882" max="15882" width="9.5703125" style="500" customWidth="1"/>
    <col min="15883" max="15883" width="9.28515625" style="500"/>
    <col min="15884" max="15884" width="12.140625" style="500" bestFit="1" customWidth="1"/>
    <col min="15885" max="15888" width="9.28515625" style="500"/>
    <col min="15889" max="15889" width="12.140625" style="500" bestFit="1" customWidth="1"/>
    <col min="15890" max="16125" width="9.28515625" style="500"/>
    <col min="16126" max="16126" width="5.28515625" style="500" customWidth="1"/>
    <col min="16127" max="16127" width="13.42578125" style="500" customWidth="1"/>
    <col min="16128" max="16128" width="7.42578125" style="500" bestFit="1" customWidth="1"/>
    <col min="16129" max="16129" width="10" style="500" customWidth="1"/>
    <col min="16130" max="16130" width="7.5703125" style="500" bestFit="1" customWidth="1"/>
    <col min="16131" max="16132" width="8.42578125" style="500" customWidth="1"/>
    <col min="16133" max="16133" width="10" style="500" customWidth="1"/>
    <col min="16134" max="16134" width="10.28515625" style="500" customWidth="1"/>
    <col min="16135" max="16136" width="8.42578125" style="500" customWidth="1"/>
    <col min="16137" max="16137" width="9.7109375" style="500" customWidth="1"/>
    <col min="16138" max="16138" width="9.5703125" style="500" customWidth="1"/>
    <col min="16139" max="16139" width="9.28515625" style="500"/>
    <col min="16140" max="16140" width="12.140625" style="500" bestFit="1" customWidth="1"/>
    <col min="16141" max="16144" width="9.28515625" style="500"/>
    <col min="16145" max="16145" width="12.140625" style="500" bestFit="1" customWidth="1"/>
    <col min="16146" max="16384" width="9.28515625" style="500"/>
  </cols>
  <sheetData>
    <row r="1" spans="1:14" ht="30.6" customHeight="1" x14ac:dyDescent="0.25">
      <c r="A1" s="1997">
        <f>'P-2'!A1:N1</f>
        <v>42795</v>
      </c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9"/>
    </row>
    <row r="2" spans="1:14" ht="30.6" customHeight="1" thickBot="1" x14ac:dyDescent="0.3">
      <c r="A2" s="2000" t="s">
        <v>367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2"/>
    </row>
    <row r="3" spans="1:14" ht="30.6" customHeight="1" thickBot="1" x14ac:dyDescent="0.3">
      <c r="A3" s="2003" t="s">
        <v>450</v>
      </c>
      <c r="B3" s="2004"/>
      <c r="C3" s="2024" t="s">
        <v>532</v>
      </c>
      <c r="D3" s="2022"/>
      <c r="E3" s="2022"/>
      <c r="F3" s="2022"/>
      <c r="G3" s="2022"/>
      <c r="H3" s="2022"/>
      <c r="I3" s="2022"/>
      <c r="J3" s="2022"/>
      <c r="K3" s="2022"/>
      <c r="L3" s="2022"/>
      <c r="M3" s="2022" t="s">
        <v>366</v>
      </c>
      <c r="N3" s="2023"/>
    </row>
    <row r="4" spans="1:14" s="501" customFormat="1" ht="29.45" customHeight="1" x14ac:dyDescent="0.25">
      <c r="A4" s="2025" t="s">
        <v>314</v>
      </c>
      <c r="B4" s="2012" t="s">
        <v>315</v>
      </c>
      <c r="C4" s="2005" t="s">
        <v>349</v>
      </c>
      <c r="D4" s="2007" t="s">
        <v>350</v>
      </c>
      <c r="E4" s="1370" t="s">
        <v>351</v>
      </c>
      <c r="F4" s="1370"/>
      <c r="G4" s="1374" t="s">
        <v>354</v>
      </c>
      <c r="H4" s="1374" t="s">
        <v>355</v>
      </c>
      <c r="I4" s="1374"/>
      <c r="J4" s="1374" t="s">
        <v>357</v>
      </c>
      <c r="K4" s="1374" t="s">
        <v>358</v>
      </c>
      <c r="L4" s="1374" t="s">
        <v>359</v>
      </c>
      <c r="M4" s="2010" t="s">
        <v>360</v>
      </c>
      <c r="N4" s="2012" t="s">
        <v>361</v>
      </c>
    </row>
    <row r="5" spans="1:14" ht="46.9" customHeight="1" x14ac:dyDescent="0.25">
      <c r="A5" s="2026"/>
      <c r="B5" s="2013"/>
      <c r="C5" s="2006"/>
      <c r="D5" s="2008"/>
      <c r="E5" s="504" t="s">
        <v>352</v>
      </c>
      <c r="F5" s="504" t="s">
        <v>353</v>
      </c>
      <c r="G5" s="2009"/>
      <c r="H5" s="504" t="s">
        <v>368</v>
      </c>
      <c r="I5" s="504" t="s">
        <v>356</v>
      </c>
      <c r="J5" s="2009"/>
      <c r="K5" s="2009"/>
      <c r="L5" s="2009"/>
      <c r="M5" s="2011"/>
      <c r="N5" s="2013"/>
    </row>
    <row r="6" spans="1:14" ht="21" customHeight="1" thickBot="1" x14ac:dyDescent="0.3">
      <c r="A6" s="558">
        <v>1</v>
      </c>
      <c r="B6" s="559">
        <v>2</v>
      </c>
      <c r="C6" s="560">
        <v>3</v>
      </c>
      <c r="D6" s="561">
        <v>4</v>
      </c>
      <c r="E6" s="561">
        <v>5</v>
      </c>
      <c r="F6" s="561">
        <v>6</v>
      </c>
      <c r="G6" s="561">
        <v>7</v>
      </c>
      <c r="H6" s="561">
        <v>8</v>
      </c>
      <c r="I6" s="561">
        <v>9</v>
      </c>
      <c r="J6" s="561">
        <v>10</v>
      </c>
      <c r="K6" s="561">
        <v>11</v>
      </c>
      <c r="L6" s="561">
        <v>12</v>
      </c>
      <c r="M6" s="561">
        <v>13</v>
      </c>
      <c r="N6" s="559">
        <v>14</v>
      </c>
    </row>
    <row r="7" spans="1:14" s="502" customFormat="1" ht="24.6" customHeight="1" x14ac:dyDescent="0.25">
      <c r="A7" s="562">
        <v>1</v>
      </c>
      <c r="B7" s="522" t="s">
        <v>316</v>
      </c>
      <c r="C7" s="582"/>
      <c r="D7" s="518">
        <f>'EntrySheetDD+SWOTotal+HO'!E173</f>
        <v>0</v>
      </c>
      <c r="E7" s="518">
        <f>'EntrySheetDD+SWOTotal+HO'!F173</f>
        <v>0</v>
      </c>
      <c r="F7" s="518">
        <f>'EntrySheetDD+SWOTotal+HO'!G173</f>
        <v>0</v>
      </c>
      <c r="G7" s="568">
        <f>'EntrySheetDD+SWOTotal+HO'!H173</f>
        <v>0</v>
      </c>
      <c r="H7" s="568">
        <f>'EntrySheetDD+SWOTotal+HO'!I173</f>
        <v>0</v>
      </c>
      <c r="I7" s="568">
        <f>'EntrySheetDD+SWOTotal+HO'!J173</f>
        <v>0</v>
      </c>
      <c r="J7" s="568">
        <f>'EntrySheetDD+SWOTotal+HO'!K173</f>
        <v>0</v>
      </c>
      <c r="K7" s="568">
        <f>'EntrySheetDD+SWOTotal+HO'!L173</f>
        <v>0</v>
      </c>
      <c r="L7" s="568">
        <f>'EntrySheetDD+SWOTotal+HO'!M173</f>
        <v>0</v>
      </c>
      <c r="M7" s="514" t="e">
        <f>F7/C7*100</f>
        <v>#DIV/0!</v>
      </c>
      <c r="N7" s="514" t="e">
        <f>F7/D7*100</f>
        <v>#DIV/0!</v>
      </c>
    </row>
    <row r="8" spans="1:14" s="502" customFormat="1" ht="24.6" customHeight="1" x14ac:dyDescent="0.25">
      <c r="A8" s="563">
        <v>2</v>
      </c>
      <c r="B8" s="523" t="s">
        <v>317</v>
      </c>
      <c r="C8" s="583"/>
      <c r="D8" s="518">
        <f>'EntrySheetDD+SWOTotal+HO'!O173</f>
        <v>0</v>
      </c>
      <c r="E8" s="518">
        <f>'EntrySheetDD+SWOTotal+HO'!P173</f>
        <v>0</v>
      </c>
      <c r="F8" s="518">
        <f>'EntrySheetDD+SWOTotal+HO'!Q173</f>
        <v>0</v>
      </c>
      <c r="G8" s="568">
        <f>'EntrySheetDD+SWOTotal+HO'!R173</f>
        <v>0</v>
      </c>
      <c r="H8" s="568">
        <f>'EntrySheetDD+SWOTotal+HO'!S173</f>
        <v>0</v>
      </c>
      <c r="I8" s="568">
        <f>'EntrySheetDD+SWOTotal+HO'!T173</f>
        <v>0</v>
      </c>
      <c r="J8" s="568">
        <f>'EntrySheetDD+SWOTotal+HO'!U173</f>
        <v>0</v>
      </c>
      <c r="K8" s="568">
        <f>'EntrySheetDD+SWOTotal+HO'!V173</f>
        <v>0</v>
      </c>
      <c r="L8" s="568">
        <f>'EntrySheetDD+SWOTotal+HO'!W173</f>
        <v>0</v>
      </c>
      <c r="M8" s="506" t="e">
        <f t="shared" ref="M8:M43" si="0">F8/C8*100</f>
        <v>#DIV/0!</v>
      </c>
      <c r="N8" s="506" t="e">
        <f t="shared" ref="N8:N43" si="1">F8/D8*100</f>
        <v>#DIV/0!</v>
      </c>
    </row>
    <row r="9" spans="1:14" s="502" customFormat="1" ht="24.6" customHeight="1" x14ac:dyDescent="0.25">
      <c r="A9" s="563">
        <v>3</v>
      </c>
      <c r="B9" s="523" t="s">
        <v>318</v>
      </c>
      <c r="C9" s="583"/>
      <c r="D9" s="518">
        <f>'EntrySheetDD+SWOTotal+HO'!Y173</f>
        <v>0</v>
      </c>
      <c r="E9" s="518">
        <f>'EntrySheetDD+SWOTotal+HO'!Z173</f>
        <v>0</v>
      </c>
      <c r="F9" s="518">
        <f>'EntrySheetDD+SWOTotal+HO'!AA173</f>
        <v>0</v>
      </c>
      <c r="G9" s="568">
        <f>'EntrySheetDD+SWOTotal+HO'!AB173</f>
        <v>0</v>
      </c>
      <c r="H9" s="568">
        <f>'EntrySheetDD+SWOTotal+HO'!AC173</f>
        <v>0</v>
      </c>
      <c r="I9" s="568">
        <f>'EntrySheetDD+SWOTotal+HO'!AD173</f>
        <v>0</v>
      </c>
      <c r="J9" s="568">
        <f>'EntrySheetDD+SWOTotal+HO'!AE173</f>
        <v>0</v>
      </c>
      <c r="K9" s="568">
        <f>'EntrySheetDD+SWOTotal+HO'!AF173</f>
        <v>0</v>
      </c>
      <c r="L9" s="568">
        <f>'EntrySheetDD+SWOTotal+HO'!AG173</f>
        <v>0</v>
      </c>
      <c r="M9" s="506" t="e">
        <f t="shared" si="0"/>
        <v>#DIV/0!</v>
      </c>
      <c r="N9" s="506" t="e">
        <f t="shared" si="1"/>
        <v>#DIV/0!</v>
      </c>
    </row>
    <row r="10" spans="1:14" s="502" customFormat="1" ht="24.6" customHeight="1" x14ac:dyDescent="0.25">
      <c r="A10" s="563">
        <v>4</v>
      </c>
      <c r="B10" s="523" t="s">
        <v>319</v>
      </c>
      <c r="C10" s="583"/>
      <c r="D10" s="518">
        <f>'EntrySheetDD+SWOTotal+HO'!AI173</f>
        <v>0</v>
      </c>
      <c r="E10" s="518">
        <f>'EntrySheetDD+SWOTotal+HO'!AJ173</f>
        <v>0</v>
      </c>
      <c r="F10" s="518">
        <f>'EntrySheetDD+SWOTotal+HO'!AK173</f>
        <v>0</v>
      </c>
      <c r="G10" s="568">
        <f>'EntrySheetDD+SWOTotal+HO'!AL173</f>
        <v>0</v>
      </c>
      <c r="H10" s="568">
        <f>'EntrySheetDD+SWOTotal+HO'!AM173</f>
        <v>0</v>
      </c>
      <c r="I10" s="568">
        <f>'EntrySheetDD+SWOTotal+HO'!AN173</f>
        <v>0</v>
      </c>
      <c r="J10" s="568">
        <f>'EntrySheetDD+SWOTotal+HO'!AO173</f>
        <v>0</v>
      </c>
      <c r="K10" s="568">
        <f>'EntrySheetDD+SWOTotal+HO'!AP173</f>
        <v>0</v>
      </c>
      <c r="L10" s="568">
        <f>'EntrySheetDD+SWOTotal+HO'!AQ173</f>
        <v>0</v>
      </c>
      <c r="M10" s="506" t="e">
        <f t="shared" si="0"/>
        <v>#DIV/0!</v>
      </c>
      <c r="N10" s="506" t="e">
        <f t="shared" si="1"/>
        <v>#DIV/0!</v>
      </c>
    </row>
    <row r="11" spans="1:14" s="502" customFormat="1" ht="24.6" customHeight="1" x14ac:dyDescent="0.25">
      <c r="A11" s="563">
        <v>5</v>
      </c>
      <c r="B11" s="523" t="s">
        <v>320</v>
      </c>
      <c r="C11" s="583"/>
      <c r="D11" s="518">
        <f>'EntrySheetDD+SWOTotal+HO'!AS173</f>
        <v>0</v>
      </c>
      <c r="E11" s="518">
        <f>'EntrySheetDD+SWOTotal+HO'!AT173</f>
        <v>0</v>
      </c>
      <c r="F11" s="518">
        <f>'EntrySheetDD+SWOTotal+HO'!AU173</f>
        <v>0</v>
      </c>
      <c r="G11" s="568">
        <f>'EntrySheetDD+SWOTotal+HO'!AV173</f>
        <v>0</v>
      </c>
      <c r="H11" s="568">
        <f>'EntrySheetDD+SWOTotal+HO'!AW173</f>
        <v>0</v>
      </c>
      <c r="I11" s="568">
        <f>'EntrySheetDD+SWOTotal+HO'!AX173</f>
        <v>0</v>
      </c>
      <c r="J11" s="568">
        <f>'EntrySheetDD+SWOTotal+HO'!AY173</f>
        <v>0</v>
      </c>
      <c r="K11" s="568">
        <f>'EntrySheetDD+SWOTotal+HO'!AZ173</f>
        <v>0</v>
      </c>
      <c r="L11" s="568">
        <f>'EntrySheetDD+SWOTotal+HO'!BA173</f>
        <v>0</v>
      </c>
      <c r="M11" s="506" t="e">
        <f t="shared" si="0"/>
        <v>#DIV/0!</v>
      </c>
      <c r="N11" s="506" t="e">
        <f t="shared" si="1"/>
        <v>#DIV/0!</v>
      </c>
    </row>
    <row r="12" spans="1:14" s="503" customFormat="1" ht="24.6" customHeight="1" x14ac:dyDescent="0.25">
      <c r="A12" s="564">
        <v>6</v>
      </c>
      <c r="B12" s="524" t="s">
        <v>321</v>
      </c>
      <c r="C12" s="584"/>
      <c r="D12" s="518">
        <f>'EntrySheetDD+SWOTotal+HO'!BC173</f>
        <v>0</v>
      </c>
      <c r="E12" s="518">
        <f>'EntrySheetDD+SWOTotal+HO'!BD173</f>
        <v>0</v>
      </c>
      <c r="F12" s="518">
        <f>'EntrySheetDD+SWOTotal+HO'!BE173</f>
        <v>0</v>
      </c>
      <c r="G12" s="568">
        <f>'EntrySheetDD+SWOTotal+HO'!BF173</f>
        <v>0</v>
      </c>
      <c r="H12" s="568">
        <f>'EntrySheetDD+SWOTotal+HO'!BG173</f>
        <v>0</v>
      </c>
      <c r="I12" s="568">
        <f>'EntrySheetDD+SWOTotal+HO'!BH173</f>
        <v>0</v>
      </c>
      <c r="J12" s="568">
        <f>'EntrySheetDD+SWOTotal+HO'!BI173</f>
        <v>0</v>
      </c>
      <c r="K12" s="568">
        <f>'EntrySheetDD+SWOTotal+HO'!BJ173</f>
        <v>0</v>
      </c>
      <c r="L12" s="568">
        <f>'EntrySheetDD+SWOTotal+HO'!BK173</f>
        <v>0</v>
      </c>
      <c r="M12" s="506" t="e">
        <f t="shared" si="0"/>
        <v>#DIV/0!</v>
      </c>
      <c r="N12" s="506" t="e">
        <f t="shared" si="1"/>
        <v>#DIV/0!</v>
      </c>
    </row>
    <row r="13" spans="1:14" s="503" customFormat="1" ht="24.6" customHeight="1" x14ac:dyDescent="0.25">
      <c r="A13" s="564">
        <v>7</v>
      </c>
      <c r="B13" s="524" t="s">
        <v>322</v>
      </c>
      <c r="C13" s="583"/>
      <c r="D13" s="518">
        <f>'EntrySheetDD+SWOTotal+HO'!BM173</f>
        <v>0</v>
      </c>
      <c r="E13" s="518">
        <f>'EntrySheetDD+SWOTotal+HO'!BN173</f>
        <v>0</v>
      </c>
      <c r="F13" s="518">
        <f>'EntrySheetDD+SWOTotal+HO'!BO173</f>
        <v>0</v>
      </c>
      <c r="G13" s="568">
        <f>'EntrySheetDD+SWOTotal+HO'!BP173</f>
        <v>0</v>
      </c>
      <c r="H13" s="568">
        <f>'EntrySheetDD+SWOTotal+HO'!BQ173</f>
        <v>0</v>
      </c>
      <c r="I13" s="568">
        <f>'EntrySheetDD+SWOTotal+HO'!BR173</f>
        <v>0</v>
      </c>
      <c r="J13" s="568">
        <f>'EntrySheetDD+SWOTotal+HO'!BS173</f>
        <v>0</v>
      </c>
      <c r="K13" s="568">
        <f>'EntrySheetDD+SWOTotal+HO'!BT173</f>
        <v>0</v>
      </c>
      <c r="L13" s="568">
        <f>'EntrySheetDD+SWOTotal+HO'!BU173</f>
        <v>0</v>
      </c>
      <c r="M13" s="506" t="e">
        <f t="shared" si="0"/>
        <v>#DIV/0!</v>
      </c>
      <c r="N13" s="506" t="e">
        <f t="shared" si="1"/>
        <v>#DIV/0!</v>
      </c>
    </row>
    <row r="14" spans="1:14" s="502" customFormat="1" ht="24.6" customHeight="1" x14ac:dyDescent="0.25">
      <c r="A14" s="563">
        <v>8</v>
      </c>
      <c r="B14" s="523" t="s">
        <v>323</v>
      </c>
      <c r="C14" s="583"/>
      <c r="D14" s="518">
        <f>'EntrySheetDD+SWOTotal+HO'!BW173</f>
        <v>0</v>
      </c>
      <c r="E14" s="518">
        <f>'EntrySheetDD+SWOTotal+HO'!BX173</f>
        <v>0</v>
      </c>
      <c r="F14" s="518">
        <f>'EntrySheetDD+SWOTotal+HO'!BY173</f>
        <v>0</v>
      </c>
      <c r="G14" s="568">
        <f>'EntrySheetDD+SWOTotal+HO'!BZ173</f>
        <v>0</v>
      </c>
      <c r="H14" s="568">
        <f>'EntrySheetDD+SWOTotal+HO'!CA173</f>
        <v>0</v>
      </c>
      <c r="I14" s="568">
        <f>'EntrySheetDD+SWOTotal+HO'!CB173</f>
        <v>0</v>
      </c>
      <c r="J14" s="568">
        <f>'EntrySheetDD+SWOTotal+HO'!CC173</f>
        <v>0</v>
      </c>
      <c r="K14" s="568">
        <f>'EntrySheetDD+SWOTotal+HO'!CD173</f>
        <v>0</v>
      </c>
      <c r="L14" s="568">
        <f>'EntrySheetDD+SWOTotal+HO'!CE173</f>
        <v>0</v>
      </c>
      <c r="M14" s="506" t="e">
        <f t="shared" si="0"/>
        <v>#DIV/0!</v>
      </c>
      <c r="N14" s="506" t="e">
        <f t="shared" si="1"/>
        <v>#DIV/0!</v>
      </c>
    </row>
    <row r="15" spans="1:14" s="502" customFormat="1" ht="24.6" customHeight="1" x14ac:dyDescent="0.25">
      <c r="A15" s="563">
        <v>9</v>
      </c>
      <c r="B15" s="523" t="s">
        <v>324</v>
      </c>
      <c r="C15" s="583"/>
      <c r="D15" s="518">
        <f>'EntrySheetDD+SWOTotal+HO'!CG173</f>
        <v>0</v>
      </c>
      <c r="E15" s="518">
        <f>'EntrySheetDD+SWOTotal+HO'!CH173</f>
        <v>0</v>
      </c>
      <c r="F15" s="518">
        <f>'EntrySheetDD+SWOTotal+HO'!CI173</f>
        <v>0</v>
      </c>
      <c r="G15" s="568">
        <f>'EntrySheetDD+SWOTotal+HO'!CJ173</f>
        <v>0</v>
      </c>
      <c r="H15" s="568">
        <f>'EntrySheetDD+SWOTotal+HO'!CK173</f>
        <v>0</v>
      </c>
      <c r="I15" s="568">
        <f>'EntrySheetDD+SWOTotal+HO'!CL173</f>
        <v>0</v>
      </c>
      <c r="J15" s="568">
        <f>'EntrySheetDD+SWOTotal+HO'!CM173</f>
        <v>0</v>
      </c>
      <c r="K15" s="568">
        <f>'EntrySheetDD+SWOTotal+HO'!CN173</f>
        <v>0</v>
      </c>
      <c r="L15" s="568">
        <f>'EntrySheetDD+SWOTotal+HO'!CO173</f>
        <v>0</v>
      </c>
      <c r="M15" s="506" t="e">
        <f t="shared" si="0"/>
        <v>#DIV/0!</v>
      </c>
      <c r="N15" s="506" t="e">
        <f t="shared" si="1"/>
        <v>#DIV/0!</v>
      </c>
    </row>
    <row r="16" spans="1:14" s="502" customFormat="1" ht="24.6" customHeight="1" x14ac:dyDescent="0.25">
      <c r="A16" s="563">
        <v>10</v>
      </c>
      <c r="B16" s="523" t="s">
        <v>325</v>
      </c>
      <c r="C16" s="583"/>
      <c r="D16" s="518">
        <f>'EntrySheetDD+SWOTotal+HO'!CQ173</f>
        <v>0</v>
      </c>
      <c r="E16" s="518">
        <f>'EntrySheetDD+SWOTotal+HO'!CR173</f>
        <v>0</v>
      </c>
      <c r="F16" s="518">
        <f>'EntrySheetDD+SWOTotal+HO'!CS173</f>
        <v>0</v>
      </c>
      <c r="G16" s="568">
        <f>'EntrySheetDD+SWOTotal+HO'!CT173</f>
        <v>0</v>
      </c>
      <c r="H16" s="568">
        <f>'EntrySheetDD+SWOTotal+HO'!CU173</f>
        <v>0</v>
      </c>
      <c r="I16" s="568">
        <f>'EntrySheetDD+SWOTotal+HO'!CV173</f>
        <v>0</v>
      </c>
      <c r="J16" s="568">
        <f>'EntrySheetDD+SWOTotal+HO'!CW173</f>
        <v>0</v>
      </c>
      <c r="K16" s="568">
        <f>'EntrySheetDD+SWOTotal+HO'!CX173</f>
        <v>0</v>
      </c>
      <c r="L16" s="568">
        <f>'EntrySheetDD+SWOTotal+HO'!CY173</f>
        <v>0</v>
      </c>
      <c r="M16" s="506" t="e">
        <f t="shared" si="0"/>
        <v>#DIV/0!</v>
      </c>
      <c r="N16" s="506" t="e">
        <f t="shared" si="1"/>
        <v>#DIV/0!</v>
      </c>
    </row>
    <row r="17" spans="1:14" s="502" customFormat="1" ht="24.6" customHeight="1" x14ac:dyDescent="0.25">
      <c r="A17" s="563">
        <v>11</v>
      </c>
      <c r="B17" s="523" t="s">
        <v>326</v>
      </c>
      <c r="C17" s="583"/>
      <c r="D17" s="518">
        <f>'EntrySheetDD+SWOTotal+HO'!DA173</f>
        <v>0</v>
      </c>
      <c r="E17" s="518">
        <f>'EntrySheetDD+SWOTotal+HO'!DB173</f>
        <v>0</v>
      </c>
      <c r="F17" s="518">
        <f>'EntrySheetDD+SWOTotal+HO'!DC173</f>
        <v>0</v>
      </c>
      <c r="G17" s="568">
        <f>'EntrySheetDD+SWOTotal+HO'!DD173</f>
        <v>0</v>
      </c>
      <c r="H17" s="568">
        <f>'EntrySheetDD+SWOTotal+HO'!DE173</f>
        <v>0</v>
      </c>
      <c r="I17" s="568">
        <f>'EntrySheetDD+SWOTotal+HO'!DF173</f>
        <v>0</v>
      </c>
      <c r="J17" s="568">
        <f>'EntrySheetDD+SWOTotal+HO'!DG173</f>
        <v>0</v>
      </c>
      <c r="K17" s="568">
        <f>'EntrySheetDD+SWOTotal+HO'!DH173</f>
        <v>0</v>
      </c>
      <c r="L17" s="568">
        <f>'EntrySheetDD+SWOTotal+HO'!DI173</f>
        <v>0</v>
      </c>
      <c r="M17" s="506" t="e">
        <f t="shared" si="0"/>
        <v>#DIV/0!</v>
      </c>
      <c r="N17" s="506" t="e">
        <f t="shared" si="1"/>
        <v>#DIV/0!</v>
      </c>
    </row>
    <row r="18" spans="1:14" s="502" customFormat="1" ht="24.6" customHeight="1" x14ac:dyDescent="0.25">
      <c r="A18" s="563">
        <v>12</v>
      </c>
      <c r="B18" s="523" t="s">
        <v>327</v>
      </c>
      <c r="C18" s="583"/>
      <c r="D18" s="518">
        <f>'EntrySheetDD+SWOTotal+HO'!DK173</f>
        <v>0</v>
      </c>
      <c r="E18" s="518">
        <f>'EntrySheetDD+SWOTotal+HO'!DL173</f>
        <v>0</v>
      </c>
      <c r="F18" s="518">
        <f>'EntrySheetDD+SWOTotal+HO'!DM173</f>
        <v>0</v>
      </c>
      <c r="G18" s="568">
        <f>'EntrySheetDD+SWOTotal+HO'!DN173</f>
        <v>0</v>
      </c>
      <c r="H18" s="568">
        <f>'EntrySheetDD+SWOTotal+HO'!DO173</f>
        <v>0</v>
      </c>
      <c r="I18" s="568">
        <f>'EntrySheetDD+SWOTotal+HO'!DP173</f>
        <v>0</v>
      </c>
      <c r="J18" s="568">
        <f>'EntrySheetDD+SWOTotal+HO'!DQ173</f>
        <v>0</v>
      </c>
      <c r="K18" s="568">
        <f>'EntrySheetDD+SWOTotal+HO'!DR173</f>
        <v>0</v>
      </c>
      <c r="L18" s="568">
        <f>'EntrySheetDD+SWOTotal+HO'!DS173</f>
        <v>0</v>
      </c>
      <c r="M18" s="506" t="e">
        <f t="shared" si="0"/>
        <v>#DIV/0!</v>
      </c>
      <c r="N18" s="506" t="e">
        <f t="shared" si="1"/>
        <v>#DIV/0!</v>
      </c>
    </row>
    <row r="19" spans="1:14" s="502" customFormat="1" ht="24.6" customHeight="1" x14ac:dyDescent="0.25">
      <c r="A19" s="563">
        <v>13</v>
      </c>
      <c r="B19" s="523" t="s">
        <v>328</v>
      </c>
      <c r="C19" s="583"/>
      <c r="D19" s="518">
        <f>'EntrySheetDD+SWOTotal+HO'!DU173</f>
        <v>0</v>
      </c>
      <c r="E19" s="518">
        <f>'EntrySheetDD+SWOTotal+HO'!DV173</f>
        <v>0</v>
      </c>
      <c r="F19" s="518">
        <f>'EntrySheetDD+SWOTotal+HO'!DW173</f>
        <v>0</v>
      </c>
      <c r="G19" s="568">
        <f>'EntrySheetDD+SWOTotal+HO'!DX173</f>
        <v>0</v>
      </c>
      <c r="H19" s="568">
        <f>'EntrySheetDD+SWOTotal+HO'!DY173</f>
        <v>0</v>
      </c>
      <c r="I19" s="568">
        <f>'EntrySheetDD+SWOTotal+HO'!DZ173</f>
        <v>0</v>
      </c>
      <c r="J19" s="568">
        <f>'EntrySheetDD+SWOTotal+HO'!EA173</f>
        <v>0</v>
      </c>
      <c r="K19" s="568">
        <f>'EntrySheetDD+SWOTotal+HO'!EB173</f>
        <v>0</v>
      </c>
      <c r="L19" s="568">
        <f>'EntrySheetDD+SWOTotal+HO'!EC173</f>
        <v>0</v>
      </c>
      <c r="M19" s="506" t="e">
        <f t="shared" si="0"/>
        <v>#DIV/0!</v>
      </c>
      <c r="N19" s="506" t="e">
        <f t="shared" si="1"/>
        <v>#DIV/0!</v>
      </c>
    </row>
    <row r="20" spans="1:14" s="502" customFormat="1" ht="24.6" customHeight="1" x14ac:dyDescent="0.25">
      <c r="A20" s="563">
        <v>14</v>
      </c>
      <c r="B20" s="523" t="s">
        <v>329</v>
      </c>
      <c r="C20" s="583"/>
      <c r="D20" s="518">
        <f>'EntrySheetDD+SWOTotal+HO'!EE173</f>
        <v>0</v>
      </c>
      <c r="E20" s="518">
        <f>'EntrySheetDD+SWOTotal+HO'!EF173</f>
        <v>0</v>
      </c>
      <c r="F20" s="518">
        <f>'EntrySheetDD+SWOTotal+HO'!EG173</f>
        <v>0</v>
      </c>
      <c r="G20" s="568">
        <f>'EntrySheetDD+SWOTotal+HO'!EH173</f>
        <v>0</v>
      </c>
      <c r="H20" s="568">
        <f>'EntrySheetDD+SWOTotal+HO'!EI173</f>
        <v>0</v>
      </c>
      <c r="I20" s="568">
        <f>'EntrySheetDD+SWOTotal+HO'!EJ173</f>
        <v>0</v>
      </c>
      <c r="J20" s="568">
        <f>'EntrySheetDD+SWOTotal+HO'!EK173</f>
        <v>0</v>
      </c>
      <c r="K20" s="568">
        <f>'EntrySheetDD+SWOTotal+HO'!EL173</f>
        <v>0</v>
      </c>
      <c r="L20" s="568">
        <f>'EntrySheetDD+SWOTotal+HO'!EM173</f>
        <v>0</v>
      </c>
      <c r="M20" s="506" t="e">
        <f t="shared" si="0"/>
        <v>#DIV/0!</v>
      </c>
      <c r="N20" s="506" t="e">
        <f t="shared" si="1"/>
        <v>#DIV/0!</v>
      </c>
    </row>
    <row r="21" spans="1:14" s="502" customFormat="1" ht="24.6" customHeight="1" x14ac:dyDescent="0.25">
      <c r="A21" s="563">
        <v>15</v>
      </c>
      <c r="B21" s="523" t="s">
        <v>330</v>
      </c>
      <c r="C21" s="583"/>
      <c r="D21" s="518">
        <f>'EntrySheetDD+SWOTotal+HO'!EO173</f>
        <v>0</v>
      </c>
      <c r="E21" s="518">
        <f>'EntrySheetDD+SWOTotal+HO'!EP173</f>
        <v>0</v>
      </c>
      <c r="F21" s="518">
        <f>'EntrySheetDD+SWOTotal+HO'!EQ173</f>
        <v>0</v>
      </c>
      <c r="G21" s="568">
        <f>'EntrySheetDD+SWOTotal+HO'!ER173</f>
        <v>0</v>
      </c>
      <c r="H21" s="568">
        <f>'EntrySheetDD+SWOTotal+HO'!ES173</f>
        <v>0</v>
      </c>
      <c r="I21" s="568">
        <f>'EntrySheetDD+SWOTotal+HO'!ET173</f>
        <v>0</v>
      </c>
      <c r="J21" s="568">
        <f>'EntrySheetDD+SWOTotal+HO'!EU173</f>
        <v>0</v>
      </c>
      <c r="K21" s="568">
        <f>'EntrySheetDD+SWOTotal+HO'!EV173</f>
        <v>0</v>
      </c>
      <c r="L21" s="568">
        <f>'EntrySheetDD+SWOTotal+HO'!EW173</f>
        <v>0</v>
      </c>
      <c r="M21" s="506" t="e">
        <f t="shared" si="0"/>
        <v>#DIV/0!</v>
      </c>
      <c r="N21" s="506" t="e">
        <f t="shared" si="1"/>
        <v>#DIV/0!</v>
      </c>
    </row>
    <row r="22" spans="1:14" s="502" customFormat="1" ht="24.6" customHeight="1" x14ac:dyDescent="0.25">
      <c r="A22" s="563">
        <v>16</v>
      </c>
      <c r="B22" s="523" t="s">
        <v>331</v>
      </c>
      <c r="C22" s="583"/>
      <c r="D22" s="518">
        <f>'EntrySheetDD+SWOTotal+HO'!EY173</f>
        <v>0</v>
      </c>
      <c r="E22" s="518">
        <f>'EntrySheetDD+SWOTotal+HO'!EZ173</f>
        <v>0</v>
      </c>
      <c r="F22" s="518">
        <f>'EntrySheetDD+SWOTotal+HO'!FA173</f>
        <v>0</v>
      </c>
      <c r="G22" s="568">
        <f>'EntrySheetDD+SWOTotal+HO'!FB173</f>
        <v>0</v>
      </c>
      <c r="H22" s="568">
        <f>'EntrySheetDD+SWOTotal+HO'!FC173</f>
        <v>0</v>
      </c>
      <c r="I22" s="568">
        <f>'EntrySheetDD+SWOTotal+HO'!FD173</f>
        <v>0</v>
      </c>
      <c r="J22" s="568">
        <f>'EntrySheetDD+SWOTotal+HO'!FE173</f>
        <v>0</v>
      </c>
      <c r="K22" s="568">
        <f>'EntrySheetDD+SWOTotal+HO'!FF173</f>
        <v>0</v>
      </c>
      <c r="L22" s="568">
        <f>'EntrySheetDD+SWOTotal+HO'!FG173</f>
        <v>0</v>
      </c>
      <c r="M22" s="506" t="e">
        <f t="shared" si="0"/>
        <v>#DIV/0!</v>
      </c>
      <c r="N22" s="506" t="e">
        <f t="shared" si="1"/>
        <v>#DIV/0!</v>
      </c>
    </row>
    <row r="23" spans="1:14" s="502" customFormat="1" ht="24.6" customHeight="1" x14ac:dyDescent="0.25">
      <c r="A23" s="563">
        <v>17</v>
      </c>
      <c r="B23" s="523" t="s">
        <v>332</v>
      </c>
      <c r="C23" s="583"/>
      <c r="D23" s="518">
        <f>'EntrySheetDD+SWOTotal+HO'!FI173</f>
        <v>0</v>
      </c>
      <c r="E23" s="518">
        <f>'EntrySheetDD+SWOTotal+HO'!FJ173</f>
        <v>0</v>
      </c>
      <c r="F23" s="518">
        <f>'EntrySheetDD+SWOTotal+HO'!FK173</f>
        <v>0</v>
      </c>
      <c r="G23" s="568">
        <f>'EntrySheetDD+SWOTotal+HO'!FL173</f>
        <v>0</v>
      </c>
      <c r="H23" s="568">
        <f>'EntrySheetDD+SWOTotal+HO'!FM173</f>
        <v>0</v>
      </c>
      <c r="I23" s="568">
        <f>'EntrySheetDD+SWOTotal+HO'!FN173</f>
        <v>0</v>
      </c>
      <c r="J23" s="568">
        <f>'EntrySheetDD+SWOTotal+HO'!FO173</f>
        <v>0</v>
      </c>
      <c r="K23" s="568">
        <f>'EntrySheetDD+SWOTotal+HO'!FP173</f>
        <v>0</v>
      </c>
      <c r="L23" s="568">
        <f>'EntrySheetDD+SWOTotal+HO'!FQ173</f>
        <v>0</v>
      </c>
      <c r="M23" s="506" t="e">
        <f t="shared" si="0"/>
        <v>#DIV/0!</v>
      </c>
      <c r="N23" s="506" t="e">
        <f t="shared" si="1"/>
        <v>#DIV/0!</v>
      </c>
    </row>
    <row r="24" spans="1:14" s="502" customFormat="1" ht="24.6" customHeight="1" x14ac:dyDescent="0.25">
      <c r="A24" s="563">
        <v>18</v>
      </c>
      <c r="B24" s="523" t="s">
        <v>333</v>
      </c>
      <c r="C24" s="583"/>
      <c r="D24" s="518">
        <f>'EntrySheetDD+SWOTotal+HO'!FS173</f>
        <v>0</v>
      </c>
      <c r="E24" s="518">
        <f>'EntrySheetDD+SWOTotal+HO'!FT173</f>
        <v>0</v>
      </c>
      <c r="F24" s="518">
        <f>'EntrySheetDD+SWOTotal+HO'!FU173</f>
        <v>0</v>
      </c>
      <c r="G24" s="568">
        <f>'EntrySheetDD+SWOTotal+HO'!FV173</f>
        <v>0</v>
      </c>
      <c r="H24" s="568">
        <f>'EntrySheetDD+SWOTotal+HO'!FW173</f>
        <v>0</v>
      </c>
      <c r="I24" s="568">
        <f>'EntrySheetDD+SWOTotal+HO'!FX173</f>
        <v>0</v>
      </c>
      <c r="J24" s="568">
        <f>'EntrySheetDD+SWOTotal+HO'!FY173</f>
        <v>0</v>
      </c>
      <c r="K24" s="568">
        <f>'EntrySheetDD+SWOTotal+HO'!FZ173</f>
        <v>0</v>
      </c>
      <c r="L24" s="568">
        <f>'EntrySheetDD+SWOTotal+HO'!GA173</f>
        <v>0</v>
      </c>
      <c r="M24" s="506" t="e">
        <f t="shared" si="0"/>
        <v>#DIV/0!</v>
      </c>
      <c r="N24" s="506" t="e">
        <f t="shared" si="1"/>
        <v>#DIV/0!</v>
      </c>
    </row>
    <row r="25" spans="1:14" s="502" customFormat="1" ht="24.6" customHeight="1" x14ac:dyDescent="0.25">
      <c r="A25" s="563">
        <v>19</v>
      </c>
      <c r="B25" s="523" t="s">
        <v>334</v>
      </c>
      <c r="C25" s="583"/>
      <c r="D25" s="518">
        <f>'EntrySheetDD+SWOTotal+HO'!GC173</f>
        <v>0</v>
      </c>
      <c r="E25" s="518">
        <f>'EntrySheetDD+SWOTotal+HO'!GD173</f>
        <v>0</v>
      </c>
      <c r="F25" s="518">
        <f>'EntrySheetDD+SWOTotal+HO'!GE173</f>
        <v>0</v>
      </c>
      <c r="G25" s="568">
        <f>'EntrySheetDD+SWOTotal+HO'!GF173</f>
        <v>0</v>
      </c>
      <c r="H25" s="568">
        <f>'EntrySheetDD+SWOTotal+HO'!GG173</f>
        <v>0</v>
      </c>
      <c r="I25" s="568">
        <f>'EntrySheetDD+SWOTotal+HO'!GH173</f>
        <v>0</v>
      </c>
      <c r="J25" s="568">
        <f>'EntrySheetDD+SWOTotal+HO'!GI173</f>
        <v>0</v>
      </c>
      <c r="K25" s="568">
        <f>'EntrySheetDD+SWOTotal+HO'!GJ173</f>
        <v>0</v>
      </c>
      <c r="L25" s="568">
        <f>'EntrySheetDD+SWOTotal+HO'!GK173</f>
        <v>0</v>
      </c>
      <c r="M25" s="506" t="e">
        <f t="shared" si="0"/>
        <v>#DIV/0!</v>
      </c>
      <c r="N25" s="506" t="e">
        <f t="shared" si="1"/>
        <v>#DIV/0!</v>
      </c>
    </row>
    <row r="26" spans="1:14" s="503" customFormat="1" ht="24.6" customHeight="1" x14ac:dyDescent="0.25">
      <c r="A26" s="564">
        <v>20</v>
      </c>
      <c r="B26" s="524" t="s">
        <v>335</v>
      </c>
      <c r="C26" s="584"/>
      <c r="D26" s="518">
        <f>'EntrySheetDD+SWOTotal+HO'!GM173</f>
        <v>0</v>
      </c>
      <c r="E26" s="518">
        <f>'EntrySheetDD+SWOTotal+HO'!GN173</f>
        <v>0</v>
      </c>
      <c r="F26" s="518">
        <f>'EntrySheetDD+SWOTotal+HO'!GO173</f>
        <v>0</v>
      </c>
      <c r="G26" s="568">
        <f>'EntrySheetDD+SWOTotal+HO'!GP173</f>
        <v>0</v>
      </c>
      <c r="H26" s="568">
        <f>'EntrySheetDD+SWOTotal+HO'!GQ173</f>
        <v>0</v>
      </c>
      <c r="I26" s="568">
        <f>'EntrySheetDD+SWOTotal+HO'!GR173</f>
        <v>0</v>
      </c>
      <c r="J26" s="568">
        <f>'EntrySheetDD+SWOTotal+HO'!GS173</f>
        <v>0</v>
      </c>
      <c r="K26" s="568">
        <f>'EntrySheetDD+SWOTotal+HO'!GT173</f>
        <v>0</v>
      </c>
      <c r="L26" s="568">
        <f>'EntrySheetDD+SWOTotal+HO'!GU173</f>
        <v>0</v>
      </c>
      <c r="M26" s="506" t="e">
        <f t="shared" si="0"/>
        <v>#DIV/0!</v>
      </c>
      <c r="N26" s="506" t="e">
        <f t="shared" si="1"/>
        <v>#DIV/0!</v>
      </c>
    </row>
    <row r="27" spans="1:14" s="503" customFormat="1" ht="24.6" customHeight="1" x14ac:dyDescent="0.25">
      <c r="A27" s="564">
        <v>21</v>
      </c>
      <c r="B27" s="524" t="s">
        <v>336</v>
      </c>
      <c r="C27" s="583"/>
      <c r="D27" s="518">
        <f>'EntrySheetDD+SWOTotal+HO'!GW173</f>
        <v>0</v>
      </c>
      <c r="E27" s="518">
        <f>'EntrySheetDD+SWOTotal+HO'!GX173</f>
        <v>0</v>
      </c>
      <c r="F27" s="518">
        <f>'EntrySheetDD+SWOTotal+HO'!GY173</f>
        <v>0</v>
      </c>
      <c r="G27" s="568">
        <f>'EntrySheetDD+SWOTotal+HO'!GZ173</f>
        <v>0</v>
      </c>
      <c r="H27" s="568">
        <f>'EntrySheetDD+SWOTotal+HO'!HA173</f>
        <v>0</v>
      </c>
      <c r="I27" s="568">
        <f>'EntrySheetDD+SWOTotal+HO'!HB173</f>
        <v>0</v>
      </c>
      <c r="J27" s="568">
        <f>'EntrySheetDD+SWOTotal+HO'!HC173</f>
        <v>0</v>
      </c>
      <c r="K27" s="568">
        <f>'EntrySheetDD+SWOTotal+HO'!HD173</f>
        <v>0</v>
      </c>
      <c r="L27" s="568">
        <f>'EntrySheetDD+SWOTotal+HO'!HE173</f>
        <v>0</v>
      </c>
      <c r="M27" s="506" t="e">
        <f t="shared" si="0"/>
        <v>#DIV/0!</v>
      </c>
      <c r="N27" s="506" t="e">
        <f t="shared" si="1"/>
        <v>#DIV/0!</v>
      </c>
    </row>
    <row r="28" spans="1:14" s="503" customFormat="1" ht="24.6" customHeight="1" x14ac:dyDescent="0.25">
      <c r="A28" s="564">
        <v>22</v>
      </c>
      <c r="B28" s="524" t="s">
        <v>337</v>
      </c>
      <c r="C28" s="584"/>
      <c r="D28" s="518">
        <f>'EntrySheetDD+SWOTotal+HO'!HG173</f>
        <v>0</v>
      </c>
      <c r="E28" s="518">
        <f>'EntrySheetDD+SWOTotal+HO'!HH173</f>
        <v>0</v>
      </c>
      <c r="F28" s="518">
        <f>'EntrySheetDD+SWOTotal+HO'!HI173</f>
        <v>0</v>
      </c>
      <c r="G28" s="568">
        <f>'EntrySheetDD+SWOTotal+HO'!HJ173</f>
        <v>0</v>
      </c>
      <c r="H28" s="568">
        <f>'EntrySheetDD+SWOTotal+HO'!HK173</f>
        <v>0</v>
      </c>
      <c r="I28" s="568">
        <f>'EntrySheetDD+SWOTotal+HO'!HL173</f>
        <v>0</v>
      </c>
      <c r="J28" s="568">
        <f>'EntrySheetDD+SWOTotal+HO'!HM173</f>
        <v>0</v>
      </c>
      <c r="K28" s="568">
        <f>'EntrySheetDD+SWOTotal+HO'!HN173</f>
        <v>0</v>
      </c>
      <c r="L28" s="568">
        <f>'EntrySheetDD+SWOTotal+HO'!HO173</f>
        <v>0</v>
      </c>
      <c r="M28" s="506" t="e">
        <f t="shared" si="0"/>
        <v>#DIV/0!</v>
      </c>
      <c r="N28" s="506" t="e">
        <f t="shared" si="1"/>
        <v>#DIV/0!</v>
      </c>
    </row>
    <row r="29" spans="1:14" s="503" customFormat="1" ht="24.6" customHeight="1" x14ac:dyDescent="0.25">
      <c r="A29" s="564">
        <v>23</v>
      </c>
      <c r="B29" s="524" t="s">
        <v>338</v>
      </c>
      <c r="C29" s="584"/>
      <c r="D29" s="518">
        <f>'EntrySheetDD+SWOTotal+HO'!HQ173</f>
        <v>0</v>
      </c>
      <c r="E29" s="518">
        <f>'EntrySheetDD+SWOTotal+HO'!HR173</f>
        <v>0</v>
      </c>
      <c r="F29" s="518">
        <f>'EntrySheetDD+SWOTotal+HO'!HS173</f>
        <v>0</v>
      </c>
      <c r="G29" s="568">
        <f>'EntrySheetDD+SWOTotal+HO'!HT173</f>
        <v>0</v>
      </c>
      <c r="H29" s="568">
        <f>'EntrySheetDD+SWOTotal+HO'!HU173</f>
        <v>0</v>
      </c>
      <c r="I29" s="568">
        <f>'EntrySheetDD+SWOTotal+HO'!HV173</f>
        <v>0</v>
      </c>
      <c r="J29" s="568">
        <f>'EntrySheetDD+SWOTotal+HO'!HW173</f>
        <v>0</v>
      </c>
      <c r="K29" s="568">
        <f>'EntrySheetDD+SWOTotal+HO'!HX173</f>
        <v>0</v>
      </c>
      <c r="L29" s="568">
        <f>'EntrySheetDD+SWOTotal+HO'!HY173</f>
        <v>0</v>
      </c>
      <c r="M29" s="506" t="e">
        <f t="shared" si="0"/>
        <v>#DIV/0!</v>
      </c>
      <c r="N29" s="506" t="e">
        <f t="shared" si="1"/>
        <v>#DIV/0!</v>
      </c>
    </row>
    <row r="30" spans="1:14" s="503" customFormat="1" ht="24.6" customHeight="1" x14ac:dyDescent="0.25">
      <c r="A30" s="565">
        <v>24</v>
      </c>
      <c r="B30" s="525" t="s">
        <v>339</v>
      </c>
      <c r="C30" s="584"/>
      <c r="D30" s="518">
        <f>'EntrySheetDD+SWOTotal+HO'!IA173</f>
        <v>0</v>
      </c>
      <c r="E30" s="518">
        <f>'EntrySheetDD+SWOTotal+HO'!IB173</f>
        <v>0</v>
      </c>
      <c r="F30" s="518">
        <f>'EntrySheetDD+SWOTotal+HO'!IC173</f>
        <v>0</v>
      </c>
      <c r="G30" s="568">
        <f>'EntrySheetDD+SWOTotal+HO'!ID173</f>
        <v>0</v>
      </c>
      <c r="H30" s="568">
        <f>'EntrySheetDD+SWOTotal+HO'!IE173</f>
        <v>0</v>
      </c>
      <c r="I30" s="568">
        <f>'EntrySheetDD+SWOTotal+HO'!IF173</f>
        <v>0</v>
      </c>
      <c r="J30" s="568">
        <f>'EntrySheetDD+SWOTotal+HO'!IG173</f>
        <v>0</v>
      </c>
      <c r="K30" s="568">
        <f>'EntrySheetDD+SWOTotal+HO'!IH173</f>
        <v>0</v>
      </c>
      <c r="L30" s="568">
        <f>'EntrySheetDD+SWOTotal+HO'!II173</f>
        <v>0</v>
      </c>
      <c r="M30" s="506" t="e">
        <f t="shared" si="0"/>
        <v>#DIV/0!</v>
      </c>
      <c r="N30" s="506" t="e">
        <f t="shared" si="1"/>
        <v>#DIV/0!</v>
      </c>
    </row>
    <row r="31" spans="1:14" s="503" customFormat="1" ht="24.6" customHeight="1" x14ac:dyDescent="0.25">
      <c r="A31" s="564">
        <v>25</v>
      </c>
      <c r="B31" s="524" t="s">
        <v>340</v>
      </c>
      <c r="C31" s="584"/>
      <c r="D31" s="518">
        <f>'EntrySheetDD+SWOTotal+HO'!IK173</f>
        <v>0</v>
      </c>
      <c r="E31" s="518">
        <f>'EntrySheetDD+SWOTotal+HO'!IL173</f>
        <v>0</v>
      </c>
      <c r="F31" s="518">
        <f>'EntrySheetDD+SWOTotal+HO'!IM173</f>
        <v>0</v>
      </c>
      <c r="G31" s="568">
        <f>'EntrySheetDD+SWOTotal+HO'!IN173</f>
        <v>0</v>
      </c>
      <c r="H31" s="568">
        <f>'EntrySheetDD+SWOTotal+HO'!IO173</f>
        <v>0</v>
      </c>
      <c r="I31" s="568">
        <f>'EntrySheetDD+SWOTotal+HO'!IP173</f>
        <v>0</v>
      </c>
      <c r="J31" s="568">
        <f>'EntrySheetDD+SWOTotal+HO'!IQ173</f>
        <v>0</v>
      </c>
      <c r="K31" s="568">
        <f>'EntrySheetDD+SWOTotal+HO'!IR173</f>
        <v>0</v>
      </c>
      <c r="L31" s="568">
        <f>'EntrySheetDD+SWOTotal+HO'!IS173</f>
        <v>0</v>
      </c>
      <c r="M31" s="506" t="e">
        <f t="shared" si="0"/>
        <v>#DIV/0!</v>
      </c>
      <c r="N31" s="506" t="e">
        <f t="shared" si="1"/>
        <v>#DIV/0!</v>
      </c>
    </row>
    <row r="32" spans="1:14" s="503" customFormat="1" ht="24.6" customHeight="1" x14ac:dyDescent="0.25">
      <c r="A32" s="564">
        <v>26</v>
      </c>
      <c r="B32" s="524" t="s">
        <v>341</v>
      </c>
      <c r="C32" s="584"/>
      <c r="D32" s="518">
        <f>'EntrySheetDD+SWOTotal+HO'!IU173</f>
        <v>0</v>
      </c>
      <c r="E32" s="518">
        <f>'EntrySheetDD+SWOTotal+HO'!IV173</f>
        <v>0</v>
      </c>
      <c r="F32" s="518">
        <f>'EntrySheetDD+SWOTotal+HO'!IW173</f>
        <v>0</v>
      </c>
      <c r="G32" s="568">
        <f>'EntrySheetDD+SWOTotal+HO'!IX173</f>
        <v>0</v>
      </c>
      <c r="H32" s="568">
        <f>'EntrySheetDD+SWOTotal+HO'!IY173</f>
        <v>0</v>
      </c>
      <c r="I32" s="568">
        <f>'EntrySheetDD+SWOTotal+HO'!IZ173</f>
        <v>0</v>
      </c>
      <c r="J32" s="568">
        <f>'EntrySheetDD+SWOTotal+HO'!JA173</f>
        <v>0</v>
      </c>
      <c r="K32" s="568">
        <f>'EntrySheetDD+SWOTotal+HO'!JB173</f>
        <v>0</v>
      </c>
      <c r="L32" s="568">
        <f>'EntrySheetDD+SWOTotal+HO'!JC173</f>
        <v>0</v>
      </c>
      <c r="M32" s="506" t="e">
        <f t="shared" si="0"/>
        <v>#DIV/0!</v>
      </c>
      <c r="N32" s="506" t="e">
        <f t="shared" si="1"/>
        <v>#DIV/0!</v>
      </c>
    </row>
    <row r="33" spans="1:14" s="503" customFormat="1" ht="24.6" customHeight="1" x14ac:dyDescent="0.25">
      <c r="A33" s="565">
        <v>27</v>
      </c>
      <c r="B33" s="525" t="s">
        <v>342</v>
      </c>
      <c r="C33" s="584"/>
      <c r="D33" s="518">
        <f>'EntrySheetDD+SWOTotal+HO'!JE173</f>
        <v>0</v>
      </c>
      <c r="E33" s="518">
        <f>'EntrySheetDD+SWOTotal+HO'!JF173</f>
        <v>0</v>
      </c>
      <c r="F33" s="518">
        <f>'EntrySheetDD+SWOTotal+HO'!JG173</f>
        <v>0</v>
      </c>
      <c r="G33" s="568">
        <f>'EntrySheetDD+SWOTotal+HO'!JH173</f>
        <v>0</v>
      </c>
      <c r="H33" s="568">
        <f>'EntrySheetDD+SWOTotal+HO'!JI173</f>
        <v>0</v>
      </c>
      <c r="I33" s="568">
        <f>'EntrySheetDD+SWOTotal+HO'!JJ173</f>
        <v>0</v>
      </c>
      <c r="J33" s="568">
        <f>'EntrySheetDD+SWOTotal+HO'!JK173</f>
        <v>0</v>
      </c>
      <c r="K33" s="568">
        <f>'EntrySheetDD+SWOTotal+HO'!JL173</f>
        <v>0</v>
      </c>
      <c r="L33" s="568">
        <f>'EntrySheetDD+SWOTotal+HO'!JM173</f>
        <v>0</v>
      </c>
      <c r="M33" s="506" t="e">
        <f t="shared" si="0"/>
        <v>#DIV/0!</v>
      </c>
      <c r="N33" s="506" t="e">
        <f t="shared" si="1"/>
        <v>#DIV/0!</v>
      </c>
    </row>
    <row r="34" spans="1:14" s="503" customFormat="1" ht="24.6" customHeight="1" x14ac:dyDescent="0.25">
      <c r="A34" s="566">
        <v>28</v>
      </c>
      <c r="B34" s="526" t="s">
        <v>343</v>
      </c>
      <c r="C34" s="584"/>
      <c r="D34" s="518">
        <f>'EntrySheetDD+SWOTotal+HO'!JO173</f>
        <v>0</v>
      </c>
      <c r="E34" s="518">
        <f>'EntrySheetDD+SWOTotal+HO'!JP173</f>
        <v>0</v>
      </c>
      <c r="F34" s="518">
        <f>'EntrySheetDD+SWOTotal+HO'!JQ173</f>
        <v>0</v>
      </c>
      <c r="G34" s="568">
        <f>'EntrySheetDD+SWOTotal+HO'!JR173</f>
        <v>0</v>
      </c>
      <c r="H34" s="568">
        <f>'EntrySheetDD+SWOTotal+HO'!JS173</f>
        <v>0</v>
      </c>
      <c r="I34" s="568">
        <f>'EntrySheetDD+SWOTotal+HO'!JT173</f>
        <v>0</v>
      </c>
      <c r="J34" s="568">
        <f>'EntrySheetDD+SWOTotal+HO'!JU173</f>
        <v>0</v>
      </c>
      <c r="K34" s="568">
        <f>'EntrySheetDD+SWOTotal+HO'!JV173</f>
        <v>0</v>
      </c>
      <c r="L34" s="568">
        <f>'EntrySheetDD+SWOTotal+HO'!JW173</f>
        <v>0</v>
      </c>
      <c r="M34" s="506" t="e">
        <f t="shared" si="0"/>
        <v>#DIV/0!</v>
      </c>
      <c r="N34" s="506" t="e">
        <f t="shared" si="1"/>
        <v>#DIV/0!</v>
      </c>
    </row>
    <row r="35" spans="1:14" s="503" customFormat="1" ht="24.6" customHeight="1" x14ac:dyDescent="0.25">
      <c r="A35" s="565">
        <v>29</v>
      </c>
      <c r="B35" s="525" t="s">
        <v>344</v>
      </c>
      <c r="C35" s="583"/>
      <c r="D35" s="518">
        <f>'EntrySheetDD+SWOTotal+HO'!JY173</f>
        <v>0</v>
      </c>
      <c r="E35" s="518">
        <f>'EntrySheetDD+SWOTotal+HO'!JZ173</f>
        <v>0</v>
      </c>
      <c r="F35" s="518">
        <f>'EntrySheetDD+SWOTotal+HO'!KA173</f>
        <v>0</v>
      </c>
      <c r="G35" s="568">
        <f>'EntrySheetDD+SWOTotal+HO'!KB173</f>
        <v>0</v>
      </c>
      <c r="H35" s="568">
        <f>'EntrySheetDD+SWOTotal+HO'!KC173</f>
        <v>0</v>
      </c>
      <c r="I35" s="568">
        <f>'EntrySheetDD+SWOTotal+HO'!KD173</f>
        <v>0</v>
      </c>
      <c r="J35" s="568">
        <f>'EntrySheetDD+SWOTotal+HO'!KE173</f>
        <v>0</v>
      </c>
      <c r="K35" s="568">
        <f>'EntrySheetDD+SWOTotal+HO'!KF173</f>
        <v>0</v>
      </c>
      <c r="L35" s="568">
        <f>'EntrySheetDD+SWOTotal+HO'!KG173</f>
        <v>0</v>
      </c>
      <c r="M35" s="506" t="e">
        <f t="shared" si="0"/>
        <v>#DIV/0!</v>
      </c>
      <c r="N35" s="506" t="e">
        <f t="shared" si="1"/>
        <v>#DIV/0!</v>
      </c>
    </row>
    <row r="36" spans="1:14" s="503" customFormat="1" ht="24.6" customHeight="1" x14ac:dyDescent="0.25">
      <c r="A36" s="565">
        <v>30</v>
      </c>
      <c r="B36" s="525" t="s">
        <v>345</v>
      </c>
      <c r="C36" s="584"/>
      <c r="D36" s="518">
        <f>'EntrySheetDD+SWOTotal+HO'!KI173</f>
        <v>0</v>
      </c>
      <c r="E36" s="518">
        <f>'EntrySheetDD+SWOTotal+HO'!KJ173</f>
        <v>0</v>
      </c>
      <c r="F36" s="518">
        <f>'EntrySheetDD+SWOTotal+HO'!KK173</f>
        <v>0</v>
      </c>
      <c r="G36" s="568">
        <f>'EntrySheetDD+SWOTotal+HO'!KL173</f>
        <v>0</v>
      </c>
      <c r="H36" s="568">
        <f>'EntrySheetDD+SWOTotal+HO'!KM173</f>
        <v>0</v>
      </c>
      <c r="I36" s="568">
        <f>'EntrySheetDD+SWOTotal+HO'!KN173</f>
        <v>0</v>
      </c>
      <c r="J36" s="568">
        <f>'EntrySheetDD+SWOTotal+HO'!KO173</f>
        <v>0</v>
      </c>
      <c r="K36" s="568">
        <f>'EntrySheetDD+SWOTotal+HO'!KP173</f>
        <v>0</v>
      </c>
      <c r="L36" s="568">
        <f>'EntrySheetDD+SWOTotal+HO'!KQ173</f>
        <v>0</v>
      </c>
      <c r="M36" s="506" t="e">
        <f t="shared" si="0"/>
        <v>#DIV/0!</v>
      </c>
      <c r="N36" s="506" t="e">
        <f t="shared" si="1"/>
        <v>#DIV/0!</v>
      </c>
    </row>
    <row r="37" spans="1:14" s="503" customFormat="1" ht="24.6" customHeight="1" x14ac:dyDescent="0.25">
      <c r="A37" s="564">
        <v>31</v>
      </c>
      <c r="B37" s="524" t="s">
        <v>346</v>
      </c>
      <c r="C37" s="584"/>
      <c r="D37" s="518">
        <f>'EntrySheetDD+SWOTotal+HO'!KS173</f>
        <v>0</v>
      </c>
      <c r="E37" s="518">
        <f>'EntrySheetDD+SWOTotal+HO'!KT173</f>
        <v>0</v>
      </c>
      <c r="F37" s="518">
        <f>'EntrySheetDD+SWOTotal+HO'!KU173</f>
        <v>0</v>
      </c>
      <c r="G37" s="568">
        <f>'EntrySheetDD+SWOTotal+HO'!KV173</f>
        <v>0</v>
      </c>
      <c r="H37" s="568">
        <f>'EntrySheetDD+SWOTotal+HO'!KW173</f>
        <v>0</v>
      </c>
      <c r="I37" s="568">
        <f>'EntrySheetDD+SWOTotal+HO'!KX173</f>
        <v>0</v>
      </c>
      <c r="J37" s="568">
        <f>'EntrySheetDD+SWOTotal+HO'!KY173</f>
        <v>0</v>
      </c>
      <c r="K37" s="568">
        <f>'EntrySheetDD+SWOTotal+HO'!KZ173</f>
        <v>0</v>
      </c>
      <c r="L37" s="568">
        <f>'EntrySheetDD+SWOTotal+HO'!LA173</f>
        <v>0</v>
      </c>
      <c r="M37" s="506" t="e">
        <f t="shared" si="0"/>
        <v>#DIV/0!</v>
      </c>
      <c r="N37" s="506" t="e">
        <f t="shared" si="1"/>
        <v>#DIV/0!</v>
      </c>
    </row>
    <row r="38" spans="1:14" s="503" customFormat="1" ht="24.6" customHeight="1" x14ac:dyDescent="0.25">
      <c r="A38" s="565">
        <v>32</v>
      </c>
      <c r="B38" s="525" t="s">
        <v>347</v>
      </c>
      <c r="C38" s="584"/>
      <c r="D38" s="518">
        <f>'EntrySheetDD+SWOTotal+HO'!LC173</f>
        <v>0</v>
      </c>
      <c r="E38" s="518">
        <f>'EntrySheetDD+SWOTotal+HO'!LD173</f>
        <v>0</v>
      </c>
      <c r="F38" s="518">
        <f>'EntrySheetDD+SWOTotal+HO'!LE173</f>
        <v>0</v>
      </c>
      <c r="G38" s="568">
        <f>'EntrySheetDD+SWOTotal+HO'!LF173</f>
        <v>0</v>
      </c>
      <c r="H38" s="568">
        <f>'EntrySheetDD+SWOTotal+HO'!LG173</f>
        <v>0</v>
      </c>
      <c r="I38" s="568">
        <f>'EntrySheetDD+SWOTotal+HO'!LH173</f>
        <v>0</v>
      </c>
      <c r="J38" s="568">
        <f>'EntrySheetDD+SWOTotal+HO'!LI173</f>
        <v>0</v>
      </c>
      <c r="K38" s="568">
        <f>'EntrySheetDD+SWOTotal+HO'!LJ173</f>
        <v>0</v>
      </c>
      <c r="L38" s="568">
        <f>'EntrySheetDD+SWOTotal+HO'!LK173</f>
        <v>0</v>
      </c>
      <c r="M38" s="506" t="e">
        <f t="shared" si="0"/>
        <v>#DIV/0!</v>
      </c>
      <c r="N38" s="506" t="e">
        <f t="shared" si="1"/>
        <v>#DIV/0!</v>
      </c>
    </row>
    <row r="39" spans="1:14" s="503" customFormat="1" ht="24.6" customHeight="1" thickBot="1" x14ac:dyDescent="0.3">
      <c r="A39" s="567">
        <v>33</v>
      </c>
      <c r="B39" s="527" t="s">
        <v>348</v>
      </c>
      <c r="C39" s="585"/>
      <c r="D39" s="518">
        <f>'EntrySheetDD+SWOTotal+HO'!LM173</f>
        <v>0</v>
      </c>
      <c r="E39" s="518">
        <f>'EntrySheetDD+SWOTotal+HO'!LN173</f>
        <v>0</v>
      </c>
      <c r="F39" s="518">
        <f>'EntrySheetDD+SWOTotal+HO'!LO173</f>
        <v>0</v>
      </c>
      <c r="G39" s="568">
        <f>'EntrySheetDD+SWOTotal+HO'!LP173</f>
        <v>0</v>
      </c>
      <c r="H39" s="568">
        <f>'EntrySheetDD+SWOTotal+HO'!LQ173</f>
        <v>0</v>
      </c>
      <c r="I39" s="568">
        <f>'EntrySheetDD+SWOTotal+HO'!LR173</f>
        <v>0</v>
      </c>
      <c r="J39" s="568">
        <f>'EntrySheetDD+SWOTotal+HO'!LS173</f>
        <v>0</v>
      </c>
      <c r="K39" s="568">
        <f>'EntrySheetDD+SWOTotal+HO'!LT173</f>
        <v>0</v>
      </c>
      <c r="L39" s="568">
        <f>'EntrySheetDD+SWOTotal+HO'!LU173</f>
        <v>0</v>
      </c>
      <c r="M39" s="509" t="e">
        <f t="shared" si="0"/>
        <v>#DIV/0!</v>
      </c>
      <c r="N39" s="509" t="e">
        <f t="shared" si="1"/>
        <v>#DIV/0!</v>
      </c>
    </row>
    <row r="40" spans="1:14" s="503" customFormat="1" ht="24.6" customHeight="1" thickBot="1" x14ac:dyDescent="0.3">
      <c r="A40" s="2020" t="s">
        <v>363</v>
      </c>
      <c r="B40" s="2021"/>
      <c r="C40" s="586">
        <f>SUM(C7:C39)</f>
        <v>0</v>
      </c>
      <c r="D40" s="510">
        <f t="shared" ref="D40:L40" si="2">SUM(D7:D39)</f>
        <v>0</v>
      </c>
      <c r="E40" s="510">
        <f t="shared" si="2"/>
        <v>0</v>
      </c>
      <c r="F40" s="510">
        <f t="shared" si="2"/>
        <v>0</v>
      </c>
      <c r="G40" s="569">
        <f t="shared" si="2"/>
        <v>0</v>
      </c>
      <c r="H40" s="569">
        <f t="shared" si="2"/>
        <v>0</v>
      </c>
      <c r="I40" s="569">
        <f t="shared" si="2"/>
        <v>0</v>
      </c>
      <c r="J40" s="569">
        <f t="shared" si="2"/>
        <v>0</v>
      </c>
      <c r="K40" s="569">
        <f t="shared" si="2"/>
        <v>0</v>
      </c>
      <c r="L40" s="569">
        <f t="shared" si="2"/>
        <v>0</v>
      </c>
      <c r="M40" s="511" t="e">
        <f t="shared" si="0"/>
        <v>#DIV/0!</v>
      </c>
      <c r="N40" s="512" t="e">
        <f t="shared" si="1"/>
        <v>#DIV/0!</v>
      </c>
    </row>
    <row r="41" spans="1:14" ht="21.75" x14ac:dyDescent="0.25">
      <c r="A41" s="2027" t="s">
        <v>362</v>
      </c>
      <c r="B41" s="2028"/>
      <c r="C41" s="587"/>
      <c r="D41" s="528">
        <f>'EntrySheetDD+SWOTotal+HO'!MQ173</f>
        <v>269.41000000000003</v>
      </c>
      <c r="E41" s="528">
        <f>'EntrySheetDD+SWOTotal+HO'!MR173</f>
        <v>0</v>
      </c>
      <c r="F41" s="528">
        <f>'EntrySheetDD+SWOTotal+HO'!MS173</f>
        <v>265.86</v>
      </c>
      <c r="G41" s="570">
        <f>'EntrySheetDD+SWOTotal+HO'!MT173</f>
        <v>0</v>
      </c>
      <c r="H41" s="570">
        <f>'EntrySheetDD+SWOTotal+HO'!MU173</f>
        <v>0</v>
      </c>
      <c r="I41" s="570">
        <f>'EntrySheetDD+SWOTotal+HO'!MV173</f>
        <v>0</v>
      </c>
      <c r="J41" s="570">
        <f>'EntrySheetDD+SWOTotal+HO'!MW173</f>
        <v>0</v>
      </c>
      <c r="K41" s="570">
        <f>'EntrySheetDD+SWOTotal+HO'!MX173</f>
        <v>0</v>
      </c>
      <c r="L41" s="570">
        <f>'EntrySheetDD+SWOTotal+HO'!MY173</f>
        <v>0</v>
      </c>
      <c r="M41" s="514" t="e">
        <f t="shared" si="0"/>
        <v>#DIV/0!</v>
      </c>
      <c r="N41" s="514">
        <f t="shared" si="1"/>
        <v>98.682305779295504</v>
      </c>
    </row>
    <row r="42" spans="1:14" ht="22.5" thickBot="1" x14ac:dyDescent="0.3">
      <c r="A42" s="2029" t="s">
        <v>364</v>
      </c>
      <c r="B42" s="2030"/>
      <c r="C42" s="588"/>
      <c r="D42" s="521">
        <v>0</v>
      </c>
      <c r="E42" s="521">
        <v>0</v>
      </c>
      <c r="F42" s="521">
        <v>0</v>
      </c>
      <c r="G42" s="579">
        <v>0</v>
      </c>
      <c r="H42" s="579">
        <v>0</v>
      </c>
      <c r="I42" s="579">
        <v>0</v>
      </c>
      <c r="J42" s="579">
        <v>0</v>
      </c>
      <c r="K42" s="579">
        <v>0</v>
      </c>
      <c r="L42" s="579">
        <v>0</v>
      </c>
      <c r="M42" s="509" t="e">
        <f t="shared" si="0"/>
        <v>#DIV/0!</v>
      </c>
      <c r="N42" s="509" t="e">
        <f t="shared" si="1"/>
        <v>#DIV/0!</v>
      </c>
    </row>
    <row r="43" spans="1:14" ht="22.5" thickBot="1" x14ac:dyDescent="0.3">
      <c r="A43" s="2014" t="s">
        <v>363</v>
      </c>
      <c r="B43" s="2015"/>
      <c r="C43" s="589">
        <f t="shared" ref="C43:L43" si="3">C40+C41+C42</f>
        <v>0</v>
      </c>
      <c r="D43" s="516">
        <f t="shared" si="3"/>
        <v>269.41000000000003</v>
      </c>
      <c r="E43" s="516">
        <f t="shared" si="3"/>
        <v>0</v>
      </c>
      <c r="F43" s="516">
        <f t="shared" si="3"/>
        <v>265.86</v>
      </c>
      <c r="G43" s="572">
        <f t="shared" si="3"/>
        <v>0</v>
      </c>
      <c r="H43" s="572">
        <f t="shared" si="3"/>
        <v>0</v>
      </c>
      <c r="I43" s="572">
        <f t="shared" si="3"/>
        <v>0</v>
      </c>
      <c r="J43" s="572">
        <f t="shared" si="3"/>
        <v>0</v>
      </c>
      <c r="K43" s="572">
        <f t="shared" si="3"/>
        <v>0</v>
      </c>
      <c r="L43" s="572">
        <f t="shared" si="3"/>
        <v>0</v>
      </c>
      <c r="M43" s="511" t="e">
        <f t="shared" si="0"/>
        <v>#DIV/0!</v>
      </c>
      <c r="N43" s="512">
        <f t="shared" si="1"/>
        <v>98.682305779295504</v>
      </c>
    </row>
  </sheetData>
  <sheetProtection sheet="1" objects="1" scenarios="1"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104</vt:i4>
      </vt:variant>
      <vt:variant>
        <vt:lpstr>Named Ranges</vt:lpstr>
      </vt:variant>
      <vt:variant>
        <vt:i4>106</vt:i4>
      </vt:variant>
    </vt:vector>
  </HeadingPairs>
  <TitlesOfParts>
    <vt:vector size="210" baseType="lpstr">
      <vt:lpstr>QUARTERLY-expenditure (2)</vt:lpstr>
      <vt:lpstr>QUARTERLY-Achivement (2)</vt:lpstr>
      <vt:lpstr>EntrySheetDD+SWOTotal+HO</vt:lpstr>
      <vt:lpstr>provision</vt:lpstr>
      <vt:lpstr>P1617</vt:lpstr>
      <vt:lpstr>NP1617</vt:lpstr>
      <vt:lpstr>Summary-p</vt:lpstr>
      <vt:lpstr>bank </vt:lpstr>
      <vt:lpstr>P-2</vt:lpstr>
      <vt:lpstr>P-2B</vt:lpstr>
      <vt:lpstr>P-3</vt:lpstr>
      <vt:lpstr>P-4</vt:lpstr>
      <vt:lpstr>P-5</vt:lpstr>
      <vt:lpstr>P-6</vt:lpstr>
      <vt:lpstr>P-6.1</vt:lpstr>
      <vt:lpstr>P-7</vt:lpstr>
      <vt:lpstr>P-8</vt:lpstr>
      <vt:lpstr>P-10</vt:lpstr>
      <vt:lpstr>P-11</vt:lpstr>
      <vt:lpstr>P-12</vt:lpstr>
      <vt:lpstr>P-13</vt:lpstr>
      <vt:lpstr>P-14</vt:lpstr>
      <vt:lpstr>P-15</vt:lpstr>
      <vt:lpstr>P-16</vt:lpstr>
      <vt:lpstr>P-17</vt:lpstr>
      <vt:lpstr>P-17A</vt:lpstr>
      <vt:lpstr>P-19</vt:lpstr>
      <vt:lpstr>P-20</vt:lpstr>
      <vt:lpstr>P-21</vt:lpstr>
      <vt:lpstr>P-22</vt:lpstr>
      <vt:lpstr>P-24</vt:lpstr>
      <vt:lpstr>P-24A</vt:lpstr>
      <vt:lpstr>P-27</vt:lpstr>
      <vt:lpstr>P-28</vt:lpstr>
      <vt:lpstr>P-29</vt:lpstr>
      <vt:lpstr>P-30</vt:lpstr>
      <vt:lpstr>P-35(239)</vt:lpstr>
      <vt:lpstr>P-356</vt:lpstr>
      <vt:lpstr>P-353</vt:lpstr>
      <vt:lpstr>P-355</vt:lpstr>
      <vt:lpstr>P-354</vt:lpstr>
      <vt:lpstr>P-31</vt:lpstr>
      <vt:lpstr>P-31A</vt:lpstr>
      <vt:lpstr>P-32</vt:lpstr>
      <vt:lpstr>P-32A</vt:lpstr>
      <vt:lpstr>P-32C</vt:lpstr>
      <vt:lpstr>P-32B</vt:lpstr>
      <vt:lpstr>P-33</vt:lpstr>
      <vt:lpstr>P-35A</vt:lpstr>
      <vt:lpstr>P-HS</vt:lpstr>
      <vt:lpstr>P-36</vt:lpstr>
      <vt:lpstr>P-36A</vt:lpstr>
      <vt:lpstr>P-38</vt:lpstr>
      <vt:lpstr>P-39</vt:lpstr>
      <vt:lpstr>P-40</vt:lpstr>
      <vt:lpstr>P-40A</vt:lpstr>
      <vt:lpstr>P-41</vt:lpstr>
      <vt:lpstr>P-42</vt:lpstr>
      <vt:lpstr>P-42A</vt:lpstr>
      <vt:lpstr>P-43</vt:lpstr>
      <vt:lpstr>P-43A</vt:lpstr>
      <vt:lpstr>P-44</vt:lpstr>
      <vt:lpstr>P-44A</vt:lpstr>
      <vt:lpstr>P-47</vt:lpstr>
      <vt:lpstr>P-49A</vt:lpstr>
      <vt:lpstr>P-50</vt:lpstr>
      <vt:lpstr>P-51</vt:lpstr>
      <vt:lpstr>P-52</vt:lpstr>
      <vt:lpstr>m-branch</vt:lpstr>
      <vt:lpstr>P-54</vt:lpstr>
      <vt:lpstr>P-55</vt:lpstr>
      <vt:lpstr>P-57</vt:lpstr>
      <vt:lpstr>P-58</vt:lpstr>
      <vt:lpstr>P-60</vt:lpstr>
      <vt:lpstr>P-60A</vt:lpstr>
      <vt:lpstr>P-61</vt:lpstr>
      <vt:lpstr>P-62</vt:lpstr>
      <vt:lpstr>P-63</vt:lpstr>
      <vt:lpstr>P-65</vt:lpstr>
      <vt:lpstr>P-66</vt:lpstr>
      <vt:lpstr>P-68</vt:lpstr>
      <vt:lpstr>P-69</vt:lpstr>
      <vt:lpstr>P-70</vt:lpstr>
      <vt:lpstr>P-71</vt:lpstr>
      <vt:lpstr>P-72</vt:lpstr>
      <vt:lpstr>P-73</vt:lpstr>
      <vt:lpstr>P-74</vt:lpstr>
      <vt:lpstr>P-75</vt:lpstr>
      <vt:lpstr>NP-10</vt:lpstr>
      <vt:lpstr>NP-19</vt:lpstr>
      <vt:lpstr>NP-24</vt:lpstr>
      <vt:lpstr>NP-27</vt:lpstr>
      <vt:lpstr>NP-28</vt:lpstr>
      <vt:lpstr>NP-33</vt:lpstr>
      <vt:lpstr>NP-48</vt:lpstr>
      <vt:lpstr>NP-63</vt:lpstr>
      <vt:lpstr>NP-66</vt:lpstr>
      <vt:lpstr>NP-68</vt:lpstr>
      <vt:lpstr>001</vt:lpstr>
      <vt:lpstr>QUARTERLY-expenditure</vt:lpstr>
      <vt:lpstr>QUARTERLY-Achivement</vt:lpstr>
      <vt:lpstr>saheri-garibi</vt:lpstr>
      <vt:lpstr>GOI</vt:lpstr>
      <vt:lpstr>GOI (2)</vt:lpstr>
      <vt:lpstr>'001'!Print_Area</vt:lpstr>
      <vt:lpstr>'bank '!Print_Area</vt:lpstr>
      <vt:lpstr>'EntrySheetDD+SWOTotal+HO'!Print_Area</vt:lpstr>
      <vt:lpstr>GOI!Print_Area</vt:lpstr>
      <vt:lpstr>'GOI (2)'!Print_Area</vt:lpstr>
      <vt:lpstr>'NP-10'!Print_Area</vt:lpstr>
      <vt:lpstr>'NP1617'!Print_Area</vt:lpstr>
      <vt:lpstr>'NP-19'!Print_Area</vt:lpstr>
      <vt:lpstr>'NP-24'!Print_Area</vt:lpstr>
      <vt:lpstr>'NP-27'!Print_Area</vt:lpstr>
      <vt:lpstr>'NP-28'!Print_Area</vt:lpstr>
      <vt:lpstr>'NP-33'!Print_Area</vt:lpstr>
      <vt:lpstr>'NP-48'!Print_Area</vt:lpstr>
      <vt:lpstr>'NP-63'!Print_Area</vt:lpstr>
      <vt:lpstr>'NP-66'!Print_Area</vt:lpstr>
      <vt:lpstr>'NP-68'!Print_Area</vt:lpstr>
      <vt:lpstr>'P-10'!Print_Area</vt:lpstr>
      <vt:lpstr>'P-11'!Print_Area</vt:lpstr>
      <vt:lpstr>'P-12'!Print_Area</vt:lpstr>
      <vt:lpstr>'P-13'!Print_Area</vt:lpstr>
      <vt:lpstr>'P-14'!Print_Area</vt:lpstr>
      <vt:lpstr>'P-15'!Print_Area</vt:lpstr>
      <vt:lpstr>'P-16'!Print_Area</vt:lpstr>
      <vt:lpstr>'P1617'!Print_Area</vt:lpstr>
      <vt:lpstr>'P-17'!Print_Area</vt:lpstr>
      <vt:lpstr>'P-17A'!Print_Area</vt:lpstr>
      <vt:lpstr>'P-19'!Print_Area</vt:lpstr>
      <vt:lpstr>'P-2'!Print_Area</vt:lpstr>
      <vt:lpstr>'P-20'!Print_Area</vt:lpstr>
      <vt:lpstr>'P-21'!Print_Area</vt:lpstr>
      <vt:lpstr>'P-22'!Print_Area</vt:lpstr>
      <vt:lpstr>'P-24'!Print_Area</vt:lpstr>
      <vt:lpstr>'P-24A'!Print_Area</vt:lpstr>
      <vt:lpstr>'P-27'!Print_Area</vt:lpstr>
      <vt:lpstr>'P-28'!Print_Area</vt:lpstr>
      <vt:lpstr>'P-29'!Print_Area</vt:lpstr>
      <vt:lpstr>'P-2B'!Print_Area</vt:lpstr>
      <vt:lpstr>'P-3'!Print_Area</vt:lpstr>
      <vt:lpstr>'P-30'!Print_Area</vt:lpstr>
      <vt:lpstr>'P-31'!Print_Area</vt:lpstr>
      <vt:lpstr>'P-31A'!Print_Area</vt:lpstr>
      <vt:lpstr>'P-32'!Print_Area</vt:lpstr>
      <vt:lpstr>'P-32A'!Print_Area</vt:lpstr>
      <vt:lpstr>'P-32B'!Print_Area</vt:lpstr>
      <vt:lpstr>'P-32C'!Print_Area</vt:lpstr>
      <vt:lpstr>'P-33'!Print_Area</vt:lpstr>
      <vt:lpstr>'P-35(239)'!Print_Area</vt:lpstr>
      <vt:lpstr>'P-353'!Print_Area</vt:lpstr>
      <vt:lpstr>'P-354'!Print_Area</vt:lpstr>
      <vt:lpstr>'P-355'!Print_Area</vt:lpstr>
      <vt:lpstr>'P-356'!Print_Area</vt:lpstr>
      <vt:lpstr>'P-35A'!Print_Area</vt:lpstr>
      <vt:lpstr>'P-36'!Print_Area</vt:lpstr>
      <vt:lpstr>'P-36A'!Print_Area</vt:lpstr>
      <vt:lpstr>'P-38'!Print_Area</vt:lpstr>
      <vt:lpstr>'P-39'!Print_Area</vt:lpstr>
      <vt:lpstr>'P-4'!Print_Area</vt:lpstr>
      <vt:lpstr>'P-40'!Print_Area</vt:lpstr>
      <vt:lpstr>'P-40A'!Print_Area</vt:lpstr>
      <vt:lpstr>'P-41'!Print_Area</vt:lpstr>
      <vt:lpstr>'P-42'!Print_Area</vt:lpstr>
      <vt:lpstr>'P-42A'!Print_Area</vt:lpstr>
      <vt:lpstr>'P-43'!Print_Area</vt:lpstr>
      <vt:lpstr>'P-43A'!Print_Area</vt:lpstr>
      <vt:lpstr>'P-44'!Print_Area</vt:lpstr>
      <vt:lpstr>'P-44A'!Print_Area</vt:lpstr>
      <vt:lpstr>'P-47'!Print_Area</vt:lpstr>
      <vt:lpstr>'P-49A'!Print_Area</vt:lpstr>
      <vt:lpstr>'P-5'!Print_Area</vt:lpstr>
      <vt:lpstr>'P-50'!Print_Area</vt:lpstr>
      <vt:lpstr>'P-51'!Print_Area</vt:lpstr>
      <vt:lpstr>'P-52'!Print_Area</vt:lpstr>
      <vt:lpstr>'P-54'!Print_Area</vt:lpstr>
      <vt:lpstr>'P-55'!Print_Area</vt:lpstr>
      <vt:lpstr>'P-57'!Print_Area</vt:lpstr>
      <vt:lpstr>'P-58'!Print_Area</vt:lpstr>
      <vt:lpstr>'P-6'!Print_Area</vt:lpstr>
      <vt:lpstr>'P-6.1'!Print_Area</vt:lpstr>
      <vt:lpstr>'P-60'!Print_Area</vt:lpstr>
      <vt:lpstr>'P-60A'!Print_Area</vt:lpstr>
      <vt:lpstr>'P-61'!Print_Area</vt:lpstr>
      <vt:lpstr>'P-62'!Print_Area</vt:lpstr>
      <vt:lpstr>'P-63'!Print_Area</vt:lpstr>
      <vt:lpstr>'P-65'!Print_Area</vt:lpstr>
      <vt:lpstr>'P-66'!Print_Area</vt:lpstr>
      <vt:lpstr>'P-68'!Print_Area</vt:lpstr>
      <vt:lpstr>'P-69'!Print_Area</vt:lpstr>
      <vt:lpstr>'P-7'!Print_Area</vt:lpstr>
      <vt:lpstr>'P-70'!Print_Area</vt:lpstr>
      <vt:lpstr>'P-71'!Print_Area</vt:lpstr>
      <vt:lpstr>'P-72'!Print_Area</vt:lpstr>
      <vt:lpstr>'P-73'!Print_Area</vt:lpstr>
      <vt:lpstr>'P-74'!Print_Area</vt:lpstr>
      <vt:lpstr>'P-75'!Print_Area</vt:lpstr>
      <vt:lpstr>'P-8'!Print_Area</vt:lpstr>
      <vt:lpstr>'P-HS'!Print_Area</vt:lpstr>
      <vt:lpstr>provision!Print_Area</vt:lpstr>
      <vt:lpstr>'QUARTERLY-Achivement'!Print_Area</vt:lpstr>
      <vt:lpstr>'QUARTERLY-Achivement (2)'!Print_Area</vt:lpstr>
      <vt:lpstr>'QUARTERLY-expenditure'!Print_Area</vt:lpstr>
      <vt:lpstr>'QUARTERLY-expenditure (2)'!Print_Area</vt:lpstr>
      <vt:lpstr>'saheri-garibi'!Print_Area</vt:lpstr>
      <vt:lpstr>'Summary-p'!Print_Area</vt:lpstr>
      <vt:lpstr>provision!Print_Titles</vt:lpstr>
      <vt:lpstr>'QUARTERLY-Achivement (2)'!Print_Titles</vt:lpstr>
      <vt:lpstr>'Summary-p'!Print_Titles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2018-06-06T06:07:38Z</dcterms:modified>
</cp:coreProperties>
</file>